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全体" sheetId="1" state="hidden" r:id="rId1"/>
    <sheet name="福岡・糸島〇" sheetId="3" r:id="rId2"/>
    <sheet name="粕屋〇" sheetId="4" r:id="rId3"/>
    <sheet name="宗像○" sheetId="5" r:id="rId4"/>
    <sheet name="筑紫〇" sheetId="6" r:id="rId5"/>
    <sheet name="朝倉〇" sheetId="7" r:id="rId6"/>
    <sheet name="久留米〇" sheetId="8" r:id="rId7"/>
    <sheet name="八女・筑後〇" sheetId="9" r:id="rId8"/>
    <sheet name="有明〇" sheetId="10" r:id="rId9"/>
    <sheet name="飯塚〇" sheetId="11" r:id="rId10"/>
    <sheet name="直方・鞍手〇" sheetId="12" r:id="rId11"/>
    <sheet name="Sheet2" sheetId="2" state="hidden" r:id="rId12"/>
    <sheet name="田川〇" sheetId="13" r:id="rId13"/>
    <sheet name="北九州〇" sheetId="14" r:id="rId14"/>
    <sheet name="京築○" sheetId="15" r:id="rId15"/>
  </sheets>
  <definedNames>
    <definedName name="_xlnm._FilterDatabase" localSheetId="6" hidden="1">久留米〇!$A$6:$R$225</definedName>
    <definedName name="_xlnm._FilterDatabase" localSheetId="0" hidden="1">全体!$B$6:$S$1962</definedName>
    <definedName name="_xlnm._FilterDatabase" localSheetId="12" hidden="1">田川〇!$A$6:$R$58</definedName>
    <definedName name="_xlnm._FilterDatabase" localSheetId="1" hidden="1">福岡・糸島〇!$A$6:$R$571</definedName>
    <definedName name="_xlnm._FilterDatabase" localSheetId="13" hidden="1">北九州〇!$A$6:$R$488</definedName>
    <definedName name="_xlnm._FilterDatabase" localSheetId="8" hidden="1">有明〇!$A$6:$R$130</definedName>
    <definedName name="_xlnm.Print_Area" localSheetId="1">福岡・糸島〇!$A$1:$R$579</definedName>
    <definedName name="_xlnm.Print_Titles" localSheetId="6">久留米〇!$2:$6</definedName>
    <definedName name="_xlnm.Print_Titles" localSheetId="3">宗像○!$2:$6</definedName>
    <definedName name="_xlnm.Print_Titles" localSheetId="4">筑紫〇!$2:$6</definedName>
    <definedName name="_xlnm.Print_Titles" localSheetId="5">朝倉〇!$2:$6</definedName>
    <definedName name="_xlnm.Print_Titles" localSheetId="10">直方・鞍手〇!$2:$6</definedName>
    <definedName name="_xlnm.Print_Titles" localSheetId="12">田川〇!$2:$6</definedName>
    <definedName name="_xlnm.Print_Titles" localSheetId="2">粕屋〇!$2:$6</definedName>
    <definedName name="_xlnm.Print_Titles" localSheetId="7">八女・筑後〇!$2:$6</definedName>
    <definedName name="_xlnm.Print_Titles" localSheetId="9">飯塚〇!$2:$6</definedName>
    <definedName name="_xlnm.Print_Titles" localSheetId="1">福岡・糸島〇!$2:$6</definedName>
    <definedName name="_xlnm.Print_Titles" localSheetId="13">北九州〇!$2:$6</definedName>
    <definedName name="_xlnm.Print_Titles" localSheetId="8">有明〇!$2:$6</definedName>
  </definedNames>
  <calcPr calcId="152511"/>
</workbook>
</file>

<file path=xl/calcChain.xml><?xml version="1.0" encoding="utf-8"?>
<calcChain xmlns="http://schemas.openxmlformats.org/spreadsheetml/2006/main">
  <c r="R130" i="10" l="1"/>
  <c r="R128" i="10"/>
  <c r="H127" i="10"/>
  <c r="I127" i="10"/>
  <c r="J127" i="10"/>
  <c r="K127" i="10"/>
  <c r="L127" i="10"/>
  <c r="M127" i="10"/>
  <c r="N127" i="10"/>
  <c r="O127" i="10"/>
  <c r="G127" i="10"/>
  <c r="H121" i="10"/>
  <c r="I121" i="10"/>
  <c r="J121" i="10"/>
  <c r="K121" i="10"/>
  <c r="L121" i="10"/>
  <c r="M121" i="10"/>
  <c r="N121" i="10"/>
  <c r="O121" i="10"/>
  <c r="G121" i="10"/>
  <c r="H115" i="10"/>
  <c r="I115" i="10"/>
  <c r="J115" i="10"/>
  <c r="K115" i="10"/>
  <c r="L115" i="10"/>
  <c r="M115" i="10"/>
  <c r="N115" i="10"/>
  <c r="O115" i="10"/>
  <c r="G115" i="10"/>
  <c r="H110" i="10"/>
  <c r="I110" i="10"/>
  <c r="J110" i="10"/>
  <c r="K110" i="10"/>
  <c r="L110" i="10"/>
  <c r="M110" i="10"/>
  <c r="N110" i="10"/>
  <c r="O110" i="10"/>
  <c r="G110" i="10"/>
  <c r="H108" i="10"/>
  <c r="I108" i="10"/>
  <c r="J108" i="10"/>
  <c r="K108" i="10"/>
  <c r="L108" i="10"/>
  <c r="M108" i="10"/>
  <c r="N108" i="10"/>
  <c r="O108" i="10"/>
  <c r="G108" i="10"/>
  <c r="H104" i="10"/>
  <c r="I104" i="10"/>
  <c r="J104" i="10"/>
  <c r="K104" i="10"/>
  <c r="L104" i="10"/>
  <c r="M104" i="10"/>
  <c r="N104" i="10"/>
  <c r="O104" i="10"/>
  <c r="G104" i="10"/>
  <c r="H99" i="10"/>
  <c r="I99" i="10"/>
  <c r="J99" i="10"/>
  <c r="K99" i="10"/>
  <c r="L99" i="10"/>
  <c r="M99" i="10"/>
  <c r="N99" i="10"/>
  <c r="O99" i="10"/>
  <c r="G99" i="10"/>
  <c r="H97" i="10"/>
  <c r="I97" i="10"/>
  <c r="J97" i="10"/>
  <c r="K97" i="10"/>
  <c r="L97" i="10"/>
  <c r="M97" i="10"/>
  <c r="N97" i="10"/>
  <c r="O97" i="10"/>
  <c r="G97" i="10"/>
  <c r="H94" i="10"/>
  <c r="I94" i="10"/>
  <c r="J94" i="10"/>
  <c r="K94" i="10"/>
  <c r="L94" i="10"/>
  <c r="M94" i="10"/>
  <c r="N94" i="10"/>
  <c r="O94" i="10"/>
  <c r="G94" i="10"/>
  <c r="H91" i="10"/>
  <c r="I91" i="10"/>
  <c r="J91" i="10"/>
  <c r="K91" i="10"/>
  <c r="L91" i="10"/>
  <c r="M91" i="10"/>
  <c r="N91" i="10"/>
  <c r="O91" i="10"/>
  <c r="G91" i="10"/>
  <c r="H88" i="10"/>
  <c r="I88" i="10"/>
  <c r="J88" i="10"/>
  <c r="K88" i="10"/>
  <c r="L88" i="10"/>
  <c r="M88" i="10"/>
  <c r="N88" i="10"/>
  <c r="O88" i="10"/>
  <c r="G88" i="10"/>
  <c r="H83" i="10"/>
  <c r="I83" i="10"/>
  <c r="J83" i="10"/>
  <c r="K83" i="10"/>
  <c r="L83" i="10"/>
  <c r="M83" i="10"/>
  <c r="N83" i="10"/>
  <c r="O83" i="10"/>
  <c r="G83" i="10"/>
  <c r="H75" i="10"/>
  <c r="I75" i="10"/>
  <c r="J75" i="10"/>
  <c r="K75" i="10"/>
  <c r="L75" i="10"/>
  <c r="M75" i="10"/>
  <c r="N75" i="10"/>
  <c r="O75" i="10"/>
  <c r="G75" i="10"/>
  <c r="H70" i="10"/>
  <c r="I70" i="10"/>
  <c r="J70" i="10"/>
  <c r="K70" i="10"/>
  <c r="L70" i="10"/>
  <c r="M70" i="10"/>
  <c r="N70" i="10"/>
  <c r="O70" i="10"/>
  <c r="G70" i="10"/>
  <c r="H67" i="10"/>
  <c r="I67" i="10"/>
  <c r="J67" i="10"/>
  <c r="K67" i="10"/>
  <c r="L67" i="10"/>
  <c r="M67" i="10"/>
  <c r="N67" i="10"/>
  <c r="O67" i="10"/>
  <c r="G67" i="10"/>
  <c r="H61" i="10"/>
  <c r="I61" i="10"/>
  <c r="J61" i="10"/>
  <c r="K61" i="10"/>
  <c r="L61" i="10"/>
  <c r="M61" i="10"/>
  <c r="N61" i="10"/>
  <c r="O61" i="10"/>
  <c r="G61" i="10"/>
  <c r="H51" i="10"/>
  <c r="I51" i="10"/>
  <c r="J51" i="10"/>
  <c r="K51" i="10"/>
  <c r="L51" i="10"/>
  <c r="M51" i="10"/>
  <c r="N51" i="10"/>
  <c r="O51" i="10"/>
  <c r="G51" i="10"/>
  <c r="H47" i="10"/>
  <c r="I47" i="10"/>
  <c r="J47" i="10"/>
  <c r="K47" i="10"/>
  <c r="L47" i="10"/>
  <c r="M47" i="10"/>
  <c r="N47" i="10"/>
  <c r="O47" i="10"/>
  <c r="G47" i="10"/>
  <c r="H44" i="10"/>
  <c r="I44" i="10"/>
  <c r="J44" i="10"/>
  <c r="K44" i="10"/>
  <c r="L44" i="10"/>
  <c r="M44" i="10"/>
  <c r="N44" i="10"/>
  <c r="O44" i="10"/>
  <c r="G44" i="10"/>
  <c r="H39" i="10"/>
  <c r="I39" i="10"/>
  <c r="J39" i="10"/>
  <c r="K39" i="10"/>
  <c r="L39" i="10"/>
  <c r="M39" i="10"/>
  <c r="N39" i="10"/>
  <c r="O39" i="10"/>
  <c r="G39" i="10"/>
  <c r="H34" i="10"/>
  <c r="I34" i="10"/>
  <c r="J34" i="10"/>
  <c r="K34" i="10"/>
  <c r="L34" i="10"/>
  <c r="M34" i="10"/>
  <c r="N34" i="10"/>
  <c r="O34" i="10"/>
  <c r="G34" i="10"/>
  <c r="H32" i="10"/>
  <c r="I32" i="10"/>
  <c r="J32" i="10"/>
  <c r="K32" i="10"/>
  <c r="L32" i="10"/>
  <c r="M32" i="10"/>
  <c r="N32" i="10"/>
  <c r="O32" i="10"/>
  <c r="G32" i="10"/>
  <c r="H28" i="10"/>
  <c r="I28" i="10"/>
  <c r="J28" i="10"/>
  <c r="K28" i="10"/>
  <c r="L28" i="10"/>
  <c r="M28" i="10"/>
  <c r="N28" i="10"/>
  <c r="O28" i="10"/>
  <c r="G28" i="10"/>
  <c r="H26" i="10"/>
  <c r="I26" i="10"/>
  <c r="J26" i="10"/>
  <c r="K26" i="10"/>
  <c r="L26" i="10"/>
  <c r="M26" i="10"/>
  <c r="N26" i="10"/>
  <c r="O26" i="10"/>
  <c r="G26" i="10"/>
  <c r="H24" i="10"/>
  <c r="I24" i="10"/>
  <c r="J24" i="10"/>
  <c r="K24" i="10"/>
  <c r="L24" i="10"/>
  <c r="M24" i="10"/>
  <c r="N24" i="10"/>
  <c r="O24" i="10"/>
  <c r="G24" i="10"/>
  <c r="H18" i="10"/>
  <c r="I18" i="10"/>
  <c r="J18" i="10"/>
  <c r="K18" i="10"/>
  <c r="L18" i="10"/>
  <c r="M18" i="10"/>
  <c r="N18" i="10"/>
  <c r="O18" i="10"/>
  <c r="G18" i="10"/>
  <c r="H15" i="10"/>
  <c r="I15" i="10"/>
  <c r="J15" i="10"/>
  <c r="K15" i="10"/>
  <c r="L15" i="10"/>
  <c r="M15" i="10"/>
  <c r="N15" i="10"/>
  <c r="O15" i="10"/>
  <c r="G15" i="10"/>
  <c r="G128" i="10" l="1"/>
  <c r="G130" i="10" s="1"/>
  <c r="O128" i="10"/>
  <c r="O130" i="10" s="1"/>
  <c r="N128" i="10"/>
  <c r="N130" i="10" s="1"/>
  <c r="M128" i="10"/>
  <c r="M130" i="10" s="1"/>
  <c r="L128" i="10"/>
  <c r="L130" i="10" s="1"/>
  <c r="K128" i="10"/>
  <c r="K130" i="10" s="1"/>
  <c r="J128" i="10"/>
  <c r="J130" i="10" s="1"/>
  <c r="I128" i="10"/>
  <c r="I130" i="10" s="1"/>
  <c r="H128" i="10"/>
  <c r="H130" i="10" s="1"/>
  <c r="R56" i="13"/>
  <c r="H55" i="13"/>
  <c r="I55" i="13"/>
  <c r="J55" i="13"/>
  <c r="K55" i="13"/>
  <c r="L55" i="13"/>
  <c r="M55" i="13"/>
  <c r="N55" i="13"/>
  <c r="O55" i="13"/>
  <c r="G55" i="13"/>
  <c r="H52" i="13"/>
  <c r="I52" i="13"/>
  <c r="J52" i="13"/>
  <c r="K52" i="13"/>
  <c r="L52" i="13"/>
  <c r="M52" i="13"/>
  <c r="N52" i="13"/>
  <c r="O52" i="13"/>
  <c r="G52" i="13"/>
  <c r="H49" i="13"/>
  <c r="I49" i="13"/>
  <c r="J49" i="13"/>
  <c r="K49" i="13"/>
  <c r="L49" i="13"/>
  <c r="M49" i="13"/>
  <c r="N49" i="13"/>
  <c r="O49" i="13"/>
  <c r="G49" i="13"/>
  <c r="H46" i="13"/>
  <c r="I46" i="13"/>
  <c r="J46" i="13"/>
  <c r="K46" i="13"/>
  <c r="L46" i="13"/>
  <c r="M46" i="13"/>
  <c r="N46" i="13"/>
  <c r="O46" i="13"/>
  <c r="G46" i="13"/>
  <c r="H43" i="13"/>
  <c r="I43" i="13"/>
  <c r="J43" i="13"/>
  <c r="K43" i="13"/>
  <c r="L43" i="13"/>
  <c r="M43" i="13"/>
  <c r="N43" i="13"/>
  <c r="O43" i="13"/>
  <c r="P43" i="13"/>
  <c r="G43" i="13"/>
  <c r="H41" i="13"/>
  <c r="I41" i="13"/>
  <c r="J41" i="13"/>
  <c r="K41" i="13"/>
  <c r="L41" i="13"/>
  <c r="M41" i="13"/>
  <c r="N41" i="13"/>
  <c r="O41" i="13"/>
  <c r="G41" i="13"/>
  <c r="H36" i="13"/>
  <c r="I36" i="13"/>
  <c r="J36" i="13"/>
  <c r="K36" i="13"/>
  <c r="L36" i="13"/>
  <c r="M36" i="13"/>
  <c r="N36" i="13"/>
  <c r="O36" i="13"/>
  <c r="G36" i="13"/>
  <c r="H34" i="13"/>
  <c r="I34" i="13"/>
  <c r="J34" i="13"/>
  <c r="K34" i="13"/>
  <c r="L34" i="13"/>
  <c r="M34" i="13"/>
  <c r="N34" i="13"/>
  <c r="O34" i="13"/>
  <c r="P34" i="13"/>
  <c r="G34" i="13"/>
  <c r="H32" i="13"/>
  <c r="I32" i="13"/>
  <c r="J32" i="13"/>
  <c r="K32" i="13"/>
  <c r="L32" i="13"/>
  <c r="M32" i="13"/>
  <c r="N32" i="13"/>
  <c r="O32" i="13"/>
  <c r="G32" i="13"/>
  <c r="H30" i="13"/>
  <c r="I30" i="13"/>
  <c r="J30" i="13"/>
  <c r="K30" i="13"/>
  <c r="L30" i="13"/>
  <c r="M30" i="13"/>
  <c r="N30" i="13"/>
  <c r="O30" i="13"/>
  <c r="G30" i="13"/>
  <c r="H28" i="13"/>
  <c r="I28" i="13"/>
  <c r="J28" i="13"/>
  <c r="K28" i="13"/>
  <c r="L28" i="13"/>
  <c r="M28" i="13"/>
  <c r="N28" i="13"/>
  <c r="O28" i="13"/>
  <c r="G28" i="13"/>
  <c r="H18" i="13"/>
  <c r="I18" i="13"/>
  <c r="J18" i="13"/>
  <c r="K18" i="13"/>
  <c r="L18" i="13"/>
  <c r="M18" i="13"/>
  <c r="N18" i="13"/>
  <c r="O18" i="13"/>
  <c r="G18" i="13"/>
  <c r="H9" i="13"/>
  <c r="I9" i="13"/>
  <c r="J9" i="13"/>
  <c r="K9" i="13"/>
  <c r="L9" i="13"/>
  <c r="M9" i="13"/>
  <c r="N9" i="13"/>
  <c r="O9" i="13"/>
  <c r="G9" i="13"/>
  <c r="G56" i="13" l="1"/>
  <c r="G58" i="13" s="1"/>
  <c r="O56" i="13"/>
  <c r="O58" i="13" s="1"/>
  <c r="N56" i="13"/>
  <c r="N58" i="13" s="1"/>
  <c r="M56" i="13"/>
  <c r="M58" i="13" s="1"/>
  <c r="L56" i="13"/>
  <c r="L58" i="13" s="1"/>
  <c r="K56" i="13"/>
  <c r="K58" i="13" s="1"/>
  <c r="J56" i="13"/>
  <c r="J58" i="13" s="1"/>
  <c r="I56" i="13"/>
  <c r="I58" i="13" s="1"/>
  <c r="H56" i="13"/>
  <c r="H58" i="13" s="1"/>
  <c r="H19" i="7" l="1"/>
  <c r="I19" i="7"/>
  <c r="J19" i="7"/>
  <c r="K19" i="7"/>
  <c r="L19" i="7"/>
  <c r="M19" i="7"/>
  <c r="N19" i="7"/>
  <c r="O19" i="7"/>
  <c r="G19" i="7"/>
  <c r="R225" i="8" l="1"/>
  <c r="R223" i="8"/>
  <c r="H222" i="8"/>
  <c r="I222" i="8"/>
  <c r="J222" i="8"/>
  <c r="K222" i="8"/>
  <c r="L222" i="8"/>
  <c r="M222" i="8"/>
  <c r="N222" i="8"/>
  <c r="O222" i="8"/>
  <c r="G222" i="8"/>
  <c r="H219" i="8"/>
  <c r="I219" i="8"/>
  <c r="J219" i="8"/>
  <c r="K219" i="8"/>
  <c r="L219" i="8"/>
  <c r="M219" i="8"/>
  <c r="N219" i="8"/>
  <c r="O219" i="8"/>
  <c r="G219" i="8"/>
  <c r="H215" i="8"/>
  <c r="I215" i="8"/>
  <c r="J215" i="8"/>
  <c r="K215" i="8"/>
  <c r="L215" i="8"/>
  <c r="M215" i="8"/>
  <c r="N215" i="8"/>
  <c r="O215" i="8"/>
  <c r="G215" i="8"/>
  <c r="H212" i="8"/>
  <c r="I212" i="8"/>
  <c r="J212" i="8"/>
  <c r="K212" i="8"/>
  <c r="L212" i="8"/>
  <c r="M212" i="8"/>
  <c r="N212" i="8"/>
  <c r="O212" i="8"/>
  <c r="G212" i="8"/>
  <c r="H209" i="8"/>
  <c r="I209" i="8"/>
  <c r="J209" i="8"/>
  <c r="K209" i="8"/>
  <c r="L209" i="8"/>
  <c r="M209" i="8"/>
  <c r="N209" i="8"/>
  <c r="O209" i="8"/>
  <c r="G209" i="8"/>
  <c r="H207" i="8"/>
  <c r="I207" i="8"/>
  <c r="J207" i="8"/>
  <c r="K207" i="8"/>
  <c r="L207" i="8"/>
  <c r="M207" i="8"/>
  <c r="N207" i="8"/>
  <c r="O207" i="8"/>
  <c r="G207" i="8"/>
  <c r="H202" i="8"/>
  <c r="I202" i="8"/>
  <c r="J202" i="8"/>
  <c r="K202" i="8"/>
  <c r="L202" i="8"/>
  <c r="M202" i="8"/>
  <c r="N202" i="8"/>
  <c r="O202" i="8"/>
  <c r="G202" i="8"/>
  <c r="H200" i="8"/>
  <c r="I200" i="8"/>
  <c r="J200" i="8"/>
  <c r="K200" i="8"/>
  <c r="L200" i="8"/>
  <c r="M200" i="8"/>
  <c r="N200" i="8"/>
  <c r="O200" i="8"/>
  <c r="G200" i="8"/>
  <c r="H197" i="8"/>
  <c r="I197" i="8"/>
  <c r="J197" i="8"/>
  <c r="K197" i="8"/>
  <c r="L197" i="8"/>
  <c r="M197" i="8"/>
  <c r="N197" i="8"/>
  <c r="O197" i="8"/>
  <c r="G197" i="8"/>
  <c r="H191" i="8"/>
  <c r="I191" i="8"/>
  <c r="J191" i="8"/>
  <c r="K191" i="8"/>
  <c r="L191" i="8"/>
  <c r="M191" i="8"/>
  <c r="N191" i="8"/>
  <c r="O191" i="8"/>
  <c r="G191" i="8"/>
  <c r="H185" i="8"/>
  <c r="I185" i="8"/>
  <c r="J185" i="8"/>
  <c r="K185" i="8"/>
  <c r="L185" i="8"/>
  <c r="M185" i="8"/>
  <c r="N185" i="8"/>
  <c r="O185" i="8"/>
  <c r="G185" i="8"/>
  <c r="H183" i="8"/>
  <c r="I183" i="8"/>
  <c r="J183" i="8"/>
  <c r="K183" i="8"/>
  <c r="L183" i="8"/>
  <c r="M183" i="8"/>
  <c r="N183" i="8"/>
  <c r="O183" i="8"/>
  <c r="G183" i="8"/>
  <c r="H179" i="8"/>
  <c r="I179" i="8"/>
  <c r="J179" i="8"/>
  <c r="K179" i="8"/>
  <c r="L179" i="8"/>
  <c r="M179" i="8"/>
  <c r="N179" i="8"/>
  <c r="O179" i="8"/>
  <c r="G179" i="8"/>
  <c r="H164" i="8"/>
  <c r="I164" i="8"/>
  <c r="J164" i="8"/>
  <c r="K164" i="8"/>
  <c r="L164" i="8"/>
  <c r="M164" i="8"/>
  <c r="N164" i="8"/>
  <c r="O164" i="8"/>
  <c r="G164" i="8"/>
  <c r="H161" i="8"/>
  <c r="I161" i="8"/>
  <c r="J161" i="8"/>
  <c r="K161" i="8"/>
  <c r="L161" i="8"/>
  <c r="M161" i="8"/>
  <c r="N161" i="8"/>
  <c r="O161" i="8"/>
  <c r="G161" i="8"/>
  <c r="H133" i="8"/>
  <c r="I133" i="8"/>
  <c r="J133" i="8"/>
  <c r="K133" i="8"/>
  <c r="L133" i="8"/>
  <c r="M133" i="8"/>
  <c r="N133" i="8"/>
  <c r="O133" i="8"/>
  <c r="G133" i="8"/>
  <c r="H130" i="8"/>
  <c r="I130" i="8"/>
  <c r="J130" i="8"/>
  <c r="K130" i="8"/>
  <c r="L130" i="8"/>
  <c r="M130" i="8"/>
  <c r="N130" i="8"/>
  <c r="O130" i="8"/>
  <c r="G130" i="8"/>
  <c r="H126" i="8"/>
  <c r="I126" i="8"/>
  <c r="J126" i="8"/>
  <c r="K126" i="8"/>
  <c r="L126" i="8"/>
  <c r="M126" i="8"/>
  <c r="N126" i="8"/>
  <c r="O126" i="8"/>
  <c r="G126" i="8"/>
  <c r="H124" i="8"/>
  <c r="I124" i="8"/>
  <c r="J124" i="8"/>
  <c r="K124" i="8"/>
  <c r="L124" i="8"/>
  <c r="M124" i="8"/>
  <c r="N124" i="8"/>
  <c r="O124" i="8"/>
  <c r="G124" i="8"/>
  <c r="H122" i="8"/>
  <c r="I122" i="8"/>
  <c r="J122" i="8"/>
  <c r="K122" i="8"/>
  <c r="L122" i="8"/>
  <c r="M122" i="8"/>
  <c r="N122" i="8"/>
  <c r="O122" i="8"/>
  <c r="G122" i="8"/>
  <c r="H120" i="8"/>
  <c r="I120" i="8"/>
  <c r="J120" i="8"/>
  <c r="K120" i="8"/>
  <c r="L120" i="8"/>
  <c r="M120" i="8"/>
  <c r="N120" i="8"/>
  <c r="O120" i="8"/>
  <c r="G120" i="8"/>
  <c r="H115" i="8"/>
  <c r="I115" i="8"/>
  <c r="J115" i="8"/>
  <c r="K115" i="8"/>
  <c r="L115" i="8"/>
  <c r="M115" i="8"/>
  <c r="N115" i="8"/>
  <c r="O115" i="8"/>
  <c r="G115" i="8"/>
  <c r="H113" i="8"/>
  <c r="I113" i="8"/>
  <c r="J113" i="8"/>
  <c r="K113" i="8"/>
  <c r="L113" i="8"/>
  <c r="M113" i="8"/>
  <c r="N113" i="8"/>
  <c r="O113" i="8"/>
  <c r="G113" i="8"/>
  <c r="H109" i="8"/>
  <c r="I109" i="8"/>
  <c r="J109" i="8"/>
  <c r="K109" i="8"/>
  <c r="L109" i="8"/>
  <c r="M109" i="8"/>
  <c r="N109" i="8"/>
  <c r="O109" i="8"/>
  <c r="G109" i="8"/>
  <c r="H105" i="8"/>
  <c r="I105" i="8"/>
  <c r="J105" i="8"/>
  <c r="K105" i="8"/>
  <c r="L105" i="8"/>
  <c r="M105" i="8"/>
  <c r="N105" i="8"/>
  <c r="O105" i="8"/>
  <c r="G105" i="8"/>
  <c r="H102" i="8"/>
  <c r="I102" i="8"/>
  <c r="J102" i="8"/>
  <c r="K102" i="8"/>
  <c r="L102" i="8"/>
  <c r="M102" i="8"/>
  <c r="N102" i="8"/>
  <c r="O102" i="8"/>
  <c r="G102" i="8"/>
  <c r="H94" i="8"/>
  <c r="I94" i="8"/>
  <c r="J94" i="8"/>
  <c r="K94" i="8"/>
  <c r="L94" i="8"/>
  <c r="M94" i="8"/>
  <c r="N94" i="8"/>
  <c r="O94" i="8"/>
  <c r="G94" i="8"/>
  <c r="H90" i="8"/>
  <c r="I90" i="8"/>
  <c r="J90" i="8"/>
  <c r="K90" i="8"/>
  <c r="L90" i="8"/>
  <c r="M90" i="8"/>
  <c r="N90" i="8"/>
  <c r="O90" i="8"/>
  <c r="G90" i="8"/>
  <c r="H87" i="8"/>
  <c r="I87" i="8"/>
  <c r="J87" i="8"/>
  <c r="K87" i="8"/>
  <c r="L87" i="8"/>
  <c r="M87" i="8"/>
  <c r="N87" i="8"/>
  <c r="O87" i="8"/>
  <c r="G87" i="8"/>
  <c r="H85" i="8"/>
  <c r="I85" i="8"/>
  <c r="J85" i="8"/>
  <c r="K85" i="8"/>
  <c r="L85" i="8"/>
  <c r="M85" i="8"/>
  <c r="N85" i="8"/>
  <c r="O85" i="8"/>
  <c r="G85" i="8"/>
  <c r="H82" i="8"/>
  <c r="I82" i="8"/>
  <c r="J82" i="8"/>
  <c r="K82" i="8"/>
  <c r="L82" i="8"/>
  <c r="M82" i="8"/>
  <c r="N82" i="8"/>
  <c r="O82" i="8"/>
  <c r="G82" i="8"/>
  <c r="H75" i="8"/>
  <c r="I75" i="8"/>
  <c r="J75" i="8"/>
  <c r="K75" i="8"/>
  <c r="L75" i="8"/>
  <c r="M75" i="8"/>
  <c r="N75" i="8"/>
  <c r="O75" i="8"/>
  <c r="G75" i="8"/>
  <c r="H72" i="8"/>
  <c r="I72" i="8"/>
  <c r="J72" i="8"/>
  <c r="K72" i="8"/>
  <c r="L72" i="8"/>
  <c r="M72" i="8"/>
  <c r="N72" i="8"/>
  <c r="O72" i="8"/>
  <c r="G72" i="8"/>
  <c r="H70" i="8"/>
  <c r="I70" i="8"/>
  <c r="J70" i="8"/>
  <c r="K70" i="8"/>
  <c r="L70" i="8"/>
  <c r="M70" i="8"/>
  <c r="N70" i="8"/>
  <c r="O70" i="8"/>
  <c r="G70" i="8"/>
  <c r="H67" i="8"/>
  <c r="I67" i="8"/>
  <c r="J67" i="8"/>
  <c r="K67" i="8"/>
  <c r="L67" i="8"/>
  <c r="M67" i="8"/>
  <c r="N67" i="8"/>
  <c r="O67" i="8"/>
  <c r="G67" i="8"/>
  <c r="H36" i="8"/>
  <c r="I36" i="8"/>
  <c r="J36" i="8"/>
  <c r="K36" i="8"/>
  <c r="L36" i="8"/>
  <c r="M36" i="8"/>
  <c r="N36" i="8"/>
  <c r="O36" i="8"/>
  <c r="G36" i="8"/>
  <c r="H34" i="8"/>
  <c r="I34" i="8"/>
  <c r="J34" i="8"/>
  <c r="K34" i="8"/>
  <c r="L34" i="8"/>
  <c r="M34" i="8"/>
  <c r="N34" i="8"/>
  <c r="O34" i="8"/>
  <c r="G34" i="8"/>
  <c r="H32" i="8"/>
  <c r="I32" i="8"/>
  <c r="J32" i="8"/>
  <c r="K32" i="8"/>
  <c r="L32" i="8"/>
  <c r="M32" i="8"/>
  <c r="N32" i="8"/>
  <c r="O32" i="8"/>
  <c r="G32" i="8"/>
  <c r="H28" i="8"/>
  <c r="I28" i="8"/>
  <c r="J28" i="8"/>
  <c r="K28" i="8"/>
  <c r="L28" i="8"/>
  <c r="M28" i="8"/>
  <c r="N28" i="8"/>
  <c r="O28" i="8"/>
  <c r="G28" i="8"/>
  <c r="H22" i="8"/>
  <c r="I22" i="8"/>
  <c r="J22" i="8"/>
  <c r="K22" i="8"/>
  <c r="L22" i="8"/>
  <c r="M22" i="8"/>
  <c r="N22" i="8"/>
  <c r="O22" i="8"/>
  <c r="G22" i="8"/>
  <c r="H18" i="8"/>
  <c r="I18" i="8"/>
  <c r="J18" i="8"/>
  <c r="K18" i="8"/>
  <c r="L18" i="8"/>
  <c r="M18" i="8"/>
  <c r="N18" i="8"/>
  <c r="O18" i="8"/>
  <c r="G18" i="8"/>
  <c r="H10" i="8"/>
  <c r="I10" i="8"/>
  <c r="J10" i="8"/>
  <c r="K10" i="8"/>
  <c r="L10" i="8"/>
  <c r="M10" i="8"/>
  <c r="N10" i="8"/>
  <c r="O10" i="8"/>
  <c r="G10" i="8"/>
  <c r="G223" i="8" l="1"/>
  <c r="G225" i="8" s="1"/>
  <c r="O223" i="8"/>
  <c r="O225" i="8" s="1"/>
  <c r="N223" i="8"/>
  <c r="N225" i="8" s="1"/>
  <c r="M223" i="8"/>
  <c r="M225" i="8" s="1"/>
  <c r="L223" i="8"/>
  <c r="L225" i="8" s="1"/>
  <c r="K223" i="8"/>
  <c r="K225" i="8" s="1"/>
  <c r="J223" i="8"/>
  <c r="J225" i="8" s="1"/>
  <c r="I223" i="8"/>
  <c r="I225" i="8" s="1"/>
  <c r="H223" i="8"/>
  <c r="H225" i="8" s="1"/>
  <c r="R36" i="7" l="1"/>
  <c r="H36" i="7"/>
  <c r="H38" i="7" s="1"/>
  <c r="I36" i="7"/>
  <c r="I38" i="7" s="1"/>
  <c r="J36" i="7"/>
  <c r="J38" i="7" s="1"/>
  <c r="K36" i="7"/>
  <c r="K38" i="7" s="1"/>
  <c r="L36" i="7"/>
  <c r="L38" i="7" s="1"/>
  <c r="M36" i="7"/>
  <c r="M38" i="7" s="1"/>
  <c r="N36" i="7"/>
  <c r="N38" i="7" s="1"/>
  <c r="O36" i="7"/>
  <c r="O38" i="7" s="1"/>
  <c r="G36" i="7"/>
  <c r="G38" i="7" s="1"/>
  <c r="H35" i="7"/>
  <c r="I35" i="7"/>
  <c r="J35" i="7"/>
  <c r="K35" i="7"/>
  <c r="L35" i="7"/>
  <c r="M35" i="7"/>
  <c r="N35" i="7"/>
  <c r="O35" i="7"/>
  <c r="G35" i="7"/>
  <c r="H32" i="7"/>
  <c r="I32" i="7"/>
  <c r="J32" i="7"/>
  <c r="K32" i="7"/>
  <c r="L32" i="7"/>
  <c r="M32" i="7"/>
  <c r="N32" i="7"/>
  <c r="O32" i="7"/>
  <c r="G32" i="7"/>
  <c r="H28" i="7"/>
  <c r="I28" i="7"/>
  <c r="J28" i="7"/>
  <c r="K28" i="7"/>
  <c r="L28" i="7"/>
  <c r="M28" i="7"/>
  <c r="N28" i="7"/>
  <c r="O28" i="7"/>
  <c r="G28" i="7"/>
  <c r="H13" i="7"/>
  <c r="I13" i="7"/>
  <c r="J13" i="7"/>
  <c r="K13" i="7"/>
  <c r="L13" i="7"/>
  <c r="M13" i="7"/>
  <c r="N13" i="7"/>
  <c r="O13" i="7"/>
  <c r="G13" i="7"/>
  <c r="H8" i="7"/>
  <c r="I8" i="7"/>
  <c r="J8" i="7"/>
  <c r="K8" i="7"/>
  <c r="L8" i="7"/>
  <c r="M8" i="7"/>
  <c r="N8" i="7"/>
  <c r="O8" i="7"/>
  <c r="G8" i="7"/>
  <c r="G569" i="3" l="1"/>
  <c r="H11" i="3"/>
  <c r="G11" i="3"/>
  <c r="R571" i="3" l="1"/>
  <c r="R569" i="3"/>
  <c r="H568" i="3"/>
  <c r="I568" i="3"/>
  <c r="J568" i="3"/>
  <c r="K568" i="3"/>
  <c r="L568" i="3"/>
  <c r="M568" i="3"/>
  <c r="N568" i="3"/>
  <c r="O568" i="3"/>
  <c r="G568" i="3"/>
  <c r="H565" i="3"/>
  <c r="I565" i="3"/>
  <c r="J565" i="3"/>
  <c r="K565" i="3"/>
  <c r="L565" i="3"/>
  <c r="M565" i="3"/>
  <c r="N565" i="3"/>
  <c r="O565" i="3"/>
  <c r="G565" i="3"/>
  <c r="H562" i="3"/>
  <c r="I562" i="3"/>
  <c r="J562" i="3"/>
  <c r="K562" i="3"/>
  <c r="L562" i="3"/>
  <c r="M562" i="3"/>
  <c r="N562" i="3"/>
  <c r="O562" i="3"/>
  <c r="G562" i="3"/>
  <c r="H560" i="3"/>
  <c r="I560" i="3"/>
  <c r="J560" i="3"/>
  <c r="K560" i="3"/>
  <c r="L560" i="3"/>
  <c r="M560" i="3"/>
  <c r="N560" i="3"/>
  <c r="O560" i="3"/>
  <c r="G560" i="3"/>
  <c r="H555" i="3"/>
  <c r="I555" i="3"/>
  <c r="J555" i="3"/>
  <c r="K555" i="3"/>
  <c r="L555" i="3"/>
  <c r="M555" i="3"/>
  <c r="N555" i="3"/>
  <c r="O555" i="3"/>
  <c r="G555" i="3"/>
  <c r="H552" i="3"/>
  <c r="I552" i="3"/>
  <c r="J552" i="3"/>
  <c r="K552" i="3"/>
  <c r="L552" i="3"/>
  <c r="M552" i="3"/>
  <c r="N552" i="3"/>
  <c r="O552" i="3"/>
  <c r="G552" i="3"/>
  <c r="H548" i="3"/>
  <c r="I548" i="3"/>
  <c r="J548" i="3"/>
  <c r="K548" i="3"/>
  <c r="L548" i="3"/>
  <c r="M548" i="3"/>
  <c r="N548" i="3"/>
  <c r="O548" i="3"/>
  <c r="G548" i="3"/>
  <c r="H539" i="3"/>
  <c r="I539" i="3"/>
  <c r="J539" i="3"/>
  <c r="K539" i="3"/>
  <c r="L539" i="3"/>
  <c r="M539" i="3"/>
  <c r="N539" i="3"/>
  <c r="O539" i="3"/>
  <c r="G539" i="3"/>
  <c r="H537" i="3"/>
  <c r="I537" i="3"/>
  <c r="J537" i="3"/>
  <c r="K537" i="3"/>
  <c r="L537" i="3"/>
  <c r="M537" i="3"/>
  <c r="N537" i="3"/>
  <c r="O537" i="3"/>
  <c r="G537" i="3"/>
  <c r="H534" i="3"/>
  <c r="I534" i="3"/>
  <c r="J534" i="3"/>
  <c r="K534" i="3"/>
  <c r="L534" i="3"/>
  <c r="M534" i="3"/>
  <c r="N534" i="3"/>
  <c r="O534" i="3"/>
  <c r="G534" i="3"/>
  <c r="H530" i="3"/>
  <c r="I530" i="3"/>
  <c r="J530" i="3"/>
  <c r="K530" i="3"/>
  <c r="L530" i="3"/>
  <c r="M530" i="3"/>
  <c r="N530" i="3"/>
  <c r="O530" i="3"/>
  <c r="G530" i="3"/>
  <c r="H525" i="3"/>
  <c r="I525" i="3"/>
  <c r="J525" i="3"/>
  <c r="K525" i="3"/>
  <c r="L525" i="3"/>
  <c r="M525" i="3"/>
  <c r="N525" i="3"/>
  <c r="O525" i="3"/>
  <c r="G525" i="3"/>
  <c r="H522" i="3"/>
  <c r="I522" i="3"/>
  <c r="J522" i="3"/>
  <c r="K522" i="3"/>
  <c r="L522" i="3"/>
  <c r="M522" i="3"/>
  <c r="N522" i="3"/>
  <c r="O522" i="3"/>
  <c r="G522" i="3"/>
  <c r="H517" i="3"/>
  <c r="I517" i="3"/>
  <c r="J517" i="3"/>
  <c r="K517" i="3"/>
  <c r="L517" i="3"/>
  <c r="M517" i="3"/>
  <c r="N517" i="3"/>
  <c r="O517" i="3"/>
  <c r="G517" i="3"/>
  <c r="H509" i="3"/>
  <c r="I509" i="3"/>
  <c r="J509" i="3"/>
  <c r="K509" i="3"/>
  <c r="L509" i="3"/>
  <c r="M509" i="3"/>
  <c r="N509" i="3"/>
  <c r="O509" i="3"/>
  <c r="G509" i="3"/>
  <c r="H507" i="3"/>
  <c r="I507" i="3"/>
  <c r="J507" i="3"/>
  <c r="K507" i="3"/>
  <c r="L507" i="3"/>
  <c r="M507" i="3"/>
  <c r="N507" i="3"/>
  <c r="O507" i="3"/>
  <c r="G507" i="3"/>
  <c r="H505" i="3"/>
  <c r="I505" i="3"/>
  <c r="J505" i="3"/>
  <c r="K505" i="3"/>
  <c r="L505" i="3"/>
  <c r="M505" i="3"/>
  <c r="N505" i="3"/>
  <c r="O505" i="3"/>
  <c r="G505" i="3"/>
  <c r="H503" i="3"/>
  <c r="I503" i="3"/>
  <c r="J503" i="3"/>
  <c r="K503" i="3"/>
  <c r="L503" i="3"/>
  <c r="M503" i="3"/>
  <c r="N503" i="3"/>
  <c r="O503" i="3"/>
  <c r="G503" i="3"/>
  <c r="H499" i="3"/>
  <c r="I499" i="3"/>
  <c r="J499" i="3"/>
  <c r="K499" i="3"/>
  <c r="L499" i="3"/>
  <c r="M499" i="3"/>
  <c r="N499" i="3"/>
  <c r="O499" i="3"/>
  <c r="G499" i="3"/>
  <c r="H497" i="3"/>
  <c r="I497" i="3"/>
  <c r="J497" i="3"/>
  <c r="K497" i="3"/>
  <c r="L497" i="3"/>
  <c r="M497" i="3"/>
  <c r="N497" i="3"/>
  <c r="O497" i="3"/>
  <c r="G497" i="3"/>
  <c r="H493" i="3"/>
  <c r="I493" i="3"/>
  <c r="J493" i="3"/>
  <c r="K493" i="3"/>
  <c r="L493" i="3"/>
  <c r="M493" i="3"/>
  <c r="N493" i="3"/>
  <c r="O493" i="3"/>
  <c r="G493" i="3"/>
  <c r="H490" i="3"/>
  <c r="I490" i="3"/>
  <c r="J490" i="3"/>
  <c r="K490" i="3"/>
  <c r="L490" i="3"/>
  <c r="M490" i="3"/>
  <c r="N490" i="3"/>
  <c r="O490" i="3"/>
  <c r="G490" i="3"/>
  <c r="H486" i="3"/>
  <c r="I486" i="3"/>
  <c r="J486" i="3"/>
  <c r="K486" i="3"/>
  <c r="L486" i="3"/>
  <c r="M486" i="3"/>
  <c r="N486" i="3"/>
  <c r="O486" i="3"/>
  <c r="G486" i="3"/>
  <c r="H482" i="3"/>
  <c r="I482" i="3"/>
  <c r="J482" i="3"/>
  <c r="K482" i="3"/>
  <c r="L482" i="3"/>
  <c r="M482" i="3"/>
  <c r="N482" i="3"/>
  <c r="O482" i="3"/>
  <c r="G482" i="3"/>
  <c r="H477" i="3"/>
  <c r="I477" i="3"/>
  <c r="J477" i="3"/>
  <c r="K477" i="3"/>
  <c r="L477" i="3"/>
  <c r="M477" i="3"/>
  <c r="N477" i="3"/>
  <c r="O477" i="3"/>
  <c r="G477" i="3"/>
  <c r="H475" i="3"/>
  <c r="I475" i="3"/>
  <c r="J475" i="3"/>
  <c r="K475" i="3"/>
  <c r="L475" i="3"/>
  <c r="M475" i="3"/>
  <c r="N475" i="3"/>
  <c r="O475" i="3"/>
  <c r="G475" i="3"/>
  <c r="H447" i="3"/>
  <c r="I447" i="3"/>
  <c r="J447" i="3"/>
  <c r="K447" i="3"/>
  <c r="L447" i="3"/>
  <c r="M447" i="3"/>
  <c r="N447" i="3"/>
  <c r="O447" i="3"/>
  <c r="G447" i="3"/>
  <c r="H445" i="3"/>
  <c r="I445" i="3"/>
  <c r="J445" i="3"/>
  <c r="K445" i="3"/>
  <c r="L445" i="3"/>
  <c r="M445" i="3"/>
  <c r="N445" i="3"/>
  <c r="O445" i="3"/>
  <c r="G445" i="3"/>
  <c r="H440" i="3"/>
  <c r="I440" i="3"/>
  <c r="J440" i="3"/>
  <c r="K440" i="3"/>
  <c r="L440" i="3"/>
  <c r="M440" i="3"/>
  <c r="N440" i="3"/>
  <c r="O440" i="3"/>
  <c r="G440" i="3"/>
  <c r="H437" i="3"/>
  <c r="I437" i="3"/>
  <c r="J437" i="3"/>
  <c r="K437" i="3"/>
  <c r="L437" i="3"/>
  <c r="M437" i="3"/>
  <c r="N437" i="3"/>
  <c r="O437" i="3"/>
  <c r="G437" i="3"/>
  <c r="H434" i="3"/>
  <c r="I434" i="3"/>
  <c r="J434" i="3"/>
  <c r="K434" i="3"/>
  <c r="L434" i="3"/>
  <c r="M434" i="3"/>
  <c r="N434" i="3"/>
  <c r="O434" i="3"/>
  <c r="G434" i="3"/>
  <c r="H430" i="3"/>
  <c r="I430" i="3"/>
  <c r="J430" i="3"/>
  <c r="K430" i="3"/>
  <c r="L430" i="3"/>
  <c r="M430" i="3"/>
  <c r="N430" i="3"/>
  <c r="O430" i="3"/>
  <c r="G430" i="3"/>
  <c r="H427" i="3"/>
  <c r="I427" i="3"/>
  <c r="J427" i="3"/>
  <c r="K427" i="3"/>
  <c r="L427" i="3"/>
  <c r="M427" i="3"/>
  <c r="N427" i="3"/>
  <c r="O427" i="3"/>
  <c r="G427" i="3"/>
  <c r="H416" i="3"/>
  <c r="I416" i="3"/>
  <c r="J416" i="3"/>
  <c r="K416" i="3"/>
  <c r="L416" i="3"/>
  <c r="M416" i="3"/>
  <c r="N416" i="3"/>
  <c r="O416" i="3"/>
  <c r="G416" i="3"/>
  <c r="H414" i="3"/>
  <c r="I414" i="3"/>
  <c r="J414" i="3"/>
  <c r="K414" i="3"/>
  <c r="L414" i="3"/>
  <c r="M414" i="3"/>
  <c r="N414" i="3"/>
  <c r="O414" i="3"/>
  <c r="G414" i="3"/>
  <c r="H411" i="3"/>
  <c r="I411" i="3"/>
  <c r="J411" i="3"/>
  <c r="K411" i="3"/>
  <c r="L411" i="3"/>
  <c r="M411" i="3"/>
  <c r="N411" i="3"/>
  <c r="O411" i="3"/>
  <c r="G411" i="3"/>
  <c r="H405" i="3"/>
  <c r="I405" i="3"/>
  <c r="J405" i="3"/>
  <c r="K405" i="3"/>
  <c r="L405" i="3"/>
  <c r="M405" i="3"/>
  <c r="N405" i="3"/>
  <c r="O405" i="3"/>
  <c r="G405" i="3"/>
  <c r="H397" i="3"/>
  <c r="I397" i="3"/>
  <c r="J397" i="3"/>
  <c r="K397" i="3"/>
  <c r="L397" i="3"/>
  <c r="M397" i="3"/>
  <c r="N397" i="3"/>
  <c r="O397" i="3"/>
  <c r="G397" i="3"/>
  <c r="H390" i="3"/>
  <c r="I390" i="3"/>
  <c r="J390" i="3"/>
  <c r="K390" i="3"/>
  <c r="L390" i="3"/>
  <c r="M390" i="3"/>
  <c r="N390" i="3"/>
  <c r="O390" i="3"/>
  <c r="G390" i="3"/>
  <c r="H387" i="3"/>
  <c r="I387" i="3"/>
  <c r="J387" i="3"/>
  <c r="K387" i="3"/>
  <c r="L387" i="3"/>
  <c r="M387" i="3"/>
  <c r="N387" i="3"/>
  <c r="O387" i="3"/>
  <c r="G387" i="3"/>
  <c r="H383" i="3"/>
  <c r="I383" i="3"/>
  <c r="J383" i="3"/>
  <c r="K383" i="3"/>
  <c r="L383" i="3"/>
  <c r="M383" i="3"/>
  <c r="N383" i="3"/>
  <c r="O383" i="3"/>
  <c r="G383" i="3"/>
  <c r="H378" i="3"/>
  <c r="I378" i="3"/>
  <c r="J378" i="3"/>
  <c r="K378" i="3"/>
  <c r="L378" i="3"/>
  <c r="M378" i="3"/>
  <c r="N378" i="3"/>
  <c r="O378" i="3"/>
  <c r="G378" i="3"/>
  <c r="H370" i="3"/>
  <c r="I370" i="3"/>
  <c r="J370" i="3"/>
  <c r="K370" i="3"/>
  <c r="L370" i="3"/>
  <c r="M370" i="3"/>
  <c r="N370" i="3"/>
  <c r="O370" i="3"/>
  <c r="G370" i="3"/>
  <c r="H363" i="3"/>
  <c r="I363" i="3"/>
  <c r="J363" i="3"/>
  <c r="K363" i="3"/>
  <c r="L363" i="3"/>
  <c r="M363" i="3"/>
  <c r="N363" i="3"/>
  <c r="O363" i="3"/>
  <c r="G363" i="3"/>
  <c r="H361" i="3"/>
  <c r="I361" i="3"/>
  <c r="J361" i="3"/>
  <c r="K361" i="3"/>
  <c r="L361" i="3"/>
  <c r="M361" i="3"/>
  <c r="N361" i="3"/>
  <c r="O361" i="3"/>
  <c r="G361" i="3"/>
  <c r="H358" i="3"/>
  <c r="I358" i="3"/>
  <c r="J358" i="3"/>
  <c r="K358" i="3"/>
  <c r="L358" i="3"/>
  <c r="M358" i="3"/>
  <c r="N358" i="3"/>
  <c r="O358" i="3"/>
  <c r="G358" i="3"/>
  <c r="H353" i="3"/>
  <c r="I353" i="3"/>
  <c r="J353" i="3"/>
  <c r="K353" i="3"/>
  <c r="L353" i="3"/>
  <c r="M353" i="3"/>
  <c r="N353" i="3"/>
  <c r="O353" i="3"/>
  <c r="G353" i="3"/>
  <c r="H342" i="3"/>
  <c r="I342" i="3"/>
  <c r="J342" i="3"/>
  <c r="K342" i="3"/>
  <c r="L342" i="3"/>
  <c r="M342" i="3"/>
  <c r="N342" i="3"/>
  <c r="O342" i="3"/>
  <c r="G342" i="3"/>
  <c r="H337" i="3"/>
  <c r="I337" i="3"/>
  <c r="J337" i="3"/>
  <c r="K337" i="3"/>
  <c r="L337" i="3"/>
  <c r="M337" i="3"/>
  <c r="N337" i="3"/>
  <c r="O337" i="3"/>
  <c r="G337" i="3"/>
  <c r="H332" i="3"/>
  <c r="I332" i="3"/>
  <c r="J332" i="3"/>
  <c r="K332" i="3"/>
  <c r="L332" i="3"/>
  <c r="M332" i="3"/>
  <c r="N332" i="3"/>
  <c r="O332" i="3"/>
  <c r="G332" i="3"/>
  <c r="H317" i="3"/>
  <c r="I317" i="3"/>
  <c r="J317" i="3"/>
  <c r="K317" i="3"/>
  <c r="L317" i="3"/>
  <c r="M317" i="3"/>
  <c r="N317" i="3"/>
  <c r="O317" i="3"/>
  <c r="G317" i="3"/>
  <c r="H313" i="3"/>
  <c r="I313" i="3"/>
  <c r="J313" i="3"/>
  <c r="K313" i="3"/>
  <c r="L313" i="3"/>
  <c r="M313" i="3"/>
  <c r="N313" i="3"/>
  <c r="O313" i="3"/>
  <c r="G313" i="3"/>
  <c r="H303" i="3"/>
  <c r="I303" i="3"/>
  <c r="J303" i="3"/>
  <c r="K303" i="3"/>
  <c r="L303" i="3"/>
  <c r="M303" i="3"/>
  <c r="N303" i="3"/>
  <c r="O303" i="3"/>
  <c r="G303" i="3"/>
  <c r="H300" i="3"/>
  <c r="I300" i="3"/>
  <c r="J300" i="3"/>
  <c r="K300" i="3"/>
  <c r="L300" i="3"/>
  <c r="M300" i="3"/>
  <c r="N300" i="3"/>
  <c r="O300" i="3"/>
  <c r="G300" i="3"/>
  <c r="H298" i="3"/>
  <c r="I298" i="3"/>
  <c r="J298" i="3"/>
  <c r="K298" i="3"/>
  <c r="L298" i="3"/>
  <c r="M298" i="3"/>
  <c r="N298" i="3"/>
  <c r="O298" i="3"/>
  <c r="G298" i="3"/>
  <c r="H296" i="3"/>
  <c r="I296" i="3"/>
  <c r="J296" i="3"/>
  <c r="K296" i="3"/>
  <c r="L296" i="3"/>
  <c r="M296" i="3"/>
  <c r="N296" i="3"/>
  <c r="O296" i="3"/>
  <c r="G296" i="3"/>
  <c r="H294" i="3"/>
  <c r="I294" i="3"/>
  <c r="J294" i="3"/>
  <c r="K294" i="3"/>
  <c r="L294" i="3"/>
  <c r="M294" i="3"/>
  <c r="N294" i="3"/>
  <c r="O294" i="3"/>
  <c r="G294" i="3"/>
  <c r="H289" i="3"/>
  <c r="I289" i="3"/>
  <c r="J289" i="3"/>
  <c r="K289" i="3"/>
  <c r="L289" i="3"/>
  <c r="M289" i="3"/>
  <c r="N289" i="3"/>
  <c r="O289" i="3"/>
  <c r="G289" i="3"/>
  <c r="H284" i="3"/>
  <c r="I284" i="3"/>
  <c r="J284" i="3"/>
  <c r="K284" i="3"/>
  <c r="L284" i="3"/>
  <c r="M284" i="3"/>
  <c r="N284" i="3"/>
  <c r="O284" i="3"/>
  <c r="G284" i="3"/>
  <c r="H280" i="3"/>
  <c r="I280" i="3"/>
  <c r="J280" i="3"/>
  <c r="K280" i="3"/>
  <c r="L280" i="3"/>
  <c r="M280" i="3"/>
  <c r="N280" i="3"/>
  <c r="O280" i="3"/>
  <c r="G280" i="3"/>
  <c r="H278" i="3"/>
  <c r="I278" i="3"/>
  <c r="J278" i="3"/>
  <c r="K278" i="3"/>
  <c r="L278" i="3"/>
  <c r="M278" i="3"/>
  <c r="N278" i="3"/>
  <c r="O278" i="3"/>
  <c r="G278" i="3"/>
  <c r="H276" i="3"/>
  <c r="I276" i="3"/>
  <c r="J276" i="3"/>
  <c r="K276" i="3"/>
  <c r="L276" i="3"/>
  <c r="M276" i="3"/>
  <c r="N276" i="3"/>
  <c r="O276" i="3"/>
  <c r="G276" i="3"/>
  <c r="H272" i="3"/>
  <c r="I272" i="3"/>
  <c r="J272" i="3"/>
  <c r="K272" i="3"/>
  <c r="L272" i="3"/>
  <c r="M272" i="3"/>
  <c r="N272" i="3"/>
  <c r="O272" i="3"/>
  <c r="G272" i="3"/>
  <c r="H252" i="3"/>
  <c r="I252" i="3"/>
  <c r="J252" i="3"/>
  <c r="K252" i="3"/>
  <c r="L252" i="3"/>
  <c r="M252" i="3"/>
  <c r="N252" i="3"/>
  <c r="O252" i="3"/>
  <c r="G252" i="3"/>
  <c r="H249" i="3"/>
  <c r="I249" i="3"/>
  <c r="J249" i="3"/>
  <c r="K249" i="3"/>
  <c r="L249" i="3"/>
  <c r="M249" i="3"/>
  <c r="N249" i="3"/>
  <c r="O249" i="3"/>
  <c r="G249" i="3"/>
  <c r="H247" i="3"/>
  <c r="I247" i="3"/>
  <c r="J247" i="3"/>
  <c r="K247" i="3"/>
  <c r="L247" i="3"/>
  <c r="M247" i="3"/>
  <c r="N247" i="3"/>
  <c r="O247" i="3"/>
  <c r="G247" i="3"/>
  <c r="H244" i="3"/>
  <c r="I244" i="3"/>
  <c r="J244" i="3"/>
  <c r="K244" i="3"/>
  <c r="L244" i="3"/>
  <c r="M244" i="3"/>
  <c r="N244" i="3"/>
  <c r="O244" i="3"/>
  <c r="G244" i="3"/>
  <c r="H232" i="3"/>
  <c r="I232" i="3"/>
  <c r="J232" i="3"/>
  <c r="K232" i="3"/>
  <c r="L232" i="3"/>
  <c r="M232" i="3"/>
  <c r="N232" i="3"/>
  <c r="O232" i="3"/>
  <c r="G232" i="3"/>
  <c r="H220" i="3"/>
  <c r="I220" i="3"/>
  <c r="J220" i="3"/>
  <c r="K220" i="3"/>
  <c r="L220" i="3"/>
  <c r="M220" i="3"/>
  <c r="N220" i="3"/>
  <c r="O220" i="3"/>
  <c r="G220" i="3"/>
  <c r="H217" i="3"/>
  <c r="I217" i="3"/>
  <c r="J217" i="3"/>
  <c r="K217" i="3"/>
  <c r="L217" i="3"/>
  <c r="M217" i="3"/>
  <c r="N217" i="3"/>
  <c r="O217" i="3"/>
  <c r="G217" i="3"/>
  <c r="H215" i="3"/>
  <c r="I215" i="3"/>
  <c r="J215" i="3"/>
  <c r="K215" i="3"/>
  <c r="L215" i="3"/>
  <c r="M215" i="3"/>
  <c r="N215" i="3"/>
  <c r="O215" i="3"/>
  <c r="G215" i="3"/>
  <c r="H212" i="3"/>
  <c r="I212" i="3"/>
  <c r="J212" i="3"/>
  <c r="K212" i="3"/>
  <c r="L212" i="3"/>
  <c r="M212" i="3"/>
  <c r="N212" i="3"/>
  <c r="O212" i="3"/>
  <c r="G212" i="3"/>
  <c r="H207" i="3"/>
  <c r="I207" i="3"/>
  <c r="J207" i="3"/>
  <c r="K207" i="3"/>
  <c r="L207" i="3"/>
  <c r="M207" i="3"/>
  <c r="N207" i="3"/>
  <c r="O207" i="3"/>
  <c r="G207" i="3"/>
  <c r="H198" i="3"/>
  <c r="I198" i="3"/>
  <c r="J198" i="3"/>
  <c r="K198" i="3"/>
  <c r="L198" i="3"/>
  <c r="M198" i="3"/>
  <c r="N198" i="3"/>
  <c r="O198" i="3"/>
  <c r="G198" i="3"/>
  <c r="H196" i="3"/>
  <c r="I196" i="3"/>
  <c r="J196" i="3"/>
  <c r="K196" i="3"/>
  <c r="L196" i="3"/>
  <c r="M196" i="3"/>
  <c r="N196" i="3"/>
  <c r="O196" i="3"/>
  <c r="G196" i="3"/>
  <c r="H193" i="3"/>
  <c r="I193" i="3"/>
  <c r="J193" i="3"/>
  <c r="K193" i="3"/>
  <c r="L193" i="3"/>
  <c r="M193" i="3"/>
  <c r="N193" i="3"/>
  <c r="O193" i="3"/>
  <c r="G193" i="3"/>
  <c r="H188" i="3"/>
  <c r="I188" i="3"/>
  <c r="J188" i="3"/>
  <c r="K188" i="3"/>
  <c r="L188" i="3"/>
  <c r="M188" i="3"/>
  <c r="N188" i="3"/>
  <c r="O188" i="3"/>
  <c r="G188" i="3"/>
  <c r="H184" i="3"/>
  <c r="I184" i="3"/>
  <c r="J184" i="3"/>
  <c r="K184" i="3"/>
  <c r="L184" i="3"/>
  <c r="M184" i="3"/>
  <c r="N184" i="3"/>
  <c r="O184" i="3"/>
  <c r="G184" i="3"/>
  <c r="H181" i="3"/>
  <c r="I181" i="3"/>
  <c r="J181" i="3"/>
  <c r="K181" i="3"/>
  <c r="L181" i="3"/>
  <c r="M181" i="3"/>
  <c r="N181" i="3"/>
  <c r="O181" i="3"/>
  <c r="G181" i="3"/>
  <c r="H177" i="3"/>
  <c r="I177" i="3"/>
  <c r="J177" i="3"/>
  <c r="K177" i="3"/>
  <c r="L177" i="3"/>
  <c r="M177" i="3"/>
  <c r="N177" i="3"/>
  <c r="O177" i="3"/>
  <c r="G177" i="3"/>
  <c r="H169" i="3"/>
  <c r="I169" i="3"/>
  <c r="J169" i="3"/>
  <c r="K169" i="3"/>
  <c r="L169" i="3"/>
  <c r="M169" i="3"/>
  <c r="N169" i="3"/>
  <c r="O169" i="3"/>
  <c r="G169" i="3"/>
  <c r="H167" i="3"/>
  <c r="I167" i="3"/>
  <c r="J167" i="3"/>
  <c r="K167" i="3"/>
  <c r="L167" i="3"/>
  <c r="M167" i="3"/>
  <c r="N167" i="3"/>
  <c r="O167" i="3"/>
  <c r="G167" i="3"/>
  <c r="H165" i="3"/>
  <c r="I165" i="3"/>
  <c r="J165" i="3"/>
  <c r="K165" i="3"/>
  <c r="L165" i="3"/>
  <c r="M165" i="3"/>
  <c r="N165" i="3"/>
  <c r="O165" i="3"/>
  <c r="G165" i="3"/>
  <c r="H163" i="3"/>
  <c r="I163" i="3"/>
  <c r="J163" i="3"/>
  <c r="K163" i="3"/>
  <c r="L163" i="3"/>
  <c r="M163" i="3"/>
  <c r="N163" i="3"/>
  <c r="O163" i="3"/>
  <c r="G163" i="3"/>
  <c r="H153" i="3"/>
  <c r="I153" i="3"/>
  <c r="J153" i="3"/>
  <c r="K153" i="3"/>
  <c r="L153" i="3"/>
  <c r="M153" i="3"/>
  <c r="N153" i="3"/>
  <c r="O153" i="3"/>
  <c r="G153" i="3"/>
  <c r="H151" i="3"/>
  <c r="I151" i="3"/>
  <c r="J151" i="3"/>
  <c r="K151" i="3"/>
  <c r="L151" i="3"/>
  <c r="M151" i="3"/>
  <c r="N151" i="3"/>
  <c r="O151" i="3"/>
  <c r="G151" i="3"/>
  <c r="H149" i="3"/>
  <c r="I149" i="3"/>
  <c r="J149" i="3"/>
  <c r="K149" i="3"/>
  <c r="L149" i="3"/>
  <c r="M149" i="3"/>
  <c r="N149" i="3"/>
  <c r="O149" i="3"/>
  <c r="G149" i="3"/>
  <c r="H147" i="3"/>
  <c r="I147" i="3"/>
  <c r="J147" i="3"/>
  <c r="K147" i="3"/>
  <c r="L147" i="3"/>
  <c r="M147" i="3"/>
  <c r="N147" i="3"/>
  <c r="O147" i="3"/>
  <c r="G147" i="3"/>
  <c r="H144" i="3"/>
  <c r="I144" i="3"/>
  <c r="J144" i="3"/>
  <c r="K144" i="3"/>
  <c r="L144" i="3"/>
  <c r="M144" i="3"/>
  <c r="N144" i="3"/>
  <c r="O144" i="3"/>
  <c r="G144" i="3"/>
  <c r="H135" i="3"/>
  <c r="I135" i="3"/>
  <c r="J135" i="3"/>
  <c r="K135" i="3"/>
  <c r="L135" i="3"/>
  <c r="M135" i="3"/>
  <c r="N135" i="3"/>
  <c r="O135" i="3"/>
  <c r="G135" i="3"/>
  <c r="H127" i="3"/>
  <c r="I127" i="3"/>
  <c r="J127" i="3"/>
  <c r="K127" i="3"/>
  <c r="L127" i="3"/>
  <c r="M127" i="3"/>
  <c r="N127" i="3"/>
  <c r="O127" i="3"/>
  <c r="G127" i="3"/>
  <c r="H125" i="3"/>
  <c r="I125" i="3"/>
  <c r="J125" i="3"/>
  <c r="K125" i="3"/>
  <c r="L125" i="3"/>
  <c r="M125" i="3"/>
  <c r="N125" i="3"/>
  <c r="O125" i="3"/>
  <c r="G125" i="3"/>
  <c r="H120" i="3"/>
  <c r="I120" i="3"/>
  <c r="J120" i="3"/>
  <c r="K120" i="3"/>
  <c r="L120" i="3"/>
  <c r="M120" i="3"/>
  <c r="N120" i="3"/>
  <c r="O120" i="3"/>
  <c r="G120" i="3"/>
  <c r="H115" i="3"/>
  <c r="I115" i="3"/>
  <c r="J115" i="3"/>
  <c r="K115" i="3"/>
  <c r="L115" i="3"/>
  <c r="M115" i="3"/>
  <c r="N115" i="3"/>
  <c r="O115" i="3"/>
  <c r="G115" i="3"/>
  <c r="H80" i="3"/>
  <c r="I80" i="3"/>
  <c r="J80" i="3"/>
  <c r="K80" i="3"/>
  <c r="L80" i="3"/>
  <c r="M80" i="3"/>
  <c r="N80" i="3"/>
  <c r="O80" i="3"/>
  <c r="G80" i="3"/>
  <c r="H78" i="3"/>
  <c r="I78" i="3"/>
  <c r="J78" i="3"/>
  <c r="K78" i="3"/>
  <c r="L78" i="3"/>
  <c r="M78" i="3"/>
  <c r="N78" i="3"/>
  <c r="O78" i="3"/>
  <c r="G78" i="3"/>
  <c r="H76" i="3"/>
  <c r="I76" i="3"/>
  <c r="J76" i="3"/>
  <c r="K76" i="3"/>
  <c r="L76" i="3"/>
  <c r="M76" i="3"/>
  <c r="N76" i="3"/>
  <c r="O76" i="3"/>
  <c r="G76" i="3"/>
  <c r="H71" i="3"/>
  <c r="I71" i="3"/>
  <c r="J71" i="3"/>
  <c r="K71" i="3"/>
  <c r="L71" i="3"/>
  <c r="M71" i="3"/>
  <c r="N71" i="3"/>
  <c r="O71" i="3"/>
  <c r="G71" i="3"/>
  <c r="H61" i="3"/>
  <c r="I61" i="3"/>
  <c r="J61" i="3"/>
  <c r="K61" i="3"/>
  <c r="L61" i="3"/>
  <c r="M61" i="3"/>
  <c r="N61" i="3"/>
  <c r="O61" i="3"/>
  <c r="G61" i="3"/>
  <c r="H58" i="3"/>
  <c r="I58" i="3"/>
  <c r="J58" i="3"/>
  <c r="K58" i="3"/>
  <c r="L58" i="3"/>
  <c r="M58" i="3"/>
  <c r="N58" i="3"/>
  <c r="O58" i="3"/>
  <c r="G58" i="3"/>
  <c r="H56" i="3"/>
  <c r="I56" i="3"/>
  <c r="J56" i="3"/>
  <c r="K56" i="3"/>
  <c r="L56" i="3"/>
  <c r="M56" i="3"/>
  <c r="N56" i="3"/>
  <c r="O56" i="3"/>
  <c r="G56" i="3"/>
  <c r="H52" i="3"/>
  <c r="I52" i="3"/>
  <c r="J52" i="3"/>
  <c r="K52" i="3"/>
  <c r="L52" i="3"/>
  <c r="M52" i="3"/>
  <c r="N52" i="3"/>
  <c r="O52" i="3"/>
  <c r="G52" i="3"/>
  <c r="H41" i="3"/>
  <c r="I41" i="3"/>
  <c r="J41" i="3"/>
  <c r="K41" i="3"/>
  <c r="L41" i="3"/>
  <c r="M41" i="3"/>
  <c r="N41" i="3"/>
  <c r="O41" i="3"/>
  <c r="G41" i="3"/>
  <c r="H39" i="3"/>
  <c r="I39" i="3"/>
  <c r="J39" i="3"/>
  <c r="K39" i="3"/>
  <c r="L39" i="3"/>
  <c r="M39" i="3"/>
  <c r="N39" i="3"/>
  <c r="O39" i="3"/>
  <c r="G39" i="3"/>
  <c r="H27" i="3"/>
  <c r="I27" i="3"/>
  <c r="J27" i="3"/>
  <c r="K27" i="3"/>
  <c r="L27" i="3"/>
  <c r="M27" i="3"/>
  <c r="N27" i="3"/>
  <c r="O27" i="3"/>
  <c r="G27" i="3"/>
  <c r="H21" i="3"/>
  <c r="I21" i="3"/>
  <c r="J21" i="3"/>
  <c r="K21" i="3"/>
  <c r="L21" i="3"/>
  <c r="M21" i="3"/>
  <c r="N21" i="3"/>
  <c r="O21" i="3"/>
  <c r="G21" i="3"/>
  <c r="I11" i="3"/>
  <c r="J11" i="3"/>
  <c r="K11" i="3"/>
  <c r="L11" i="3"/>
  <c r="M11" i="3"/>
  <c r="N11" i="3"/>
  <c r="O11" i="3"/>
  <c r="G571" i="3" l="1"/>
  <c r="O569" i="3"/>
  <c r="O571" i="3" s="1"/>
  <c r="N569" i="3"/>
  <c r="N571" i="3" s="1"/>
  <c r="M569" i="3"/>
  <c r="M571" i="3" s="1"/>
  <c r="L569" i="3"/>
  <c r="L571" i="3" s="1"/>
  <c r="K569" i="3"/>
  <c r="K571" i="3" s="1"/>
  <c r="J569" i="3"/>
  <c r="J571" i="3" s="1"/>
  <c r="I569" i="3"/>
  <c r="I571" i="3" s="1"/>
  <c r="H569" i="3"/>
  <c r="H571" i="3" s="1"/>
  <c r="R40" i="12"/>
  <c r="H42" i="12"/>
  <c r="I42" i="12"/>
  <c r="J42" i="12"/>
  <c r="K42" i="12"/>
  <c r="L42" i="12"/>
  <c r="M42" i="12"/>
  <c r="N42" i="12"/>
  <c r="O42" i="12"/>
  <c r="G42" i="12"/>
  <c r="G47" i="12"/>
  <c r="H40" i="12"/>
  <c r="I40" i="12"/>
  <c r="J40" i="12"/>
  <c r="K40" i="12"/>
  <c r="L40" i="12"/>
  <c r="M40" i="12"/>
  <c r="N40" i="12"/>
  <c r="O40" i="12"/>
  <c r="G40" i="12"/>
  <c r="H39" i="12"/>
  <c r="I39" i="12"/>
  <c r="J39" i="12"/>
  <c r="K39" i="12"/>
  <c r="L39" i="12"/>
  <c r="M39" i="12"/>
  <c r="N39" i="12"/>
  <c r="O39" i="12"/>
  <c r="G39" i="12"/>
  <c r="H33" i="12"/>
  <c r="I33" i="12"/>
  <c r="J33" i="12"/>
  <c r="K33" i="12"/>
  <c r="L33" i="12"/>
  <c r="M33" i="12"/>
  <c r="N33" i="12"/>
  <c r="O33" i="12"/>
  <c r="G33" i="12"/>
  <c r="H31" i="12"/>
  <c r="I31" i="12"/>
  <c r="J31" i="12"/>
  <c r="K31" i="12"/>
  <c r="L31" i="12"/>
  <c r="M31" i="12"/>
  <c r="N31" i="12"/>
  <c r="O31" i="12"/>
  <c r="G31" i="12"/>
  <c r="H27" i="12"/>
  <c r="I27" i="12"/>
  <c r="J27" i="12"/>
  <c r="K27" i="12"/>
  <c r="L27" i="12"/>
  <c r="M27" i="12"/>
  <c r="N27" i="12"/>
  <c r="O27" i="12"/>
  <c r="G27" i="12"/>
  <c r="H21" i="12"/>
  <c r="I21" i="12"/>
  <c r="J21" i="12"/>
  <c r="K21" i="12"/>
  <c r="L21" i="12"/>
  <c r="M21" i="12"/>
  <c r="N21" i="12"/>
  <c r="O21" i="12"/>
  <c r="G21" i="12"/>
  <c r="H19" i="12"/>
  <c r="I19" i="12"/>
  <c r="J19" i="12"/>
  <c r="K19" i="12"/>
  <c r="L19" i="12"/>
  <c r="M19" i="12"/>
  <c r="N19" i="12"/>
  <c r="O19" i="12"/>
  <c r="G19" i="12"/>
  <c r="H17" i="12"/>
  <c r="I17" i="12"/>
  <c r="J17" i="12"/>
  <c r="K17" i="12"/>
  <c r="L17" i="12"/>
  <c r="M17" i="12"/>
  <c r="N17" i="12"/>
  <c r="O17" i="12"/>
  <c r="G17" i="12"/>
  <c r="H13" i="12"/>
  <c r="I13" i="12"/>
  <c r="J13" i="12"/>
  <c r="K13" i="12"/>
  <c r="L13" i="12"/>
  <c r="M13" i="12"/>
  <c r="N13" i="12"/>
  <c r="O13" i="12"/>
  <c r="G13" i="12"/>
  <c r="H9" i="12"/>
  <c r="I9" i="12"/>
  <c r="J9" i="12"/>
  <c r="K9" i="12"/>
  <c r="L9" i="12"/>
  <c r="M9" i="12"/>
  <c r="N9" i="12"/>
  <c r="O9" i="12"/>
  <c r="G9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7" i="12"/>
  <c r="K492" i="14" l="1"/>
  <c r="J493" i="14"/>
  <c r="J494" i="14"/>
  <c r="J495" i="14"/>
  <c r="J492" i="14"/>
  <c r="I495" i="14"/>
  <c r="I494" i="14"/>
  <c r="I493" i="14"/>
  <c r="I492" i="14"/>
  <c r="H495" i="14"/>
  <c r="H494" i="14"/>
  <c r="H493" i="14"/>
  <c r="H492" i="14"/>
  <c r="G495" i="14"/>
  <c r="G493" i="14"/>
  <c r="G494" i="14"/>
  <c r="G492" i="14"/>
  <c r="R486" i="14" l="1"/>
  <c r="R488" i="14" s="1"/>
  <c r="Q65" i="14"/>
  <c r="Q66" i="14"/>
  <c r="Q67" i="14"/>
  <c r="Q68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299" i="14"/>
  <c r="Q300" i="14"/>
  <c r="Q301" i="14"/>
  <c r="Q302" i="14"/>
  <c r="Q303" i="14"/>
  <c r="Q304" i="14"/>
  <c r="Q305" i="14"/>
  <c r="Q306" i="14"/>
  <c r="Q307" i="14"/>
  <c r="Q308" i="14"/>
  <c r="Q309" i="14"/>
  <c r="Q310" i="14"/>
  <c r="Q311" i="14"/>
  <c r="Q312" i="14"/>
  <c r="Q313" i="14"/>
  <c r="Q314" i="14"/>
  <c r="Q315" i="14"/>
  <c r="Q316" i="14"/>
  <c r="Q317" i="14"/>
  <c r="Q318" i="14"/>
  <c r="Q319" i="14"/>
  <c r="Q320" i="14"/>
  <c r="Q321" i="14"/>
  <c r="Q322" i="14"/>
  <c r="Q323" i="14"/>
  <c r="Q324" i="14"/>
  <c r="Q325" i="14"/>
  <c r="Q326" i="14"/>
  <c r="Q327" i="14"/>
  <c r="Q328" i="14"/>
  <c r="Q329" i="14"/>
  <c r="Q330" i="14"/>
  <c r="Q331" i="14"/>
  <c r="Q332" i="14"/>
  <c r="Q333" i="14"/>
  <c r="Q334" i="14"/>
  <c r="Q335" i="14"/>
  <c r="Q336" i="14"/>
  <c r="Q337" i="14"/>
  <c r="Q338" i="14"/>
  <c r="Q339" i="14"/>
  <c r="Q340" i="14"/>
  <c r="Q341" i="14"/>
  <c r="Q342" i="14"/>
  <c r="Q343" i="14"/>
  <c r="Q345" i="14"/>
  <c r="Q346" i="14"/>
  <c r="Q347" i="14"/>
  <c r="Q348" i="14"/>
  <c r="Q349" i="14"/>
  <c r="Q350" i="14"/>
  <c r="Q351" i="14"/>
  <c r="Q352" i="14"/>
  <c r="Q353" i="14"/>
  <c r="Q354" i="14"/>
  <c r="Q355" i="14"/>
  <c r="Q356" i="14"/>
  <c r="Q357" i="14"/>
  <c r="Q358" i="14"/>
  <c r="Q359" i="14"/>
  <c r="Q360" i="14"/>
  <c r="Q361" i="14"/>
  <c r="Q362" i="14"/>
  <c r="Q363" i="14"/>
  <c r="Q364" i="14"/>
  <c r="Q365" i="14"/>
  <c r="Q366" i="14"/>
  <c r="Q367" i="14"/>
  <c r="Q368" i="14"/>
  <c r="Q369" i="14"/>
  <c r="Q370" i="14"/>
  <c r="Q371" i="14"/>
  <c r="Q372" i="14"/>
  <c r="Q373" i="14"/>
  <c r="Q374" i="14"/>
  <c r="Q375" i="14"/>
  <c r="Q376" i="14"/>
  <c r="Q377" i="14"/>
  <c r="Q378" i="14"/>
  <c r="Q379" i="14"/>
  <c r="Q380" i="14"/>
  <c r="Q381" i="14"/>
  <c r="Q382" i="14"/>
  <c r="Q383" i="14"/>
  <c r="Q384" i="14"/>
  <c r="Q385" i="14"/>
  <c r="Q386" i="14"/>
  <c r="Q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1" i="14"/>
  <c r="Q402" i="14"/>
  <c r="Q403" i="14"/>
  <c r="Q404" i="14"/>
  <c r="Q405" i="14"/>
  <c r="Q406" i="14"/>
  <c r="Q407" i="14"/>
  <c r="Q408" i="14"/>
  <c r="Q409" i="14"/>
  <c r="Q410" i="14"/>
  <c r="Q411" i="14"/>
  <c r="Q412" i="14"/>
  <c r="Q413" i="14"/>
  <c r="Q414" i="14"/>
  <c r="Q415" i="14"/>
  <c r="Q416" i="14"/>
  <c r="Q417" i="14"/>
  <c r="Q418" i="14"/>
  <c r="Q419" i="14"/>
  <c r="Q420" i="14"/>
  <c r="Q421" i="14"/>
  <c r="Q422" i="14"/>
  <c r="Q423" i="14"/>
  <c r="Q424" i="14"/>
  <c r="Q425" i="14"/>
  <c r="Q426" i="14"/>
  <c r="Q427" i="14"/>
  <c r="Q428" i="14"/>
  <c r="Q429" i="14"/>
  <c r="Q430" i="14"/>
  <c r="Q431" i="14"/>
  <c r="Q432" i="14"/>
  <c r="Q433" i="14"/>
  <c r="Q434" i="14"/>
  <c r="Q435" i="14"/>
  <c r="Q436" i="14"/>
  <c r="Q437" i="14"/>
  <c r="Q438" i="14"/>
  <c r="Q439" i="14"/>
  <c r="Q441" i="14"/>
  <c r="Q442" i="14"/>
  <c r="Q443" i="14"/>
  <c r="Q444" i="14"/>
  <c r="Q445" i="14"/>
  <c r="Q446" i="14"/>
  <c r="Q447" i="14"/>
  <c r="Q448" i="14"/>
  <c r="Q449" i="14"/>
  <c r="Q450" i="14"/>
  <c r="Q451" i="14"/>
  <c r="Q452" i="14"/>
  <c r="Q453" i="14"/>
  <c r="Q454" i="14"/>
  <c r="Q455" i="14"/>
  <c r="Q456" i="14"/>
  <c r="Q457" i="14"/>
  <c r="Q458" i="14"/>
  <c r="Q459" i="14"/>
  <c r="Q460" i="14"/>
  <c r="Q461" i="14"/>
  <c r="Q462" i="14"/>
  <c r="Q463" i="14"/>
  <c r="Q464" i="14"/>
  <c r="Q465" i="14"/>
  <c r="Q466" i="14"/>
  <c r="Q467" i="14"/>
  <c r="Q468" i="14"/>
  <c r="Q469" i="14"/>
  <c r="Q470" i="14"/>
  <c r="Q471" i="14"/>
  <c r="Q472" i="14"/>
  <c r="Q473" i="14"/>
  <c r="Q474" i="14"/>
  <c r="Q475" i="14"/>
  <c r="Q476" i="14"/>
  <c r="Q477" i="14"/>
  <c r="Q478" i="14"/>
  <c r="Q479" i="14"/>
  <c r="Q480" i="14"/>
  <c r="Q481" i="14"/>
  <c r="Q482" i="14"/>
  <c r="Q483" i="14"/>
  <c r="Q484" i="14"/>
  <c r="Q485" i="14"/>
  <c r="Q7" i="14"/>
  <c r="H485" i="14"/>
  <c r="I485" i="14"/>
  <c r="J485" i="14"/>
  <c r="K485" i="14"/>
  <c r="L485" i="14"/>
  <c r="M485" i="14"/>
  <c r="N485" i="14"/>
  <c r="O485" i="14"/>
  <c r="G485" i="14"/>
  <c r="H482" i="14"/>
  <c r="I482" i="14"/>
  <c r="J482" i="14"/>
  <c r="K482" i="14"/>
  <c r="L482" i="14"/>
  <c r="M482" i="14"/>
  <c r="N482" i="14"/>
  <c r="O482" i="14"/>
  <c r="G482" i="14"/>
  <c r="H470" i="14"/>
  <c r="I470" i="14"/>
  <c r="J470" i="14"/>
  <c r="K470" i="14"/>
  <c r="L470" i="14"/>
  <c r="M470" i="14"/>
  <c r="N470" i="14"/>
  <c r="O470" i="14"/>
  <c r="G470" i="14"/>
  <c r="H466" i="14"/>
  <c r="I466" i="14"/>
  <c r="J466" i="14"/>
  <c r="K466" i="14"/>
  <c r="L466" i="14"/>
  <c r="M466" i="14"/>
  <c r="N466" i="14"/>
  <c r="O466" i="14"/>
  <c r="G466" i="14"/>
  <c r="H462" i="14"/>
  <c r="I462" i="14"/>
  <c r="J462" i="14"/>
  <c r="K462" i="14"/>
  <c r="L462" i="14"/>
  <c r="M462" i="14"/>
  <c r="N462" i="14"/>
  <c r="O462" i="14"/>
  <c r="G462" i="14"/>
  <c r="H459" i="14"/>
  <c r="I459" i="14"/>
  <c r="J459" i="14"/>
  <c r="K459" i="14"/>
  <c r="L459" i="14"/>
  <c r="M459" i="14"/>
  <c r="N459" i="14"/>
  <c r="O459" i="14"/>
  <c r="G459" i="14"/>
  <c r="H456" i="14"/>
  <c r="I456" i="14"/>
  <c r="J456" i="14"/>
  <c r="K456" i="14"/>
  <c r="L456" i="14"/>
  <c r="M456" i="14"/>
  <c r="N456" i="14"/>
  <c r="O456" i="14"/>
  <c r="G456" i="14"/>
  <c r="H453" i="14"/>
  <c r="I453" i="14"/>
  <c r="J453" i="14"/>
  <c r="K453" i="14"/>
  <c r="L453" i="14"/>
  <c r="M453" i="14"/>
  <c r="N453" i="14"/>
  <c r="O453" i="14"/>
  <c r="G453" i="14"/>
  <c r="H449" i="14"/>
  <c r="I449" i="14"/>
  <c r="J449" i="14"/>
  <c r="K449" i="14"/>
  <c r="L449" i="14"/>
  <c r="M449" i="14"/>
  <c r="N449" i="14"/>
  <c r="O449" i="14"/>
  <c r="G449" i="14"/>
  <c r="H444" i="14"/>
  <c r="I444" i="14"/>
  <c r="J444" i="14"/>
  <c r="K444" i="14"/>
  <c r="L444" i="14"/>
  <c r="M444" i="14"/>
  <c r="N444" i="14"/>
  <c r="O444" i="14"/>
  <c r="G444" i="14"/>
  <c r="H440" i="14"/>
  <c r="I440" i="14"/>
  <c r="J440" i="14"/>
  <c r="K440" i="14"/>
  <c r="L440" i="14"/>
  <c r="M440" i="14"/>
  <c r="N440" i="14"/>
  <c r="O440" i="14"/>
  <c r="Q440" i="14"/>
  <c r="G440" i="14"/>
  <c r="H437" i="14"/>
  <c r="I437" i="14"/>
  <c r="J437" i="14"/>
  <c r="K437" i="14"/>
  <c r="L437" i="14"/>
  <c r="M437" i="14"/>
  <c r="N437" i="14"/>
  <c r="O437" i="14"/>
  <c r="G437" i="14"/>
  <c r="H415" i="14"/>
  <c r="I415" i="14"/>
  <c r="J415" i="14"/>
  <c r="K415" i="14"/>
  <c r="L415" i="14"/>
  <c r="M415" i="14"/>
  <c r="N415" i="14"/>
  <c r="O415" i="14"/>
  <c r="G415" i="14"/>
  <c r="H412" i="14"/>
  <c r="I412" i="14"/>
  <c r="J412" i="14"/>
  <c r="K412" i="14"/>
  <c r="L412" i="14"/>
  <c r="M412" i="14"/>
  <c r="N412" i="14"/>
  <c r="O412" i="14"/>
  <c r="G412" i="14"/>
  <c r="H408" i="14"/>
  <c r="I408" i="14"/>
  <c r="J408" i="14"/>
  <c r="K408" i="14"/>
  <c r="L408" i="14"/>
  <c r="M408" i="14"/>
  <c r="N408" i="14"/>
  <c r="O408" i="14"/>
  <c r="G408" i="14"/>
  <c r="H406" i="14"/>
  <c r="I406" i="14"/>
  <c r="J406" i="14"/>
  <c r="K406" i="14"/>
  <c r="L406" i="14"/>
  <c r="M406" i="14"/>
  <c r="N406" i="14"/>
  <c r="O406" i="14"/>
  <c r="G406" i="14"/>
  <c r="H400" i="14"/>
  <c r="I400" i="14"/>
  <c r="J400" i="14"/>
  <c r="K400" i="14"/>
  <c r="L400" i="14"/>
  <c r="M400" i="14"/>
  <c r="N400" i="14"/>
  <c r="O400" i="14"/>
  <c r="Q400" i="14"/>
  <c r="G400" i="14"/>
  <c r="H397" i="14"/>
  <c r="I397" i="14"/>
  <c r="J397" i="14"/>
  <c r="K397" i="14"/>
  <c r="L397" i="14"/>
  <c r="M397" i="14"/>
  <c r="N397" i="14"/>
  <c r="O397" i="14"/>
  <c r="G397" i="14"/>
  <c r="H395" i="14"/>
  <c r="I395" i="14"/>
  <c r="J395" i="14"/>
  <c r="K395" i="14"/>
  <c r="L395" i="14"/>
  <c r="M395" i="14"/>
  <c r="N395" i="14"/>
  <c r="O395" i="14"/>
  <c r="G395" i="14"/>
  <c r="H392" i="14"/>
  <c r="I392" i="14"/>
  <c r="J392" i="14"/>
  <c r="K392" i="14"/>
  <c r="L392" i="14"/>
  <c r="M392" i="14"/>
  <c r="N392" i="14"/>
  <c r="O392" i="14"/>
  <c r="G392" i="14"/>
  <c r="H390" i="14"/>
  <c r="I390" i="14"/>
  <c r="J390" i="14"/>
  <c r="K390" i="14"/>
  <c r="L390" i="14"/>
  <c r="M390" i="14"/>
  <c r="N390" i="14"/>
  <c r="O390" i="14"/>
  <c r="G390" i="14"/>
  <c r="H369" i="14"/>
  <c r="I369" i="14"/>
  <c r="J369" i="14"/>
  <c r="K369" i="14"/>
  <c r="L369" i="14"/>
  <c r="M369" i="14"/>
  <c r="N369" i="14"/>
  <c r="O369" i="14"/>
  <c r="G369" i="14"/>
  <c r="H366" i="14"/>
  <c r="I366" i="14"/>
  <c r="J366" i="14"/>
  <c r="K366" i="14"/>
  <c r="L366" i="14"/>
  <c r="M366" i="14"/>
  <c r="N366" i="14"/>
  <c r="O366" i="14"/>
  <c r="G366" i="14"/>
  <c r="H362" i="14"/>
  <c r="I362" i="14"/>
  <c r="J362" i="14"/>
  <c r="K362" i="14"/>
  <c r="L362" i="14"/>
  <c r="M362" i="14"/>
  <c r="N362" i="14"/>
  <c r="O362" i="14"/>
  <c r="G362" i="14"/>
  <c r="H359" i="14"/>
  <c r="I359" i="14"/>
  <c r="J359" i="14"/>
  <c r="K359" i="14"/>
  <c r="L359" i="14"/>
  <c r="M359" i="14"/>
  <c r="N359" i="14"/>
  <c r="O359" i="14"/>
  <c r="G359" i="14"/>
  <c r="H355" i="14"/>
  <c r="I355" i="14"/>
  <c r="J355" i="14"/>
  <c r="K355" i="14"/>
  <c r="L355" i="14"/>
  <c r="M355" i="14"/>
  <c r="N355" i="14"/>
  <c r="O355" i="14"/>
  <c r="G355" i="14"/>
  <c r="H353" i="14"/>
  <c r="I353" i="14"/>
  <c r="J353" i="14"/>
  <c r="K353" i="14"/>
  <c r="L353" i="14"/>
  <c r="M353" i="14"/>
  <c r="N353" i="14"/>
  <c r="O353" i="14"/>
  <c r="G353" i="14"/>
  <c r="H347" i="14"/>
  <c r="I347" i="14"/>
  <c r="J347" i="14"/>
  <c r="K347" i="14"/>
  <c r="L347" i="14"/>
  <c r="M347" i="14"/>
  <c r="N347" i="14"/>
  <c r="O347" i="14"/>
  <c r="G347" i="14"/>
  <c r="H344" i="14"/>
  <c r="I344" i="14"/>
  <c r="J344" i="14"/>
  <c r="K344" i="14"/>
  <c r="L344" i="14"/>
  <c r="M344" i="14"/>
  <c r="N344" i="14"/>
  <c r="O344" i="14"/>
  <c r="Q344" i="14"/>
  <c r="G344" i="14"/>
  <c r="H340" i="14"/>
  <c r="I340" i="14"/>
  <c r="J340" i="14"/>
  <c r="K340" i="14"/>
  <c r="L340" i="14"/>
  <c r="M340" i="14"/>
  <c r="N340" i="14"/>
  <c r="O340" i="14"/>
  <c r="G340" i="14"/>
  <c r="H338" i="14"/>
  <c r="I338" i="14"/>
  <c r="J338" i="14"/>
  <c r="K338" i="14"/>
  <c r="L338" i="14"/>
  <c r="M338" i="14"/>
  <c r="N338" i="14"/>
  <c r="O338" i="14"/>
  <c r="G338" i="14"/>
  <c r="H327" i="14"/>
  <c r="I327" i="14"/>
  <c r="J327" i="14"/>
  <c r="K327" i="14"/>
  <c r="L327" i="14"/>
  <c r="M327" i="14"/>
  <c r="N327" i="14"/>
  <c r="O327" i="14"/>
  <c r="G327" i="14"/>
  <c r="H318" i="14"/>
  <c r="I318" i="14"/>
  <c r="J318" i="14"/>
  <c r="K318" i="14"/>
  <c r="L318" i="14"/>
  <c r="M318" i="14"/>
  <c r="N318" i="14"/>
  <c r="O318" i="14"/>
  <c r="G318" i="14"/>
  <c r="H308" i="14"/>
  <c r="I308" i="14"/>
  <c r="J308" i="14"/>
  <c r="K308" i="14"/>
  <c r="L308" i="14"/>
  <c r="M308" i="14"/>
  <c r="N308" i="14"/>
  <c r="O308" i="14"/>
  <c r="G308" i="14"/>
  <c r="H304" i="14"/>
  <c r="I304" i="14"/>
  <c r="J304" i="14"/>
  <c r="K304" i="14"/>
  <c r="L304" i="14"/>
  <c r="M304" i="14"/>
  <c r="N304" i="14"/>
  <c r="O304" i="14"/>
  <c r="G304" i="14"/>
  <c r="H293" i="14"/>
  <c r="I293" i="14"/>
  <c r="J293" i="14"/>
  <c r="K293" i="14"/>
  <c r="L293" i="14"/>
  <c r="M293" i="14"/>
  <c r="N293" i="14"/>
  <c r="O293" i="14"/>
  <c r="G293" i="14"/>
  <c r="H282" i="14"/>
  <c r="I282" i="14"/>
  <c r="J282" i="14"/>
  <c r="K282" i="14"/>
  <c r="L282" i="14"/>
  <c r="M282" i="14"/>
  <c r="N282" i="14"/>
  <c r="O282" i="14"/>
  <c r="G282" i="14"/>
  <c r="H279" i="14"/>
  <c r="I279" i="14"/>
  <c r="J279" i="14"/>
  <c r="K279" i="14"/>
  <c r="L279" i="14"/>
  <c r="M279" i="14"/>
  <c r="N279" i="14"/>
  <c r="O279" i="14"/>
  <c r="G279" i="14"/>
  <c r="H273" i="14"/>
  <c r="I273" i="14"/>
  <c r="J273" i="14"/>
  <c r="K273" i="14"/>
  <c r="L273" i="14"/>
  <c r="M273" i="14"/>
  <c r="N273" i="14"/>
  <c r="O273" i="14"/>
  <c r="G273" i="14"/>
  <c r="H262" i="14"/>
  <c r="I262" i="14"/>
  <c r="J262" i="14"/>
  <c r="K262" i="14"/>
  <c r="L262" i="14"/>
  <c r="M262" i="14"/>
  <c r="N262" i="14"/>
  <c r="O262" i="14"/>
  <c r="G262" i="14"/>
  <c r="H252" i="14"/>
  <c r="I252" i="14"/>
  <c r="J252" i="14"/>
  <c r="K252" i="14"/>
  <c r="L252" i="14"/>
  <c r="M252" i="14"/>
  <c r="N252" i="14"/>
  <c r="O252" i="14"/>
  <c r="G252" i="14"/>
  <c r="H249" i="14"/>
  <c r="I249" i="14"/>
  <c r="J249" i="14"/>
  <c r="K249" i="14"/>
  <c r="L249" i="14"/>
  <c r="M249" i="14"/>
  <c r="N249" i="14"/>
  <c r="O249" i="14"/>
  <c r="G249" i="14"/>
  <c r="H244" i="14"/>
  <c r="I244" i="14"/>
  <c r="J244" i="14"/>
  <c r="K244" i="14"/>
  <c r="L244" i="14"/>
  <c r="M244" i="14"/>
  <c r="N244" i="14"/>
  <c r="O244" i="14"/>
  <c r="G244" i="14"/>
  <c r="H240" i="14"/>
  <c r="I240" i="14"/>
  <c r="J240" i="14"/>
  <c r="K240" i="14"/>
  <c r="L240" i="14"/>
  <c r="M240" i="14"/>
  <c r="N240" i="14"/>
  <c r="O240" i="14"/>
  <c r="G240" i="14"/>
  <c r="H237" i="14"/>
  <c r="I237" i="14"/>
  <c r="J237" i="14"/>
  <c r="K237" i="14"/>
  <c r="L237" i="14"/>
  <c r="M237" i="14"/>
  <c r="N237" i="14"/>
  <c r="O237" i="14"/>
  <c r="G237" i="14"/>
  <c r="H234" i="14"/>
  <c r="I234" i="14"/>
  <c r="J234" i="14"/>
  <c r="K234" i="14"/>
  <c r="L234" i="14"/>
  <c r="M234" i="14"/>
  <c r="N234" i="14"/>
  <c r="O234" i="14"/>
  <c r="G234" i="14"/>
  <c r="H231" i="14"/>
  <c r="I231" i="14"/>
  <c r="J231" i="14"/>
  <c r="K231" i="14"/>
  <c r="L231" i="14"/>
  <c r="M231" i="14"/>
  <c r="N231" i="14"/>
  <c r="O231" i="14"/>
  <c r="G231" i="14"/>
  <c r="H227" i="14"/>
  <c r="I227" i="14"/>
  <c r="J227" i="14"/>
  <c r="K227" i="14"/>
  <c r="L227" i="14"/>
  <c r="M227" i="14"/>
  <c r="N227" i="14"/>
  <c r="O227" i="14"/>
  <c r="G227" i="14"/>
  <c r="H225" i="14"/>
  <c r="I225" i="14"/>
  <c r="J225" i="14"/>
  <c r="K225" i="14"/>
  <c r="L225" i="14"/>
  <c r="M225" i="14"/>
  <c r="N225" i="14"/>
  <c r="O225" i="14"/>
  <c r="G225" i="14"/>
  <c r="H222" i="14"/>
  <c r="I222" i="14"/>
  <c r="J222" i="14"/>
  <c r="K222" i="14"/>
  <c r="L222" i="14"/>
  <c r="M222" i="14"/>
  <c r="N222" i="14"/>
  <c r="O222" i="14"/>
  <c r="G222" i="14"/>
  <c r="H220" i="14"/>
  <c r="I220" i="14"/>
  <c r="J220" i="14"/>
  <c r="K220" i="14"/>
  <c r="L220" i="14"/>
  <c r="M220" i="14"/>
  <c r="N220" i="14"/>
  <c r="O220" i="14"/>
  <c r="G220" i="14"/>
  <c r="H202" i="14"/>
  <c r="I202" i="14"/>
  <c r="J202" i="14"/>
  <c r="K202" i="14"/>
  <c r="L202" i="14"/>
  <c r="M202" i="14"/>
  <c r="N202" i="14"/>
  <c r="O202" i="14"/>
  <c r="G202" i="14"/>
  <c r="H196" i="14"/>
  <c r="I196" i="14"/>
  <c r="J196" i="14"/>
  <c r="K196" i="14"/>
  <c r="L196" i="14"/>
  <c r="M196" i="14"/>
  <c r="N196" i="14"/>
  <c r="O196" i="14"/>
  <c r="Q196" i="14"/>
  <c r="G196" i="14"/>
  <c r="H194" i="14"/>
  <c r="I194" i="14"/>
  <c r="J194" i="14"/>
  <c r="K194" i="14"/>
  <c r="L194" i="14"/>
  <c r="M194" i="14"/>
  <c r="N194" i="14"/>
  <c r="O194" i="14"/>
  <c r="G194" i="14"/>
  <c r="H181" i="14"/>
  <c r="I181" i="14"/>
  <c r="J181" i="14"/>
  <c r="K181" i="14"/>
  <c r="L181" i="14"/>
  <c r="M181" i="14"/>
  <c r="N181" i="14"/>
  <c r="O181" i="14"/>
  <c r="G181" i="14"/>
  <c r="H179" i="14"/>
  <c r="I179" i="14"/>
  <c r="J179" i="14"/>
  <c r="K179" i="14"/>
  <c r="L179" i="14"/>
  <c r="M179" i="14"/>
  <c r="N179" i="14"/>
  <c r="O179" i="14"/>
  <c r="G179" i="14"/>
  <c r="H175" i="14"/>
  <c r="I175" i="14"/>
  <c r="J175" i="14"/>
  <c r="K175" i="14"/>
  <c r="L175" i="14"/>
  <c r="M175" i="14"/>
  <c r="N175" i="14"/>
  <c r="O175" i="14"/>
  <c r="G175" i="14"/>
  <c r="H172" i="14"/>
  <c r="I172" i="14"/>
  <c r="J172" i="14"/>
  <c r="K172" i="14"/>
  <c r="L172" i="14"/>
  <c r="M172" i="14"/>
  <c r="N172" i="14"/>
  <c r="O172" i="14"/>
  <c r="G172" i="14"/>
  <c r="H163" i="14"/>
  <c r="I163" i="14"/>
  <c r="J163" i="14"/>
  <c r="K163" i="14"/>
  <c r="L163" i="14"/>
  <c r="M163" i="14"/>
  <c r="N163" i="14"/>
  <c r="O163" i="14"/>
  <c r="G163" i="14"/>
  <c r="H157" i="14"/>
  <c r="I157" i="14"/>
  <c r="J157" i="14"/>
  <c r="K157" i="14"/>
  <c r="L157" i="14"/>
  <c r="M157" i="14"/>
  <c r="N157" i="14"/>
  <c r="O157" i="14"/>
  <c r="G157" i="14"/>
  <c r="H155" i="14"/>
  <c r="I155" i="14"/>
  <c r="J155" i="14"/>
  <c r="K155" i="14"/>
  <c r="L155" i="14"/>
  <c r="M155" i="14"/>
  <c r="N155" i="14"/>
  <c r="O155" i="14"/>
  <c r="G155" i="14"/>
  <c r="H148" i="14"/>
  <c r="I148" i="14"/>
  <c r="J148" i="14"/>
  <c r="K148" i="14"/>
  <c r="L148" i="14"/>
  <c r="M148" i="14"/>
  <c r="N148" i="14"/>
  <c r="O148" i="14"/>
  <c r="G148" i="14"/>
  <c r="H143" i="14"/>
  <c r="I143" i="14"/>
  <c r="J143" i="14"/>
  <c r="K143" i="14"/>
  <c r="L143" i="14"/>
  <c r="M143" i="14"/>
  <c r="N143" i="14"/>
  <c r="O143" i="14"/>
  <c r="G143" i="14"/>
  <c r="H135" i="14"/>
  <c r="I135" i="14"/>
  <c r="J135" i="14"/>
  <c r="K135" i="14"/>
  <c r="L135" i="14"/>
  <c r="M135" i="14"/>
  <c r="N135" i="14"/>
  <c r="O135" i="14"/>
  <c r="G135" i="14"/>
  <c r="H133" i="14"/>
  <c r="I133" i="14"/>
  <c r="J133" i="14"/>
  <c r="K133" i="14"/>
  <c r="L133" i="14"/>
  <c r="M133" i="14"/>
  <c r="N133" i="14"/>
  <c r="O133" i="14"/>
  <c r="G133" i="14"/>
  <c r="H129" i="14"/>
  <c r="I129" i="14"/>
  <c r="J129" i="14"/>
  <c r="K129" i="14"/>
  <c r="L129" i="14"/>
  <c r="M129" i="14"/>
  <c r="N129" i="14"/>
  <c r="O129" i="14"/>
  <c r="G129" i="14"/>
  <c r="H126" i="14"/>
  <c r="I126" i="14"/>
  <c r="J126" i="14"/>
  <c r="K126" i="14"/>
  <c r="L126" i="14"/>
  <c r="M126" i="14"/>
  <c r="N126" i="14"/>
  <c r="O126" i="14"/>
  <c r="Q126" i="14"/>
  <c r="G126" i="14"/>
  <c r="H109" i="14"/>
  <c r="I109" i="14"/>
  <c r="J109" i="14"/>
  <c r="K109" i="14"/>
  <c r="L109" i="14"/>
  <c r="M109" i="14"/>
  <c r="N109" i="14"/>
  <c r="O109" i="14"/>
  <c r="G109" i="14"/>
  <c r="H106" i="14"/>
  <c r="I106" i="14"/>
  <c r="J106" i="14"/>
  <c r="K106" i="14"/>
  <c r="L106" i="14"/>
  <c r="M106" i="14"/>
  <c r="N106" i="14"/>
  <c r="O106" i="14"/>
  <c r="G106" i="14"/>
  <c r="H101" i="14"/>
  <c r="I101" i="14"/>
  <c r="J101" i="14"/>
  <c r="K101" i="14"/>
  <c r="L101" i="14"/>
  <c r="M101" i="14"/>
  <c r="N101" i="14"/>
  <c r="O101" i="14"/>
  <c r="G101" i="14"/>
  <c r="H89" i="14"/>
  <c r="I89" i="14"/>
  <c r="J89" i="14"/>
  <c r="K89" i="14"/>
  <c r="L89" i="14"/>
  <c r="M89" i="14"/>
  <c r="N89" i="14"/>
  <c r="O89" i="14"/>
  <c r="G89" i="14"/>
  <c r="H81" i="14"/>
  <c r="I81" i="14"/>
  <c r="J81" i="14"/>
  <c r="K81" i="14"/>
  <c r="L81" i="14"/>
  <c r="M81" i="14"/>
  <c r="N81" i="14"/>
  <c r="O81" i="14"/>
  <c r="Q81" i="14"/>
  <c r="G81" i="14"/>
  <c r="H76" i="14"/>
  <c r="I76" i="14"/>
  <c r="J76" i="14"/>
  <c r="K76" i="14"/>
  <c r="L76" i="14"/>
  <c r="M76" i="14"/>
  <c r="N76" i="14"/>
  <c r="O76" i="14"/>
  <c r="G76" i="14"/>
  <c r="O69" i="14"/>
  <c r="H69" i="14"/>
  <c r="I69" i="14"/>
  <c r="J69" i="14"/>
  <c r="K69" i="14"/>
  <c r="L69" i="14"/>
  <c r="M69" i="14"/>
  <c r="N69" i="14"/>
  <c r="G69" i="14"/>
  <c r="H64" i="14"/>
  <c r="I64" i="14"/>
  <c r="J64" i="14"/>
  <c r="K64" i="14"/>
  <c r="L64" i="14"/>
  <c r="M64" i="14"/>
  <c r="N64" i="14"/>
  <c r="O64" i="14"/>
  <c r="G64" i="14"/>
  <c r="H62" i="14"/>
  <c r="I62" i="14"/>
  <c r="J62" i="14"/>
  <c r="K62" i="14"/>
  <c r="L62" i="14"/>
  <c r="M62" i="14"/>
  <c r="N62" i="14"/>
  <c r="O62" i="14"/>
  <c r="G62" i="14"/>
  <c r="H60" i="14"/>
  <c r="I60" i="14"/>
  <c r="J60" i="14"/>
  <c r="K60" i="14"/>
  <c r="L60" i="14"/>
  <c r="M60" i="14"/>
  <c r="N60" i="14"/>
  <c r="O60" i="14"/>
  <c r="G60" i="14"/>
  <c r="H56" i="14"/>
  <c r="I56" i="14"/>
  <c r="J56" i="14"/>
  <c r="K56" i="14"/>
  <c r="L56" i="14"/>
  <c r="M56" i="14"/>
  <c r="N56" i="14"/>
  <c r="O56" i="14"/>
  <c r="G56" i="14"/>
  <c r="H51" i="14"/>
  <c r="I51" i="14"/>
  <c r="J51" i="14"/>
  <c r="K51" i="14"/>
  <c r="L51" i="14"/>
  <c r="M51" i="14"/>
  <c r="N51" i="14"/>
  <c r="O51" i="14"/>
  <c r="G51" i="14"/>
  <c r="H41" i="14"/>
  <c r="I41" i="14"/>
  <c r="J41" i="14"/>
  <c r="K41" i="14"/>
  <c r="L41" i="14"/>
  <c r="M41" i="14"/>
  <c r="N41" i="14"/>
  <c r="O41" i="14"/>
  <c r="G41" i="14"/>
  <c r="H35" i="14"/>
  <c r="I35" i="14"/>
  <c r="J35" i="14"/>
  <c r="K35" i="14"/>
  <c r="L35" i="14"/>
  <c r="M35" i="14"/>
  <c r="N35" i="14"/>
  <c r="O35" i="14"/>
  <c r="G35" i="14"/>
  <c r="H32" i="14"/>
  <c r="I32" i="14"/>
  <c r="J32" i="14"/>
  <c r="K32" i="14"/>
  <c r="L32" i="14"/>
  <c r="M32" i="14"/>
  <c r="N32" i="14"/>
  <c r="O32" i="14"/>
  <c r="G32" i="14"/>
  <c r="H29" i="14"/>
  <c r="I29" i="14"/>
  <c r="J29" i="14"/>
  <c r="K29" i="14"/>
  <c r="L29" i="14"/>
  <c r="M29" i="14"/>
  <c r="N29" i="14"/>
  <c r="O29" i="14"/>
  <c r="G29" i="14"/>
  <c r="H25" i="14"/>
  <c r="I25" i="14"/>
  <c r="J25" i="14"/>
  <c r="K25" i="14"/>
  <c r="L25" i="14"/>
  <c r="M25" i="14"/>
  <c r="N25" i="14"/>
  <c r="O25" i="14"/>
  <c r="G25" i="14"/>
  <c r="H22" i="14"/>
  <c r="I22" i="14"/>
  <c r="J22" i="14"/>
  <c r="K22" i="14"/>
  <c r="L22" i="14"/>
  <c r="M22" i="14"/>
  <c r="N22" i="14"/>
  <c r="O22" i="14"/>
  <c r="G22" i="14"/>
  <c r="H15" i="14"/>
  <c r="I15" i="14"/>
  <c r="J15" i="14"/>
  <c r="K15" i="14"/>
  <c r="L15" i="14"/>
  <c r="M15" i="14"/>
  <c r="N15" i="14"/>
  <c r="O15" i="14"/>
  <c r="G15" i="14"/>
  <c r="H9" i="14"/>
  <c r="I9" i="14"/>
  <c r="J9" i="14"/>
  <c r="K9" i="14"/>
  <c r="L9" i="14"/>
  <c r="M9" i="14"/>
  <c r="N9" i="14"/>
  <c r="O9" i="14"/>
  <c r="G9" i="14"/>
  <c r="G486" i="14" l="1"/>
  <c r="G488" i="14" s="1"/>
  <c r="O486" i="14"/>
  <c r="O488" i="14" s="1"/>
  <c r="N486" i="14"/>
  <c r="N488" i="14" s="1"/>
  <c r="M486" i="14"/>
  <c r="M488" i="14" s="1"/>
  <c r="L486" i="14"/>
  <c r="L488" i="14" s="1"/>
  <c r="K486" i="14"/>
  <c r="K488" i="14" s="1"/>
  <c r="J486" i="14"/>
  <c r="J488" i="14" s="1"/>
  <c r="I486" i="14"/>
  <c r="I488" i="14" s="1"/>
  <c r="H486" i="14"/>
  <c r="H488" i="14" s="1"/>
  <c r="R56" i="5"/>
  <c r="R5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7" i="5"/>
  <c r="H56" i="5"/>
  <c r="I56" i="5"/>
  <c r="J56" i="5"/>
  <c r="K56" i="5"/>
  <c r="L56" i="5"/>
  <c r="M56" i="5"/>
  <c r="N56" i="5"/>
  <c r="O56" i="5"/>
  <c r="G56" i="5"/>
  <c r="H54" i="5"/>
  <c r="I54" i="5"/>
  <c r="J54" i="5"/>
  <c r="K54" i="5"/>
  <c r="L54" i="5"/>
  <c r="M54" i="5"/>
  <c r="N54" i="5"/>
  <c r="O54" i="5"/>
  <c r="G54" i="5"/>
  <c r="H53" i="5"/>
  <c r="I53" i="5"/>
  <c r="J53" i="5"/>
  <c r="K53" i="5"/>
  <c r="L53" i="5"/>
  <c r="M53" i="5"/>
  <c r="N53" i="5"/>
  <c r="O53" i="5"/>
  <c r="G53" i="5"/>
  <c r="H49" i="5"/>
  <c r="I49" i="5"/>
  <c r="J49" i="5"/>
  <c r="K49" i="5"/>
  <c r="L49" i="5"/>
  <c r="M49" i="5"/>
  <c r="N49" i="5"/>
  <c r="O49" i="5"/>
  <c r="G49" i="5"/>
  <c r="H40" i="5"/>
  <c r="I40" i="5"/>
  <c r="J40" i="5"/>
  <c r="K40" i="5"/>
  <c r="L40" i="5"/>
  <c r="M40" i="5"/>
  <c r="N40" i="5"/>
  <c r="O40" i="5"/>
  <c r="G40" i="5"/>
  <c r="H36" i="5"/>
  <c r="I36" i="5"/>
  <c r="J36" i="5"/>
  <c r="K36" i="5"/>
  <c r="L36" i="5"/>
  <c r="M36" i="5"/>
  <c r="N36" i="5"/>
  <c r="O36" i="5"/>
  <c r="G36" i="5"/>
  <c r="H33" i="5"/>
  <c r="I33" i="5"/>
  <c r="J33" i="5"/>
  <c r="K33" i="5"/>
  <c r="L33" i="5"/>
  <c r="M33" i="5"/>
  <c r="N33" i="5"/>
  <c r="O33" i="5"/>
  <c r="G33" i="5"/>
  <c r="H27" i="5"/>
  <c r="I27" i="5"/>
  <c r="J27" i="5"/>
  <c r="K27" i="5"/>
  <c r="L27" i="5"/>
  <c r="M27" i="5"/>
  <c r="N27" i="5"/>
  <c r="O27" i="5"/>
  <c r="G27" i="5"/>
  <c r="H25" i="5"/>
  <c r="I25" i="5"/>
  <c r="J25" i="5"/>
  <c r="K25" i="5"/>
  <c r="L25" i="5"/>
  <c r="M25" i="5"/>
  <c r="N25" i="5"/>
  <c r="O25" i="5"/>
  <c r="G25" i="5"/>
  <c r="H23" i="5"/>
  <c r="I23" i="5"/>
  <c r="J23" i="5"/>
  <c r="K23" i="5"/>
  <c r="L23" i="5"/>
  <c r="M23" i="5"/>
  <c r="N23" i="5"/>
  <c r="O23" i="5"/>
  <c r="G23" i="5"/>
  <c r="H16" i="5"/>
  <c r="I16" i="5"/>
  <c r="J16" i="5"/>
  <c r="K16" i="5"/>
  <c r="L16" i="5"/>
  <c r="M16" i="5"/>
  <c r="N16" i="5"/>
  <c r="O16" i="5"/>
  <c r="G16" i="5"/>
  <c r="H13" i="5"/>
  <c r="I13" i="5"/>
  <c r="J13" i="5"/>
  <c r="K13" i="5"/>
  <c r="L13" i="5"/>
  <c r="M13" i="5"/>
  <c r="N13" i="5"/>
  <c r="O13" i="5"/>
  <c r="G13" i="5"/>
  <c r="H10" i="5"/>
  <c r="I10" i="5"/>
  <c r="J10" i="5"/>
  <c r="K10" i="5"/>
  <c r="L10" i="5"/>
  <c r="M10" i="5"/>
  <c r="N10" i="5"/>
  <c r="O10" i="5"/>
  <c r="G10" i="5"/>
  <c r="R59" i="15" l="1"/>
  <c r="R5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7" i="15"/>
  <c r="Q43" i="9"/>
  <c r="H57" i="15"/>
  <c r="I57" i="15"/>
  <c r="J57" i="15"/>
  <c r="K57" i="15"/>
  <c r="L57" i="15"/>
  <c r="N57" i="15"/>
  <c r="H59" i="15"/>
  <c r="I59" i="15"/>
  <c r="J59" i="15"/>
  <c r="K59" i="15"/>
  <c r="L59" i="15"/>
  <c r="N59" i="15"/>
  <c r="G59" i="15"/>
  <c r="G57" i="15"/>
  <c r="H56" i="15"/>
  <c r="I56" i="15"/>
  <c r="J56" i="15"/>
  <c r="K56" i="15"/>
  <c r="L56" i="15"/>
  <c r="M56" i="15"/>
  <c r="N56" i="15"/>
  <c r="O56" i="15"/>
  <c r="G56" i="15"/>
  <c r="H54" i="15"/>
  <c r="I54" i="15"/>
  <c r="J54" i="15"/>
  <c r="K54" i="15"/>
  <c r="L54" i="15"/>
  <c r="M54" i="15"/>
  <c r="N54" i="15"/>
  <c r="O54" i="15"/>
  <c r="G54" i="15"/>
  <c r="H51" i="15"/>
  <c r="I51" i="15"/>
  <c r="J51" i="15"/>
  <c r="K51" i="15"/>
  <c r="L51" i="15"/>
  <c r="M51" i="15"/>
  <c r="N51" i="15"/>
  <c r="O51" i="15"/>
  <c r="G51" i="15"/>
  <c r="H48" i="15"/>
  <c r="I48" i="15"/>
  <c r="J48" i="15"/>
  <c r="K48" i="15"/>
  <c r="L48" i="15"/>
  <c r="M48" i="15"/>
  <c r="N48" i="15"/>
  <c r="O48" i="15"/>
  <c r="G48" i="15"/>
  <c r="H45" i="15"/>
  <c r="I45" i="15"/>
  <c r="J45" i="15"/>
  <c r="K45" i="15"/>
  <c r="L45" i="15"/>
  <c r="M45" i="15"/>
  <c r="N45" i="15"/>
  <c r="O45" i="15"/>
  <c r="G45" i="15"/>
  <c r="H36" i="15"/>
  <c r="I36" i="15"/>
  <c r="J36" i="15"/>
  <c r="K36" i="15"/>
  <c r="L36" i="15"/>
  <c r="M36" i="15"/>
  <c r="N36" i="15"/>
  <c r="O36" i="15"/>
  <c r="G36" i="15"/>
  <c r="H32" i="15"/>
  <c r="I32" i="15"/>
  <c r="J32" i="15"/>
  <c r="K32" i="15"/>
  <c r="L32" i="15"/>
  <c r="M32" i="15"/>
  <c r="N32" i="15"/>
  <c r="O32" i="15"/>
  <c r="G32" i="15"/>
  <c r="H30" i="15"/>
  <c r="I30" i="15"/>
  <c r="J30" i="15"/>
  <c r="K30" i="15"/>
  <c r="L30" i="15"/>
  <c r="M30" i="15"/>
  <c r="N30" i="15"/>
  <c r="O30" i="15"/>
  <c r="G30" i="15"/>
  <c r="H27" i="15"/>
  <c r="I27" i="15"/>
  <c r="J27" i="15"/>
  <c r="K27" i="15"/>
  <c r="L27" i="15"/>
  <c r="M27" i="15"/>
  <c r="N27" i="15"/>
  <c r="O27" i="15"/>
  <c r="G27" i="15"/>
  <c r="H25" i="15"/>
  <c r="I25" i="15"/>
  <c r="J25" i="15"/>
  <c r="K25" i="15"/>
  <c r="L25" i="15"/>
  <c r="M25" i="15"/>
  <c r="N25" i="15"/>
  <c r="O25" i="15"/>
  <c r="O57" i="15" s="1"/>
  <c r="O59" i="15" s="1"/>
  <c r="G25" i="15"/>
  <c r="H20" i="15"/>
  <c r="I20" i="15"/>
  <c r="J20" i="15"/>
  <c r="K20" i="15"/>
  <c r="L20" i="15"/>
  <c r="M20" i="15"/>
  <c r="N20" i="15"/>
  <c r="O20" i="15"/>
  <c r="G20" i="15"/>
  <c r="H12" i="15"/>
  <c r="I12" i="15"/>
  <c r="J12" i="15"/>
  <c r="K12" i="15"/>
  <c r="L12" i="15"/>
  <c r="M12" i="15"/>
  <c r="N12" i="15"/>
  <c r="O12" i="15"/>
  <c r="G12" i="15"/>
  <c r="H8" i="15"/>
  <c r="I8" i="15"/>
  <c r="J8" i="15"/>
  <c r="K8" i="15"/>
  <c r="L8" i="15"/>
  <c r="M8" i="15"/>
  <c r="M57" i="15" s="1"/>
  <c r="M59" i="15" s="1"/>
  <c r="N8" i="15"/>
  <c r="O8" i="15"/>
  <c r="G8" i="15"/>
  <c r="G115" i="4" l="1"/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G121" i="4"/>
  <c r="H117" i="4"/>
  <c r="I117" i="4"/>
  <c r="J117" i="4"/>
  <c r="K117" i="4"/>
  <c r="L117" i="4"/>
  <c r="M117" i="4"/>
  <c r="N117" i="4"/>
  <c r="O117" i="4"/>
  <c r="G117" i="4"/>
  <c r="H115" i="4"/>
  <c r="I115" i="4"/>
  <c r="J115" i="4"/>
  <c r="K115" i="4"/>
  <c r="L115" i="4"/>
  <c r="M115" i="4"/>
  <c r="N115" i="4"/>
  <c r="O115" i="4"/>
  <c r="H114" i="4"/>
  <c r="I114" i="4"/>
  <c r="J114" i="4"/>
  <c r="K114" i="4"/>
  <c r="L114" i="4"/>
  <c r="M114" i="4"/>
  <c r="N114" i="4"/>
  <c r="O114" i="4"/>
  <c r="G114" i="4"/>
  <c r="H112" i="4"/>
  <c r="I112" i="4"/>
  <c r="J112" i="4"/>
  <c r="K112" i="4"/>
  <c r="L112" i="4"/>
  <c r="M112" i="4"/>
  <c r="N112" i="4"/>
  <c r="O112" i="4"/>
  <c r="G112" i="4"/>
  <c r="H105" i="4"/>
  <c r="I105" i="4"/>
  <c r="J105" i="4"/>
  <c r="K105" i="4"/>
  <c r="L105" i="4"/>
  <c r="M105" i="4"/>
  <c r="N105" i="4"/>
  <c r="O105" i="4"/>
  <c r="G105" i="4"/>
  <c r="H103" i="4"/>
  <c r="I103" i="4"/>
  <c r="J103" i="4"/>
  <c r="K103" i="4"/>
  <c r="L103" i="4"/>
  <c r="M103" i="4"/>
  <c r="N103" i="4"/>
  <c r="O103" i="4"/>
  <c r="G103" i="4"/>
  <c r="H100" i="4"/>
  <c r="I100" i="4"/>
  <c r="J100" i="4"/>
  <c r="K100" i="4"/>
  <c r="L100" i="4"/>
  <c r="M100" i="4"/>
  <c r="N100" i="4"/>
  <c r="O100" i="4"/>
  <c r="G100" i="4"/>
  <c r="H98" i="4"/>
  <c r="I98" i="4"/>
  <c r="J98" i="4"/>
  <c r="K98" i="4"/>
  <c r="L98" i="4"/>
  <c r="M98" i="4"/>
  <c r="N98" i="4"/>
  <c r="O98" i="4"/>
  <c r="G98" i="4"/>
  <c r="H96" i="4"/>
  <c r="I96" i="4"/>
  <c r="J96" i="4"/>
  <c r="K96" i="4"/>
  <c r="L96" i="4"/>
  <c r="M96" i="4"/>
  <c r="N96" i="4"/>
  <c r="O96" i="4"/>
  <c r="G96" i="4"/>
  <c r="H85" i="4"/>
  <c r="I85" i="4"/>
  <c r="J85" i="4"/>
  <c r="K85" i="4"/>
  <c r="L85" i="4"/>
  <c r="M85" i="4"/>
  <c r="N85" i="4"/>
  <c r="O85" i="4"/>
  <c r="G85" i="4"/>
  <c r="H80" i="4"/>
  <c r="I80" i="4"/>
  <c r="J80" i="4"/>
  <c r="K80" i="4"/>
  <c r="L80" i="4"/>
  <c r="M80" i="4"/>
  <c r="N80" i="4"/>
  <c r="O80" i="4"/>
  <c r="G80" i="4"/>
  <c r="H73" i="4"/>
  <c r="I73" i="4"/>
  <c r="J73" i="4"/>
  <c r="K73" i="4"/>
  <c r="L73" i="4"/>
  <c r="M73" i="4"/>
  <c r="N73" i="4"/>
  <c r="O73" i="4"/>
  <c r="G73" i="4"/>
  <c r="H71" i="4"/>
  <c r="I71" i="4"/>
  <c r="J71" i="4"/>
  <c r="K71" i="4"/>
  <c r="L71" i="4"/>
  <c r="M71" i="4"/>
  <c r="N71" i="4"/>
  <c r="O71" i="4"/>
  <c r="G71" i="4"/>
  <c r="H66" i="4"/>
  <c r="I66" i="4"/>
  <c r="J66" i="4"/>
  <c r="K66" i="4"/>
  <c r="L66" i="4"/>
  <c r="M66" i="4"/>
  <c r="N66" i="4"/>
  <c r="O66" i="4"/>
  <c r="G66" i="4"/>
  <c r="H64" i="4"/>
  <c r="I64" i="4"/>
  <c r="J64" i="4"/>
  <c r="K64" i="4"/>
  <c r="L64" i="4"/>
  <c r="M64" i="4"/>
  <c r="N64" i="4"/>
  <c r="O64" i="4"/>
  <c r="G64" i="4"/>
  <c r="H58" i="4"/>
  <c r="I58" i="4"/>
  <c r="J58" i="4"/>
  <c r="K58" i="4"/>
  <c r="L58" i="4"/>
  <c r="M58" i="4"/>
  <c r="N58" i="4"/>
  <c r="O58" i="4"/>
  <c r="G58" i="4"/>
  <c r="H54" i="4"/>
  <c r="I54" i="4"/>
  <c r="J54" i="4"/>
  <c r="K54" i="4"/>
  <c r="L54" i="4"/>
  <c r="M54" i="4"/>
  <c r="N54" i="4"/>
  <c r="O54" i="4"/>
  <c r="G54" i="4"/>
  <c r="H48" i="4"/>
  <c r="I48" i="4"/>
  <c r="J48" i="4"/>
  <c r="K48" i="4"/>
  <c r="L48" i="4"/>
  <c r="M48" i="4"/>
  <c r="N48" i="4"/>
  <c r="O48" i="4"/>
  <c r="G48" i="4"/>
  <c r="H46" i="4"/>
  <c r="I46" i="4"/>
  <c r="J46" i="4"/>
  <c r="K46" i="4"/>
  <c r="L46" i="4"/>
  <c r="M46" i="4"/>
  <c r="N46" i="4"/>
  <c r="O46" i="4"/>
  <c r="G46" i="4"/>
  <c r="H44" i="4"/>
  <c r="I44" i="4"/>
  <c r="J44" i="4"/>
  <c r="K44" i="4"/>
  <c r="L44" i="4"/>
  <c r="M44" i="4"/>
  <c r="N44" i="4"/>
  <c r="O44" i="4"/>
  <c r="G44" i="4"/>
  <c r="H39" i="4"/>
  <c r="I39" i="4"/>
  <c r="J39" i="4"/>
  <c r="K39" i="4"/>
  <c r="L39" i="4"/>
  <c r="M39" i="4"/>
  <c r="N39" i="4"/>
  <c r="O39" i="4"/>
  <c r="G39" i="4"/>
  <c r="H37" i="4"/>
  <c r="I37" i="4"/>
  <c r="J37" i="4"/>
  <c r="K37" i="4"/>
  <c r="L37" i="4"/>
  <c r="M37" i="4"/>
  <c r="N37" i="4"/>
  <c r="O37" i="4"/>
  <c r="G37" i="4"/>
  <c r="H27" i="4"/>
  <c r="I27" i="4"/>
  <c r="J27" i="4"/>
  <c r="K27" i="4"/>
  <c r="L27" i="4"/>
  <c r="M27" i="4"/>
  <c r="N27" i="4"/>
  <c r="O27" i="4"/>
  <c r="G27" i="4"/>
  <c r="H23" i="4"/>
  <c r="I23" i="4"/>
  <c r="J23" i="4"/>
  <c r="K23" i="4"/>
  <c r="L23" i="4"/>
  <c r="M23" i="4"/>
  <c r="N23" i="4"/>
  <c r="O23" i="4"/>
  <c r="G23" i="4"/>
  <c r="H21" i="4"/>
  <c r="I21" i="4"/>
  <c r="J21" i="4"/>
  <c r="K21" i="4"/>
  <c r="L21" i="4"/>
  <c r="M21" i="4"/>
  <c r="N21" i="4"/>
  <c r="O21" i="4"/>
  <c r="G21" i="4"/>
  <c r="H19" i="4"/>
  <c r="I19" i="4"/>
  <c r="J19" i="4"/>
  <c r="K19" i="4"/>
  <c r="L19" i="4"/>
  <c r="M19" i="4"/>
  <c r="N19" i="4"/>
  <c r="O19" i="4"/>
  <c r="G19" i="4"/>
  <c r="Q8" i="6" l="1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7" i="6"/>
  <c r="H118" i="6"/>
  <c r="I118" i="6"/>
  <c r="J118" i="6"/>
  <c r="K118" i="6"/>
  <c r="L118" i="6"/>
  <c r="M118" i="6"/>
  <c r="N118" i="6"/>
  <c r="O118" i="6"/>
  <c r="H116" i="6"/>
  <c r="I116" i="6"/>
  <c r="J116" i="6"/>
  <c r="K116" i="6"/>
  <c r="L116" i="6"/>
  <c r="M116" i="6"/>
  <c r="N116" i="6"/>
  <c r="O116" i="6"/>
  <c r="G118" i="6"/>
  <c r="G116" i="6"/>
  <c r="H10" i="6"/>
  <c r="I10" i="6"/>
  <c r="J10" i="6"/>
  <c r="K10" i="6"/>
  <c r="L10" i="6"/>
  <c r="M10" i="6"/>
  <c r="N10" i="6"/>
  <c r="O10" i="6"/>
  <c r="G10" i="6"/>
  <c r="H8" i="6"/>
  <c r="I8" i="6"/>
  <c r="J8" i="6"/>
  <c r="K8" i="6"/>
  <c r="L8" i="6"/>
  <c r="M8" i="6"/>
  <c r="N8" i="6"/>
  <c r="O8" i="6"/>
  <c r="G8" i="6"/>
  <c r="H115" i="6"/>
  <c r="I115" i="6"/>
  <c r="J115" i="6"/>
  <c r="K115" i="6"/>
  <c r="L115" i="6"/>
  <c r="M115" i="6"/>
  <c r="N115" i="6"/>
  <c r="O115" i="6"/>
  <c r="G115" i="6"/>
  <c r="H113" i="6"/>
  <c r="I113" i="6"/>
  <c r="J113" i="6"/>
  <c r="K113" i="6"/>
  <c r="L113" i="6"/>
  <c r="M113" i="6"/>
  <c r="N113" i="6"/>
  <c r="O113" i="6"/>
  <c r="G113" i="6"/>
  <c r="H111" i="6"/>
  <c r="I111" i="6"/>
  <c r="J111" i="6"/>
  <c r="K111" i="6"/>
  <c r="L111" i="6"/>
  <c r="M111" i="6"/>
  <c r="N111" i="6"/>
  <c r="O111" i="6"/>
  <c r="G111" i="6"/>
  <c r="H108" i="6"/>
  <c r="I108" i="6"/>
  <c r="J108" i="6"/>
  <c r="K108" i="6"/>
  <c r="L108" i="6"/>
  <c r="M108" i="6"/>
  <c r="N108" i="6"/>
  <c r="O108" i="6"/>
  <c r="G108" i="6"/>
  <c r="H100" i="6"/>
  <c r="I100" i="6"/>
  <c r="J100" i="6"/>
  <c r="K100" i="6"/>
  <c r="L100" i="6"/>
  <c r="M100" i="6"/>
  <c r="N100" i="6"/>
  <c r="O100" i="6"/>
  <c r="Q100" i="6"/>
  <c r="G100" i="6"/>
  <c r="H94" i="6"/>
  <c r="I94" i="6"/>
  <c r="J94" i="6"/>
  <c r="K94" i="6"/>
  <c r="L94" i="6"/>
  <c r="M94" i="6"/>
  <c r="N94" i="6"/>
  <c r="O94" i="6"/>
  <c r="G94" i="6"/>
  <c r="H90" i="6"/>
  <c r="I90" i="6"/>
  <c r="J90" i="6"/>
  <c r="K90" i="6"/>
  <c r="L90" i="6"/>
  <c r="M90" i="6"/>
  <c r="N90" i="6"/>
  <c r="O90" i="6"/>
  <c r="G90" i="6"/>
  <c r="H88" i="6"/>
  <c r="I88" i="6"/>
  <c r="J88" i="6"/>
  <c r="K88" i="6"/>
  <c r="L88" i="6"/>
  <c r="M88" i="6"/>
  <c r="N88" i="6"/>
  <c r="O88" i="6"/>
  <c r="G88" i="6"/>
  <c r="H86" i="6"/>
  <c r="I86" i="6"/>
  <c r="J86" i="6"/>
  <c r="K86" i="6"/>
  <c r="L86" i="6"/>
  <c r="M86" i="6"/>
  <c r="N86" i="6"/>
  <c r="O86" i="6"/>
  <c r="G86" i="6"/>
  <c r="H83" i="6"/>
  <c r="I83" i="6"/>
  <c r="J83" i="6"/>
  <c r="K83" i="6"/>
  <c r="L83" i="6"/>
  <c r="M83" i="6"/>
  <c r="N83" i="6"/>
  <c r="O83" i="6"/>
  <c r="G83" i="6"/>
  <c r="H77" i="6"/>
  <c r="I77" i="6"/>
  <c r="J77" i="6"/>
  <c r="K77" i="6"/>
  <c r="L77" i="6"/>
  <c r="M77" i="6"/>
  <c r="N77" i="6"/>
  <c r="O77" i="6"/>
  <c r="G77" i="6"/>
  <c r="H71" i="6"/>
  <c r="I71" i="6"/>
  <c r="J71" i="6"/>
  <c r="K71" i="6"/>
  <c r="L71" i="6"/>
  <c r="M71" i="6"/>
  <c r="N71" i="6"/>
  <c r="O71" i="6"/>
  <c r="G71" i="6"/>
  <c r="H69" i="6"/>
  <c r="I69" i="6"/>
  <c r="J69" i="6"/>
  <c r="K69" i="6"/>
  <c r="L69" i="6"/>
  <c r="M69" i="6"/>
  <c r="N69" i="6"/>
  <c r="O69" i="6"/>
  <c r="G69" i="6"/>
  <c r="H67" i="6"/>
  <c r="I67" i="6"/>
  <c r="J67" i="6"/>
  <c r="K67" i="6"/>
  <c r="L67" i="6"/>
  <c r="M67" i="6"/>
  <c r="N67" i="6"/>
  <c r="O67" i="6"/>
  <c r="G67" i="6"/>
  <c r="H61" i="6"/>
  <c r="I61" i="6"/>
  <c r="J61" i="6"/>
  <c r="K61" i="6"/>
  <c r="L61" i="6"/>
  <c r="M61" i="6"/>
  <c r="N61" i="6"/>
  <c r="O61" i="6"/>
  <c r="G61" i="6"/>
  <c r="H42" i="6"/>
  <c r="I42" i="6"/>
  <c r="J42" i="6"/>
  <c r="K42" i="6"/>
  <c r="L42" i="6"/>
  <c r="M42" i="6"/>
  <c r="N42" i="6"/>
  <c r="O42" i="6"/>
  <c r="G42" i="6"/>
  <c r="H40" i="6"/>
  <c r="I40" i="6"/>
  <c r="J40" i="6"/>
  <c r="K40" i="6"/>
  <c r="L40" i="6"/>
  <c r="M40" i="6"/>
  <c r="N40" i="6"/>
  <c r="O40" i="6"/>
  <c r="G40" i="6"/>
  <c r="H38" i="6"/>
  <c r="I38" i="6"/>
  <c r="J38" i="6"/>
  <c r="K38" i="6"/>
  <c r="L38" i="6"/>
  <c r="M38" i="6"/>
  <c r="N38" i="6"/>
  <c r="O38" i="6"/>
  <c r="G38" i="6"/>
  <c r="H27" i="6"/>
  <c r="I27" i="6"/>
  <c r="J27" i="6"/>
  <c r="K27" i="6"/>
  <c r="L27" i="6"/>
  <c r="M27" i="6"/>
  <c r="N27" i="6"/>
  <c r="O27" i="6"/>
  <c r="G27" i="6"/>
  <c r="H23" i="6"/>
  <c r="I23" i="6"/>
  <c r="J23" i="6"/>
  <c r="K23" i="6"/>
  <c r="L23" i="6"/>
  <c r="M23" i="6"/>
  <c r="N23" i="6"/>
  <c r="O23" i="6"/>
  <c r="G23" i="6"/>
  <c r="H20" i="6"/>
  <c r="I20" i="6"/>
  <c r="J20" i="6"/>
  <c r="K20" i="6"/>
  <c r="L20" i="6"/>
  <c r="M20" i="6"/>
  <c r="N20" i="6"/>
  <c r="O20" i="6"/>
  <c r="G20" i="6"/>
  <c r="H17" i="6"/>
  <c r="I17" i="6"/>
  <c r="J17" i="6"/>
  <c r="K17" i="6"/>
  <c r="L17" i="6"/>
  <c r="M17" i="6"/>
  <c r="N17" i="6"/>
  <c r="O17" i="6"/>
  <c r="G17" i="6"/>
  <c r="R60" i="9" l="1"/>
  <c r="R53" i="9"/>
  <c r="R46" i="9"/>
  <c r="R38" i="9"/>
  <c r="R32" i="9"/>
  <c r="R24" i="9"/>
  <c r="R18" i="9"/>
  <c r="R14" i="9"/>
  <c r="H61" i="9"/>
  <c r="G67" i="9"/>
  <c r="Q47" i="9"/>
  <c r="I61" i="9"/>
  <c r="J61" i="9"/>
  <c r="K61" i="9"/>
  <c r="L61" i="9"/>
  <c r="M61" i="9"/>
  <c r="N61" i="9"/>
  <c r="O61" i="9"/>
  <c r="G61" i="9"/>
  <c r="H60" i="9"/>
  <c r="G60" i="9"/>
  <c r="L53" i="9"/>
  <c r="K53" i="9"/>
  <c r="J53" i="9"/>
  <c r="H46" i="9"/>
  <c r="I46" i="9"/>
  <c r="J46" i="9"/>
  <c r="K46" i="9"/>
  <c r="L46" i="9"/>
  <c r="M46" i="9"/>
  <c r="N46" i="9"/>
  <c r="O46" i="9"/>
  <c r="G46" i="9"/>
  <c r="H38" i="9"/>
  <c r="I38" i="9"/>
  <c r="J38" i="9"/>
  <c r="K38" i="9"/>
  <c r="L38" i="9"/>
  <c r="M38" i="9"/>
  <c r="N38" i="9"/>
  <c r="O38" i="9"/>
  <c r="G38" i="9"/>
  <c r="H32" i="9"/>
  <c r="I32" i="9"/>
  <c r="J32" i="9"/>
  <c r="K32" i="9"/>
  <c r="L32" i="9"/>
  <c r="M32" i="9"/>
  <c r="N32" i="9"/>
  <c r="O32" i="9"/>
  <c r="G3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4" i="9"/>
  <c r="Q45" i="9"/>
  <c r="Q46" i="9"/>
  <c r="Q49" i="9"/>
  <c r="Q50" i="9"/>
  <c r="Q51" i="9"/>
  <c r="Q52" i="9"/>
  <c r="Q53" i="9"/>
  <c r="Q54" i="9"/>
  <c r="Q55" i="9"/>
  <c r="Q56" i="9"/>
  <c r="Q57" i="9"/>
  <c r="Q58" i="9"/>
  <c r="Q59" i="9"/>
  <c r="Q60" i="9"/>
  <c r="Q7" i="9"/>
  <c r="H103" i="11" l="1"/>
  <c r="G103" i="11"/>
  <c r="I59" i="11" l="1"/>
  <c r="G59" i="11"/>
  <c r="I104" i="11" l="1"/>
  <c r="J104" i="11"/>
  <c r="K104" i="11"/>
  <c r="L104" i="11"/>
  <c r="M104" i="11"/>
  <c r="N104" i="11"/>
  <c r="O104" i="11"/>
  <c r="H104" i="11"/>
  <c r="G104" i="11"/>
  <c r="H1961" i="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7" i="11"/>
  <c r="G109" i="11" l="1"/>
  <c r="H59" i="11"/>
  <c r="H105" i="11" s="1"/>
  <c r="I103" i="11"/>
  <c r="I105" i="11" s="1"/>
  <c r="J59" i="11"/>
  <c r="J103" i="11" s="1"/>
  <c r="J105" i="11" s="1"/>
  <c r="K59" i="11"/>
  <c r="K103" i="11" s="1"/>
  <c r="K105" i="11" s="1"/>
  <c r="L59" i="11"/>
  <c r="L103" i="11" s="1"/>
  <c r="L105" i="11" s="1"/>
  <c r="M59" i="11"/>
  <c r="M103" i="11" s="1"/>
  <c r="M105" i="11" s="1"/>
  <c r="N59" i="11"/>
  <c r="N103" i="11" s="1"/>
  <c r="N105" i="11" s="1"/>
  <c r="O59" i="11"/>
  <c r="O103" i="11" s="1"/>
  <c r="O105" i="11" s="1"/>
  <c r="G105" i="11"/>
  <c r="J124" i="4" l="1"/>
  <c r="I124" i="4"/>
  <c r="H124" i="4"/>
  <c r="G124" i="4"/>
  <c r="J123" i="4"/>
  <c r="I123" i="4"/>
  <c r="H123" i="4"/>
  <c r="G123" i="4"/>
  <c r="J122" i="4"/>
  <c r="I122" i="4"/>
  <c r="H122" i="4"/>
  <c r="G122" i="4"/>
  <c r="J121" i="4"/>
  <c r="I121" i="4"/>
  <c r="H121" i="4"/>
  <c r="J578" i="3"/>
  <c r="I578" i="3"/>
  <c r="H578" i="3"/>
  <c r="J577" i="3"/>
  <c r="I577" i="3"/>
  <c r="H577" i="3"/>
  <c r="J576" i="3"/>
  <c r="I576" i="3"/>
  <c r="H576" i="3"/>
  <c r="J575" i="3"/>
  <c r="I575" i="3"/>
  <c r="H575" i="3"/>
  <c r="G578" i="3"/>
  <c r="G577" i="3"/>
  <c r="G576" i="3"/>
  <c r="G575" i="3"/>
  <c r="J67" i="15" l="1"/>
  <c r="I67" i="15"/>
  <c r="H67" i="15"/>
  <c r="G67" i="15"/>
  <c r="J66" i="15"/>
  <c r="I66" i="15"/>
  <c r="H66" i="15"/>
  <c r="G66" i="15"/>
  <c r="J65" i="15"/>
  <c r="I65" i="15"/>
  <c r="H65" i="15"/>
  <c r="G65" i="15"/>
  <c r="J64" i="15"/>
  <c r="I64" i="15"/>
  <c r="H64" i="15"/>
  <c r="G64" i="15"/>
  <c r="G68" i="15" s="1"/>
  <c r="L67" i="15"/>
  <c r="K67" i="15"/>
  <c r="L66" i="15"/>
  <c r="K66" i="15"/>
  <c r="L65" i="15"/>
  <c r="K65" i="15"/>
  <c r="J68" i="15"/>
  <c r="I68" i="15"/>
  <c r="H68" i="15"/>
  <c r="H496" i="14"/>
  <c r="G496" i="14"/>
  <c r="L495" i="14"/>
  <c r="K495" i="14"/>
  <c r="L494" i="14"/>
  <c r="K494" i="14"/>
  <c r="L493" i="14"/>
  <c r="K493" i="14"/>
  <c r="J496" i="14"/>
  <c r="I496" i="14"/>
  <c r="J70" i="13"/>
  <c r="I70" i="13"/>
  <c r="H70" i="13"/>
  <c r="G70" i="13"/>
  <c r="J69" i="13"/>
  <c r="I69" i="13"/>
  <c r="H69" i="13"/>
  <c r="G69" i="13"/>
  <c r="J68" i="13"/>
  <c r="I68" i="13"/>
  <c r="H68" i="13"/>
  <c r="G68" i="13"/>
  <c r="K68" i="13" s="1"/>
  <c r="J67" i="13"/>
  <c r="J71" i="13" s="1"/>
  <c r="I67" i="13"/>
  <c r="H67" i="13"/>
  <c r="H71" i="13" s="1"/>
  <c r="G67" i="13"/>
  <c r="L70" i="13"/>
  <c r="K70" i="13"/>
  <c r="L69" i="13"/>
  <c r="K69" i="13"/>
  <c r="L68" i="13"/>
  <c r="I71" i="13"/>
  <c r="J49" i="12"/>
  <c r="I49" i="12"/>
  <c r="H49" i="12"/>
  <c r="G49" i="12"/>
  <c r="J48" i="12"/>
  <c r="I48" i="12"/>
  <c r="H48" i="12"/>
  <c r="G48" i="12"/>
  <c r="J47" i="12"/>
  <c r="I47" i="12"/>
  <c r="H47" i="12"/>
  <c r="J46" i="12"/>
  <c r="I46" i="12"/>
  <c r="H46" i="12"/>
  <c r="G46" i="12"/>
  <c r="L49" i="12"/>
  <c r="K49" i="12"/>
  <c r="L48" i="12"/>
  <c r="K48" i="12"/>
  <c r="L47" i="12"/>
  <c r="K47" i="12"/>
  <c r="J50" i="12"/>
  <c r="I50" i="12"/>
  <c r="H50" i="12"/>
  <c r="G50" i="12"/>
  <c r="J112" i="11"/>
  <c r="I112" i="11"/>
  <c r="H112" i="11"/>
  <c r="G112" i="11"/>
  <c r="J111" i="11"/>
  <c r="I111" i="11"/>
  <c r="H111" i="11"/>
  <c r="G111" i="11"/>
  <c r="J110" i="11"/>
  <c r="I110" i="11"/>
  <c r="H110" i="11"/>
  <c r="G110" i="11"/>
  <c r="K110" i="11" s="1"/>
  <c r="J109" i="11"/>
  <c r="J113" i="11" s="1"/>
  <c r="I109" i="11"/>
  <c r="I113" i="11" s="1"/>
  <c r="H109" i="11"/>
  <c r="H113" i="11" s="1"/>
  <c r="L112" i="11"/>
  <c r="K112" i="11"/>
  <c r="L111" i="11"/>
  <c r="K111" i="11"/>
  <c r="L110" i="11"/>
  <c r="J137" i="10"/>
  <c r="I137" i="10"/>
  <c r="H137" i="10"/>
  <c r="G137" i="10"/>
  <c r="J136" i="10"/>
  <c r="I136" i="10"/>
  <c r="H136" i="10"/>
  <c r="G136" i="10"/>
  <c r="J135" i="10"/>
  <c r="I135" i="10"/>
  <c r="H135" i="10"/>
  <c r="L135" i="10" s="1"/>
  <c r="G135" i="10"/>
  <c r="J134" i="10"/>
  <c r="J138" i="10" s="1"/>
  <c r="I134" i="10"/>
  <c r="H134" i="10"/>
  <c r="G134" i="10"/>
  <c r="G138" i="10" s="1"/>
  <c r="L137" i="10"/>
  <c r="K137" i="10"/>
  <c r="L136" i="10"/>
  <c r="K135" i="10"/>
  <c r="H138" i="10"/>
  <c r="J70" i="9"/>
  <c r="I70" i="9"/>
  <c r="H70" i="9"/>
  <c r="G70" i="9"/>
  <c r="J69" i="9"/>
  <c r="I69" i="9"/>
  <c r="H69" i="9"/>
  <c r="G69" i="9"/>
  <c r="K69" i="9" s="1"/>
  <c r="J68" i="9"/>
  <c r="I68" i="9"/>
  <c r="H68" i="9"/>
  <c r="G68" i="9"/>
  <c r="K68" i="9" s="1"/>
  <c r="J67" i="9"/>
  <c r="I67" i="9"/>
  <c r="H67" i="9"/>
  <c r="H71" i="9" s="1"/>
  <c r="G71" i="9"/>
  <c r="L70" i="9"/>
  <c r="K70" i="9"/>
  <c r="L68" i="9"/>
  <c r="I71" i="9"/>
  <c r="J238" i="8"/>
  <c r="I238" i="8"/>
  <c r="H238" i="8"/>
  <c r="G238" i="8"/>
  <c r="K238" i="8" s="1"/>
  <c r="J237" i="8"/>
  <c r="I237" i="8"/>
  <c r="H237" i="8"/>
  <c r="L237" i="8" s="1"/>
  <c r="G237" i="8"/>
  <c r="K237" i="8" s="1"/>
  <c r="J236" i="8"/>
  <c r="I236" i="8"/>
  <c r="H236" i="8"/>
  <c r="L236" i="8" s="1"/>
  <c r="G236" i="8"/>
  <c r="J235" i="8"/>
  <c r="I235" i="8"/>
  <c r="H235" i="8"/>
  <c r="G235" i="8"/>
  <c r="L238" i="8"/>
  <c r="J45" i="7"/>
  <c r="I45" i="7"/>
  <c r="H45" i="7"/>
  <c r="G45" i="7"/>
  <c r="J44" i="7"/>
  <c r="I44" i="7"/>
  <c r="H44" i="7"/>
  <c r="G44" i="7"/>
  <c r="J43" i="7"/>
  <c r="I43" i="7"/>
  <c r="H43" i="7"/>
  <c r="G43" i="7"/>
  <c r="J42" i="7"/>
  <c r="I42" i="7"/>
  <c r="H42" i="7"/>
  <c r="H46" i="7" s="1"/>
  <c r="G42" i="7"/>
  <c r="G46" i="7" s="1"/>
  <c r="L45" i="7"/>
  <c r="K45" i="7"/>
  <c r="L44" i="7"/>
  <c r="K44" i="7"/>
  <c r="L43" i="7"/>
  <c r="K43" i="7"/>
  <c r="J46" i="7"/>
  <c r="I46" i="7"/>
  <c r="P830" i="1"/>
  <c r="O830" i="1"/>
  <c r="N830" i="1"/>
  <c r="M830" i="1"/>
  <c r="L830" i="1"/>
  <c r="K830" i="1"/>
  <c r="J830" i="1"/>
  <c r="I830" i="1"/>
  <c r="H830" i="1"/>
  <c r="J125" i="6"/>
  <c r="I125" i="6"/>
  <c r="H125" i="6"/>
  <c r="G125" i="6"/>
  <c r="J124" i="6"/>
  <c r="I124" i="6"/>
  <c r="H124" i="6"/>
  <c r="G124" i="6"/>
  <c r="J123" i="6"/>
  <c r="I123" i="6"/>
  <c r="H123" i="6"/>
  <c r="G123" i="6"/>
  <c r="J122" i="6"/>
  <c r="I122" i="6"/>
  <c r="H122" i="6"/>
  <c r="H126" i="6" s="1"/>
  <c r="G122" i="6"/>
  <c r="G126" i="6" s="1"/>
  <c r="L125" i="6"/>
  <c r="K125" i="6"/>
  <c r="L124" i="6"/>
  <c r="K124" i="6"/>
  <c r="L123" i="6"/>
  <c r="K123" i="6"/>
  <c r="J126" i="6"/>
  <c r="I126" i="6"/>
  <c r="J68" i="5"/>
  <c r="I68" i="5"/>
  <c r="H68" i="5"/>
  <c r="G68" i="5"/>
  <c r="J67" i="5"/>
  <c r="I67" i="5"/>
  <c r="H67" i="5"/>
  <c r="G67" i="5"/>
  <c r="K67" i="5" s="1"/>
  <c r="J66" i="5"/>
  <c r="I66" i="5"/>
  <c r="H66" i="5"/>
  <c r="L66" i="5" s="1"/>
  <c r="G66" i="5"/>
  <c r="J65" i="5"/>
  <c r="J69" i="5" s="1"/>
  <c r="I65" i="5"/>
  <c r="H65" i="5"/>
  <c r="H69" i="5" s="1"/>
  <c r="G65" i="5"/>
  <c r="L68" i="5"/>
  <c r="K68" i="5"/>
  <c r="L67" i="5"/>
  <c r="K66" i="5"/>
  <c r="I69" i="5"/>
  <c r="L122" i="4"/>
  <c r="K124" i="4"/>
  <c r="K123" i="4"/>
  <c r="L124" i="4"/>
  <c r="L123" i="4"/>
  <c r="H239" i="8" l="1"/>
  <c r="L69" i="9"/>
  <c r="G69" i="5"/>
  <c r="J71" i="9"/>
  <c r="G71" i="13"/>
  <c r="G113" i="11"/>
  <c r="K136" i="10"/>
  <c r="I138" i="10"/>
  <c r="I239" i="8"/>
  <c r="K236" i="8"/>
  <c r="G239" i="8"/>
  <c r="J239" i="8"/>
  <c r="I125" i="4"/>
  <c r="H125" i="4"/>
  <c r="K64" i="15"/>
  <c r="K68" i="15" s="1"/>
  <c r="L64" i="15"/>
  <c r="L68" i="15" s="1"/>
  <c r="K496" i="14"/>
  <c r="L492" i="14"/>
  <c r="L496" i="14" s="1"/>
  <c r="K67" i="13"/>
  <c r="K71" i="13" s="1"/>
  <c r="L67" i="13"/>
  <c r="L71" i="13" s="1"/>
  <c r="K46" i="12"/>
  <c r="K50" i="12" s="1"/>
  <c r="L46" i="12"/>
  <c r="L50" i="12" s="1"/>
  <c r="L109" i="11"/>
  <c r="L113" i="11" s="1"/>
  <c r="K109" i="11"/>
  <c r="K113" i="11" s="1"/>
  <c r="L134" i="10"/>
  <c r="L138" i="10" s="1"/>
  <c r="K134" i="10"/>
  <c r="K67" i="9"/>
  <c r="K71" i="9" s="1"/>
  <c r="L67" i="9"/>
  <c r="L71" i="9" s="1"/>
  <c r="K235" i="8"/>
  <c r="L235" i="8"/>
  <c r="L239" i="8" s="1"/>
  <c r="L42" i="7"/>
  <c r="L46" i="7" s="1"/>
  <c r="K42" i="7"/>
  <c r="K46" i="7" s="1"/>
  <c r="L122" i="6"/>
  <c r="L126" i="6" s="1"/>
  <c r="K122" i="6"/>
  <c r="K126" i="6" s="1"/>
  <c r="K65" i="5"/>
  <c r="K69" i="5" s="1"/>
  <c r="L65" i="5"/>
  <c r="L69" i="5" s="1"/>
  <c r="K122" i="4"/>
  <c r="J125" i="4"/>
  <c r="G125" i="4"/>
  <c r="L121" i="4"/>
  <c r="L125" i="4" s="1"/>
  <c r="K121" i="4"/>
  <c r="K138" i="10" l="1"/>
  <c r="K239" i="8"/>
  <c r="K125" i="4"/>
  <c r="L578" i="3"/>
  <c r="K578" i="3"/>
  <c r="L577" i="3"/>
  <c r="K577" i="3"/>
  <c r="L576" i="3"/>
  <c r="K576" i="3"/>
  <c r="J579" i="3"/>
  <c r="I579" i="3"/>
  <c r="H579" i="3"/>
  <c r="G579" i="3"/>
  <c r="L575" i="3" l="1"/>
  <c r="L579" i="3" s="1"/>
  <c r="K575" i="3"/>
  <c r="K579" i="3" s="1"/>
  <c r="S1961" i="1" l="1"/>
  <c r="P1961" i="1"/>
  <c r="O1961" i="1"/>
  <c r="N1961" i="1"/>
  <c r="M1961" i="1"/>
  <c r="L1961" i="1"/>
  <c r="K1961" i="1"/>
  <c r="J1961" i="1"/>
  <c r="I1961" i="1"/>
  <c r="S1909" i="1"/>
  <c r="P1909" i="1"/>
  <c r="O1909" i="1"/>
  <c r="N1909" i="1"/>
  <c r="M1909" i="1"/>
  <c r="L1909" i="1"/>
  <c r="K1909" i="1"/>
  <c r="J1909" i="1"/>
  <c r="I1909" i="1"/>
  <c r="H1909" i="1"/>
  <c r="S1441" i="1"/>
  <c r="P1441" i="1" l="1"/>
  <c r="O1441" i="1"/>
  <c r="N1441" i="1"/>
  <c r="M1441" i="1"/>
  <c r="L1441" i="1"/>
  <c r="K1441" i="1"/>
  <c r="J1441" i="1"/>
  <c r="I1441" i="1"/>
  <c r="H1441" i="1"/>
  <c r="S1391" i="1"/>
  <c r="P1391" i="1"/>
  <c r="O1391" i="1"/>
  <c r="N1391" i="1"/>
  <c r="M1391" i="1"/>
  <c r="L1391" i="1"/>
  <c r="K1391" i="1"/>
  <c r="J1391" i="1"/>
  <c r="I1391" i="1"/>
  <c r="H1391" i="1"/>
  <c r="S1353" i="1"/>
  <c r="P1353" i="1"/>
  <c r="O1353" i="1"/>
  <c r="N1353" i="1"/>
  <c r="M1353" i="1"/>
  <c r="L1353" i="1"/>
  <c r="K1353" i="1"/>
  <c r="J1353" i="1"/>
  <c r="I1353" i="1"/>
  <c r="H1353" i="1"/>
  <c r="S1258" i="1"/>
  <c r="P1258" i="1"/>
  <c r="O1258" i="1"/>
  <c r="N1258" i="1"/>
  <c r="M1258" i="1"/>
  <c r="L1258" i="1"/>
  <c r="K1258" i="1"/>
  <c r="J1258" i="1"/>
  <c r="I1258" i="1"/>
  <c r="H1258" i="1"/>
  <c r="S1136" i="1"/>
  <c r="P1136" i="1"/>
  <c r="O1136" i="1"/>
  <c r="N1136" i="1"/>
  <c r="M1136" i="1"/>
  <c r="L1136" i="1"/>
  <c r="K1136" i="1"/>
  <c r="J1136" i="1"/>
  <c r="I1136" i="1"/>
  <c r="H1136" i="1"/>
  <c r="S1079" i="1"/>
  <c r="P1079" i="1"/>
  <c r="O1079" i="1"/>
  <c r="N1079" i="1"/>
  <c r="M1079" i="1"/>
  <c r="L1079" i="1"/>
  <c r="K1079" i="1"/>
  <c r="J1079" i="1"/>
  <c r="I1079" i="1"/>
  <c r="H1079" i="1"/>
  <c r="S862" i="1"/>
  <c r="P862" i="1"/>
  <c r="O862" i="1"/>
  <c r="N862" i="1"/>
  <c r="M862" i="1"/>
  <c r="L862" i="1"/>
  <c r="K862" i="1"/>
  <c r="J862" i="1"/>
  <c r="I862" i="1"/>
  <c r="H862" i="1"/>
  <c r="S830" i="1"/>
  <c r="S726" i="1"/>
  <c r="P726" i="1"/>
  <c r="O726" i="1"/>
  <c r="N726" i="1"/>
  <c r="M726" i="1"/>
  <c r="L726" i="1"/>
  <c r="K726" i="1"/>
  <c r="J726" i="1"/>
  <c r="I726" i="1"/>
  <c r="P676" i="1"/>
  <c r="O676" i="1"/>
  <c r="N676" i="1"/>
  <c r="M676" i="1"/>
  <c r="L676" i="1"/>
  <c r="K676" i="1"/>
  <c r="J676" i="1"/>
  <c r="I676" i="1"/>
  <c r="H676" i="1"/>
  <c r="S676" i="1"/>
  <c r="H726" i="1"/>
  <c r="S571" i="1"/>
  <c r="P571" i="1" l="1"/>
  <c r="O571" i="1"/>
  <c r="N571" i="1"/>
  <c r="M571" i="1"/>
  <c r="L571" i="1"/>
  <c r="K571" i="1"/>
  <c r="J571" i="1"/>
  <c r="I571" i="1"/>
  <c r="H571" i="1"/>
  <c r="S9" i="1"/>
  <c r="S11" i="1"/>
  <c r="S15" i="1"/>
  <c r="S18" i="1"/>
  <c r="S23" i="1"/>
  <c r="S26" i="1"/>
  <c r="S31" i="1"/>
  <c r="S34" i="1"/>
  <c r="S36" i="1"/>
  <c r="S40" i="1"/>
  <c r="S42" i="1"/>
  <c r="S45" i="1"/>
  <c r="S49" i="1"/>
  <c r="S77" i="1"/>
  <c r="S79" i="1"/>
  <c r="S87" i="1"/>
  <c r="S90" i="1"/>
  <c r="S93" i="1"/>
  <c r="S96" i="1"/>
  <c r="S99" i="1"/>
  <c r="S102" i="1"/>
  <c r="S109" i="1"/>
  <c r="S113" i="1"/>
  <c r="S124" i="1"/>
  <c r="S127" i="1"/>
  <c r="S131" i="1"/>
  <c r="S137" i="1"/>
  <c r="S142" i="1"/>
  <c r="S147" i="1"/>
  <c r="S149" i="1"/>
  <c r="S153" i="1"/>
  <c r="S155" i="1"/>
  <c r="S157" i="1"/>
  <c r="S165" i="1"/>
  <c r="S169" i="1"/>
  <c r="S171" i="1"/>
  <c r="S176" i="1"/>
  <c r="S178" i="1"/>
  <c r="S187" i="1"/>
  <c r="S190" i="1"/>
  <c r="S192" i="1"/>
  <c r="S196" i="1"/>
  <c r="S198" i="1"/>
  <c r="S200" i="1"/>
  <c r="S203" i="1"/>
  <c r="S206" i="1"/>
  <c r="S210" i="1"/>
  <c r="S214" i="1"/>
  <c r="S217" i="1"/>
  <c r="S222" i="1"/>
  <c r="S224" i="1"/>
  <c r="S227" i="1"/>
  <c r="S239" i="1"/>
  <c r="S241" i="1"/>
  <c r="S261" i="1"/>
  <c r="S273" i="1"/>
  <c r="S278" i="1"/>
  <c r="S280" i="1"/>
  <c r="S286" i="1"/>
  <c r="S288" i="1"/>
  <c r="S296" i="1"/>
  <c r="S302" i="1"/>
  <c r="S304" i="1"/>
  <c r="S314" i="1"/>
  <c r="S318" i="1"/>
  <c r="S323" i="1"/>
  <c r="S325" i="1"/>
  <c r="S360" i="1"/>
  <c r="S372" i="1"/>
  <c r="S375" i="1"/>
  <c r="S380" i="1"/>
  <c r="S382" i="1"/>
  <c r="S392" i="1"/>
  <c r="S396" i="1"/>
  <c r="S398" i="1"/>
  <c r="S409" i="1"/>
  <c r="S416" i="1"/>
  <c r="S419" i="1"/>
  <c r="S422" i="1"/>
  <c r="S424" i="1"/>
  <c r="S426" i="1"/>
  <c r="S437" i="1"/>
  <c r="S442" i="1"/>
  <c r="S444" i="1"/>
  <c r="S454" i="1"/>
  <c r="S463" i="1"/>
  <c r="S468" i="1"/>
  <c r="S470" i="1"/>
  <c r="S475" i="1"/>
  <c r="S490" i="1"/>
  <c r="S492" i="1"/>
  <c r="S497" i="1"/>
  <c r="S499" i="1"/>
  <c r="S508" i="1"/>
  <c r="S511" i="1"/>
  <c r="S513" i="1"/>
  <c r="S515" i="1"/>
  <c r="S518" i="1"/>
  <c r="S520" i="1"/>
  <c r="S530" i="1"/>
  <c r="S533" i="1"/>
  <c r="S535" i="1"/>
  <c r="S540" i="1"/>
  <c r="S542" i="1"/>
  <c r="S552" i="1"/>
  <c r="S561" i="1"/>
  <c r="S563" i="1"/>
  <c r="S567" i="1"/>
  <c r="S569" i="1"/>
  <c r="S577" i="1"/>
  <c r="S580" i="1"/>
  <c r="S582" i="1"/>
  <c r="S585" i="1"/>
  <c r="S587" i="1"/>
  <c r="S589" i="1"/>
  <c r="S602" i="1"/>
  <c r="S606" i="1"/>
  <c r="S616" i="1"/>
  <c r="S618" i="1"/>
  <c r="S620" i="1"/>
  <c r="S627" i="1"/>
  <c r="S631" i="1"/>
  <c r="S635" i="1"/>
  <c r="S641" i="1"/>
  <c r="S647" i="1"/>
  <c r="S649" i="1"/>
  <c r="S651" i="1"/>
  <c r="S653" i="1"/>
  <c r="S658" i="1"/>
  <c r="S663" i="1"/>
  <c r="S665" i="1"/>
  <c r="S672" i="1"/>
  <c r="S674" i="1"/>
  <c r="S681" i="1"/>
  <c r="S684" i="1"/>
  <c r="S691" i="1"/>
  <c r="S693" i="1"/>
  <c r="S695" i="1"/>
  <c r="S698" i="1"/>
  <c r="S702" i="1"/>
  <c r="S705" i="1"/>
  <c r="S714" i="1"/>
  <c r="S718" i="1"/>
  <c r="S724" i="1"/>
  <c r="S729" i="1"/>
  <c r="S731" i="1"/>
  <c r="S749" i="1"/>
  <c r="S755" i="1"/>
  <c r="S757" i="1"/>
  <c r="S760" i="1"/>
  <c r="S764" i="1"/>
  <c r="S766" i="1"/>
  <c r="S772" i="1"/>
  <c r="S775" i="1"/>
  <c r="S777" i="1"/>
  <c r="S779" i="1"/>
  <c r="S785" i="1"/>
  <c r="S789" i="1"/>
  <c r="S795" i="1"/>
  <c r="S800" i="1"/>
  <c r="S802" i="1"/>
  <c r="S805" i="1"/>
  <c r="S807" i="1"/>
  <c r="S809" i="1"/>
  <c r="S816" i="1"/>
  <c r="S827" i="1"/>
  <c r="S835" i="1"/>
  <c r="S838" i="1"/>
  <c r="S840" i="1"/>
  <c r="S845" i="1"/>
  <c r="S851" i="1"/>
  <c r="S860" i="1"/>
  <c r="S866" i="1"/>
  <c r="S869" i="1"/>
  <c r="S872" i="1"/>
  <c r="S876" i="1"/>
  <c r="S880" i="1"/>
  <c r="S882" i="1"/>
  <c r="S884" i="1"/>
  <c r="S892" i="1"/>
  <c r="S895" i="1"/>
  <c r="S898" i="1"/>
  <c r="S902" i="1"/>
  <c r="S906" i="1"/>
  <c r="S909" i="1"/>
  <c r="S911" i="1"/>
  <c r="S914" i="1"/>
  <c r="S916" i="1"/>
  <c r="S918" i="1"/>
  <c r="S922" i="1"/>
  <c r="S928" i="1"/>
  <c r="S956" i="1"/>
  <c r="S958" i="1"/>
  <c r="S961" i="1"/>
  <c r="S992" i="1"/>
  <c r="S999" i="1"/>
  <c r="S1007" i="1"/>
  <c r="S1012" i="1"/>
  <c r="S1014" i="1"/>
  <c r="S1018" i="1"/>
  <c r="S1022" i="1"/>
  <c r="S1024" i="1"/>
  <c r="S1027" i="1"/>
  <c r="S1029" i="1"/>
  <c r="S1031" i="1"/>
  <c r="S1033" i="1"/>
  <c r="S1036" i="1"/>
  <c r="S1042" i="1"/>
  <c r="S1047" i="1"/>
  <c r="S1053" i="1"/>
  <c r="S1055" i="1"/>
  <c r="S1070" i="1"/>
  <c r="S1074" i="1"/>
  <c r="S1077" i="1"/>
  <c r="S1085" i="1"/>
  <c r="S1087" i="1"/>
  <c r="S1089" i="1"/>
  <c r="S1094" i="1"/>
  <c r="S1096" i="1"/>
  <c r="S1102" i="1"/>
  <c r="S1104" i="1"/>
  <c r="S1108" i="1"/>
  <c r="S1114" i="1"/>
  <c r="S1122" i="1"/>
  <c r="S1127" i="1"/>
  <c r="S1130" i="1"/>
  <c r="S1134" i="1"/>
  <c r="S1143" i="1"/>
  <c r="S1147" i="1"/>
  <c r="S1150" i="1"/>
  <c r="S1152" i="1"/>
  <c r="S1154" i="1"/>
  <c r="S1157" i="1"/>
  <c r="S1161" i="1"/>
  <c r="S1166" i="1"/>
  <c r="S1169" i="1"/>
  <c r="S1174" i="1"/>
  <c r="S1182" i="1"/>
  <c r="S1185" i="1"/>
  <c r="S1188" i="1"/>
  <c r="S1190" i="1"/>
  <c r="S1194" i="1"/>
  <c r="S1203" i="1"/>
  <c r="S1209" i="1"/>
  <c r="S1219" i="1"/>
  <c r="S1224" i="1"/>
  <c r="S1226" i="1"/>
  <c r="S1232" i="1"/>
  <c r="S1234" i="1"/>
  <c r="S1239" i="1"/>
  <c r="S1245" i="1"/>
  <c r="S1247" i="1"/>
  <c r="S1252" i="1"/>
  <c r="S1256" i="1"/>
  <c r="S1261" i="1"/>
  <c r="S1263" i="1"/>
  <c r="S1266" i="1"/>
  <c r="S1268" i="1"/>
  <c r="S1270" i="1"/>
  <c r="S1274" i="1"/>
  <c r="S1279" i="1"/>
  <c r="S1281" i="1"/>
  <c r="S1285" i="1"/>
  <c r="S1287" i="1"/>
  <c r="S1289" i="1"/>
  <c r="S1294" i="1"/>
  <c r="S1298" i="1"/>
  <c r="S1300" i="1"/>
  <c r="S1302" i="1"/>
  <c r="S1306" i="1"/>
  <c r="S1312" i="1"/>
  <c r="S1343" i="1"/>
  <c r="S1349" i="1"/>
  <c r="S1351" i="1"/>
  <c r="S1360" i="1"/>
  <c r="S1362" i="1"/>
  <c r="S1364" i="1"/>
  <c r="S1368" i="1"/>
  <c r="S1374" i="1"/>
  <c r="S1376" i="1"/>
  <c r="S1378" i="1"/>
  <c r="S1381" i="1"/>
  <c r="S1385" i="1"/>
  <c r="S1389" i="1"/>
  <c r="S1395" i="1"/>
  <c r="S1397" i="1"/>
  <c r="S1400" i="1"/>
  <c r="S1403" i="1"/>
  <c r="S1405" i="1"/>
  <c r="S1409" i="1"/>
  <c r="S1411" i="1"/>
  <c r="S1413" i="1"/>
  <c r="S1416" i="1"/>
  <c r="S1425" i="1"/>
  <c r="S1435" i="1"/>
  <c r="S1437" i="1"/>
  <c r="S1439" i="1"/>
  <c r="S1446" i="1"/>
  <c r="S1449" i="1"/>
  <c r="S1452" i="1"/>
  <c r="S1455" i="1"/>
  <c r="S1459" i="1"/>
  <c r="S1462" i="1"/>
  <c r="S1464" i="1"/>
  <c r="S1468" i="1"/>
  <c r="S1481" i="1"/>
  <c r="S1485" i="1"/>
  <c r="S1488" i="1"/>
  <c r="S1493" i="1"/>
  <c r="S1500" i="1"/>
  <c r="S1507" i="1"/>
  <c r="S1512" i="1"/>
  <c r="S1514" i="1"/>
  <c r="S1519" i="1"/>
  <c r="S1523" i="1"/>
  <c r="S1525" i="1"/>
  <c r="S1528" i="1"/>
  <c r="S1530" i="1"/>
  <c r="S1533" i="1"/>
  <c r="S1536" i="1"/>
  <c r="S1539" i="1"/>
  <c r="S1542" i="1"/>
  <c r="S1546" i="1"/>
  <c r="S1551" i="1"/>
  <c r="S1561" i="1"/>
  <c r="S1572" i="1"/>
  <c r="S1576" i="1"/>
  <c r="S1579" i="1"/>
  <c r="S1591" i="1"/>
  <c r="S1597" i="1"/>
  <c r="S1606" i="1"/>
  <c r="S1608" i="1"/>
  <c r="S1610" i="1"/>
  <c r="S1623" i="1"/>
  <c r="S1625" i="1"/>
  <c r="S1633" i="1"/>
  <c r="S1638" i="1"/>
  <c r="S1644" i="1"/>
  <c r="S1663" i="1"/>
  <c r="S1666" i="1"/>
  <c r="S1669" i="1"/>
  <c r="S1673" i="1"/>
  <c r="S1677" i="1"/>
  <c r="S1684" i="1"/>
  <c r="S1686" i="1"/>
  <c r="S1704" i="1"/>
  <c r="S1709" i="1"/>
  <c r="S1715" i="1"/>
  <c r="S1718" i="1"/>
  <c r="S1720" i="1"/>
  <c r="S1723" i="1"/>
  <c r="S1726" i="1"/>
  <c r="S1728" i="1"/>
  <c r="S1730" i="1"/>
  <c r="S1732" i="1"/>
  <c r="S1734" i="1"/>
  <c r="S1738" i="1"/>
  <c r="S1744" i="1"/>
  <c r="S1766" i="1"/>
  <c r="S1770" i="1"/>
  <c r="S1773" i="1"/>
  <c r="S1775" i="1"/>
  <c r="S1779" i="1"/>
  <c r="S1785" i="1"/>
  <c r="S1806" i="1"/>
  <c r="S1810" i="1"/>
  <c r="S1814" i="1"/>
  <c r="S1816" i="1"/>
  <c r="S1818" i="1"/>
  <c r="S1822" i="1"/>
  <c r="S1833" i="1"/>
  <c r="S1844" i="1"/>
  <c r="S1853" i="1"/>
  <c r="S1863" i="1"/>
  <c r="S1866" i="1"/>
  <c r="S1870" i="1"/>
  <c r="S1876" i="1"/>
  <c r="S1882" i="1"/>
  <c r="S1892" i="1"/>
  <c r="S1895" i="1"/>
  <c r="S1901" i="1"/>
  <c r="S1904" i="1"/>
  <c r="S1907" i="1"/>
  <c r="S1914" i="1"/>
  <c r="S1917" i="1"/>
  <c r="S1920" i="1"/>
  <c r="S1929" i="1"/>
  <c r="S1932" i="1"/>
  <c r="S1936" i="1"/>
  <c r="S1938" i="1"/>
  <c r="S1940" i="1"/>
  <c r="S1944" i="1"/>
  <c r="S1952" i="1"/>
  <c r="S1955" i="1"/>
  <c r="S1957" i="1"/>
  <c r="S1959" i="1"/>
  <c r="P9" i="1"/>
  <c r="P11" i="1"/>
  <c r="P15" i="1"/>
  <c r="P18" i="1"/>
  <c r="P23" i="1"/>
  <c r="P26" i="1"/>
  <c r="P31" i="1"/>
  <c r="P34" i="1"/>
  <c r="P36" i="1"/>
  <c r="P40" i="1"/>
  <c r="P42" i="1"/>
  <c r="P45" i="1"/>
  <c r="P49" i="1"/>
  <c r="P77" i="1"/>
  <c r="P79" i="1"/>
  <c r="P87" i="1"/>
  <c r="P90" i="1"/>
  <c r="P93" i="1"/>
  <c r="P96" i="1"/>
  <c r="P99" i="1"/>
  <c r="P102" i="1"/>
  <c r="P109" i="1"/>
  <c r="P113" i="1"/>
  <c r="P124" i="1"/>
  <c r="P127" i="1"/>
  <c r="P131" i="1"/>
  <c r="P137" i="1"/>
  <c r="P142" i="1"/>
  <c r="P147" i="1"/>
  <c r="P149" i="1"/>
  <c r="P153" i="1"/>
  <c r="P155" i="1"/>
  <c r="P157" i="1"/>
  <c r="P165" i="1"/>
  <c r="P169" i="1"/>
  <c r="P171" i="1"/>
  <c r="P176" i="1"/>
  <c r="P178" i="1"/>
  <c r="P187" i="1"/>
  <c r="P190" i="1"/>
  <c r="P192" i="1"/>
  <c r="P196" i="1"/>
  <c r="P198" i="1"/>
  <c r="P200" i="1"/>
  <c r="P203" i="1"/>
  <c r="P206" i="1"/>
  <c r="P210" i="1"/>
  <c r="P214" i="1"/>
  <c r="P217" i="1"/>
  <c r="P222" i="1"/>
  <c r="P224" i="1"/>
  <c r="P227" i="1"/>
  <c r="P239" i="1"/>
  <c r="P241" i="1"/>
  <c r="P261" i="1"/>
  <c r="P273" i="1"/>
  <c r="P278" i="1"/>
  <c r="P280" i="1"/>
  <c r="P286" i="1"/>
  <c r="P288" i="1"/>
  <c r="P296" i="1"/>
  <c r="P302" i="1"/>
  <c r="P304" i="1"/>
  <c r="P314" i="1"/>
  <c r="P318" i="1"/>
  <c r="P323" i="1"/>
  <c r="P325" i="1"/>
  <c r="P360" i="1"/>
  <c r="P372" i="1"/>
  <c r="P375" i="1"/>
  <c r="P380" i="1"/>
  <c r="P382" i="1"/>
  <c r="P392" i="1"/>
  <c r="P396" i="1"/>
  <c r="P398" i="1"/>
  <c r="P409" i="1"/>
  <c r="P416" i="1"/>
  <c r="P419" i="1"/>
  <c r="P422" i="1"/>
  <c r="P424" i="1"/>
  <c r="P426" i="1"/>
  <c r="P437" i="1"/>
  <c r="P442" i="1"/>
  <c r="P444" i="1"/>
  <c r="P454" i="1"/>
  <c r="P463" i="1"/>
  <c r="P468" i="1"/>
  <c r="P470" i="1"/>
  <c r="P475" i="1"/>
  <c r="P490" i="1"/>
  <c r="P492" i="1"/>
  <c r="P497" i="1"/>
  <c r="P499" i="1"/>
  <c r="P508" i="1"/>
  <c r="P511" i="1"/>
  <c r="P513" i="1"/>
  <c r="P515" i="1"/>
  <c r="P518" i="1"/>
  <c r="P520" i="1"/>
  <c r="P530" i="1"/>
  <c r="P533" i="1"/>
  <c r="P535" i="1"/>
  <c r="P540" i="1"/>
  <c r="P542" i="1"/>
  <c r="P552" i="1"/>
  <c r="P561" i="1"/>
  <c r="P563" i="1"/>
  <c r="P567" i="1"/>
  <c r="P569" i="1"/>
  <c r="P577" i="1"/>
  <c r="P580" i="1"/>
  <c r="P582" i="1"/>
  <c r="P585" i="1"/>
  <c r="P587" i="1"/>
  <c r="P589" i="1"/>
  <c r="P602" i="1"/>
  <c r="P606" i="1"/>
  <c r="P616" i="1"/>
  <c r="P618" i="1"/>
  <c r="P620" i="1"/>
  <c r="P627" i="1"/>
  <c r="P631" i="1"/>
  <c r="P635" i="1"/>
  <c r="P641" i="1"/>
  <c r="P647" i="1"/>
  <c r="P649" i="1"/>
  <c r="P651" i="1"/>
  <c r="P653" i="1"/>
  <c r="P658" i="1"/>
  <c r="P663" i="1"/>
  <c r="P665" i="1"/>
  <c r="P672" i="1"/>
  <c r="P674" i="1"/>
  <c r="P681" i="1"/>
  <c r="P684" i="1"/>
  <c r="P691" i="1"/>
  <c r="P693" i="1"/>
  <c r="P695" i="1"/>
  <c r="P698" i="1"/>
  <c r="P702" i="1"/>
  <c r="P705" i="1"/>
  <c r="P714" i="1"/>
  <c r="P718" i="1"/>
  <c r="P724" i="1"/>
  <c r="P729" i="1"/>
  <c r="P731" i="1"/>
  <c r="P749" i="1"/>
  <c r="P755" i="1"/>
  <c r="P757" i="1"/>
  <c r="P760" i="1"/>
  <c r="P764" i="1"/>
  <c r="P766" i="1"/>
  <c r="P772" i="1"/>
  <c r="P775" i="1"/>
  <c r="P777" i="1"/>
  <c r="P779" i="1"/>
  <c r="P785" i="1"/>
  <c r="P789" i="1"/>
  <c r="P795" i="1"/>
  <c r="P800" i="1"/>
  <c r="P802" i="1"/>
  <c r="P805" i="1"/>
  <c r="P807" i="1"/>
  <c r="P809" i="1"/>
  <c r="P816" i="1"/>
  <c r="P827" i="1"/>
  <c r="P835" i="1"/>
  <c r="P838" i="1"/>
  <c r="P840" i="1"/>
  <c r="P845" i="1"/>
  <c r="P851" i="1"/>
  <c r="P860" i="1"/>
  <c r="P866" i="1"/>
  <c r="P869" i="1"/>
  <c r="P872" i="1"/>
  <c r="P876" i="1"/>
  <c r="P880" i="1"/>
  <c r="P882" i="1"/>
  <c r="P884" i="1"/>
  <c r="P892" i="1"/>
  <c r="P895" i="1"/>
  <c r="P898" i="1"/>
  <c r="P902" i="1"/>
  <c r="P906" i="1"/>
  <c r="P909" i="1"/>
  <c r="P911" i="1"/>
  <c r="P914" i="1"/>
  <c r="P916" i="1"/>
  <c r="P918" i="1"/>
  <c r="P922" i="1"/>
  <c r="P928" i="1"/>
  <c r="P956" i="1"/>
  <c r="P958" i="1"/>
  <c r="P961" i="1"/>
  <c r="P992" i="1"/>
  <c r="P999" i="1"/>
  <c r="P1007" i="1"/>
  <c r="P1012" i="1"/>
  <c r="P1014" i="1"/>
  <c r="P1018" i="1"/>
  <c r="P1022" i="1"/>
  <c r="P1024" i="1"/>
  <c r="P1027" i="1"/>
  <c r="P1029" i="1"/>
  <c r="P1031" i="1"/>
  <c r="P1033" i="1"/>
  <c r="P1036" i="1"/>
  <c r="P1042" i="1"/>
  <c r="P1047" i="1"/>
  <c r="P1053" i="1"/>
  <c r="P1055" i="1"/>
  <c r="P1070" i="1"/>
  <c r="P1074" i="1"/>
  <c r="P1077" i="1"/>
  <c r="P1085" i="1"/>
  <c r="P1087" i="1"/>
  <c r="P1089" i="1"/>
  <c r="P1094" i="1"/>
  <c r="P1096" i="1"/>
  <c r="P1102" i="1"/>
  <c r="P1104" i="1"/>
  <c r="P1108" i="1"/>
  <c r="P1114" i="1"/>
  <c r="P1122" i="1"/>
  <c r="P1127" i="1"/>
  <c r="P1130" i="1"/>
  <c r="P1134" i="1"/>
  <c r="P1143" i="1"/>
  <c r="P1147" i="1"/>
  <c r="P1150" i="1"/>
  <c r="P1152" i="1"/>
  <c r="P1154" i="1"/>
  <c r="P1157" i="1"/>
  <c r="P1161" i="1"/>
  <c r="P1166" i="1"/>
  <c r="P1169" i="1"/>
  <c r="P1174" i="1"/>
  <c r="P1182" i="1"/>
  <c r="P1185" i="1"/>
  <c r="P1188" i="1"/>
  <c r="P1190" i="1"/>
  <c r="P1194" i="1"/>
  <c r="P1203" i="1"/>
  <c r="P1209" i="1"/>
  <c r="P1219" i="1"/>
  <c r="P1224" i="1"/>
  <c r="P1226" i="1"/>
  <c r="P1232" i="1"/>
  <c r="P1234" i="1"/>
  <c r="P1239" i="1"/>
  <c r="P1245" i="1"/>
  <c r="P1247" i="1"/>
  <c r="P1252" i="1"/>
  <c r="P1256" i="1"/>
  <c r="P1261" i="1"/>
  <c r="P1263" i="1"/>
  <c r="P1266" i="1"/>
  <c r="P1268" i="1"/>
  <c r="P1270" i="1"/>
  <c r="P1274" i="1"/>
  <c r="P1279" i="1"/>
  <c r="P1281" i="1"/>
  <c r="P1285" i="1"/>
  <c r="P1287" i="1"/>
  <c r="P1289" i="1"/>
  <c r="P1294" i="1"/>
  <c r="P1298" i="1"/>
  <c r="P1300" i="1"/>
  <c r="P1302" i="1"/>
  <c r="P1306" i="1"/>
  <c r="P1312" i="1"/>
  <c r="P1343" i="1"/>
  <c r="P1349" i="1"/>
  <c r="P1351" i="1"/>
  <c r="P1360" i="1"/>
  <c r="P1362" i="1"/>
  <c r="P1364" i="1"/>
  <c r="P1368" i="1"/>
  <c r="P1374" i="1"/>
  <c r="P1376" i="1"/>
  <c r="P1378" i="1"/>
  <c r="P1381" i="1"/>
  <c r="P1385" i="1"/>
  <c r="P1389" i="1"/>
  <c r="P1395" i="1"/>
  <c r="P1397" i="1"/>
  <c r="P1400" i="1"/>
  <c r="P1403" i="1"/>
  <c r="P1405" i="1"/>
  <c r="P1409" i="1"/>
  <c r="P1411" i="1"/>
  <c r="P1413" i="1"/>
  <c r="P1416" i="1"/>
  <c r="P1425" i="1"/>
  <c r="P1435" i="1"/>
  <c r="P1437" i="1"/>
  <c r="P1439" i="1"/>
  <c r="P1446" i="1"/>
  <c r="P1449" i="1"/>
  <c r="P1452" i="1"/>
  <c r="P1455" i="1"/>
  <c r="P1459" i="1"/>
  <c r="P1462" i="1"/>
  <c r="P1464" i="1"/>
  <c r="P1468" i="1"/>
  <c r="P1481" i="1"/>
  <c r="P1485" i="1"/>
  <c r="P1488" i="1"/>
  <c r="P1493" i="1"/>
  <c r="P1500" i="1"/>
  <c r="P1507" i="1"/>
  <c r="P1512" i="1"/>
  <c r="P1514" i="1"/>
  <c r="P1519" i="1"/>
  <c r="P1523" i="1"/>
  <c r="P1525" i="1"/>
  <c r="P1528" i="1"/>
  <c r="P1530" i="1"/>
  <c r="P1533" i="1"/>
  <c r="P1536" i="1"/>
  <c r="P1539" i="1"/>
  <c r="P1542" i="1"/>
  <c r="P1546" i="1"/>
  <c r="P1551" i="1"/>
  <c r="P1561" i="1"/>
  <c r="P1572" i="1"/>
  <c r="P1576" i="1"/>
  <c r="P1579" i="1"/>
  <c r="P1591" i="1"/>
  <c r="P1597" i="1"/>
  <c r="P1606" i="1"/>
  <c r="P1608" i="1"/>
  <c r="P1610" i="1"/>
  <c r="P1623" i="1"/>
  <c r="P1625" i="1"/>
  <c r="P1633" i="1"/>
  <c r="P1638" i="1"/>
  <c r="P1644" i="1"/>
  <c r="P1663" i="1"/>
  <c r="P1666" i="1"/>
  <c r="P1669" i="1"/>
  <c r="P1673" i="1"/>
  <c r="P1677" i="1"/>
  <c r="P1684" i="1"/>
  <c r="P1686" i="1"/>
  <c r="P1704" i="1"/>
  <c r="P1709" i="1"/>
  <c r="P1715" i="1"/>
  <c r="P1718" i="1"/>
  <c r="P1720" i="1"/>
  <c r="P1723" i="1"/>
  <c r="P1726" i="1"/>
  <c r="P1728" i="1"/>
  <c r="P1730" i="1"/>
  <c r="P1732" i="1"/>
  <c r="P1734" i="1"/>
  <c r="P1738" i="1"/>
  <c r="P1744" i="1"/>
  <c r="P1766" i="1"/>
  <c r="P1770" i="1"/>
  <c r="P1773" i="1"/>
  <c r="P1775" i="1"/>
  <c r="P1779" i="1"/>
  <c r="P1785" i="1"/>
  <c r="P1806" i="1"/>
  <c r="P1810" i="1"/>
  <c r="P1814" i="1"/>
  <c r="P1816" i="1"/>
  <c r="P1818" i="1"/>
  <c r="P1822" i="1"/>
  <c r="P1833" i="1"/>
  <c r="P1844" i="1"/>
  <c r="P1853" i="1"/>
  <c r="P1863" i="1"/>
  <c r="P1866" i="1"/>
  <c r="P1870" i="1"/>
  <c r="P1876" i="1"/>
  <c r="P1882" i="1"/>
  <c r="P1892" i="1"/>
  <c r="P1895" i="1"/>
  <c r="P1901" i="1"/>
  <c r="P1904" i="1"/>
  <c r="P1907" i="1"/>
  <c r="P1914" i="1"/>
  <c r="P1917" i="1"/>
  <c r="P1920" i="1"/>
  <c r="P1929" i="1"/>
  <c r="P1932" i="1"/>
  <c r="P1936" i="1"/>
  <c r="P1938" i="1"/>
  <c r="P1940" i="1"/>
  <c r="P1944" i="1"/>
  <c r="P1952" i="1"/>
  <c r="P1955" i="1"/>
  <c r="P1957" i="1"/>
  <c r="P1959" i="1"/>
  <c r="O9" i="1"/>
  <c r="O11" i="1"/>
  <c r="O15" i="1"/>
  <c r="O18" i="1"/>
  <c r="O23" i="1"/>
  <c r="O26" i="1"/>
  <c r="O31" i="1"/>
  <c r="O34" i="1"/>
  <c r="O36" i="1"/>
  <c r="O40" i="1"/>
  <c r="O42" i="1"/>
  <c r="O45" i="1"/>
  <c r="O49" i="1"/>
  <c r="O77" i="1"/>
  <c r="O79" i="1"/>
  <c r="O87" i="1"/>
  <c r="O90" i="1"/>
  <c r="O93" i="1"/>
  <c r="O96" i="1"/>
  <c r="O99" i="1"/>
  <c r="O102" i="1"/>
  <c r="O109" i="1"/>
  <c r="O113" i="1"/>
  <c r="O124" i="1"/>
  <c r="O127" i="1"/>
  <c r="O131" i="1"/>
  <c r="O137" i="1"/>
  <c r="O142" i="1"/>
  <c r="O147" i="1"/>
  <c r="O149" i="1"/>
  <c r="O153" i="1"/>
  <c r="O155" i="1"/>
  <c r="O157" i="1"/>
  <c r="O165" i="1"/>
  <c r="O169" i="1"/>
  <c r="O171" i="1"/>
  <c r="O176" i="1"/>
  <c r="O178" i="1"/>
  <c r="O187" i="1"/>
  <c r="O190" i="1"/>
  <c r="O192" i="1"/>
  <c r="O196" i="1"/>
  <c r="O198" i="1"/>
  <c r="O200" i="1"/>
  <c r="O203" i="1"/>
  <c r="O206" i="1"/>
  <c r="O210" i="1"/>
  <c r="O214" i="1"/>
  <c r="O217" i="1"/>
  <c r="O222" i="1"/>
  <c r="O224" i="1"/>
  <c r="O227" i="1"/>
  <c r="O239" i="1"/>
  <c r="O241" i="1"/>
  <c r="O261" i="1"/>
  <c r="O273" i="1"/>
  <c r="O278" i="1"/>
  <c r="O280" i="1"/>
  <c r="O286" i="1"/>
  <c r="O288" i="1"/>
  <c r="O296" i="1"/>
  <c r="O302" i="1"/>
  <c r="O304" i="1"/>
  <c r="O314" i="1"/>
  <c r="O318" i="1"/>
  <c r="O323" i="1"/>
  <c r="O325" i="1"/>
  <c r="O360" i="1"/>
  <c r="O372" i="1"/>
  <c r="O375" i="1"/>
  <c r="O380" i="1"/>
  <c r="O382" i="1"/>
  <c r="O392" i="1"/>
  <c r="O396" i="1"/>
  <c r="O398" i="1"/>
  <c r="O409" i="1"/>
  <c r="O416" i="1"/>
  <c r="O419" i="1"/>
  <c r="O422" i="1"/>
  <c r="O424" i="1"/>
  <c r="O426" i="1"/>
  <c r="O437" i="1"/>
  <c r="O442" i="1"/>
  <c r="O444" i="1"/>
  <c r="O454" i="1"/>
  <c r="O463" i="1"/>
  <c r="O468" i="1"/>
  <c r="O470" i="1"/>
  <c r="O475" i="1"/>
  <c r="O490" i="1"/>
  <c r="O492" i="1"/>
  <c r="O497" i="1"/>
  <c r="O499" i="1"/>
  <c r="O508" i="1"/>
  <c r="O511" i="1"/>
  <c r="O513" i="1"/>
  <c r="O515" i="1"/>
  <c r="O518" i="1"/>
  <c r="O520" i="1"/>
  <c r="O530" i="1"/>
  <c r="O533" i="1"/>
  <c r="O535" i="1"/>
  <c r="O540" i="1"/>
  <c r="O542" i="1"/>
  <c r="O552" i="1"/>
  <c r="O561" i="1"/>
  <c r="O563" i="1"/>
  <c r="O567" i="1"/>
  <c r="O569" i="1"/>
  <c r="O577" i="1"/>
  <c r="O580" i="1"/>
  <c r="O582" i="1"/>
  <c r="O585" i="1"/>
  <c r="O587" i="1"/>
  <c r="O589" i="1"/>
  <c r="O602" i="1"/>
  <c r="O606" i="1"/>
  <c r="O616" i="1"/>
  <c r="O618" i="1"/>
  <c r="O620" i="1"/>
  <c r="O627" i="1"/>
  <c r="O631" i="1"/>
  <c r="O635" i="1"/>
  <c r="O641" i="1"/>
  <c r="O647" i="1"/>
  <c r="O649" i="1"/>
  <c r="O651" i="1"/>
  <c r="O653" i="1"/>
  <c r="O658" i="1"/>
  <c r="O663" i="1"/>
  <c r="O665" i="1"/>
  <c r="O672" i="1"/>
  <c r="O674" i="1"/>
  <c r="O681" i="1"/>
  <c r="O684" i="1"/>
  <c r="O691" i="1"/>
  <c r="O693" i="1"/>
  <c r="O695" i="1"/>
  <c r="O698" i="1"/>
  <c r="O702" i="1"/>
  <c r="O705" i="1"/>
  <c r="O714" i="1"/>
  <c r="O718" i="1"/>
  <c r="O724" i="1"/>
  <c r="O729" i="1"/>
  <c r="O731" i="1"/>
  <c r="O749" i="1"/>
  <c r="O755" i="1"/>
  <c r="O757" i="1"/>
  <c r="O760" i="1"/>
  <c r="O764" i="1"/>
  <c r="O766" i="1"/>
  <c r="O772" i="1"/>
  <c r="O775" i="1"/>
  <c r="O777" i="1"/>
  <c r="O779" i="1"/>
  <c r="O785" i="1"/>
  <c r="O789" i="1"/>
  <c r="O795" i="1"/>
  <c r="O800" i="1"/>
  <c r="O802" i="1"/>
  <c r="O805" i="1"/>
  <c r="O807" i="1"/>
  <c r="O809" i="1"/>
  <c r="O816" i="1"/>
  <c r="O827" i="1"/>
  <c r="O835" i="1"/>
  <c r="O838" i="1"/>
  <c r="O840" i="1"/>
  <c r="O845" i="1"/>
  <c r="O851" i="1"/>
  <c r="O860" i="1"/>
  <c r="O866" i="1"/>
  <c r="O869" i="1"/>
  <c r="O872" i="1"/>
  <c r="O876" i="1"/>
  <c r="O880" i="1"/>
  <c r="O882" i="1"/>
  <c r="O884" i="1"/>
  <c r="O892" i="1"/>
  <c r="O895" i="1"/>
  <c r="O898" i="1"/>
  <c r="O902" i="1"/>
  <c r="O906" i="1"/>
  <c r="O909" i="1"/>
  <c r="O911" i="1"/>
  <c r="O914" i="1"/>
  <c r="O916" i="1"/>
  <c r="O918" i="1"/>
  <c r="O922" i="1"/>
  <c r="O928" i="1"/>
  <c r="O956" i="1"/>
  <c r="O958" i="1"/>
  <c r="O961" i="1"/>
  <c r="O992" i="1"/>
  <c r="O999" i="1"/>
  <c r="O1007" i="1"/>
  <c r="O1012" i="1"/>
  <c r="O1014" i="1"/>
  <c r="O1018" i="1"/>
  <c r="O1022" i="1"/>
  <c r="O1024" i="1"/>
  <c r="O1027" i="1"/>
  <c r="O1029" i="1"/>
  <c r="O1031" i="1"/>
  <c r="O1033" i="1"/>
  <c r="O1036" i="1"/>
  <c r="O1042" i="1"/>
  <c r="O1047" i="1"/>
  <c r="O1053" i="1"/>
  <c r="O1055" i="1"/>
  <c r="O1070" i="1"/>
  <c r="O1074" i="1"/>
  <c r="O1077" i="1"/>
  <c r="O1085" i="1"/>
  <c r="O1087" i="1"/>
  <c r="O1089" i="1"/>
  <c r="O1094" i="1"/>
  <c r="O1096" i="1"/>
  <c r="O1102" i="1"/>
  <c r="O1104" i="1"/>
  <c r="O1108" i="1"/>
  <c r="O1114" i="1"/>
  <c r="O1122" i="1"/>
  <c r="O1127" i="1"/>
  <c r="O1130" i="1"/>
  <c r="O1134" i="1"/>
  <c r="O1143" i="1"/>
  <c r="O1147" i="1"/>
  <c r="O1150" i="1"/>
  <c r="O1152" i="1"/>
  <c r="O1154" i="1"/>
  <c r="O1157" i="1"/>
  <c r="O1161" i="1"/>
  <c r="O1166" i="1"/>
  <c r="O1169" i="1"/>
  <c r="O1174" i="1"/>
  <c r="O1182" i="1"/>
  <c r="O1185" i="1"/>
  <c r="O1188" i="1"/>
  <c r="O1190" i="1"/>
  <c r="O1194" i="1"/>
  <c r="O1203" i="1"/>
  <c r="O1209" i="1"/>
  <c r="O1219" i="1"/>
  <c r="O1224" i="1"/>
  <c r="O1226" i="1"/>
  <c r="O1232" i="1"/>
  <c r="O1234" i="1"/>
  <c r="O1239" i="1"/>
  <c r="O1245" i="1"/>
  <c r="O1247" i="1"/>
  <c r="O1252" i="1"/>
  <c r="O1256" i="1"/>
  <c r="O1261" i="1"/>
  <c r="O1263" i="1"/>
  <c r="O1266" i="1"/>
  <c r="O1268" i="1"/>
  <c r="O1270" i="1"/>
  <c r="O1274" i="1"/>
  <c r="O1279" i="1"/>
  <c r="O1281" i="1"/>
  <c r="O1285" i="1"/>
  <c r="O1287" i="1"/>
  <c r="O1289" i="1"/>
  <c r="O1294" i="1"/>
  <c r="O1298" i="1"/>
  <c r="O1300" i="1"/>
  <c r="O1302" i="1"/>
  <c r="O1306" i="1"/>
  <c r="O1312" i="1"/>
  <c r="O1343" i="1"/>
  <c r="O1349" i="1"/>
  <c r="O1351" i="1"/>
  <c r="O1360" i="1"/>
  <c r="O1362" i="1"/>
  <c r="O1364" i="1"/>
  <c r="O1368" i="1"/>
  <c r="O1374" i="1"/>
  <c r="O1376" i="1"/>
  <c r="O1378" i="1"/>
  <c r="O1381" i="1"/>
  <c r="O1385" i="1"/>
  <c r="O1389" i="1"/>
  <c r="O1395" i="1"/>
  <c r="O1397" i="1"/>
  <c r="O1400" i="1"/>
  <c r="O1403" i="1"/>
  <c r="O1405" i="1"/>
  <c r="O1409" i="1"/>
  <c r="O1411" i="1"/>
  <c r="O1413" i="1"/>
  <c r="O1416" i="1"/>
  <c r="O1425" i="1"/>
  <c r="O1435" i="1"/>
  <c r="O1437" i="1"/>
  <c r="O1439" i="1"/>
  <c r="O1446" i="1"/>
  <c r="O1449" i="1"/>
  <c r="O1452" i="1"/>
  <c r="O1455" i="1"/>
  <c r="O1459" i="1"/>
  <c r="O1462" i="1"/>
  <c r="O1464" i="1"/>
  <c r="O1468" i="1"/>
  <c r="O1481" i="1"/>
  <c r="O1485" i="1"/>
  <c r="O1488" i="1"/>
  <c r="O1493" i="1"/>
  <c r="O1500" i="1"/>
  <c r="O1507" i="1"/>
  <c r="O1512" i="1"/>
  <c r="O1514" i="1"/>
  <c r="O1519" i="1"/>
  <c r="O1523" i="1"/>
  <c r="O1525" i="1"/>
  <c r="O1528" i="1"/>
  <c r="O1530" i="1"/>
  <c r="O1533" i="1"/>
  <c r="O1536" i="1"/>
  <c r="O1539" i="1"/>
  <c r="O1542" i="1"/>
  <c r="O1546" i="1"/>
  <c r="O1551" i="1"/>
  <c r="O1561" i="1"/>
  <c r="O1572" i="1"/>
  <c r="O1576" i="1"/>
  <c r="O1579" i="1"/>
  <c r="O1591" i="1"/>
  <c r="O1597" i="1"/>
  <c r="O1606" i="1"/>
  <c r="O1608" i="1"/>
  <c r="O1610" i="1"/>
  <c r="O1623" i="1"/>
  <c r="O1625" i="1"/>
  <c r="O1633" i="1"/>
  <c r="O1638" i="1"/>
  <c r="O1644" i="1"/>
  <c r="O1663" i="1"/>
  <c r="O1666" i="1"/>
  <c r="O1669" i="1"/>
  <c r="O1673" i="1"/>
  <c r="O1677" i="1"/>
  <c r="O1684" i="1"/>
  <c r="O1686" i="1"/>
  <c r="O1704" i="1"/>
  <c r="O1709" i="1"/>
  <c r="O1715" i="1"/>
  <c r="O1718" i="1"/>
  <c r="O1720" i="1"/>
  <c r="O1723" i="1"/>
  <c r="O1726" i="1"/>
  <c r="O1728" i="1"/>
  <c r="O1730" i="1"/>
  <c r="O1732" i="1"/>
  <c r="O1734" i="1"/>
  <c r="O1738" i="1"/>
  <c r="O1744" i="1"/>
  <c r="O1766" i="1"/>
  <c r="O1770" i="1"/>
  <c r="O1773" i="1"/>
  <c r="O1775" i="1"/>
  <c r="O1779" i="1"/>
  <c r="O1785" i="1"/>
  <c r="O1806" i="1"/>
  <c r="O1810" i="1"/>
  <c r="O1814" i="1"/>
  <c r="O1816" i="1"/>
  <c r="O1818" i="1"/>
  <c r="O1822" i="1"/>
  <c r="O1833" i="1"/>
  <c r="O1844" i="1"/>
  <c r="O1853" i="1"/>
  <c r="O1863" i="1"/>
  <c r="O1866" i="1"/>
  <c r="O1870" i="1"/>
  <c r="O1876" i="1"/>
  <c r="O1882" i="1"/>
  <c r="O1892" i="1"/>
  <c r="O1895" i="1"/>
  <c r="O1901" i="1"/>
  <c r="O1904" i="1"/>
  <c r="O1907" i="1"/>
  <c r="O1914" i="1"/>
  <c r="O1917" i="1"/>
  <c r="O1920" i="1"/>
  <c r="O1929" i="1"/>
  <c r="O1932" i="1"/>
  <c r="O1936" i="1"/>
  <c r="O1938" i="1"/>
  <c r="O1940" i="1"/>
  <c r="O1944" i="1"/>
  <c r="O1952" i="1"/>
  <c r="O1955" i="1"/>
  <c r="O1957" i="1"/>
  <c r="O1959" i="1"/>
  <c r="N9" i="1"/>
  <c r="N11" i="1"/>
  <c r="N15" i="1"/>
  <c r="N18" i="1"/>
  <c r="N23" i="1"/>
  <c r="N26" i="1"/>
  <c r="N31" i="1"/>
  <c r="N34" i="1"/>
  <c r="N36" i="1"/>
  <c r="N40" i="1"/>
  <c r="N42" i="1"/>
  <c r="N45" i="1"/>
  <c r="N49" i="1"/>
  <c r="N77" i="1"/>
  <c r="N79" i="1"/>
  <c r="N87" i="1"/>
  <c r="N90" i="1"/>
  <c r="N93" i="1"/>
  <c r="N96" i="1"/>
  <c r="N99" i="1"/>
  <c r="N102" i="1"/>
  <c r="N109" i="1"/>
  <c r="N113" i="1"/>
  <c r="N124" i="1"/>
  <c r="N127" i="1"/>
  <c r="N131" i="1"/>
  <c r="N137" i="1"/>
  <c r="N142" i="1"/>
  <c r="N147" i="1"/>
  <c r="N149" i="1"/>
  <c r="N153" i="1"/>
  <c r="N155" i="1"/>
  <c r="N157" i="1"/>
  <c r="N165" i="1"/>
  <c r="N169" i="1"/>
  <c r="N171" i="1"/>
  <c r="N176" i="1"/>
  <c r="N178" i="1"/>
  <c r="N187" i="1"/>
  <c r="N190" i="1"/>
  <c r="N192" i="1"/>
  <c r="N196" i="1"/>
  <c r="N198" i="1"/>
  <c r="N200" i="1"/>
  <c r="N203" i="1"/>
  <c r="N206" i="1"/>
  <c r="N210" i="1"/>
  <c r="N214" i="1"/>
  <c r="N217" i="1"/>
  <c r="N222" i="1"/>
  <c r="N224" i="1"/>
  <c r="N227" i="1"/>
  <c r="N239" i="1"/>
  <c r="N241" i="1"/>
  <c r="N261" i="1"/>
  <c r="N273" i="1"/>
  <c r="N278" i="1"/>
  <c r="N280" i="1"/>
  <c r="N286" i="1"/>
  <c r="N288" i="1"/>
  <c r="N296" i="1"/>
  <c r="N302" i="1"/>
  <c r="N304" i="1"/>
  <c r="N314" i="1"/>
  <c r="N318" i="1"/>
  <c r="N323" i="1"/>
  <c r="N325" i="1"/>
  <c r="N360" i="1"/>
  <c r="N372" i="1"/>
  <c r="N375" i="1"/>
  <c r="N380" i="1"/>
  <c r="N382" i="1"/>
  <c r="N392" i="1"/>
  <c r="N396" i="1"/>
  <c r="N398" i="1"/>
  <c r="N409" i="1"/>
  <c r="N416" i="1"/>
  <c r="N419" i="1"/>
  <c r="N422" i="1"/>
  <c r="N424" i="1"/>
  <c r="N426" i="1"/>
  <c r="N437" i="1"/>
  <c r="N442" i="1"/>
  <c r="N444" i="1"/>
  <c r="N454" i="1"/>
  <c r="N463" i="1"/>
  <c r="N468" i="1"/>
  <c r="N470" i="1"/>
  <c r="N475" i="1"/>
  <c r="N490" i="1"/>
  <c r="N492" i="1"/>
  <c r="N497" i="1"/>
  <c r="N499" i="1"/>
  <c r="N508" i="1"/>
  <c r="N511" i="1"/>
  <c r="N513" i="1"/>
  <c r="N515" i="1"/>
  <c r="N518" i="1"/>
  <c r="N520" i="1"/>
  <c r="N530" i="1"/>
  <c r="N533" i="1"/>
  <c r="N535" i="1"/>
  <c r="N540" i="1"/>
  <c r="N542" i="1"/>
  <c r="N552" i="1"/>
  <c r="N561" i="1"/>
  <c r="N563" i="1"/>
  <c r="N567" i="1"/>
  <c r="N569" i="1"/>
  <c r="N577" i="1"/>
  <c r="N580" i="1"/>
  <c r="N582" i="1"/>
  <c r="N585" i="1"/>
  <c r="N587" i="1"/>
  <c r="N589" i="1"/>
  <c r="N602" i="1"/>
  <c r="N606" i="1"/>
  <c r="N616" i="1"/>
  <c r="N618" i="1"/>
  <c r="N620" i="1"/>
  <c r="N627" i="1"/>
  <c r="N631" i="1"/>
  <c r="N635" i="1"/>
  <c r="N641" i="1"/>
  <c r="N647" i="1"/>
  <c r="N649" i="1"/>
  <c r="N651" i="1"/>
  <c r="N653" i="1"/>
  <c r="N658" i="1"/>
  <c r="N663" i="1"/>
  <c r="N665" i="1"/>
  <c r="N672" i="1"/>
  <c r="N674" i="1"/>
  <c r="N681" i="1"/>
  <c r="N684" i="1"/>
  <c r="N691" i="1"/>
  <c r="N693" i="1"/>
  <c r="N695" i="1"/>
  <c r="N698" i="1"/>
  <c r="N702" i="1"/>
  <c r="N705" i="1"/>
  <c r="N714" i="1"/>
  <c r="N718" i="1"/>
  <c r="N724" i="1"/>
  <c r="N729" i="1"/>
  <c r="N731" i="1"/>
  <c r="N749" i="1"/>
  <c r="N755" i="1"/>
  <c r="N757" i="1"/>
  <c r="N760" i="1"/>
  <c r="N764" i="1"/>
  <c r="N766" i="1"/>
  <c r="N772" i="1"/>
  <c r="N775" i="1"/>
  <c r="N777" i="1"/>
  <c r="N779" i="1"/>
  <c r="N785" i="1"/>
  <c r="N789" i="1"/>
  <c r="N795" i="1"/>
  <c r="N800" i="1"/>
  <c r="N802" i="1"/>
  <c r="N805" i="1"/>
  <c r="N807" i="1"/>
  <c r="N809" i="1"/>
  <c r="N816" i="1"/>
  <c r="N827" i="1"/>
  <c r="N835" i="1"/>
  <c r="N838" i="1"/>
  <c r="N840" i="1"/>
  <c r="N845" i="1"/>
  <c r="N851" i="1"/>
  <c r="N860" i="1"/>
  <c r="N866" i="1"/>
  <c r="N869" i="1"/>
  <c r="N872" i="1"/>
  <c r="N876" i="1"/>
  <c r="N880" i="1"/>
  <c r="N882" i="1"/>
  <c r="N884" i="1"/>
  <c r="N892" i="1"/>
  <c r="N895" i="1"/>
  <c r="N898" i="1"/>
  <c r="N902" i="1"/>
  <c r="N906" i="1"/>
  <c r="N909" i="1"/>
  <c r="N911" i="1"/>
  <c r="N914" i="1"/>
  <c r="N916" i="1"/>
  <c r="N918" i="1"/>
  <c r="N922" i="1"/>
  <c r="N928" i="1"/>
  <c r="N956" i="1"/>
  <c r="N958" i="1"/>
  <c r="N961" i="1"/>
  <c r="N992" i="1"/>
  <c r="N999" i="1"/>
  <c r="N1007" i="1"/>
  <c r="N1012" i="1"/>
  <c r="N1014" i="1"/>
  <c r="N1018" i="1"/>
  <c r="N1022" i="1"/>
  <c r="N1024" i="1"/>
  <c r="N1027" i="1"/>
  <c r="N1029" i="1"/>
  <c r="N1031" i="1"/>
  <c r="N1033" i="1"/>
  <c r="N1036" i="1"/>
  <c r="N1042" i="1"/>
  <c r="N1047" i="1"/>
  <c r="N1053" i="1"/>
  <c r="N1055" i="1"/>
  <c r="N1070" i="1"/>
  <c r="N1074" i="1"/>
  <c r="N1077" i="1"/>
  <c r="N1085" i="1"/>
  <c r="N1087" i="1"/>
  <c r="N1089" i="1"/>
  <c r="N1094" i="1"/>
  <c r="N1096" i="1"/>
  <c r="N1102" i="1"/>
  <c r="N1104" i="1"/>
  <c r="N1108" i="1"/>
  <c r="N1114" i="1"/>
  <c r="N1122" i="1"/>
  <c r="N1127" i="1"/>
  <c r="N1130" i="1"/>
  <c r="N1134" i="1"/>
  <c r="N1143" i="1"/>
  <c r="N1147" i="1"/>
  <c r="N1150" i="1"/>
  <c r="N1152" i="1"/>
  <c r="N1154" i="1"/>
  <c r="N1157" i="1"/>
  <c r="N1161" i="1"/>
  <c r="N1166" i="1"/>
  <c r="N1169" i="1"/>
  <c r="N1174" i="1"/>
  <c r="N1182" i="1"/>
  <c r="N1185" i="1"/>
  <c r="N1188" i="1"/>
  <c r="N1190" i="1"/>
  <c r="N1194" i="1"/>
  <c r="N1203" i="1"/>
  <c r="N1209" i="1"/>
  <c r="N1219" i="1"/>
  <c r="N1224" i="1"/>
  <c r="N1226" i="1"/>
  <c r="N1232" i="1"/>
  <c r="N1234" i="1"/>
  <c r="N1239" i="1"/>
  <c r="N1245" i="1"/>
  <c r="N1247" i="1"/>
  <c r="N1252" i="1"/>
  <c r="N1256" i="1"/>
  <c r="N1261" i="1"/>
  <c r="N1263" i="1"/>
  <c r="N1266" i="1"/>
  <c r="N1268" i="1"/>
  <c r="N1270" i="1"/>
  <c r="N1274" i="1"/>
  <c r="N1279" i="1"/>
  <c r="N1281" i="1"/>
  <c r="N1285" i="1"/>
  <c r="N1287" i="1"/>
  <c r="N1289" i="1"/>
  <c r="N1294" i="1"/>
  <c r="N1298" i="1"/>
  <c r="N1300" i="1"/>
  <c r="N1302" i="1"/>
  <c r="N1306" i="1"/>
  <c r="N1312" i="1"/>
  <c r="N1343" i="1"/>
  <c r="N1349" i="1"/>
  <c r="N1351" i="1"/>
  <c r="N1360" i="1"/>
  <c r="N1362" i="1"/>
  <c r="N1364" i="1"/>
  <c r="N1368" i="1"/>
  <c r="N1374" i="1"/>
  <c r="N1376" i="1"/>
  <c r="N1378" i="1"/>
  <c r="N1381" i="1"/>
  <c r="N1385" i="1"/>
  <c r="N1389" i="1"/>
  <c r="N1395" i="1"/>
  <c r="N1397" i="1"/>
  <c r="N1400" i="1"/>
  <c r="N1403" i="1"/>
  <c r="N1405" i="1"/>
  <c r="N1409" i="1"/>
  <c r="N1411" i="1"/>
  <c r="N1413" i="1"/>
  <c r="N1416" i="1"/>
  <c r="N1425" i="1"/>
  <c r="N1435" i="1"/>
  <c r="N1437" i="1"/>
  <c r="N1439" i="1"/>
  <c r="N1446" i="1"/>
  <c r="N1449" i="1"/>
  <c r="N1452" i="1"/>
  <c r="N1455" i="1"/>
  <c r="N1459" i="1"/>
  <c r="N1462" i="1"/>
  <c r="N1464" i="1"/>
  <c r="N1468" i="1"/>
  <c r="N1481" i="1"/>
  <c r="N1485" i="1"/>
  <c r="N1488" i="1"/>
  <c r="N1493" i="1"/>
  <c r="N1500" i="1"/>
  <c r="N1507" i="1"/>
  <c r="N1512" i="1"/>
  <c r="N1514" i="1"/>
  <c r="N1519" i="1"/>
  <c r="N1523" i="1"/>
  <c r="N1525" i="1"/>
  <c r="N1528" i="1"/>
  <c r="N1530" i="1"/>
  <c r="N1533" i="1"/>
  <c r="N1536" i="1"/>
  <c r="N1539" i="1"/>
  <c r="N1542" i="1"/>
  <c r="N1546" i="1"/>
  <c r="N1551" i="1"/>
  <c r="N1561" i="1"/>
  <c r="N1572" i="1"/>
  <c r="N1576" i="1"/>
  <c r="N1579" i="1"/>
  <c r="N1591" i="1"/>
  <c r="N1597" i="1"/>
  <c r="N1606" i="1"/>
  <c r="N1608" i="1"/>
  <c r="N1610" i="1"/>
  <c r="N1623" i="1"/>
  <c r="N1625" i="1"/>
  <c r="N1633" i="1"/>
  <c r="N1638" i="1"/>
  <c r="N1644" i="1"/>
  <c r="N1663" i="1"/>
  <c r="N1666" i="1"/>
  <c r="N1669" i="1"/>
  <c r="N1673" i="1"/>
  <c r="N1677" i="1"/>
  <c r="N1684" i="1"/>
  <c r="N1686" i="1"/>
  <c r="N1704" i="1"/>
  <c r="N1709" i="1"/>
  <c r="N1715" i="1"/>
  <c r="N1718" i="1"/>
  <c r="N1720" i="1"/>
  <c r="N1723" i="1"/>
  <c r="N1726" i="1"/>
  <c r="N1728" i="1"/>
  <c r="N1730" i="1"/>
  <c r="N1732" i="1"/>
  <c r="N1734" i="1"/>
  <c r="N1738" i="1"/>
  <c r="N1744" i="1"/>
  <c r="N1766" i="1"/>
  <c r="N1770" i="1"/>
  <c r="N1773" i="1"/>
  <c r="N1775" i="1"/>
  <c r="N1779" i="1"/>
  <c r="N1785" i="1"/>
  <c r="N1806" i="1"/>
  <c r="N1810" i="1"/>
  <c r="N1814" i="1"/>
  <c r="N1816" i="1"/>
  <c r="N1818" i="1"/>
  <c r="N1822" i="1"/>
  <c r="N1833" i="1"/>
  <c r="N1844" i="1"/>
  <c r="N1853" i="1"/>
  <c r="N1863" i="1"/>
  <c r="N1866" i="1"/>
  <c r="N1870" i="1"/>
  <c r="N1876" i="1"/>
  <c r="N1882" i="1"/>
  <c r="N1892" i="1"/>
  <c r="N1895" i="1"/>
  <c r="N1901" i="1"/>
  <c r="N1904" i="1"/>
  <c r="N1907" i="1"/>
  <c r="N1914" i="1"/>
  <c r="N1917" i="1"/>
  <c r="N1920" i="1"/>
  <c r="N1929" i="1"/>
  <c r="N1932" i="1"/>
  <c r="N1936" i="1"/>
  <c r="N1938" i="1"/>
  <c r="N1940" i="1"/>
  <c r="N1944" i="1"/>
  <c r="N1952" i="1"/>
  <c r="N1955" i="1"/>
  <c r="N1957" i="1"/>
  <c r="N1959" i="1"/>
  <c r="M9" i="1"/>
  <c r="M11" i="1"/>
  <c r="M15" i="1"/>
  <c r="M18" i="1"/>
  <c r="M23" i="1"/>
  <c r="M26" i="1"/>
  <c r="M31" i="1"/>
  <c r="M34" i="1"/>
  <c r="M36" i="1"/>
  <c r="M40" i="1"/>
  <c r="M42" i="1"/>
  <c r="M45" i="1"/>
  <c r="M49" i="1"/>
  <c r="M77" i="1"/>
  <c r="M79" i="1"/>
  <c r="M87" i="1"/>
  <c r="M90" i="1"/>
  <c r="M93" i="1"/>
  <c r="M96" i="1"/>
  <c r="M99" i="1"/>
  <c r="M102" i="1"/>
  <c r="M109" i="1"/>
  <c r="M113" i="1"/>
  <c r="M124" i="1"/>
  <c r="M127" i="1"/>
  <c r="M131" i="1"/>
  <c r="M137" i="1"/>
  <c r="M142" i="1"/>
  <c r="M147" i="1"/>
  <c r="M149" i="1"/>
  <c r="M153" i="1"/>
  <c r="M155" i="1"/>
  <c r="M157" i="1"/>
  <c r="M165" i="1"/>
  <c r="M169" i="1"/>
  <c r="M171" i="1"/>
  <c r="M176" i="1"/>
  <c r="M178" i="1"/>
  <c r="M187" i="1"/>
  <c r="M190" i="1"/>
  <c r="M192" i="1"/>
  <c r="M196" i="1"/>
  <c r="M198" i="1"/>
  <c r="M200" i="1"/>
  <c r="M203" i="1"/>
  <c r="M206" i="1"/>
  <c r="M210" i="1"/>
  <c r="M214" i="1"/>
  <c r="M217" i="1"/>
  <c r="M222" i="1"/>
  <c r="M224" i="1"/>
  <c r="M227" i="1"/>
  <c r="M239" i="1"/>
  <c r="M241" i="1"/>
  <c r="M261" i="1"/>
  <c r="M273" i="1"/>
  <c r="M278" i="1"/>
  <c r="M280" i="1"/>
  <c r="M286" i="1"/>
  <c r="M288" i="1"/>
  <c r="M296" i="1"/>
  <c r="M302" i="1"/>
  <c r="M304" i="1"/>
  <c r="M314" i="1"/>
  <c r="M318" i="1"/>
  <c r="M323" i="1"/>
  <c r="M325" i="1"/>
  <c r="M360" i="1"/>
  <c r="M372" i="1"/>
  <c r="M375" i="1"/>
  <c r="M380" i="1"/>
  <c r="M382" i="1"/>
  <c r="M392" i="1"/>
  <c r="M396" i="1"/>
  <c r="M398" i="1"/>
  <c r="M409" i="1"/>
  <c r="M416" i="1"/>
  <c r="M419" i="1"/>
  <c r="M422" i="1"/>
  <c r="M424" i="1"/>
  <c r="M426" i="1"/>
  <c r="M437" i="1"/>
  <c r="M442" i="1"/>
  <c r="M444" i="1"/>
  <c r="M454" i="1"/>
  <c r="M463" i="1"/>
  <c r="M468" i="1"/>
  <c r="M470" i="1"/>
  <c r="M475" i="1"/>
  <c r="M490" i="1"/>
  <c r="M492" i="1"/>
  <c r="M497" i="1"/>
  <c r="M499" i="1"/>
  <c r="M508" i="1"/>
  <c r="M511" i="1"/>
  <c r="M513" i="1"/>
  <c r="M515" i="1"/>
  <c r="M518" i="1"/>
  <c r="M520" i="1"/>
  <c r="M530" i="1"/>
  <c r="M533" i="1"/>
  <c r="M535" i="1"/>
  <c r="M540" i="1"/>
  <c r="M542" i="1"/>
  <c r="M552" i="1"/>
  <c r="M561" i="1"/>
  <c r="M563" i="1"/>
  <c r="M567" i="1"/>
  <c r="M569" i="1"/>
  <c r="M577" i="1"/>
  <c r="M580" i="1"/>
  <c r="M582" i="1"/>
  <c r="M585" i="1"/>
  <c r="M587" i="1"/>
  <c r="M589" i="1"/>
  <c r="M602" i="1"/>
  <c r="M606" i="1"/>
  <c r="M616" i="1"/>
  <c r="M618" i="1"/>
  <c r="M620" i="1"/>
  <c r="M627" i="1"/>
  <c r="M631" i="1"/>
  <c r="M635" i="1"/>
  <c r="M641" i="1"/>
  <c r="M647" i="1"/>
  <c r="M649" i="1"/>
  <c r="M651" i="1"/>
  <c r="M653" i="1"/>
  <c r="M658" i="1"/>
  <c r="M663" i="1"/>
  <c r="M665" i="1"/>
  <c r="M672" i="1"/>
  <c r="M674" i="1"/>
  <c r="M681" i="1"/>
  <c r="M684" i="1"/>
  <c r="M691" i="1"/>
  <c r="M693" i="1"/>
  <c r="M695" i="1"/>
  <c r="M698" i="1"/>
  <c r="M702" i="1"/>
  <c r="M705" i="1"/>
  <c r="M714" i="1"/>
  <c r="M718" i="1"/>
  <c r="M724" i="1"/>
  <c r="M729" i="1"/>
  <c r="M731" i="1"/>
  <c r="M749" i="1"/>
  <c r="M755" i="1"/>
  <c r="M757" i="1"/>
  <c r="M760" i="1"/>
  <c r="M764" i="1"/>
  <c r="M766" i="1"/>
  <c r="M772" i="1"/>
  <c r="M775" i="1"/>
  <c r="M777" i="1"/>
  <c r="M779" i="1"/>
  <c r="M785" i="1"/>
  <c r="M789" i="1"/>
  <c r="M795" i="1"/>
  <c r="M800" i="1"/>
  <c r="M802" i="1"/>
  <c r="M805" i="1"/>
  <c r="M807" i="1"/>
  <c r="M809" i="1"/>
  <c r="M816" i="1"/>
  <c r="M827" i="1"/>
  <c r="M835" i="1"/>
  <c r="M838" i="1"/>
  <c r="M840" i="1"/>
  <c r="M845" i="1"/>
  <c r="M851" i="1"/>
  <c r="M860" i="1"/>
  <c r="M866" i="1"/>
  <c r="M869" i="1"/>
  <c r="M872" i="1"/>
  <c r="M876" i="1"/>
  <c r="M880" i="1"/>
  <c r="M882" i="1"/>
  <c r="M884" i="1"/>
  <c r="M892" i="1"/>
  <c r="M895" i="1"/>
  <c r="M898" i="1"/>
  <c r="M902" i="1"/>
  <c r="M906" i="1"/>
  <c r="M909" i="1"/>
  <c r="M911" i="1"/>
  <c r="M914" i="1"/>
  <c r="M916" i="1"/>
  <c r="M918" i="1"/>
  <c r="M922" i="1"/>
  <c r="M928" i="1"/>
  <c r="M956" i="1"/>
  <c r="M958" i="1"/>
  <c r="M961" i="1"/>
  <c r="M992" i="1"/>
  <c r="M999" i="1"/>
  <c r="M1007" i="1"/>
  <c r="M1012" i="1"/>
  <c r="M1014" i="1"/>
  <c r="M1018" i="1"/>
  <c r="M1022" i="1"/>
  <c r="M1024" i="1"/>
  <c r="M1027" i="1"/>
  <c r="M1029" i="1"/>
  <c r="M1031" i="1"/>
  <c r="M1033" i="1"/>
  <c r="M1036" i="1"/>
  <c r="M1042" i="1"/>
  <c r="M1047" i="1"/>
  <c r="M1053" i="1"/>
  <c r="M1055" i="1"/>
  <c r="M1070" i="1"/>
  <c r="M1074" i="1"/>
  <c r="M1077" i="1"/>
  <c r="M1085" i="1"/>
  <c r="M1087" i="1"/>
  <c r="M1089" i="1"/>
  <c r="M1094" i="1"/>
  <c r="M1096" i="1"/>
  <c r="M1102" i="1"/>
  <c r="M1104" i="1"/>
  <c r="M1108" i="1"/>
  <c r="M1114" i="1"/>
  <c r="M1122" i="1"/>
  <c r="M1127" i="1"/>
  <c r="M1130" i="1"/>
  <c r="M1134" i="1"/>
  <c r="M1143" i="1"/>
  <c r="M1147" i="1"/>
  <c r="M1150" i="1"/>
  <c r="M1152" i="1"/>
  <c r="M1154" i="1"/>
  <c r="M1157" i="1"/>
  <c r="M1161" i="1"/>
  <c r="M1166" i="1"/>
  <c r="M1169" i="1"/>
  <c r="M1174" i="1"/>
  <c r="M1182" i="1"/>
  <c r="M1185" i="1"/>
  <c r="M1188" i="1"/>
  <c r="M1190" i="1"/>
  <c r="M1194" i="1"/>
  <c r="M1203" i="1"/>
  <c r="M1209" i="1"/>
  <c r="M1219" i="1"/>
  <c r="M1224" i="1"/>
  <c r="M1226" i="1"/>
  <c r="M1232" i="1"/>
  <c r="M1234" i="1"/>
  <c r="M1239" i="1"/>
  <c r="M1245" i="1"/>
  <c r="M1247" i="1"/>
  <c r="M1252" i="1"/>
  <c r="M1256" i="1"/>
  <c r="M1261" i="1"/>
  <c r="M1263" i="1"/>
  <c r="M1266" i="1"/>
  <c r="M1268" i="1"/>
  <c r="M1270" i="1"/>
  <c r="M1274" i="1"/>
  <c r="M1279" i="1"/>
  <c r="M1281" i="1"/>
  <c r="M1285" i="1"/>
  <c r="M1287" i="1"/>
  <c r="M1289" i="1"/>
  <c r="M1294" i="1"/>
  <c r="M1298" i="1"/>
  <c r="M1300" i="1"/>
  <c r="M1302" i="1"/>
  <c r="M1306" i="1"/>
  <c r="M1312" i="1"/>
  <c r="M1343" i="1"/>
  <c r="M1349" i="1"/>
  <c r="M1351" i="1"/>
  <c r="M1360" i="1"/>
  <c r="M1362" i="1"/>
  <c r="M1364" i="1"/>
  <c r="M1368" i="1"/>
  <c r="M1374" i="1"/>
  <c r="M1376" i="1"/>
  <c r="M1378" i="1"/>
  <c r="M1381" i="1"/>
  <c r="M1385" i="1"/>
  <c r="M1389" i="1"/>
  <c r="M1395" i="1"/>
  <c r="M1397" i="1"/>
  <c r="M1400" i="1"/>
  <c r="M1403" i="1"/>
  <c r="M1405" i="1"/>
  <c r="M1409" i="1"/>
  <c r="M1411" i="1"/>
  <c r="M1413" i="1"/>
  <c r="M1416" i="1"/>
  <c r="M1425" i="1"/>
  <c r="M1435" i="1"/>
  <c r="M1437" i="1"/>
  <c r="M1439" i="1"/>
  <c r="M1446" i="1"/>
  <c r="M1449" i="1"/>
  <c r="M1452" i="1"/>
  <c r="M1455" i="1"/>
  <c r="M1459" i="1"/>
  <c r="M1462" i="1"/>
  <c r="M1464" i="1"/>
  <c r="M1468" i="1"/>
  <c r="M1481" i="1"/>
  <c r="M1485" i="1"/>
  <c r="M1488" i="1"/>
  <c r="M1493" i="1"/>
  <c r="M1500" i="1"/>
  <c r="M1507" i="1"/>
  <c r="M1512" i="1"/>
  <c r="M1514" i="1"/>
  <c r="M1519" i="1"/>
  <c r="M1523" i="1"/>
  <c r="M1525" i="1"/>
  <c r="M1528" i="1"/>
  <c r="M1530" i="1"/>
  <c r="M1533" i="1"/>
  <c r="M1536" i="1"/>
  <c r="M1539" i="1"/>
  <c r="M1542" i="1"/>
  <c r="M1546" i="1"/>
  <c r="M1551" i="1"/>
  <c r="M1561" i="1"/>
  <c r="M1572" i="1"/>
  <c r="M1576" i="1"/>
  <c r="M1579" i="1"/>
  <c r="M1591" i="1"/>
  <c r="M1597" i="1"/>
  <c r="M1606" i="1"/>
  <c r="M1608" i="1"/>
  <c r="M1610" i="1"/>
  <c r="M1623" i="1"/>
  <c r="M1625" i="1"/>
  <c r="M1633" i="1"/>
  <c r="M1638" i="1"/>
  <c r="M1644" i="1"/>
  <c r="M1663" i="1"/>
  <c r="M1666" i="1"/>
  <c r="M1669" i="1"/>
  <c r="M1673" i="1"/>
  <c r="M1677" i="1"/>
  <c r="M1684" i="1"/>
  <c r="M1686" i="1"/>
  <c r="M1704" i="1"/>
  <c r="M1709" i="1"/>
  <c r="M1715" i="1"/>
  <c r="M1718" i="1"/>
  <c r="M1720" i="1"/>
  <c r="M1723" i="1"/>
  <c r="M1726" i="1"/>
  <c r="M1728" i="1"/>
  <c r="M1730" i="1"/>
  <c r="M1732" i="1"/>
  <c r="M1734" i="1"/>
  <c r="M1738" i="1"/>
  <c r="M1744" i="1"/>
  <c r="M1766" i="1"/>
  <c r="M1770" i="1"/>
  <c r="M1773" i="1"/>
  <c r="M1775" i="1"/>
  <c r="M1779" i="1"/>
  <c r="M1785" i="1"/>
  <c r="M1806" i="1"/>
  <c r="M1810" i="1"/>
  <c r="M1814" i="1"/>
  <c r="M1816" i="1"/>
  <c r="M1818" i="1"/>
  <c r="M1822" i="1"/>
  <c r="M1833" i="1"/>
  <c r="M1844" i="1"/>
  <c r="M1853" i="1"/>
  <c r="M1863" i="1"/>
  <c r="M1866" i="1"/>
  <c r="M1870" i="1"/>
  <c r="M1876" i="1"/>
  <c r="M1882" i="1"/>
  <c r="M1892" i="1"/>
  <c r="M1895" i="1"/>
  <c r="M1901" i="1"/>
  <c r="M1904" i="1"/>
  <c r="M1907" i="1"/>
  <c r="M1914" i="1"/>
  <c r="M1917" i="1"/>
  <c r="M1920" i="1"/>
  <c r="M1929" i="1"/>
  <c r="M1932" i="1"/>
  <c r="M1936" i="1"/>
  <c r="M1938" i="1"/>
  <c r="M1940" i="1"/>
  <c r="M1944" i="1"/>
  <c r="M1952" i="1"/>
  <c r="M1955" i="1"/>
  <c r="M1957" i="1"/>
  <c r="M1959" i="1"/>
  <c r="L9" i="1"/>
  <c r="L11" i="1"/>
  <c r="L15" i="1"/>
  <c r="L18" i="1"/>
  <c r="L23" i="1"/>
  <c r="L26" i="1"/>
  <c r="L31" i="1"/>
  <c r="L34" i="1"/>
  <c r="L36" i="1"/>
  <c r="L40" i="1"/>
  <c r="L42" i="1"/>
  <c r="L45" i="1"/>
  <c r="L49" i="1"/>
  <c r="L77" i="1"/>
  <c r="L79" i="1"/>
  <c r="L87" i="1"/>
  <c r="L90" i="1"/>
  <c r="L93" i="1"/>
  <c r="L96" i="1"/>
  <c r="L99" i="1"/>
  <c r="L102" i="1"/>
  <c r="L109" i="1"/>
  <c r="L113" i="1"/>
  <c r="L124" i="1"/>
  <c r="L127" i="1"/>
  <c r="L131" i="1"/>
  <c r="L137" i="1"/>
  <c r="L142" i="1"/>
  <c r="L147" i="1"/>
  <c r="L149" i="1"/>
  <c r="L153" i="1"/>
  <c r="L155" i="1"/>
  <c r="L157" i="1"/>
  <c r="L165" i="1"/>
  <c r="L169" i="1"/>
  <c r="L171" i="1"/>
  <c r="L176" i="1"/>
  <c r="L178" i="1"/>
  <c r="L187" i="1"/>
  <c r="L190" i="1"/>
  <c r="L192" i="1"/>
  <c r="L196" i="1"/>
  <c r="L198" i="1"/>
  <c r="L200" i="1"/>
  <c r="L203" i="1"/>
  <c r="L206" i="1"/>
  <c r="L210" i="1"/>
  <c r="L214" i="1"/>
  <c r="L217" i="1"/>
  <c r="L222" i="1"/>
  <c r="L224" i="1"/>
  <c r="L227" i="1"/>
  <c r="L239" i="1"/>
  <c r="L241" i="1"/>
  <c r="L261" i="1"/>
  <c r="L273" i="1"/>
  <c r="L278" i="1"/>
  <c r="L280" i="1"/>
  <c r="L286" i="1"/>
  <c r="L288" i="1"/>
  <c r="L296" i="1"/>
  <c r="L302" i="1"/>
  <c r="L304" i="1"/>
  <c r="L314" i="1"/>
  <c r="L318" i="1"/>
  <c r="L323" i="1"/>
  <c r="L325" i="1"/>
  <c r="L360" i="1"/>
  <c r="L372" i="1"/>
  <c r="L375" i="1"/>
  <c r="L380" i="1"/>
  <c r="L382" i="1"/>
  <c r="L392" i="1"/>
  <c r="L396" i="1"/>
  <c r="L398" i="1"/>
  <c r="L409" i="1"/>
  <c r="L416" i="1"/>
  <c r="L419" i="1"/>
  <c r="L422" i="1"/>
  <c r="L424" i="1"/>
  <c r="L426" i="1"/>
  <c r="L437" i="1"/>
  <c r="L442" i="1"/>
  <c r="L444" i="1"/>
  <c r="L454" i="1"/>
  <c r="L463" i="1"/>
  <c r="L468" i="1"/>
  <c r="L470" i="1"/>
  <c r="L475" i="1"/>
  <c r="L490" i="1"/>
  <c r="L492" i="1"/>
  <c r="L497" i="1"/>
  <c r="L499" i="1"/>
  <c r="L508" i="1"/>
  <c r="L511" i="1"/>
  <c r="L513" i="1"/>
  <c r="L515" i="1"/>
  <c r="L518" i="1"/>
  <c r="L520" i="1"/>
  <c r="L530" i="1"/>
  <c r="L533" i="1"/>
  <c r="L535" i="1"/>
  <c r="L540" i="1"/>
  <c r="L542" i="1"/>
  <c r="L552" i="1"/>
  <c r="L561" i="1"/>
  <c r="L563" i="1"/>
  <c r="L567" i="1"/>
  <c r="L569" i="1"/>
  <c r="L577" i="1"/>
  <c r="L580" i="1"/>
  <c r="L582" i="1"/>
  <c r="L585" i="1"/>
  <c r="L587" i="1"/>
  <c r="L589" i="1"/>
  <c r="L602" i="1"/>
  <c r="L606" i="1"/>
  <c r="L616" i="1"/>
  <c r="L618" i="1"/>
  <c r="L620" i="1"/>
  <c r="L627" i="1"/>
  <c r="L631" i="1"/>
  <c r="L635" i="1"/>
  <c r="L641" i="1"/>
  <c r="L647" i="1"/>
  <c r="L649" i="1"/>
  <c r="L651" i="1"/>
  <c r="L653" i="1"/>
  <c r="L658" i="1"/>
  <c r="L663" i="1"/>
  <c r="L665" i="1"/>
  <c r="L672" i="1"/>
  <c r="L674" i="1"/>
  <c r="L681" i="1"/>
  <c r="L684" i="1"/>
  <c r="L691" i="1"/>
  <c r="L693" i="1"/>
  <c r="L695" i="1"/>
  <c r="L698" i="1"/>
  <c r="L702" i="1"/>
  <c r="L705" i="1"/>
  <c r="L714" i="1"/>
  <c r="L718" i="1"/>
  <c r="L724" i="1"/>
  <c r="L729" i="1"/>
  <c r="L731" i="1"/>
  <c r="L749" i="1"/>
  <c r="L755" i="1"/>
  <c r="L757" i="1"/>
  <c r="L760" i="1"/>
  <c r="L764" i="1"/>
  <c r="L766" i="1"/>
  <c r="L772" i="1"/>
  <c r="L775" i="1"/>
  <c r="L777" i="1"/>
  <c r="L779" i="1"/>
  <c r="L785" i="1"/>
  <c r="L789" i="1"/>
  <c r="L795" i="1"/>
  <c r="L800" i="1"/>
  <c r="L802" i="1"/>
  <c r="L805" i="1"/>
  <c r="L807" i="1"/>
  <c r="L809" i="1"/>
  <c r="L816" i="1"/>
  <c r="L827" i="1"/>
  <c r="L835" i="1"/>
  <c r="L838" i="1"/>
  <c r="L840" i="1"/>
  <c r="L845" i="1"/>
  <c r="L851" i="1"/>
  <c r="L860" i="1"/>
  <c r="L866" i="1"/>
  <c r="L869" i="1"/>
  <c r="L872" i="1"/>
  <c r="L876" i="1"/>
  <c r="L880" i="1"/>
  <c r="L882" i="1"/>
  <c r="L884" i="1"/>
  <c r="L892" i="1"/>
  <c r="L895" i="1"/>
  <c r="L898" i="1"/>
  <c r="L902" i="1"/>
  <c r="L906" i="1"/>
  <c r="L909" i="1"/>
  <c r="L911" i="1"/>
  <c r="L914" i="1"/>
  <c r="L916" i="1"/>
  <c r="L918" i="1"/>
  <c r="L922" i="1"/>
  <c r="L928" i="1"/>
  <c r="L956" i="1"/>
  <c r="L958" i="1"/>
  <c r="L961" i="1"/>
  <c r="L992" i="1"/>
  <c r="L999" i="1"/>
  <c r="L1007" i="1"/>
  <c r="L1012" i="1"/>
  <c r="L1014" i="1"/>
  <c r="L1018" i="1"/>
  <c r="L1022" i="1"/>
  <c r="L1024" i="1"/>
  <c r="L1027" i="1"/>
  <c r="L1029" i="1"/>
  <c r="L1031" i="1"/>
  <c r="L1033" i="1"/>
  <c r="L1036" i="1"/>
  <c r="L1042" i="1"/>
  <c r="L1047" i="1"/>
  <c r="L1053" i="1"/>
  <c r="L1055" i="1"/>
  <c r="L1070" i="1"/>
  <c r="L1074" i="1"/>
  <c r="L1077" i="1"/>
  <c r="L1085" i="1"/>
  <c r="L1087" i="1"/>
  <c r="L1089" i="1"/>
  <c r="L1094" i="1"/>
  <c r="L1096" i="1"/>
  <c r="L1102" i="1"/>
  <c r="L1104" i="1"/>
  <c r="L1108" i="1"/>
  <c r="L1114" i="1"/>
  <c r="L1122" i="1"/>
  <c r="L1127" i="1"/>
  <c r="L1130" i="1"/>
  <c r="L1134" i="1"/>
  <c r="L1143" i="1"/>
  <c r="L1147" i="1"/>
  <c r="L1150" i="1"/>
  <c r="L1152" i="1"/>
  <c r="L1154" i="1"/>
  <c r="L1157" i="1"/>
  <c r="L1161" i="1"/>
  <c r="L1166" i="1"/>
  <c r="L1169" i="1"/>
  <c r="L1174" i="1"/>
  <c r="L1182" i="1"/>
  <c r="L1185" i="1"/>
  <c r="L1188" i="1"/>
  <c r="L1190" i="1"/>
  <c r="L1194" i="1"/>
  <c r="L1203" i="1"/>
  <c r="L1209" i="1"/>
  <c r="L1219" i="1"/>
  <c r="L1224" i="1"/>
  <c r="L1226" i="1"/>
  <c r="L1232" i="1"/>
  <c r="L1234" i="1"/>
  <c r="L1239" i="1"/>
  <c r="L1245" i="1"/>
  <c r="L1247" i="1"/>
  <c r="L1252" i="1"/>
  <c r="L1256" i="1"/>
  <c r="L1261" i="1"/>
  <c r="L1263" i="1"/>
  <c r="L1266" i="1"/>
  <c r="L1268" i="1"/>
  <c r="L1270" i="1"/>
  <c r="L1274" i="1"/>
  <c r="L1279" i="1"/>
  <c r="L1281" i="1"/>
  <c r="L1285" i="1"/>
  <c r="L1287" i="1"/>
  <c r="L1289" i="1"/>
  <c r="L1294" i="1"/>
  <c r="L1298" i="1"/>
  <c r="L1300" i="1"/>
  <c r="L1302" i="1"/>
  <c r="L1306" i="1"/>
  <c r="L1312" i="1"/>
  <c r="L1343" i="1"/>
  <c r="L1349" i="1"/>
  <c r="L1351" i="1"/>
  <c r="L1360" i="1"/>
  <c r="L1362" i="1"/>
  <c r="L1364" i="1"/>
  <c r="L1368" i="1"/>
  <c r="L1374" i="1"/>
  <c r="L1376" i="1"/>
  <c r="L1378" i="1"/>
  <c r="L1381" i="1"/>
  <c r="L1385" i="1"/>
  <c r="L1389" i="1"/>
  <c r="L1395" i="1"/>
  <c r="L1397" i="1"/>
  <c r="L1400" i="1"/>
  <c r="L1403" i="1"/>
  <c r="L1405" i="1"/>
  <c r="L1409" i="1"/>
  <c r="L1411" i="1"/>
  <c r="L1413" i="1"/>
  <c r="L1416" i="1"/>
  <c r="L1425" i="1"/>
  <c r="L1435" i="1"/>
  <c r="L1437" i="1"/>
  <c r="L1439" i="1"/>
  <c r="L1446" i="1"/>
  <c r="L1449" i="1"/>
  <c r="L1452" i="1"/>
  <c r="L1455" i="1"/>
  <c r="L1459" i="1"/>
  <c r="L1462" i="1"/>
  <c r="L1464" i="1"/>
  <c r="L1468" i="1"/>
  <c r="L1481" i="1"/>
  <c r="L1485" i="1"/>
  <c r="L1488" i="1"/>
  <c r="L1493" i="1"/>
  <c r="L1500" i="1"/>
  <c r="L1507" i="1"/>
  <c r="L1512" i="1"/>
  <c r="L1514" i="1"/>
  <c r="L1519" i="1"/>
  <c r="L1523" i="1"/>
  <c r="L1525" i="1"/>
  <c r="L1528" i="1"/>
  <c r="L1530" i="1"/>
  <c r="L1533" i="1"/>
  <c r="L1536" i="1"/>
  <c r="L1539" i="1"/>
  <c r="L1542" i="1"/>
  <c r="L1546" i="1"/>
  <c r="L1551" i="1"/>
  <c r="L1561" i="1"/>
  <c r="L1572" i="1"/>
  <c r="L1576" i="1"/>
  <c r="L1579" i="1"/>
  <c r="L1591" i="1"/>
  <c r="L1597" i="1"/>
  <c r="L1606" i="1"/>
  <c r="L1608" i="1"/>
  <c r="L1610" i="1"/>
  <c r="L1623" i="1"/>
  <c r="L1625" i="1"/>
  <c r="L1633" i="1"/>
  <c r="L1638" i="1"/>
  <c r="L1644" i="1"/>
  <c r="L1663" i="1"/>
  <c r="L1666" i="1"/>
  <c r="L1669" i="1"/>
  <c r="L1673" i="1"/>
  <c r="L1677" i="1"/>
  <c r="L1684" i="1"/>
  <c r="L1686" i="1"/>
  <c r="L1704" i="1"/>
  <c r="L1709" i="1"/>
  <c r="L1715" i="1"/>
  <c r="L1718" i="1"/>
  <c r="L1720" i="1"/>
  <c r="L1723" i="1"/>
  <c r="L1726" i="1"/>
  <c r="L1728" i="1"/>
  <c r="L1730" i="1"/>
  <c r="L1732" i="1"/>
  <c r="L1734" i="1"/>
  <c r="L1738" i="1"/>
  <c r="L1744" i="1"/>
  <c r="L1766" i="1"/>
  <c r="L1770" i="1"/>
  <c r="L1773" i="1"/>
  <c r="L1775" i="1"/>
  <c r="L1779" i="1"/>
  <c r="L1785" i="1"/>
  <c r="L1806" i="1"/>
  <c r="L1810" i="1"/>
  <c r="L1814" i="1"/>
  <c r="L1816" i="1"/>
  <c r="L1818" i="1"/>
  <c r="L1822" i="1"/>
  <c r="L1833" i="1"/>
  <c r="L1844" i="1"/>
  <c r="L1853" i="1"/>
  <c r="L1863" i="1"/>
  <c r="L1866" i="1"/>
  <c r="L1870" i="1"/>
  <c r="L1876" i="1"/>
  <c r="L1882" i="1"/>
  <c r="L1892" i="1"/>
  <c r="L1895" i="1"/>
  <c r="L1901" i="1"/>
  <c r="L1904" i="1"/>
  <c r="L1907" i="1"/>
  <c r="L1914" i="1"/>
  <c r="L1917" i="1"/>
  <c r="L1920" i="1"/>
  <c r="L1929" i="1"/>
  <c r="L1932" i="1"/>
  <c r="L1936" i="1"/>
  <c r="L1938" i="1"/>
  <c r="L1940" i="1"/>
  <c r="L1944" i="1"/>
  <c r="L1952" i="1"/>
  <c r="L1955" i="1"/>
  <c r="L1957" i="1"/>
  <c r="L1959" i="1"/>
  <c r="K9" i="1"/>
  <c r="K11" i="1"/>
  <c r="K15" i="1"/>
  <c r="K18" i="1"/>
  <c r="K23" i="1"/>
  <c r="K26" i="1"/>
  <c r="K31" i="1"/>
  <c r="K34" i="1"/>
  <c r="K36" i="1"/>
  <c r="K40" i="1"/>
  <c r="K42" i="1"/>
  <c r="K45" i="1"/>
  <c r="K49" i="1"/>
  <c r="K77" i="1"/>
  <c r="K79" i="1"/>
  <c r="K87" i="1"/>
  <c r="K90" i="1"/>
  <c r="K93" i="1"/>
  <c r="K96" i="1"/>
  <c r="K99" i="1"/>
  <c r="K102" i="1"/>
  <c r="K109" i="1"/>
  <c r="K113" i="1"/>
  <c r="K124" i="1"/>
  <c r="K127" i="1"/>
  <c r="K131" i="1"/>
  <c r="K137" i="1"/>
  <c r="K142" i="1"/>
  <c r="K147" i="1"/>
  <c r="K149" i="1"/>
  <c r="K153" i="1"/>
  <c r="K155" i="1"/>
  <c r="K157" i="1"/>
  <c r="K165" i="1"/>
  <c r="K169" i="1"/>
  <c r="K171" i="1"/>
  <c r="K176" i="1"/>
  <c r="K178" i="1"/>
  <c r="K187" i="1"/>
  <c r="K190" i="1"/>
  <c r="K192" i="1"/>
  <c r="K196" i="1"/>
  <c r="K198" i="1"/>
  <c r="K200" i="1"/>
  <c r="K203" i="1"/>
  <c r="K206" i="1"/>
  <c r="K210" i="1"/>
  <c r="K214" i="1"/>
  <c r="K217" i="1"/>
  <c r="K222" i="1"/>
  <c r="K224" i="1"/>
  <c r="K227" i="1"/>
  <c r="K239" i="1"/>
  <c r="K241" i="1"/>
  <c r="K261" i="1"/>
  <c r="K273" i="1"/>
  <c r="K278" i="1"/>
  <c r="K280" i="1"/>
  <c r="K286" i="1"/>
  <c r="K288" i="1"/>
  <c r="K296" i="1"/>
  <c r="K302" i="1"/>
  <c r="K304" i="1"/>
  <c r="K314" i="1"/>
  <c r="K318" i="1"/>
  <c r="K323" i="1"/>
  <c r="K325" i="1"/>
  <c r="K360" i="1"/>
  <c r="K372" i="1"/>
  <c r="K375" i="1"/>
  <c r="K380" i="1"/>
  <c r="K382" i="1"/>
  <c r="K392" i="1"/>
  <c r="K396" i="1"/>
  <c r="K398" i="1"/>
  <c r="K409" i="1"/>
  <c r="K416" i="1"/>
  <c r="K419" i="1"/>
  <c r="K422" i="1"/>
  <c r="K424" i="1"/>
  <c r="K426" i="1"/>
  <c r="K437" i="1"/>
  <c r="K442" i="1"/>
  <c r="K444" i="1"/>
  <c r="K454" i="1"/>
  <c r="K463" i="1"/>
  <c r="K468" i="1"/>
  <c r="K470" i="1"/>
  <c r="K475" i="1"/>
  <c r="K490" i="1"/>
  <c r="K492" i="1"/>
  <c r="K497" i="1"/>
  <c r="K499" i="1"/>
  <c r="K508" i="1"/>
  <c r="K511" i="1"/>
  <c r="K513" i="1"/>
  <c r="K515" i="1"/>
  <c r="K518" i="1"/>
  <c r="K520" i="1"/>
  <c r="K530" i="1"/>
  <c r="K533" i="1"/>
  <c r="K535" i="1"/>
  <c r="K540" i="1"/>
  <c r="K542" i="1"/>
  <c r="K552" i="1"/>
  <c r="K561" i="1"/>
  <c r="K563" i="1"/>
  <c r="K567" i="1"/>
  <c r="K569" i="1"/>
  <c r="K577" i="1"/>
  <c r="K580" i="1"/>
  <c r="K582" i="1"/>
  <c r="K585" i="1"/>
  <c r="K587" i="1"/>
  <c r="K589" i="1"/>
  <c r="K602" i="1"/>
  <c r="K606" i="1"/>
  <c r="K616" i="1"/>
  <c r="K618" i="1"/>
  <c r="K620" i="1"/>
  <c r="K627" i="1"/>
  <c r="K631" i="1"/>
  <c r="K635" i="1"/>
  <c r="K641" i="1"/>
  <c r="K647" i="1"/>
  <c r="K649" i="1"/>
  <c r="K651" i="1"/>
  <c r="K653" i="1"/>
  <c r="K658" i="1"/>
  <c r="K663" i="1"/>
  <c r="K665" i="1"/>
  <c r="K672" i="1"/>
  <c r="K674" i="1"/>
  <c r="K681" i="1"/>
  <c r="K684" i="1"/>
  <c r="K691" i="1"/>
  <c r="K693" i="1"/>
  <c r="K695" i="1"/>
  <c r="K698" i="1"/>
  <c r="K702" i="1"/>
  <c r="K705" i="1"/>
  <c r="K714" i="1"/>
  <c r="K718" i="1"/>
  <c r="K724" i="1"/>
  <c r="K729" i="1"/>
  <c r="K731" i="1"/>
  <c r="K749" i="1"/>
  <c r="K755" i="1"/>
  <c r="K757" i="1"/>
  <c r="K760" i="1"/>
  <c r="K764" i="1"/>
  <c r="K766" i="1"/>
  <c r="K772" i="1"/>
  <c r="K775" i="1"/>
  <c r="K777" i="1"/>
  <c r="K779" i="1"/>
  <c r="K785" i="1"/>
  <c r="K789" i="1"/>
  <c r="K795" i="1"/>
  <c r="K800" i="1"/>
  <c r="K802" i="1"/>
  <c r="K805" i="1"/>
  <c r="K807" i="1"/>
  <c r="K809" i="1"/>
  <c r="K816" i="1"/>
  <c r="K827" i="1"/>
  <c r="K835" i="1"/>
  <c r="K838" i="1"/>
  <c r="K840" i="1"/>
  <c r="K845" i="1"/>
  <c r="K851" i="1"/>
  <c r="K860" i="1"/>
  <c r="K866" i="1"/>
  <c r="K869" i="1"/>
  <c r="K872" i="1"/>
  <c r="K876" i="1"/>
  <c r="K880" i="1"/>
  <c r="K882" i="1"/>
  <c r="K884" i="1"/>
  <c r="K892" i="1"/>
  <c r="K895" i="1"/>
  <c r="K898" i="1"/>
  <c r="K902" i="1"/>
  <c r="K906" i="1"/>
  <c r="K909" i="1"/>
  <c r="K911" i="1"/>
  <c r="K914" i="1"/>
  <c r="K916" i="1"/>
  <c r="K918" i="1"/>
  <c r="K922" i="1"/>
  <c r="K928" i="1"/>
  <c r="K956" i="1"/>
  <c r="K958" i="1"/>
  <c r="K961" i="1"/>
  <c r="K992" i="1"/>
  <c r="K999" i="1"/>
  <c r="K1007" i="1"/>
  <c r="K1012" i="1"/>
  <c r="K1014" i="1"/>
  <c r="K1018" i="1"/>
  <c r="K1022" i="1"/>
  <c r="K1024" i="1"/>
  <c r="K1027" i="1"/>
  <c r="K1029" i="1"/>
  <c r="K1031" i="1"/>
  <c r="K1033" i="1"/>
  <c r="K1036" i="1"/>
  <c r="K1042" i="1"/>
  <c r="K1047" i="1"/>
  <c r="K1053" i="1"/>
  <c r="K1055" i="1"/>
  <c r="K1070" i="1"/>
  <c r="K1074" i="1"/>
  <c r="K1077" i="1"/>
  <c r="K1085" i="1"/>
  <c r="K1087" i="1"/>
  <c r="K1089" i="1"/>
  <c r="K1094" i="1"/>
  <c r="K1096" i="1"/>
  <c r="K1102" i="1"/>
  <c r="K1104" i="1"/>
  <c r="K1108" i="1"/>
  <c r="K1114" i="1"/>
  <c r="K1122" i="1"/>
  <c r="K1127" i="1"/>
  <c r="K1130" i="1"/>
  <c r="K1134" i="1"/>
  <c r="K1143" i="1"/>
  <c r="K1147" i="1"/>
  <c r="K1150" i="1"/>
  <c r="K1152" i="1"/>
  <c r="K1154" i="1"/>
  <c r="K1157" i="1"/>
  <c r="K1161" i="1"/>
  <c r="K1166" i="1"/>
  <c r="K1169" i="1"/>
  <c r="K1174" i="1"/>
  <c r="K1182" i="1"/>
  <c r="K1185" i="1"/>
  <c r="K1188" i="1"/>
  <c r="K1190" i="1"/>
  <c r="K1194" i="1"/>
  <c r="K1203" i="1"/>
  <c r="K1209" i="1"/>
  <c r="K1219" i="1"/>
  <c r="K1224" i="1"/>
  <c r="K1226" i="1"/>
  <c r="K1232" i="1"/>
  <c r="K1234" i="1"/>
  <c r="K1239" i="1"/>
  <c r="K1245" i="1"/>
  <c r="K1247" i="1"/>
  <c r="K1252" i="1"/>
  <c r="K1256" i="1"/>
  <c r="K1261" i="1"/>
  <c r="K1263" i="1"/>
  <c r="K1266" i="1"/>
  <c r="K1268" i="1"/>
  <c r="K1270" i="1"/>
  <c r="K1274" i="1"/>
  <c r="K1279" i="1"/>
  <c r="K1281" i="1"/>
  <c r="K1285" i="1"/>
  <c r="K1287" i="1"/>
  <c r="K1289" i="1"/>
  <c r="K1294" i="1"/>
  <c r="K1298" i="1"/>
  <c r="K1300" i="1"/>
  <c r="K1302" i="1"/>
  <c r="K1306" i="1"/>
  <c r="K1312" i="1"/>
  <c r="K1343" i="1"/>
  <c r="K1349" i="1"/>
  <c r="K1351" i="1"/>
  <c r="K1360" i="1"/>
  <c r="K1362" i="1"/>
  <c r="K1364" i="1"/>
  <c r="K1368" i="1"/>
  <c r="K1374" i="1"/>
  <c r="K1376" i="1"/>
  <c r="K1378" i="1"/>
  <c r="K1381" i="1"/>
  <c r="K1385" i="1"/>
  <c r="K1389" i="1"/>
  <c r="K1395" i="1"/>
  <c r="K1397" i="1"/>
  <c r="K1400" i="1"/>
  <c r="K1403" i="1"/>
  <c r="K1405" i="1"/>
  <c r="K1409" i="1"/>
  <c r="K1411" i="1"/>
  <c r="K1413" i="1"/>
  <c r="K1416" i="1"/>
  <c r="K1425" i="1"/>
  <c r="K1435" i="1"/>
  <c r="K1437" i="1"/>
  <c r="K1439" i="1"/>
  <c r="K1446" i="1"/>
  <c r="K1449" i="1"/>
  <c r="K1452" i="1"/>
  <c r="K1455" i="1"/>
  <c r="K1459" i="1"/>
  <c r="K1462" i="1"/>
  <c r="K1464" i="1"/>
  <c r="K1468" i="1"/>
  <c r="K1481" i="1"/>
  <c r="K1485" i="1"/>
  <c r="K1488" i="1"/>
  <c r="K1493" i="1"/>
  <c r="K1500" i="1"/>
  <c r="K1507" i="1"/>
  <c r="K1512" i="1"/>
  <c r="K1514" i="1"/>
  <c r="K1519" i="1"/>
  <c r="K1523" i="1"/>
  <c r="K1525" i="1"/>
  <c r="K1528" i="1"/>
  <c r="K1530" i="1"/>
  <c r="K1533" i="1"/>
  <c r="K1536" i="1"/>
  <c r="K1539" i="1"/>
  <c r="K1542" i="1"/>
  <c r="K1546" i="1"/>
  <c r="K1551" i="1"/>
  <c r="K1561" i="1"/>
  <c r="K1572" i="1"/>
  <c r="K1576" i="1"/>
  <c r="K1579" i="1"/>
  <c r="K1591" i="1"/>
  <c r="K1597" i="1"/>
  <c r="K1606" i="1"/>
  <c r="K1608" i="1"/>
  <c r="K1610" i="1"/>
  <c r="K1623" i="1"/>
  <c r="K1625" i="1"/>
  <c r="K1633" i="1"/>
  <c r="K1638" i="1"/>
  <c r="K1644" i="1"/>
  <c r="K1663" i="1"/>
  <c r="K1666" i="1"/>
  <c r="K1669" i="1"/>
  <c r="K1673" i="1"/>
  <c r="K1677" i="1"/>
  <c r="K1684" i="1"/>
  <c r="K1686" i="1"/>
  <c r="K1704" i="1"/>
  <c r="K1709" i="1"/>
  <c r="K1715" i="1"/>
  <c r="K1718" i="1"/>
  <c r="K1720" i="1"/>
  <c r="K1723" i="1"/>
  <c r="K1726" i="1"/>
  <c r="K1728" i="1"/>
  <c r="K1730" i="1"/>
  <c r="K1732" i="1"/>
  <c r="K1734" i="1"/>
  <c r="K1738" i="1"/>
  <c r="K1744" i="1"/>
  <c r="K1766" i="1"/>
  <c r="K1770" i="1"/>
  <c r="K1773" i="1"/>
  <c r="K1775" i="1"/>
  <c r="K1779" i="1"/>
  <c r="K1785" i="1"/>
  <c r="K1806" i="1"/>
  <c r="K1810" i="1"/>
  <c r="K1814" i="1"/>
  <c r="K1816" i="1"/>
  <c r="K1818" i="1"/>
  <c r="K1822" i="1"/>
  <c r="K1833" i="1"/>
  <c r="K1844" i="1"/>
  <c r="K1853" i="1"/>
  <c r="K1863" i="1"/>
  <c r="K1866" i="1"/>
  <c r="K1870" i="1"/>
  <c r="K1876" i="1"/>
  <c r="K1882" i="1"/>
  <c r="K1892" i="1"/>
  <c r="K1895" i="1"/>
  <c r="K1901" i="1"/>
  <c r="K1904" i="1"/>
  <c r="K1907" i="1"/>
  <c r="K1914" i="1"/>
  <c r="K1917" i="1"/>
  <c r="K1920" i="1"/>
  <c r="K1929" i="1"/>
  <c r="K1932" i="1"/>
  <c r="K1936" i="1"/>
  <c r="K1938" i="1"/>
  <c r="K1940" i="1"/>
  <c r="K1944" i="1"/>
  <c r="K1952" i="1"/>
  <c r="K1955" i="1"/>
  <c r="K1957" i="1"/>
  <c r="K1959" i="1"/>
  <c r="J9" i="1"/>
  <c r="J11" i="1"/>
  <c r="J15" i="1"/>
  <c r="J18" i="1"/>
  <c r="J23" i="1"/>
  <c r="J26" i="1"/>
  <c r="J31" i="1"/>
  <c r="J34" i="1"/>
  <c r="J36" i="1"/>
  <c r="J40" i="1"/>
  <c r="J42" i="1"/>
  <c r="J45" i="1"/>
  <c r="J49" i="1"/>
  <c r="J77" i="1"/>
  <c r="J79" i="1"/>
  <c r="J87" i="1"/>
  <c r="J90" i="1"/>
  <c r="J93" i="1"/>
  <c r="J96" i="1"/>
  <c r="J99" i="1"/>
  <c r="J102" i="1"/>
  <c r="J109" i="1"/>
  <c r="J113" i="1"/>
  <c r="J124" i="1"/>
  <c r="J127" i="1"/>
  <c r="J131" i="1"/>
  <c r="J137" i="1"/>
  <c r="J142" i="1"/>
  <c r="J147" i="1"/>
  <c r="J149" i="1"/>
  <c r="J153" i="1"/>
  <c r="J155" i="1"/>
  <c r="J157" i="1"/>
  <c r="J165" i="1"/>
  <c r="J169" i="1"/>
  <c r="J171" i="1"/>
  <c r="J176" i="1"/>
  <c r="J178" i="1"/>
  <c r="J187" i="1"/>
  <c r="J190" i="1"/>
  <c r="J192" i="1"/>
  <c r="J196" i="1"/>
  <c r="J198" i="1"/>
  <c r="J200" i="1"/>
  <c r="J203" i="1"/>
  <c r="J206" i="1"/>
  <c r="J210" i="1"/>
  <c r="J214" i="1"/>
  <c r="J217" i="1"/>
  <c r="J222" i="1"/>
  <c r="J224" i="1"/>
  <c r="J227" i="1"/>
  <c r="J239" i="1"/>
  <c r="J241" i="1"/>
  <c r="J261" i="1"/>
  <c r="J273" i="1"/>
  <c r="J278" i="1"/>
  <c r="J280" i="1"/>
  <c r="J286" i="1"/>
  <c r="J288" i="1"/>
  <c r="J296" i="1"/>
  <c r="J302" i="1"/>
  <c r="J304" i="1"/>
  <c r="J314" i="1"/>
  <c r="J318" i="1"/>
  <c r="J323" i="1"/>
  <c r="J325" i="1"/>
  <c r="J360" i="1"/>
  <c r="J372" i="1"/>
  <c r="J375" i="1"/>
  <c r="J380" i="1"/>
  <c r="J382" i="1"/>
  <c r="J392" i="1"/>
  <c r="J396" i="1"/>
  <c r="J398" i="1"/>
  <c r="J409" i="1"/>
  <c r="J416" i="1"/>
  <c r="J419" i="1"/>
  <c r="J422" i="1"/>
  <c r="J424" i="1"/>
  <c r="J426" i="1"/>
  <c r="J437" i="1"/>
  <c r="J442" i="1"/>
  <c r="J444" i="1"/>
  <c r="J454" i="1"/>
  <c r="J463" i="1"/>
  <c r="J468" i="1"/>
  <c r="J470" i="1"/>
  <c r="J475" i="1"/>
  <c r="J490" i="1"/>
  <c r="J492" i="1"/>
  <c r="J497" i="1"/>
  <c r="J499" i="1"/>
  <c r="J508" i="1"/>
  <c r="J511" i="1"/>
  <c r="J513" i="1"/>
  <c r="J515" i="1"/>
  <c r="J518" i="1"/>
  <c r="J520" i="1"/>
  <c r="J530" i="1"/>
  <c r="J533" i="1"/>
  <c r="J535" i="1"/>
  <c r="J540" i="1"/>
  <c r="J542" i="1"/>
  <c r="J552" i="1"/>
  <c r="J561" i="1"/>
  <c r="J563" i="1"/>
  <c r="J567" i="1"/>
  <c r="J569" i="1"/>
  <c r="J577" i="1"/>
  <c r="J580" i="1"/>
  <c r="J582" i="1"/>
  <c r="J585" i="1"/>
  <c r="J587" i="1"/>
  <c r="J589" i="1"/>
  <c r="J602" i="1"/>
  <c r="J606" i="1"/>
  <c r="J616" i="1"/>
  <c r="J618" i="1"/>
  <c r="J620" i="1"/>
  <c r="J627" i="1"/>
  <c r="J631" i="1"/>
  <c r="J635" i="1"/>
  <c r="J641" i="1"/>
  <c r="J647" i="1"/>
  <c r="J649" i="1"/>
  <c r="J651" i="1"/>
  <c r="J653" i="1"/>
  <c r="J658" i="1"/>
  <c r="J663" i="1"/>
  <c r="J665" i="1"/>
  <c r="J672" i="1"/>
  <c r="J674" i="1"/>
  <c r="J681" i="1"/>
  <c r="J684" i="1"/>
  <c r="J691" i="1"/>
  <c r="J693" i="1"/>
  <c r="J695" i="1"/>
  <c r="J698" i="1"/>
  <c r="J702" i="1"/>
  <c r="J705" i="1"/>
  <c r="J714" i="1"/>
  <c r="J718" i="1"/>
  <c r="J724" i="1"/>
  <c r="J729" i="1"/>
  <c r="J731" i="1"/>
  <c r="J749" i="1"/>
  <c r="J755" i="1"/>
  <c r="J757" i="1"/>
  <c r="J760" i="1"/>
  <c r="J764" i="1"/>
  <c r="J766" i="1"/>
  <c r="J772" i="1"/>
  <c r="J775" i="1"/>
  <c r="J777" i="1"/>
  <c r="J779" i="1"/>
  <c r="J785" i="1"/>
  <c r="J789" i="1"/>
  <c r="J795" i="1"/>
  <c r="J800" i="1"/>
  <c r="J802" i="1"/>
  <c r="J805" i="1"/>
  <c r="J807" i="1"/>
  <c r="J809" i="1"/>
  <c r="J816" i="1"/>
  <c r="J827" i="1"/>
  <c r="J835" i="1"/>
  <c r="J838" i="1"/>
  <c r="J840" i="1"/>
  <c r="J845" i="1"/>
  <c r="J851" i="1"/>
  <c r="J860" i="1"/>
  <c r="J866" i="1"/>
  <c r="J869" i="1"/>
  <c r="J872" i="1"/>
  <c r="J876" i="1"/>
  <c r="J880" i="1"/>
  <c r="J882" i="1"/>
  <c r="J884" i="1"/>
  <c r="J892" i="1"/>
  <c r="J895" i="1"/>
  <c r="J898" i="1"/>
  <c r="J902" i="1"/>
  <c r="J906" i="1"/>
  <c r="J909" i="1"/>
  <c r="J911" i="1"/>
  <c r="J914" i="1"/>
  <c r="J916" i="1"/>
  <c r="J918" i="1"/>
  <c r="J922" i="1"/>
  <c r="J928" i="1"/>
  <c r="J956" i="1"/>
  <c r="J958" i="1"/>
  <c r="J961" i="1"/>
  <c r="J992" i="1"/>
  <c r="J999" i="1"/>
  <c r="J1007" i="1"/>
  <c r="J1012" i="1"/>
  <c r="J1014" i="1"/>
  <c r="J1018" i="1"/>
  <c r="J1022" i="1"/>
  <c r="J1024" i="1"/>
  <c r="J1027" i="1"/>
  <c r="J1029" i="1"/>
  <c r="J1031" i="1"/>
  <c r="J1033" i="1"/>
  <c r="J1036" i="1"/>
  <c r="J1042" i="1"/>
  <c r="J1047" i="1"/>
  <c r="J1053" i="1"/>
  <c r="J1055" i="1"/>
  <c r="J1070" i="1"/>
  <c r="J1074" i="1"/>
  <c r="J1077" i="1"/>
  <c r="J1085" i="1"/>
  <c r="J1087" i="1"/>
  <c r="J1089" i="1"/>
  <c r="J1094" i="1"/>
  <c r="J1096" i="1"/>
  <c r="J1102" i="1"/>
  <c r="J1104" i="1"/>
  <c r="J1108" i="1"/>
  <c r="J1114" i="1"/>
  <c r="J1122" i="1"/>
  <c r="J1127" i="1"/>
  <c r="J1130" i="1"/>
  <c r="J1134" i="1"/>
  <c r="J1143" i="1"/>
  <c r="J1147" i="1"/>
  <c r="J1150" i="1"/>
  <c r="J1152" i="1"/>
  <c r="J1154" i="1"/>
  <c r="J1157" i="1"/>
  <c r="J1161" i="1"/>
  <c r="J1166" i="1"/>
  <c r="J1169" i="1"/>
  <c r="J1174" i="1"/>
  <c r="J1182" i="1"/>
  <c r="J1185" i="1"/>
  <c r="J1188" i="1"/>
  <c r="J1190" i="1"/>
  <c r="J1194" i="1"/>
  <c r="J1203" i="1"/>
  <c r="J1209" i="1"/>
  <c r="J1219" i="1"/>
  <c r="J1224" i="1"/>
  <c r="J1226" i="1"/>
  <c r="J1232" i="1"/>
  <c r="J1234" i="1"/>
  <c r="J1239" i="1"/>
  <c r="J1245" i="1"/>
  <c r="J1247" i="1"/>
  <c r="J1252" i="1"/>
  <c r="J1256" i="1"/>
  <c r="J1261" i="1"/>
  <c r="J1263" i="1"/>
  <c r="J1266" i="1"/>
  <c r="J1268" i="1"/>
  <c r="J1270" i="1"/>
  <c r="J1274" i="1"/>
  <c r="J1279" i="1"/>
  <c r="J1281" i="1"/>
  <c r="J1285" i="1"/>
  <c r="J1287" i="1"/>
  <c r="J1289" i="1"/>
  <c r="J1294" i="1"/>
  <c r="J1298" i="1"/>
  <c r="J1300" i="1"/>
  <c r="J1302" i="1"/>
  <c r="J1306" i="1"/>
  <c r="J1312" i="1"/>
  <c r="J1343" i="1"/>
  <c r="J1349" i="1"/>
  <c r="J1351" i="1"/>
  <c r="J1360" i="1"/>
  <c r="J1362" i="1"/>
  <c r="J1364" i="1"/>
  <c r="J1368" i="1"/>
  <c r="J1374" i="1"/>
  <c r="J1376" i="1"/>
  <c r="J1378" i="1"/>
  <c r="J1381" i="1"/>
  <c r="J1385" i="1"/>
  <c r="J1389" i="1"/>
  <c r="J1395" i="1"/>
  <c r="J1397" i="1"/>
  <c r="J1400" i="1"/>
  <c r="J1403" i="1"/>
  <c r="J1405" i="1"/>
  <c r="J1409" i="1"/>
  <c r="J1411" i="1"/>
  <c r="J1413" i="1"/>
  <c r="J1416" i="1"/>
  <c r="J1425" i="1"/>
  <c r="J1435" i="1"/>
  <c r="J1437" i="1"/>
  <c r="J1439" i="1"/>
  <c r="J1446" i="1"/>
  <c r="J1449" i="1"/>
  <c r="J1452" i="1"/>
  <c r="J1455" i="1"/>
  <c r="J1459" i="1"/>
  <c r="J1462" i="1"/>
  <c r="J1464" i="1"/>
  <c r="J1468" i="1"/>
  <c r="J1481" i="1"/>
  <c r="J1485" i="1"/>
  <c r="J1488" i="1"/>
  <c r="J1493" i="1"/>
  <c r="J1500" i="1"/>
  <c r="J1507" i="1"/>
  <c r="J1512" i="1"/>
  <c r="J1514" i="1"/>
  <c r="J1519" i="1"/>
  <c r="J1523" i="1"/>
  <c r="J1525" i="1"/>
  <c r="J1528" i="1"/>
  <c r="J1530" i="1"/>
  <c r="J1533" i="1"/>
  <c r="J1536" i="1"/>
  <c r="J1539" i="1"/>
  <c r="J1542" i="1"/>
  <c r="J1546" i="1"/>
  <c r="J1551" i="1"/>
  <c r="J1561" i="1"/>
  <c r="J1572" i="1"/>
  <c r="J1576" i="1"/>
  <c r="J1579" i="1"/>
  <c r="J1591" i="1"/>
  <c r="J1597" i="1"/>
  <c r="J1606" i="1"/>
  <c r="J1608" i="1"/>
  <c r="J1610" i="1"/>
  <c r="J1623" i="1"/>
  <c r="J1625" i="1"/>
  <c r="J1633" i="1"/>
  <c r="J1638" i="1"/>
  <c r="J1644" i="1"/>
  <c r="J1663" i="1"/>
  <c r="J1666" i="1"/>
  <c r="J1669" i="1"/>
  <c r="J1673" i="1"/>
  <c r="J1677" i="1"/>
  <c r="J1684" i="1"/>
  <c r="J1686" i="1"/>
  <c r="J1704" i="1"/>
  <c r="J1709" i="1"/>
  <c r="J1715" i="1"/>
  <c r="J1718" i="1"/>
  <c r="J1720" i="1"/>
  <c r="J1723" i="1"/>
  <c r="J1726" i="1"/>
  <c r="J1728" i="1"/>
  <c r="J1730" i="1"/>
  <c r="J1732" i="1"/>
  <c r="J1734" i="1"/>
  <c r="J1738" i="1"/>
  <c r="J1744" i="1"/>
  <c r="J1766" i="1"/>
  <c r="J1770" i="1"/>
  <c r="J1773" i="1"/>
  <c r="J1775" i="1"/>
  <c r="J1779" i="1"/>
  <c r="J1785" i="1"/>
  <c r="J1806" i="1"/>
  <c r="J1810" i="1"/>
  <c r="J1814" i="1"/>
  <c r="J1816" i="1"/>
  <c r="J1818" i="1"/>
  <c r="J1822" i="1"/>
  <c r="J1833" i="1"/>
  <c r="J1844" i="1"/>
  <c r="J1853" i="1"/>
  <c r="J1863" i="1"/>
  <c r="J1866" i="1"/>
  <c r="J1870" i="1"/>
  <c r="J1876" i="1"/>
  <c r="J1882" i="1"/>
  <c r="J1892" i="1"/>
  <c r="J1895" i="1"/>
  <c r="J1901" i="1"/>
  <c r="J1904" i="1"/>
  <c r="J1907" i="1"/>
  <c r="J1914" i="1"/>
  <c r="J1917" i="1"/>
  <c r="J1920" i="1"/>
  <c r="J1929" i="1"/>
  <c r="J1932" i="1"/>
  <c r="J1936" i="1"/>
  <c r="J1938" i="1"/>
  <c r="J1940" i="1"/>
  <c r="J1944" i="1"/>
  <c r="J1952" i="1"/>
  <c r="J1955" i="1"/>
  <c r="J1957" i="1"/>
  <c r="J1959" i="1"/>
  <c r="I9" i="1"/>
  <c r="I11" i="1"/>
  <c r="I15" i="1"/>
  <c r="I18" i="1"/>
  <c r="I23" i="1"/>
  <c r="I26" i="1"/>
  <c r="I31" i="1"/>
  <c r="I34" i="1"/>
  <c r="I36" i="1"/>
  <c r="I40" i="1"/>
  <c r="I42" i="1"/>
  <c r="I45" i="1"/>
  <c r="I49" i="1"/>
  <c r="I77" i="1"/>
  <c r="I79" i="1"/>
  <c r="I87" i="1"/>
  <c r="I90" i="1"/>
  <c r="I93" i="1"/>
  <c r="I96" i="1"/>
  <c r="I99" i="1"/>
  <c r="I102" i="1"/>
  <c r="I109" i="1"/>
  <c r="I113" i="1"/>
  <c r="I124" i="1"/>
  <c r="I127" i="1"/>
  <c r="I131" i="1"/>
  <c r="I137" i="1"/>
  <c r="I142" i="1"/>
  <c r="I147" i="1"/>
  <c r="I149" i="1"/>
  <c r="I153" i="1"/>
  <c r="I155" i="1"/>
  <c r="I157" i="1"/>
  <c r="I165" i="1"/>
  <c r="I169" i="1"/>
  <c r="I171" i="1"/>
  <c r="I176" i="1"/>
  <c r="I178" i="1"/>
  <c r="I187" i="1"/>
  <c r="I190" i="1"/>
  <c r="I192" i="1"/>
  <c r="I196" i="1"/>
  <c r="I198" i="1"/>
  <c r="I200" i="1"/>
  <c r="I203" i="1"/>
  <c r="I206" i="1"/>
  <c r="I210" i="1"/>
  <c r="I214" i="1"/>
  <c r="I217" i="1"/>
  <c r="I222" i="1"/>
  <c r="I224" i="1"/>
  <c r="I227" i="1"/>
  <c r="I239" i="1"/>
  <c r="I241" i="1"/>
  <c r="I261" i="1"/>
  <c r="I273" i="1"/>
  <c r="I278" i="1"/>
  <c r="I280" i="1"/>
  <c r="I286" i="1"/>
  <c r="I288" i="1"/>
  <c r="I296" i="1"/>
  <c r="I302" i="1"/>
  <c r="I304" i="1"/>
  <c r="I314" i="1"/>
  <c r="I318" i="1"/>
  <c r="I323" i="1"/>
  <c r="I325" i="1"/>
  <c r="I360" i="1"/>
  <c r="I372" i="1"/>
  <c r="I375" i="1"/>
  <c r="I380" i="1"/>
  <c r="I382" i="1"/>
  <c r="I392" i="1"/>
  <c r="I396" i="1"/>
  <c r="I398" i="1"/>
  <c r="I409" i="1"/>
  <c r="I416" i="1"/>
  <c r="I419" i="1"/>
  <c r="I422" i="1"/>
  <c r="I424" i="1"/>
  <c r="I426" i="1"/>
  <c r="I437" i="1"/>
  <c r="I442" i="1"/>
  <c r="I444" i="1"/>
  <c r="I454" i="1"/>
  <c r="I463" i="1"/>
  <c r="I468" i="1"/>
  <c r="I470" i="1"/>
  <c r="I475" i="1"/>
  <c r="I490" i="1"/>
  <c r="I492" i="1"/>
  <c r="I497" i="1"/>
  <c r="I499" i="1"/>
  <c r="I508" i="1"/>
  <c r="I511" i="1"/>
  <c r="I513" i="1"/>
  <c r="I515" i="1"/>
  <c r="I518" i="1"/>
  <c r="I520" i="1"/>
  <c r="I530" i="1"/>
  <c r="I533" i="1"/>
  <c r="I535" i="1"/>
  <c r="I540" i="1"/>
  <c r="I542" i="1"/>
  <c r="I552" i="1"/>
  <c r="I561" i="1"/>
  <c r="I563" i="1"/>
  <c r="I567" i="1"/>
  <c r="I569" i="1"/>
  <c r="I577" i="1"/>
  <c r="I580" i="1"/>
  <c r="I582" i="1"/>
  <c r="I585" i="1"/>
  <c r="I587" i="1"/>
  <c r="I589" i="1"/>
  <c r="I602" i="1"/>
  <c r="I606" i="1"/>
  <c r="I616" i="1"/>
  <c r="I618" i="1"/>
  <c r="I620" i="1"/>
  <c r="I627" i="1"/>
  <c r="I631" i="1"/>
  <c r="I635" i="1"/>
  <c r="I641" i="1"/>
  <c r="I647" i="1"/>
  <c r="I649" i="1"/>
  <c r="I651" i="1"/>
  <c r="I653" i="1"/>
  <c r="I658" i="1"/>
  <c r="I663" i="1"/>
  <c r="I665" i="1"/>
  <c r="I672" i="1"/>
  <c r="I674" i="1"/>
  <c r="I681" i="1"/>
  <c r="I684" i="1"/>
  <c r="I691" i="1"/>
  <c r="I693" i="1"/>
  <c r="I695" i="1"/>
  <c r="I698" i="1"/>
  <c r="I702" i="1"/>
  <c r="I705" i="1"/>
  <c r="I714" i="1"/>
  <c r="I718" i="1"/>
  <c r="I724" i="1"/>
  <c r="I729" i="1"/>
  <c r="I731" i="1"/>
  <c r="I749" i="1"/>
  <c r="I755" i="1"/>
  <c r="I757" i="1"/>
  <c r="I760" i="1"/>
  <c r="I764" i="1"/>
  <c r="I766" i="1"/>
  <c r="I772" i="1"/>
  <c r="I775" i="1"/>
  <c r="I777" i="1"/>
  <c r="I779" i="1"/>
  <c r="I785" i="1"/>
  <c r="I789" i="1"/>
  <c r="I795" i="1"/>
  <c r="I800" i="1"/>
  <c r="I802" i="1"/>
  <c r="I805" i="1"/>
  <c r="I807" i="1"/>
  <c r="I809" i="1"/>
  <c r="I816" i="1"/>
  <c r="I827" i="1"/>
  <c r="I835" i="1"/>
  <c r="I838" i="1"/>
  <c r="I840" i="1"/>
  <c r="I845" i="1"/>
  <c r="I851" i="1"/>
  <c r="I860" i="1"/>
  <c r="I866" i="1"/>
  <c r="I869" i="1"/>
  <c r="I872" i="1"/>
  <c r="I876" i="1"/>
  <c r="I880" i="1"/>
  <c r="I882" i="1"/>
  <c r="I884" i="1"/>
  <c r="I892" i="1"/>
  <c r="I895" i="1"/>
  <c r="I898" i="1"/>
  <c r="I902" i="1"/>
  <c r="I906" i="1"/>
  <c r="I909" i="1"/>
  <c r="I911" i="1"/>
  <c r="I914" i="1"/>
  <c r="I916" i="1"/>
  <c r="I918" i="1"/>
  <c r="I922" i="1"/>
  <c r="I928" i="1"/>
  <c r="I956" i="1"/>
  <c r="I958" i="1"/>
  <c r="I961" i="1"/>
  <c r="I992" i="1"/>
  <c r="I999" i="1"/>
  <c r="I1007" i="1"/>
  <c r="I1012" i="1"/>
  <c r="I1014" i="1"/>
  <c r="I1018" i="1"/>
  <c r="I1022" i="1"/>
  <c r="I1024" i="1"/>
  <c r="I1027" i="1"/>
  <c r="I1029" i="1"/>
  <c r="I1031" i="1"/>
  <c r="I1033" i="1"/>
  <c r="I1036" i="1"/>
  <c r="I1042" i="1"/>
  <c r="I1047" i="1"/>
  <c r="I1053" i="1"/>
  <c r="I1055" i="1"/>
  <c r="I1070" i="1"/>
  <c r="I1074" i="1"/>
  <c r="I1077" i="1"/>
  <c r="I1085" i="1"/>
  <c r="I1087" i="1"/>
  <c r="I1089" i="1"/>
  <c r="I1094" i="1"/>
  <c r="I1096" i="1"/>
  <c r="I1102" i="1"/>
  <c r="I1104" i="1"/>
  <c r="I1108" i="1"/>
  <c r="I1114" i="1"/>
  <c r="I1122" i="1"/>
  <c r="I1127" i="1"/>
  <c r="I1130" i="1"/>
  <c r="I1134" i="1"/>
  <c r="I1143" i="1"/>
  <c r="I1147" i="1"/>
  <c r="I1150" i="1"/>
  <c r="I1152" i="1"/>
  <c r="I1154" i="1"/>
  <c r="I1157" i="1"/>
  <c r="I1161" i="1"/>
  <c r="I1166" i="1"/>
  <c r="I1169" i="1"/>
  <c r="I1174" i="1"/>
  <c r="I1182" i="1"/>
  <c r="I1185" i="1"/>
  <c r="I1188" i="1"/>
  <c r="I1190" i="1"/>
  <c r="I1194" i="1"/>
  <c r="I1203" i="1"/>
  <c r="I1209" i="1"/>
  <c r="I1219" i="1"/>
  <c r="I1224" i="1"/>
  <c r="I1226" i="1"/>
  <c r="I1232" i="1"/>
  <c r="I1234" i="1"/>
  <c r="I1239" i="1"/>
  <c r="I1245" i="1"/>
  <c r="I1247" i="1"/>
  <c r="I1252" i="1"/>
  <c r="I1256" i="1"/>
  <c r="I1261" i="1"/>
  <c r="I1263" i="1"/>
  <c r="I1266" i="1"/>
  <c r="I1268" i="1"/>
  <c r="I1270" i="1"/>
  <c r="I1274" i="1"/>
  <c r="I1279" i="1"/>
  <c r="I1281" i="1"/>
  <c r="I1285" i="1"/>
  <c r="I1287" i="1"/>
  <c r="I1289" i="1"/>
  <c r="I1294" i="1"/>
  <c r="I1298" i="1"/>
  <c r="I1300" i="1"/>
  <c r="I1302" i="1"/>
  <c r="I1306" i="1"/>
  <c r="I1312" i="1"/>
  <c r="I1343" i="1"/>
  <c r="I1349" i="1"/>
  <c r="I1351" i="1"/>
  <c r="I1360" i="1"/>
  <c r="I1362" i="1"/>
  <c r="I1364" i="1"/>
  <c r="I1368" i="1"/>
  <c r="I1374" i="1"/>
  <c r="I1376" i="1"/>
  <c r="I1378" i="1"/>
  <c r="I1381" i="1"/>
  <c r="I1385" i="1"/>
  <c r="I1389" i="1"/>
  <c r="I1395" i="1"/>
  <c r="I1397" i="1"/>
  <c r="I1400" i="1"/>
  <c r="I1403" i="1"/>
  <c r="I1405" i="1"/>
  <c r="I1409" i="1"/>
  <c r="I1411" i="1"/>
  <c r="I1413" i="1"/>
  <c r="I1416" i="1"/>
  <c r="I1425" i="1"/>
  <c r="I1435" i="1"/>
  <c r="I1437" i="1"/>
  <c r="I1439" i="1"/>
  <c r="I1446" i="1"/>
  <c r="I1449" i="1"/>
  <c r="I1452" i="1"/>
  <c r="I1455" i="1"/>
  <c r="I1459" i="1"/>
  <c r="I1462" i="1"/>
  <c r="I1464" i="1"/>
  <c r="I1468" i="1"/>
  <c r="I1481" i="1"/>
  <c r="I1485" i="1"/>
  <c r="I1488" i="1"/>
  <c r="I1493" i="1"/>
  <c r="I1500" i="1"/>
  <c r="I1507" i="1"/>
  <c r="I1512" i="1"/>
  <c r="I1514" i="1"/>
  <c r="I1519" i="1"/>
  <c r="I1523" i="1"/>
  <c r="I1525" i="1"/>
  <c r="I1528" i="1"/>
  <c r="I1530" i="1"/>
  <c r="I1533" i="1"/>
  <c r="I1536" i="1"/>
  <c r="I1539" i="1"/>
  <c r="I1542" i="1"/>
  <c r="I1546" i="1"/>
  <c r="I1551" i="1"/>
  <c r="I1561" i="1"/>
  <c r="I1572" i="1"/>
  <c r="I1576" i="1"/>
  <c r="I1579" i="1"/>
  <c r="I1591" i="1"/>
  <c r="I1597" i="1"/>
  <c r="I1606" i="1"/>
  <c r="I1608" i="1"/>
  <c r="I1610" i="1"/>
  <c r="I1623" i="1"/>
  <c r="I1625" i="1"/>
  <c r="I1633" i="1"/>
  <c r="I1638" i="1"/>
  <c r="I1644" i="1"/>
  <c r="I1663" i="1"/>
  <c r="I1666" i="1"/>
  <c r="I1669" i="1"/>
  <c r="I1673" i="1"/>
  <c r="I1677" i="1"/>
  <c r="I1684" i="1"/>
  <c r="I1686" i="1"/>
  <c r="I1704" i="1"/>
  <c r="I1709" i="1"/>
  <c r="I1715" i="1"/>
  <c r="I1718" i="1"/>
  <c r="I1720" i="1"/>
  <c r="I1723" i="1"/>
  <c r="I1726" i="1"/>
  <c r="I1728" i="1"/>
  <c r="I1730" i="1"/>
  <c r="I1732" i="1"/>
  <c r="I1734" i="1"/>
  <c r="I1738" i="1"/>
  <c r="I1744" i="1"/>
  <c r="I1766" i="1"/>
  <c r="I1770" i="1"/>
  <c r="I1773" i="1"/>
  <c r="I1775" i="1"/>
  <c r="I1779" i="1"/>
  <c r="I1785" i="1"/>
  <c r="I1806" i="1"/>
  <c r="I1810" i="1"/>
  <c r="I1814" i="1"/>
  <c r="I1816" i="1"/>
  <c r="I1818" i="1"/>
  <c r="I1822" i="1"/>
  <c r="I1833" i="1"/>
  <c r="I1844" i="1"/>
  <c r="I1853" i="1"/>
  <c r="I1863" i="1"/>
  <c r="I1866" i="1"/>
  <c r="I1870" i="1"/>
  <c r="I1876" i="1"/>
  <c r="I1882" i="1"/>
  <c r="I1892" i="1"/>
  <c r="I1895" i="1"/>
  <c r="I1901" i="1"/>
  <c r="I1904" i="1"/>
  <c r="I1907" i="1"/>
  <c r="I1914" i="1"/>
  <c r="I1917" i="1"/>
  <c r="I1920" i="1"/>
  <c r="I1929" i="1"/>
  <c r="I1932" i="1"/>
  <c r="I1936" i="1"/>
  <c r="I1938" i="1"/>
  <c r="I1940" i="1"/>
  <c r="I1944" i="1"/>
  <c r="I1952" i="1"/>
  <c r="I1955" i="1"/>
  <c r="I1957" i="1"/>
  <c r="I1959" i="1"/>
  <c r="H9" i="1"/>
  <c r="H11" i="1"/>
  <c r="H15" i="1"/>
  <c r="H18" i="1"/>
  <c r="H23" i="1"/>
  <c r="H26" i="1"/>
  <c r="H31" i="1"/>
  <c r="H34" i="1"/>
  <c r="H36" i="1"/>
  <c r="H40" i="1"/>
  <c r="H42" i="1"/>
  <c r="H45" i="1"/>
  <c r="H49" i="1"/>
  <c r="H77" i="1"/>
  <c r="H79" i="1"/>
  <c r="H87" i="1"/>
  <c r="H90" i="1"/>
  <c r="H93" i="1"/>
  <c r="H96" i="1"/>
  <c r="H99" i="1"/>
  <c r="H102" i="1"/>
  <c r="H109" i="1"/>
  <c r="H113" i="1"/>
  <c r="H124" i="1"/>
  <c r="H127" i="1"/>
  <c r="H131" i="1"/>
  <c r="H137" i="1"/>
  <c r="H142" i="1"/>
  <c r="H147" i="1"/>
  <c r="H149" i="1"/>
  <c r="H153" i="1"/>
  <c r="H155" i="1"/>
  <c r="H157" i="1"/>
  <c r="H165" i="1"/>
  <c r="H169" i="1"/>
  <c r="H171" i="1"/>
  <c r="H176" i="1"/>
  <c r="H178" i="1"/>
  <c r="H187" i="1"/>
  <c r="H190" i="1"/>
  <c r="H192" i="1"/>
  <c r="H196" i="1"/>
  <c r="H198" i="1"/>
  <c r="H200" i="1"/>
  <c r="H203" i="1"/>
  <c r="H206" i="1"/>
  <c r="H210" i="1"/>
  <c r="H214" i="1"/>
  <c r="H217" i="1"/>
  <c r="H222" i="1"/>
  <c r="H224" i="1"/>
  <c r="H227" i="1"/>
  <c r="H239" i="1"/>
  <c r="H241" i="1"/>
  <c r="H261" i="1"/>
  <c r="H273" i="1"/>
  <c r="H278" i="1"/>
  <c r="H280" i="1"/>
  <c r="H286" i="1"/>
  <c r="H288" i="1"/>
  <c r="H296" i="1"/>
  <c r="H302" i="1"/>
  <c r="H304" i="1"/>
  <c r="H314" i="1"/>
  <c r="H318" i="1"/>
  <c r="H323" i="1"/>
  <c r="H325" i="1"/>
  <c r="H360" i="1"/>
  <c r="H372" i="1"/>
  <c r="H375" i="1"/>
  <c r="H380" i="1"/>
  <c r="H382" i="1"/>
  <c r="H392" i="1"/>
  <c r="H396" i="1"/>
  <c r="H398" i="1"/>
  <c r="H409" i="1"/>
  <c r="H416" i="1"/>
  <c r="H419" i="1"/>
  <c r="H422" i="1"/>
  <c r="H424" i="1"/>
  <c r="H426" i="1"/>
  <c r="H437" i="1"/>
  <c r="H442" i="1"/>
  <c r="H444" i="1"/>
  <c r="H454" i="1"/>
  <c r="H463" i="1"/>
  <c r="H468" i="1"/>
  <c r="H470" i="1"/>
  <c r="H475" i="1"/>
  <c r="H490" i="1"/>
  <c r="H492" i="1"/>
  <c r="H497" i="1"/>
  <c r="H499" i="1"/>
  <c r="H508" i="1"/>
  <c r="H511" i="1"/>
  <c r="H513" i="1"/>
  <c r="H515" i="1"/>
  <c r="H518" i="1"/>
  <c r="H520" i="1"/>
  <c r="H530" i="1"/>
  <c r="H533" i="1"/>
  <c r="H535" i="1"/>
  <c r="H540" i="1"/>
  <c r="H542" i="1"/>
  <c r="H552" i="1"/>
  <c r="H561" i="1"/>
  <c r="H563" i="1"/>
  <c r="H567" i="1"/>
  <c r="H569" i="1"/>
  <c r="H577" i="1"/>
  <c r="H580" i="1"/>
  <c r="H582" i="1"/>
  <c r="H585" i="1"/>
  <c r="H587" i="1"/>
  <c r="H589" i="1"/>
  <c r="H602" i="1"/>
  <c r="H606" i="1"/>
  <c r="H616" i="1"/>
  <c r="H618" i="1"/>
  <c r="H620" i="1"/>
  <c r="H627" i="1"/>
  <c r="H631" i="1"/>
  <c r="H635" i="1"/>
  <c r="H641" i="1"/>
  <c r="H647" i="1"/>
  <c r="H649" i="1"/>
  <c r="H651" i="1"/>
  <c r="H653" i="1"/>
  <c r="H658" i="1"/>
  <c r="H663" i="1"/>
  <c r="H665" i="1"/>
  <c r="H672" i="1"/>
  <c r="H674" i="1"/>
  <c r="H681" i="1"/>
  <c r="H684" i="1"/>
  <c r="H691" i="1"/>
  <c r="H693" i="1"/>
  <c r="H695" i="1"/>
  <c r="H698" i="1"/>
  <c r="H702" i="1"/>
  <c r="H705" i="1"/>
  <c r="H714" i="1"/>
  <c r="H718" i="1"/>
  <c r="H724" i="1"/>
  <c r="H729" i="1"/>
  <c r="H731" i="1"/>
  <c r="H749" i="1"/>
  <c r="H755" i="1"/>
  <c r="H757" i="1"/>
  <c r="H760" i="1"/>
  <c r="H764" i="1"/>
  <c r="H766" i="1"/>
  <c r="H772" i="1"/>
  <c r="H775" i="1"/>
  <c r="H777" i="1"/>
  <c r="H779" i="1"/>
  <c r="H785" i="1"/>
  <c r="H789" i="1"/>
  <c r="H795" i="1"/>
  <c r="H800" i="1"/>
  <c r="H802" i="1"/>
  <c r="H805" i="1"/>
  <c r="H807" i="1"/>
  <c r="H809" i="1"/>
  <c r="H816" i="1"/>
  <c r="H827" i="1"/>
  <c r="H835" i="1"/>
  <c r="H838" i="1"/>
  <c r="H840" i="1"/>
  <c r="H845" i="1"/>
  <c r="H851" i="1"/>
  <c r="H860" i="1"/>
  <c r="H866" i="1"/>
  <c r="H869" i="1"/>
  <c r="H872" i="1"/>
  <c r="H876" i="1"/>
  <c r="H880" i="1"/>
  <c r="H882" i="1"/>
  <c r="H884" i="1"/>
  <c r="H892" i="1"/>
  <c r="H895" i="1"/>
  <c r="H898" i="1"/>
  <c r="H902" i="1"/>
  <c r="H906" i="1"/>
  <c r="H909" i="1"/>
  <c r="H911" i="1"/>
  <c r="H914" i="1"/>
  <c r="H916" i="1"/>
  <c r="H918" i="1"/>
  <c r="H922" i="1"/>
  <c r="H928" i="1"/>
  <c r="H956" i="1"/>
  <c r="H958" i="1"/>
  <c r="H961" i="1"/>
  <c r="H992" i="1"/>
  <c r="H999" i="1"/>
  <c r="H1007" i="1"/>
  <c r="H1012" i="1"/>
  <c r="H1014" i="1"/>
  <c r="H1018" i="1"/>
  <c r="H1022" i="1"/>
  <c r="H1024" i="1"/>
  <c r="H1027" i="1"/>
  <c r="H1029" i="1"/>
  <c r="H1031" i="1"/>
  <c r="H1033" i="1"/>
  <c r="H1036" i="1"/>
  <c r="H1042" i="1"/>
  <c r="H1047" i="1"/>
  <c r="H1053" i="1"/>
  <c r="H1055" i="1"/>
  <c r="H1070" i="1"/>
  <c r="H1074" i="1"/>
  <c r="H1077" i="1"/>
  <c r="H1085" i="1"/>
  <c r="H1087" i="1"/>
  <c r="H1089" i="1"/>
  <c r="H1094" i="1"/>
  <c r="H1096" i="1"/>
  <c r="H1102" i="1"/>
  <c r="H1104" i="1"/>
  <c r="H1108" i="1"/>
  <c r="H1114" i="1"/>
  <c r="H1122" i="1"/>
  <c r="H1127" i="1"/>
  <c r="H1130" i="1"/>
  <c r="H1134" i="1"/>
  <c r="H1143" i="1"/>
  <c r="H1147" i="1"/>
  <c r="H1150" i="1"/>
  <c r="H1152" i="1"/>
  <c r="H1154" i="1"/>
  <c r="H1157" i="1"/>
  <c r="H1161" i="1"/>
  <c r="H1166" i="1"/>
  <c r="H1169" i="1"/>
  <c r="H1174" i="1"/>
  <c r="H1182" i="1"/>
  <c r="H1185" i="1"/>
  <c r="H1188" i="1"/>
  <c r="H1190" i="1"/>
  <c r="H1194" i="1"/>
  <c r="H1203" i="1"/>
  <c r="H1209" i="1"/>
  <c r="H1219" i="1"/>
  <c r="H1224" i="1"/>
  <c r="H1226" i="1"/>
  <c r="H1232" i="1"/>
  <c r="H1234" i="1"/>
  <c r="H1239" i="1"/>
  <c r="H1245" i="1"/>
  <c r="H1247" i="1"/>
  <c r="H1252" i="1"/>
  <c r="H1256" i="1"/>
  <c r="H1261" i="1"/>
  <c r="H1263" i="1"/>
  <c r="H1266" i="1"/>
  <c r="H1268" i="1"/>
  <c r="H1270" i="1"/>
  <c r="H1274" i="1"/>
  <c r="H1279" i="1"/>
  <c r="H1281" i="1"/>
  <c r="H1285" i="1"/>
  <c r="H1287" i="1"/>
  <c r="H1289" i="1"/>
  <c r="H1294" i="1"/>
  <c r="H1298" i="1"/>
  <c r="H1300" i="1"/>
  <c r="H1302" i="1"/>
  <c r="H1306" i="1"/>
  <c r="H1312" i="1"/>
  <c r="H1343" i="1"/>
  <c r="H1349" i="1"/>
  <c r="H1351" i="1"/>
  <c r="H1360" i="1"/>
  <c r="H1362" i="1"/>
  <c r="H1364" i="1"/>
  <c r="H1368" i="1"/>
  <c r="H1374" i="1"/>
  <c r="H1376" i="1"/>
  <c r="H1378" i="1"/>
  <c r="H1381" i="1"/>
  <c r="H1385" i="1"/>
  <c r="H1389" i="1"/>
  <c r="H1395" i="1"/>
  <c r="H1397" i="1"/>
  <c r="H1400" i="1"/>
  <c r="H1403" i="1"/>
  <c r="H1405" i="1"/>
  <c r="H1409" i="1"/>
  <c r="H1411" i="1"/>
  <c r="H1413" i="1"/>
  <c r="H1416" i="1"/>
  <c r="H1425" i="1"/>
  <c r="H1435" i="1"/>
  <c r="H1437" i="1"/>
  <c r="H1439" i="1"/>
  <c r="H1446" i="1"/>
  <c r="H1449" i="1"/>
  <c r="H1452" i="1"/>
  <c r="H1455" i="1"/>
  <c r="H1459" i="1"/>
  <c r="H1462" i="1"/>
  <c r="H1464" i="1"/>
  <c r="H1468" i="1"/>
  <c r="H1481" i="1"/>
  <c r="H1485" i="1"/>
  <c r="H1488" i="1"/>
  <c r="H1493" i="1"/>
  <c r="H1500" i="1"/>
  <c r="H1507" i="1"/>
  <c r="H1512" i="1"/>
  <c r="H1514" i="1"/>
  <c r="H1519" i="1"/>
  <c r="H1523" i="1"/>
  <c r="H1525" i="1"/>
  <c r="H1528" i="1"/>
  <c r="H1530" i="1"/>
  <c r="H1533" i="1"/>
  <c r="H1536" i="1"/>
  <c r="H1539" i="1"/>
  <c r="H1542" i="1"/>
  <c r="H1546" i="1"/>
  <c r="H1551" i="1"/>
  <c r="H1561" i="1"/>
  <c r="H1572" i="1"/>
  <c r="H1576" i="1"/>
  <c r="H1579" i="1"/>
  <c r="H1591" i="1"/>
  <c r="H1597" i="1"/>
  <c r="H1606" i="1"/>
  <c r="H1608" i="1"/>
  <c r="H1610" i="1"/>
  <c r="H1623" i="1"/>
  <c r="H1625" i="1"/>
  <c r="H1633" i="1"/>
  <c r="H1638" i="1"/>
  <c r="H1644" i="1"/>
  <c r="H1663" i="1"/>
  <c r="H1666" i="1"/>
  <c r="H1669" i="1"/>
  <c r="H1673" i="1"/>
  <c r="H1677" i="1"/>
  <c r="H1684" i="1"/>
  <c r="H1686" i="1"/>
  <c r="H1704" i="1"/>
  <c r="H1709" i="1"/>
  <c r="H1715" i="1"/>
  <c r="H1718" i="1"/>
  <c r="H1720" i="1"/>
  <c r="H1723" i="1"/>
  <c r="H1726" i="1"/>
  <c r="H1728" i="1"/>
  <c r="H1730" i="1"/>
  <c r="H1732" i="1"/>
  <c r="H1734" i="1"/>
  <c r="H1738" i="1"/>
  <c r="H1744" i="1"/>
  <c r="H1766" i="1"/>
  <c r="H1770" i="1"/>
  <c r="H1773" i="1"/>
  <c r="H1775" i="1"/>
  <c r="H1779" i="1"/>
  <c r="H1785" i="1"/>
  <c r="H1806" i="1"/>
  <c r="H1810" i="1"/>
  <c r="H1814" i="1"/>
  <c r="H1816" i="1"/>
  <c r="H1818" i="1"/>
  <c r="H1822" i="1"/>
  <c r="H1833" i="1"/>
  <c r="H1844" i="1"/>
  <c r="H1853" i="1"/>
  <c r="H1863" i="1"/>
  <c r="H1866" i="1"/>
  <c r="H1870" i="1"/>
  <c r="H1876" i="1"/>
  <c r="H1882" i="1"/>
  <c r="H1892" i="1"/>
  <c r="H1895" i="1"/>
  <c r="H1901" i="1"/>
  <c r="H1904" i="1"/>
  <c r="H1907" i="1"/>
  <c r="H1914" i="1"/>
  <c r="H1917" i="1"/>
  <c r="H1920" i="1"/>
  <c r="H1929" i="1"/>
  <c r="H1932" i="1"/>
  <c r="H1936" i="1"/>
  <c r="H1938" i="1"/>
  <c r="H1940" i="1"/>
  <c r="H1944" i="1"/>
  <c r="H1952" i="1"/>
  <c r="H1955" i="1"/>
  <c r="H1957" i="1"/>
  <c r="H1959" i="1"/>
  <c r="I1908" i="1" l="1"/>
  <c r="I1910" i="1" s="1"/>
  <c r="I1257" i="1"/>
  <c r="I1259" i="1" s="1"/>
  <c r="J1960" i="1"/>
  <c r="J1962" i="1" s="1"/>
  <c r="K1960" i="1"/>
  <c r="K1962" i="1" s="1"/>
  <c r="K1908" i="1"/>
  <c r="K1910" i="1" s="1"/>
  <c r="K1257" i="1"/>
  <c r="K1259" i="1" s="1"/>
  <c r="L1960" i="1"/>
  <c r="L1962" i="1" s="1"/>
  <c r="L1908" i="1"/>
  <c r="L1910" i="1" s="1"/>
  <c r="M1960" i="1"/>
  <c r="M1962" i="1" s="1"/>
  <c r="M1908" i="1"/>
  <c r="M1910" i="1" s="1"/>
  <c r="M1257" i="1"/>
  <c r="M1259" i="1" s="1"/>
  <c r="N1960" i="1"/>
  <c r="N1962" i="1" s="1"/>
  <c r="N1908" i="1"/>
  <c r="N1910" i="1" s="1"/>
  <c r="N1257" i="1"/>
  <c r="N1259" i="1" s="1"/>
  <c r="O1960" i="1"/>
  <c r="O1962" i="1" s="1"/>
  <c r="O1908" i="1"/>
  <c r="O1910" i="1" s="1"/>
  <c r="P1960" i="1"/>
  <c r="P1962" i="1" s="1"/>
  <c r="P1908" i="1"/>
  <c r="P1910" i="1" s="1"/>
  <c r="P1257" i="1"/>
  <c r="P1259" i="1" s="1"/>
  <c r="S1960" i="1"/>
  <c r="S1962" i="1" s="1"/>
  <c r="S1908" i="1"/>
  <c r="S1910" i="1" s="1"/>
  <c r="S1257" i="1"/>
  <c r="S1259" i="1" s="1"/>
  <c r="S570" i="1"/>
  <c r="S572" i="1" s="1"/>
  <c r="H1960" i="1"/>
  <c r="H1962" i="1" s="1"/>
  <c r="H1908" i="1"/>
  <c r="H1910" i="1" s="1"/>
  <c r="H1257" i="1"/>
  <c r="H1259" i="1" s="1"/>
  <c r="I1960" i="1"/>
  <c r="I1962" i="1" s="1"/>
  <c r="J1908" i="1"/>
  <c r="J1910" i="1" s="1"/>
  <c r="J1257" i="1"/>
  <c r="J1259" i="1" s="1"/>
  <c r="L1257" i="1"/>
  <c r="L1259" i="1" s="1"/>
  <c r="O1257" i="1"/>
  <c r="O1259" i="1" s="1"/>
  <c r="H1440" i="1"/>
  <c r="H1442" i="1" s="1"/>
  <c r="H1390" i="1"/>
  <c r="H1392" i="1" s="1"/>
  <c r="H1352" i="1"/>
  <c r="H1354" i="1" s="1"/>
  <c r="H1135" i="1"/>
  <c r="H1137" i="1" s="1"/>
  <c r="H1078" i="1"/>
  <c r="H1080" i="1" s="1"/>
  <c r="H829" i="1"/>
  <c r="I1440" i="1"/>
  <c r="I1442" i="1" s="1"/>
  <c r="I1390" i="1"/>
  <c r="I1392" i="1" s="1"/>
  <c r="I1352" i="1"/>
  <c r="I1354" i="1" s="1"/>
  <c r="I1135" i="1"/>
  <c r="I1137" i="1" s="1"/>
  <c r="I1078" i="1"/>
  <c r="I1080" i="1" s="1"/>
  <c r="I829" i="1"/>
  <c r="I831" i="1" s="1"/>
  <c r="J1440" i="1"/>
  <c r="J1442" i="1" s="1"/>
  <c r="J1390" i="1"/>
  <c r="J1392" i="1" s="1"/>
  <c r="J1352" i="1"/>
  <c r="J1354" i="1" s="1"/>
  <c r="J1135" i="1"/>
  <c r="J1137" i="1" s="1"/>
  <c r="J1078" i="1"/>
  <c r="J1080" i="1" s="1"/>
  <c r="J829" i="1"/>
  <c r="K1440" i="1"/>
  <c r="K1442" i="1" s="1"/>
  <c r="K1390" i="1"/>
  <c r="K1392" i="1" s="1"/>
  <c r="K1352" i="1"/>
  <c r="K1354" i="1" s="1"/>
  <c r="K1135" i="1"/>
  <c r="K1137" i="1" s="1"/>
  <c r="K1078" i="1"/>
  <c r="K1080" i="1" s="1"/>
  <c r="K829" i="1"/>
  <c r="L1440" i="1"/>
  <c r="L1442" i="1" s="1"/>
  <c r="L1390" i="1"/>
  <c r="L1392" i="1" s="1"/>
  <c r="L1352" i="1"/>
  <c r="L1354" i="1" s="1"/>
  <c r="L1135" i="1"/>
  <c r="L1137" i="1" s="1"/>
  <c r="L1078" i="1"/>
  <c r="L1080" i="1" s="1"/>
  <c r="L829" i="1"/>
  <c r="M1440" i="1"/>
  <c r="M1442" i="1" s="1"/>
  <c r="M1390" i="1"/>
  <c r="M1392" i="1" s="1"/>
  <c r="M1352" i="1"/>
  <c r="M1354" i="1" s="1"/>
  <c r="M1135" i="1"/>
  <c r="M1137" i="1" s="1"/>
  <c r="M1078" i="1"/>
  <c r="M1080" i="1" s="1"/>
  <c r="M829" i="1"/>
  <c r="N1440" i="1"/>
  <c r="N1442" i="1" s="1"/>
  <c r="N1390" i="1"/>
  <c r="N1392" i="1" s="1"/>
  <c r="N1352" i="1"/>
  <c r="N1354" i="1" s="1"/>
  <c r="N1135" i="1"/>
  <c r="N1137" i="1" s="1"/>
  <c r="N1078" i="1"/>
  <c r="N1080" i="1" s="1"/>
  <c r="N829" i="1"/>
  <c r="N831" i="1" s="1"/>
  <c r="O1440" i="1"/>
  <c r="O1442" i="1" s="1"/>
  <c r="O1390" i="1"/>
  <c r="O1392" i="1" s="1"/>
  <c r="O1352" i="1"/>
  <c r="O1354" i="1" s="1"/>
  <c r="O1135" i="1"/>
  <c r="O1137" i="1" s="1"/>
  <c r="O1078" i="1"/>
  <c r="O1080" i="1" s="1"/>
  <c r="O829" i="1"/>
  <c r="P1440" i="1"/>
  <c r="P1442" i="1" s="1"/>
  <c r="P1390" i="1"/>
  <c r="P1392" i="1" s="1"/>
  <c r="P1352" i="1"/>
  <c r="P1354" i="1" s="1"/>
  <c r="P1135" i="1"/>
  <c r="P1137" i="1" s="1"/>
  <c r="P1078" i="1"/>
  <c r="P1080" i="1" s="1"/>
  <c r="P829" i="1"/>
  <c r="S1440" i="1"/>
  <c r="S1442" i="1" s="1"/>
  <c r="S1390" i="1"/>
  <c r="S1392" i="1" s="1"/>
  <c r="S1352" i="1"/>
  <c r="S1354" i="1" s="1"/>
  <c r="S1135" i="1"/>
  <c r="S1137" i="1" s="1"/>
  <c r="S1078" i="1"/>
  <c r="S1080" i="1" s="1"/>
  <c r="S829" i="1"/>
  <c r="I861" i="1"/>
  <c r="I863" i="1" s="1"/>
  <c r="J861" i="1"/>
  <c r="J863" i="1" s="1"/>
  <c r="J831" i="1"/>
  <c r="M861" i="1"/>
  <c r="M863" i="1" s="1"/>
  <c r="M831" i="1"/>
  <c r="N861" i="1"/>
  <c r="N863" i="1" s="1"/>
  <c r="H725" i="1"/>
  <c r="H727" i="1" s="1"/>
  <c r="H675" i="1"/>
  <c r="H677" i="1" s="1"/>
  <c r="I725" i="1"/>
  <c r="I727" i="1" s="1"/>
  <c r="I675" i="1"/>
  <c r="I677" i="1" s="1"/>
  <c r="J725" i="1"/>
  <c r="J727" i="1" s="1"/>
  <c r="J675" i="1"/>
  <c r="J677" i="1" s="1"/>
  <c r="K725" i="1"/>
  <c r="K727" i="1" s="1"/>
  <c r="K675" i="1"/>
  <c r="K677" i="1" s="1"/>
  <c r="L725" i="1"/>
  <c r="L727" i="1" s="1"/>
  <c r="L675" i="1"/>
  <c r="L677" i="1" s="1"/>
  <c r="M725" i="1"/>
  <c r="M727" i="1" s="1"/>
  <c r="M675" i="1"/>
  <c r="M677" i="1" s="1"/>
  <c r="N725" i="1"/>
  <c r="N727" i="1" s="1"/>
  <c r="N675" i="1"/>
  <c r="N677" i="1" s="1"/>
  <c r="O725" i="1"/>
  <c r="O727" i="1" s="1"/>
  <c r="O675" i="1"/>
  <c r="O677" i="1" s="1"/>
  <c r="P725" i="1"/>
  <c r="P727" i="1" s="1"/>
  <c r="P675" i="1"/>
  <c r="P677" i="1" s="1"/>
  <c r="S725" i="1"/>
  <c r="S727" i="1" s="1"/>
  <c r="S675" i="1"/>
  <c r="S677" i="1" s="1"/>
  <c r="H861" i="1"/>
  <c r="H863" i="1" s="1"/>
  <c r="H831" i="1"/>
  <c r="K861" i="1"/>
  <c r="K863" i="1" s="1"/>
  <c r="K831" i="1"/>
  <c r="L861" i="1"/>
  <c r="L863" i="1" s="1"/>
  <c r="L831" i="1"/>
  <c r="O861" i="1"/>
  <c r="O863" i="1" s="1"/>
  <c r="O831" i="1"/>
  <c r="P861" i="1"/>
  <c r="P863" i="1" s="1"/>
  <c r="P831" i="1"/>
  <c r="S861" i="1"/>
  <c r="S863" i="1" s="1"/>
  <c r="S831" i="1"/>
  <c r="H570" i="1"/>
  <c r="H572" i="1" s="1"/>
  <c r="L570" i="1"/>
  <c r="N570" i="1"/>
  <c r="P570" i="1"/>
  <c r="I570" i="1"/>
  <c r="I572" i="1" s="1"/>
  <c r="J570" i="1"/>
  <c r="K570" i="1"/>
  <c r="M570" i="1"/>
  <c r="O570" i="1"/>
  <c r="H1963" i="1"/>
  <c r="I1963" i="1"/>
  <c r="R881" i="1"/>
  <c r="R1943" i="1"/>
  <c r="R1942" i="1"/>
  <c r="R1941" i="1"/>
  <c r="R1151" i="1"/>
  <c r="R1396" i="1"/>
  <c r="R1280" i="1"/>
  <c r="R1643" i="1"/>
  <c r="R1642" i="1"/>
  <c r="R1641" i="1"/>
  <c r="R1640" i="1"/>
  <c r="R1639" i="1"/>
  <c r="R168" i="1"/>
  <c r="R167" i="1"/>
  <c r="R166" i="1"/>
  <c r="R223" i="1"/>
  <c r="R915" i="1"/>
  <c r="R541" i="1"/>
  <c r="R1086" i="1"/>
  <c r="R1129" i="1"/>
  <c r="R1128" i="1"/>
  <c r="R690" i="1"/>
  <c r="R689" i="1"/>
  <c r="R688" i="1"/>
  <c r="R687" i="1"/>
  <c r="R686" i="1"/>
  <c r="R685" i="1"/>
  <c r="R154" i="1"/>
  <c r="R425" i="1"/>
  <c r="R1906" i="1"/>
  <c r="R1905" i="1"/>
  <c r="R25" i="1"/>
  <c r="R24" i="1"/>
  <c r="R303" i="1"/>
  <c r="R868" i="1"/>
  <c r="R867" i="1"/>
  <c r="R1223" i="1"/>
  <c r="R1222" i="1"/>
  <c r="R1221" i="1"/>
  <c r="R1220" i="1"/>
  <c r="R910" i="1"/>
  <c r="R514" i="1"/>
  <c r="R1035" i="1"/>
  <c r="R1034" i="1"/>
  <c r="R673" i="1"/>
  <c r="R1404" i="1"/>
  <c r="R1408" i="1"/>
  <c r="R1407" i="1"/>
  <c r="R1406" i="1"/>
  <c r="R1467" i="1"/>
  <c r="R1466" i="1"/>
  <c r="R1465" i="1"/>
  <c r="R1774" i="1"/>
  <c r="R796" i="1"/>
  <c r="R754" i="1"/>
  <c r="R753" i="1"/>
  <c r="R752" i="1"/>
  <c r="R751" i="1"/>
  <c r="R750" i="1"/>
  <c r="R423" i="1"/>
  <c r="R1265" i="1"/>
  <c r="R1264" i="1"/>
  <c r="R1460" i="1"/>
  <c r="R89" i="1"/>
  <c r="R88" i="1"/>
  <c r="R648" i="1"/>
  <c r="R1743" i="1"/>
  <c r="R1742" i="1"/>
  <c r="R1741" i="1"/>
  <c r="R1740" i="1"/>
  <c r="R1739" i="1"/>
  <c r="R694" i="1"/>
  <c r="R776" i="1"/>
  <c r="R921" i="1"/>
  <c r="R920" i="1"/>
  <c r="R919" i="1"/>
  <c r="R295" i="1"/>
  <c r="R294" i="1"/>
  <c r="R293" i="1"/>
  <c r="R292" i="1"/>
  <c r="R291" i="1"/>
  <c r="R290" i="1"/>
  <c r="R289" i="1"/>
  <c r="R1350" i="1"/>
  <c r="R960" i="1"/>
  <c r="R959" i="1"/>
  <c r="R784" i="1"/>
  <c r="R783" i="1"/>
  <c r="R782" i="1"/>
  <c r="R781" i="1"/>
  <c r="R780" i="1"/>
  <c r="R1297" i="1"/>
  <c r="R1296" i="1"/>
  <c r="R1295" i="1"/>
  <c r="R1168" i="1"/>
  <c r="R1167" i="1"/>
  <c r="R421" i="1"/>
  <c r="R420" i="1"/>
  <c r="R1733" i="1"/>
  <c r="R657" i="1"/>
  <c r="R656" i="1"/>
  <c r="R655" i="1"/>
  <c r="R654" i="1"/>
  <c r="R1809" i="1"/>
  <c r="R1808" i="1"/>
  <c r="R1807" i="1"/>
  <c r="R1149" i="1"/>
  <c r="R1148" i="1"/>
  <c r="R395" i="1"/>
  <c r="R394" i="1"/>
  <c r="R393" i="1"/>
  <c r="R1394" i="1"/>
  <c r="R1393" i="1"/>
  <c r="R240" i="1"/>
  <c r="R443" i="1"/>
  <c r="R1438" i="1"/>
  <c r="R1532" i="1"/>
  <c r="R1531" i="1"/>
  <c r="R1894" i="1"/>
  <c r="R1893" i="1"/>
  <c r="R801" i="1"/>
  <c r="R1815" i="1"/>
  <c r="R202" i="1"/>
  <c r="R201" i="1"/>
  <c r="R1133" i="1"/>
  <c r="R1132" i="1"/>
  <c r="R1131" i="1"/>
  <c r="R1458" i="1"/>
  <c r="R1457" i="1"/>
  <c r="R1456" i="1"/>
  <c r="R850" i="1"/>
  <c r="R849" i="1"/>
  <c r="R848" i="1"/>
  <c r="R847" i="1"/>
  <c r="R846" i="1"/>
  <c r="R759" i="1"/>
  <c r="R758" i="1"/>
  <c r="R1267" i="1"/>
  <c r="R1410" i="1"/>
  <c r="R859" i="1"/>
  <c r="R858" i="1"/>
  <c r="R857" i="1"/>
  <c r="R856" i="1"/>
  <c r="R855" i="1"/>
  <c r="R854" i="1"/>
  <c r="R853" i="1"/>
  <c r="R852" i="1"/>
  <c r="R1367" i="1"/>
  <c r="R1366" i="1"/>
  <c r="R1365" i="1"/>
  <c r="R532" i="1"/>
  <c r="R531" i="1"/>
  <c r="R498" i="1"/>
  <c r="R285" i="1"/>
  <c r="R284" i="1"/>
  <c r="R283" i="1"/>
  <c r="R282" i="1"/>
  <c r="R281" i="1"/>
  <c r="R692" i="1"/>
  <c r="R1361" i="1"/>
  <c r="R491" i="1"/>
  <c r="R1412" i="1"/>
  <c r="R35" i="1"/>
  <c r="R562" i="1"/>
  <c r="R664" i="1"/>
  <c r="R205" i="1"/>
  <c r="R204" i="1"/>
  <c r="R1668" i="1"/>
  <c r="R1667" i="1"/>
  <c r="R619" i="1"/>
  <c r="R1954" i="1"/>
  <c r="R1953" i="1"/>
  <c r="R112" i="1"/>
  <c r="R111" i="1"/>
  <c r="R110" i="1"/>
  <c r="R756" i="1"/>
  <c r="R1054" i="1"/>
  <c r="R662" i="1"/>
  <c r="R661" i="1"/>
  <c r="R660" i="1"/>
  <c r="R659" i="1"/>
  <c r="R897" i="1"/>
  <c r="R896" i="1"/>
  <c r="R1284" i="1"/>
  <c r="R1283" i="1"/>
  <c r="R1282" i="1"/>
  <c r="R1293" i="1"/>
  <c r="R1292" i="1"/>
  <c r="R1291" i="1"/>
  <c r="R1290" i="1"/>
  <c r="R1527" i="1"/>
  <c r="R1526" i="1"/>
  <c r="R704" i="1"/>
  <c r="R703" i="1"/>
  <c r="R1262" i="1"/>
  <c r="R10" i="1"/>
  <c r="R778" i="1"/>
  <c r="R1571" i="1"/>
  <c r="R1570" i="1"/>
  <c r="R1569" i="1"/>
  <c r="R1568" i="1"/>
  <c r="R1567" i="1"/>
  <c r="R1566" i="1"/>
  <c r="R1565" i="1"/>
  <c r="R1564" i="1"/>
  <c r="R1563" i="1"/>
  <c r="R1562" i="1"/>
  <c r="R98" i="1"/>
  <c r="R97" i="1"/>
  <c r="R588" i="1"/>
  <c r="R1609" i="1"/>
  <c r="R683" i="1"/>
  <c r="R682" i="1"/>
  <c r="R1013" i="1"/>
  <c r="R576" i="1"/>
  <c r="R575" i="1"/>
  <c r="R574" i="1"/>
  <c r="R573" i="1"/>
  <c r="R1218" i="1"/>
  <c r="R1217" i="1"/>
  <c r="R1216" i="1"/>
  <c r="R1215" i="1"/>
  <c r="R1214" i="1"/>
  <c r="R1213" i="1"/>
  <c r="R1212" i="1"/>
  <c r="R1211" i="1"/>
  <c r="R1210" i="1"/>
  <c r="R844" i="1"/>
  <c r="R843" i="1"/>
  <c r="R842" i="1"/>
  <c r="R841" i="1"/>
  <c r="R199" i="1"/>
  <c r="R1624" i="1"/>
  <c r="R1126" i="1"/>
  <c r="R1125" i="1"/>
  <c r="R1124" i="1"/>
  <c r="R1123" i="1"/>
  <c r="R826" i="1"/>
  <c r="R825" i="1"/>
  <c r="R824" i="1"/>
  <c r="R823" i="1"/>
  <c r="R822" i="1"/>
  <c r="R821" i="1"/>
  <c r="R820" i="1"/>
  <c r="R819" i="1"/>
  <c r="R818" i="1"/>
  <c r="R817" i="1"/>
  <c r="R1255" i="1"/>
  <c r="R1254" i="1"/>
  <c r="R1253" i="1"/>
  <c r="R272" i="1"/>
  <c r="R271" i="1"/>
  <c r="R270" i="1"/>
  <c r="R269" i="1"/>
  <c r="R268" i="1"/>
  <c r="R267" i="1"/>
  <c r="R266" i="1"/>
  <c r="R265" i="1"/>
  <c r="R264" i="1"/>
  <c r="R263" i="1"/>
  <c r="R262" i="1"/>
  <c r="R519" i="1"/>
  <c r="R397" i="1"/>
  <c r="R998" i="1"/>
  <c r="R997" i="1"/>
  <c r="R996" i="1"/>
  <c r="R995" i="1"/>
  <c r="R994" i="1"/>
  <c r="R993" i="1"/>
  <c r="R652" i="1"/>
  <c r="R1023" i="1"/>
  <c r="R1535" i="1"/>
  <c r="R1534" i="1"/>
  <c r="R1373" i="1"/>
  <c r="R1372" i="1"/>
  <c r="R1371" i="1"/>
  <c r="R1370" i="1"/>
  <c r="R1369" i="1"/>
  <c r="R808" i="1"/>
  <c r="R1683" i="1"/>
  <c r="R1682" i="1"/>
  <c r="R1681" i="1"/>
  <c r="R1680" i="1"/>
  <c r="R1679" i="1"/>
  <c r="R1678" i="1"/>
  <c r="R1451" i="1"/>
  <c r="R1450" i="1"/>
  <c r="R1246" i="1"/>
  <c r="R1916" i="1"/>
  <c r="R1915" i="1"/>
  <c r="R1093" i="1"/>
  <c r="R1092" i="1"/>
  <c r="R1091" i="1"/>
  <c r="R1090" i="1"/>
  <c r="R581" i="1"/>
  <c r="R371" i="1"/>
  <c r="R370" i="1"/>
  <c r="R369" i="1"/>
  <c r="R368" i="1"/>
  <c r="R367" i="1"/>
  <c r="R366" i="1"/>
  <c r="R365" i="1"/>
  <c r="R364" i="1"/>
  <c r="R363" i="1"/>
  <c r="R362" i="1"/>
  <c r="R361" i="1"/>
  <c r="R529" i="1"/>
  <c r="R528" i="1"/>
  <c r="R527" i="1"/>
  <c r="R526" i="1"/>
  <c r="R525" i="1"/>
  <c r="R524" i="1"/>
  <c r="R523" i="1"/>
  <c r="R522" i="1"/>
  <c r="R521" i="1"/>
  <c r="R1233" i="1"/>
  <c r="R1529" i="1"/>
  <c r="R313" i="1"/>
  <c r="R312" i="1"/>
  <c r="R311" i="1"/>
  <c r="R310" i="1"/>
  <c r="R309" i="1"/>
  <c r="R308" i="1"/>
  <c r="R307" i="1"/>
  <c r="R306" i="1"/>
  <c r="R305" i="1"/>
  <c r="R141" i="1"/>
  <c r="R140" i="1"/>
  <c r="R139" i="1"/>
  <c r="R138" i="1"/>
  <c r="R1575" i="1"/>
  <c r="R1574" i="1"/>
  <c r="R1573" i="1"/>
  <c r="R534" i="1"/>
  <c r="R650" i="1"/>
  <c r="R1286" i="1"/>
  <c r="R92" i="1"/>
  <c r="R91" i="1"/>
  <c r="R1784" i="1"/>
  <c r="R1783" i="1"/>
  <c r="R1782" i="1"/>
  <c r="R1781" i="1"/>
  <c r="R1780" i="1"/>
  <c r="R723" i="1"/>
  <c r="R722" i="1"/>
  <c r="R721" i="1"/>
  <c r="R720" i="1"/>
  <c r="R719" i="1"/>
  <c r="R1607" i="1"/>
  <c r="R1832" i="1"/>
  <c r="R1831" i="1"/>
  <c r="R1830" i="1"/>
  <c r="R1829" i="1"/>
  <c r="R1828" i="1"/>
  <c r="R1827" i="1"/>
  <c r="R1826" i="1"/>
  <c r="R1825" i="1"/>
  <c r="R1824" i="1"/>
  <c r="R1823" i="1"/>
  <c r="R1729" i="1"/>
  <c r="R1238" i="1"/>
  <c r="R1237" i="1"/>
  <c r="R1236" i="1"/>
  <c r="R1235" i="1"/>
  <c r="R39" i="1"/>
  <c r="R38" i="1"/>
  <c r="R37" i="1"/>
  <c r="R804" i="1"/>
  <c r="R803" i="1"/>
  <c r="R14" i="1"/>
  <c r="R13" i="1"/>
  <c r="R12" i="1"/>
  <c r="R1445" i="1"/>
  <c r="R1444" i="1"/>
  <c r="R1443" i="1"/>
  <c r="R496" i="1"/>
  <c r="R495" i="1"/>
  <c r="R494" i="1"/>
  <c r="R493" i="1"/>
  <c r="R1181" i="1"/>
  <c r="R1180" i="1"/>
  <c r="R1179" i="1"/>
  <c r="R1178" i="1"/>
  <c r="R1177" i="1"/>
  <c r="R1176" i="1"/>
  <c r="R1175" i="1"/>
  <c r="R1225" i="1"/>
  <c r="R507" i="1"/>
  <c r="R506" i="1"/>
  <c r="R505" i="1"/>
  <c r="R504" i="1"/>
  <c r="R503" i="1"/>
  <c r="R502" i="1"/>
  <c r="R501" i="1"/>
  <c r="R500" i="1"/>
  <c r="R1852" i="1"/>
  <c r="R1851" i="1"/>
  <c r="R1850" i="1"/>
  <c r="R1849" i="1"/>
  <c r="R1848" i="1"/>
  <c r="R1847" i="1"/>
  <c r="R1846" i="1"/>
  <c r="R1845" i="1"/>
  <c r="R697" i="1"/>
  <c r="R696" i="1"/>
  <c r="R177" i="1"/>
  <c r="R1187" i="1"/>
  <c r="R1186" i="1"/>
  <c r="R78" i="1"/>
  <c r="R33" i="1"/>
  <c r="R32" i="1"/>
  <c r="R462" i="1"/>
  <c r="R461" i="1"/>
  <c r="R460" i="1"/>
  <c r="R459" i="1"/>
  <c r="R458" i="1"/>
  <c r="R457" i="1"/>
  <c r="R456" i="1"/>
  <c r="R455" i="1"/>
  <c r="R568" i="1"/>
  <c r="R474" i="1"/>
  <c r="R473" i="1"/>
  <c r="R472" i="1"/>
  <c r="R471" i="1"/>
  <c r="R815" i="1"/>
  <c r="R814" i="1"/>
  <c r="R813" i="1"/>
  <c r="R812" i="1"/>
  <c r="R811" i="1"/>
  <c r="R810" i="1"/>
  <c r="R1862" i="1"/>
  <c r="R1861" i="1"/>
  <c r="R1860" i="1"/>
  <c r="R1859" i="1"/>
  <c r="R1858" i="1"/>
  <c r="R1857" i="1"/>
  <c r="R1856" i="1"/>
  <c r="R1855" i="1"/>
  <c r="R1854" i="1"/>
  <c r="R1301" i="1"/>
  <c r="R717" i="1"/>
  <c r="R716" i="1"/>
  <c r="R715" i="1"/>
  <c r="R1076" i="1"/>
  <c r="R1075" i="1"/>
  <c r="R1578" i="1"/>
  <c r="R1577" i="1"/>
  <c r="R1722" i="1"/>
  <c r="R1721" i="1"/>
  <c r="R1434" i="1"/>
  <c r="R1433" i="1"/>
  <c r="R1432" i="1"/>
  <c r="R1431" i="1"/>
  <c r="R1430" i="1"/>
  <c r="R1429" i="1"/>
  <c r="R1428" i="1"/>
  <c r="R1427" i="1"/>
  <c r="R1426" i="1"/>
  <c r="R1142" i="1"/>
  <c r="R1141" i="1"/>
  <c r="R1140" i="1"/>
  <c r="R1139" i="1"/>
  <c r="R1138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763" i="1"/>
  <c r="R762" i="1"/>
  <c r="R761" i="1"/>
  <c r="R44" i="1"/>
  <c r="R43" i="1"/>
  <c r="R634" i="1"/>
  <c r="R633" i="1"/>
  <c r="R632" i="1"/>
  <c r="R453" i="1"/>
  <c r="R452" i="1"/>
  <c r="R451" i="1"/>
  <c r="R450" i="1"/>
  <c r="R449" i="1"/>
  <c r="R448" i="1"/>
  <c r="R447" i="1"/>
  <c r="R446" i="1"/>
  <c r="R445" i="1"/>
  <c r="R1436" i="1"/>
  <c r="R1778" i="1"/>
  <c r="R1777" i="1"/>
  <c r="R1776" i="1"/>
  <c r="R1165" i="1"/>
  <c r="R1164" i="1"/>
  <c r="R1163" i="1"/>
  <c r="R1162" i="1"/>
  <c r="R1095" i="1"/>
  <c r="R1160" i="1"/>
  <c r="R1159" i="1"/>
  <c r="R1158" i="1"/>
  <c r="R221" i="1"/>
  <c r="R220" i="1"/>
  <c r="R219" i="1"/>
  <c r="R218" i="1"/>
  <c r="R1731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1153" i="1"/>
  <c r="R1448" i="1"/>
  <c r="R1447" i="1"/>
  <c r="R771" i="1"/>
  <c r="R770" i="1"/>
  <c r="R769" i="1"/>
  <c r="R768" i="1"/>
  <c r="R767" i="1"/>
  <c r="R1288" i="1"/>
  <c r="R1113" i="1"/>
  <c r="R1112" i="1"/>
  <c r="R1111" i="1"/>
  <c r="R1110" i="1"/>
  <c r="R1109" i="1"/>
  <c r="R1672" i="1"/>
  <c r="R1671" i="1"/>
  <c r="R1670" i="1"/>
  <c r="R1377" i="1"/>
  <c r="R189" i="1"/>
  <c r="R188" i="1"/>
  <c r="R216" i="1"/>
  <c r="R215" i="1"/>
  <c r="R765" i="1"/>
  <c r="R1937" i="1"/>
  <c r="R1513" i="1"/>
  <c r="R579" i="1"/>
  <c r="R578" i="1"/>
  <c r="R1375" i="1"/>
  <c r="R1399" i="1"/>
  <c r="R1398" i="1"/>
  <c r="R774" i="1"/>
  <c r="R773" i="1"/>
  <c r="R1380" i="1"/>
  <c r="R1379" i="1"/>
  <c r="R1269" i="1"/>
  <c r="R680" i="1"/>
  <c r="R679" i="1"/>
  <c r="R678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837" i="1"/>
  <c r="R836" i="1"/>
  <c r="R170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1017" i="1"/>
  <c r="R1016" i="1"/>
  <c r="R1015" i="1"/>
  <c r="R22" i="1"/>
  <c r="R21" i="1"/>
  <c r="R20" i="1"/>
  <c r="R19" i="1"/>
  <c r="R834" i="1"/>
  <c r="R833" i="1"/>
  <c r="R832" i="1"/>
  <c r="R1541" i="1"/>
  <c r="R1540" i="1"/>
  <c r="R415" i="1"/>
  <c r="R414" i="1"/>
  <c r="R413" i="1"/>
  <c r="R412" i="1"/>
  <c r="R411" i="1"/>
  <c r="R410" i="1"/>
  <c r="R1522" i="1"/>
  <c r="R1521" i="1"/>
  <c r="R1520" i="1"/>
  <c r="R1006" i="1"/>
  <c r="R1005" i="1"/>
  <c r="R1004" i="1"/>
  <c r="R1003" i="1"/>
  <c r="R1002" i="1"/>
  <c r="R1001" i="1"/>
  <c r="R1000" i="1"/>
  <c r="R381" i="1"/>
  <c r="R1939" i="1"/>
  <c r="R891" i="1"/>
  <c r="R890" i="1"/>
  <c r="R889" i="1"/>
  <c r="R888" i="1"/>
  <c r="R887" i="1"/>
  <c r="R886" i="1"/>
  <c r="R885" i="1"/>
  <c r="R617" i="1"/>
  <c r="R436" i="1"/>
  <c r="R435" i="1"/>
  <c r="R434" i="1"/>
  <c r="R433" i="1"/>
  <c r="R432" i="1"/>
  <c r="R431" i="1"/>
  <c r="R430" i="1"/>
  <c r="R429" i="1"/>
  <c r="R428" i="1"/>
  <c r="R427" i="1"/>
  <c r="R1708" i="1"/>
  <c r="R1707" i="1"/>
  <c r="R1706" i="1"/>
  <c r="R1705" i="1"/>
  <c r="R788" i="1"/>
  <c r="R787" i="1"/>
  <c r="R786" i="1"/>
  <c r="R1717" i="1"/>
  <c r="R1716" i="1"/>
  <c r="R566" i="1"/>
  <c r="R565" i="1"/>
  <c r="R564" i="1"/>
  <c r="R86" i="1"/>
  <c r="R85" i="1"/>
  <c r="R84" i="1"/>
  <c r="R83" i="1"/>
  <c r="R82" i="1"/>
  <c r="R81" i="1"/>
  <c r="R80" i="1"/>
  <c r="R1538" i="1"/>
  <c r="R1537" i="1"/>
  <c r="R152" i="1"/>
  <c r="R151" i="1"/>
  <c r="R150" i="1"/>
  <c r="R1821" i="1"/>
  <c r="R1820" i="1"/>
  <c r="R1819" i="1"/>
  <c r="R1052" i="1"/>
  <c r="R1051" i="1"/>
  <c r="R1050" i="1"/>
  <c r="R1049" i="1"/>
  <c r="R1048" i="1"/>
  <c r="R586" i="1"/>
  <c r="R1305" i="1"/>
  <c r="R1304" i="1"/>
  <c r="R1303" i="1"/>
  <c r="R957" i="1"/>
  <c r="R1073" i="1"/>
  <c r="R1072" i="1"/>
  <c r="R1071" i="1"/>
  <c r="R1676" i="1"/>
  <c r="R1675" i="1"/>
  <c r="R1674" i="1"/>
  <c r="R1260" i="1"/>
  <c r="R1919" i="1"/>
  <c r="R1918" i="1"/>
  <c r="R1156" i="1"/>
  <c r="R1155" i="1"/>
  <c r="R1021" i="1"/>
  <c r="R1020" i="1"/>
  <c r="R1019" i="1"/>
  <c r="R324" i="1"/>
  <c r="R828" i="1"/>
  <c r="R1869" i="1"/>
  <c r="R1868" i="1"/>
  <c r="R1867" i="1"/>
  <c r="R322" i="1"/>
  <c r="R321" i="1"/>
  <c r="R320" i="1"/>
  <c r="R319" i="1"/>
  <c r="R894" i="1"/>
  <c r="R893" i="1"/>
  <c r="R418" i="1"/>
  <c r="R417" i="1"/>
  <c r="R1251" i="1"/>
  <c r="R1250" i="1"/>
  <c r="R1249" i="1"/>
  <c r="R1248" i="1"/>
  <c r="R123" i="1"/>
  <c r="R122" i="1"/>
  <c r="R121" i="1"/>
  <c r="R120" i="1"/>
  <c r="R119" i="1"/>
  <c r="R118" i="1"/>
  <c r="R117" i="1"/>
  <c r="R116" i="1"/>
  <c r="R115" i="1"/>
  <c r="R114" i="1"/>
  <c r="R1935" i="1"/>
  <c r="R1934" i="1"/>
  <c r="R1933" i="1"/>
  <c r="R391" i="1"/>
  <c r="R390" i="1"/>
  <c r="R389" i="1"/>
  <c r="R388" i="1"/>
  <c r="R387" i="1"/>
  <c r="R386" i="1"/>
  <c r="R385" i="1"/>
  <c r="R384" i="1"/>
  <c r="R383" i="1"/>
  <c r="R469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512" i="1"/>
  <c r="R95" i="1"/>
  <c r="R94" i="1"/>
  <c r="R317" i="1"/>
  <c r="R316" i="1"/>
  <c r="R315" i="1"/>
  <c r="R1499" i="1"/>
  <c r="R1498" i="1"/>
  <c r="R1497" i="1"/>
  <c r="R1496" i="1"/>
  <c r="R1495" i="1"/>
  <c r="R1494" i="1"/>
  <c r="R136" i="1"/>
  <c r="R135" i="1"/>
  <c r="R134" i="1"/>
  <c r="R133" i="1"/>
  <c r="R132" i="1"/>
  <c r="R875" i="1"/>
  <c r="R874" i="1"/>
  <c r="R873" i="1"/>
  <c r="R1928" i="1"/>
  <c r="R1927" i="1"/>
  <c r="R1926" i="1"/>
  <c r="R1925" i="1"/>
  <c r="R1924" i="1"/>
  <c r="R1923" i="1"/>
  <c r="R1922" i="1"/>
  <c r="R1921" i="1"/>
  <c r="R209" i="1"/>
  <c r="R208" i="1"/>
  <c r="R207" i="1"/>
  <c r="R1865" i="1"/>
  <c r="R1864" i="1"/>
  <c r="R1900" i="1"/>
  <c r="R1899" i="1"/>
  <c r="R1898" i="1"/>
  <c r="R1897" i="1"/>
  <c r="R1896" i="1"/>
  <c r="R865" i="1"/>
  <c r="R864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7" i="1"/>
  <c r="R926" i="1"/>
  <c r="R925" i="1"/>
  <c r="R924" i="1"/>
  <c r="R923" i="1"/>
  <c r="R48" i="1"/>
  <c r="R47" i="1"/>
  <c r="R46" i="1"/>
  <c r="R213" i="1"/>
  <c r="R212" i="1"/>
  <c r="R211" i="1"/>
  <c r="R551" i="1"/>
  <c r="R550" i="1"/>
  <c r="R549" i="1"/>
  <c r="R548" i="1"/>
  <c r="R547" i="1"/>
  <c r="R546" i="1"/>
  <c r="R545" i="1"/>
  <c r="R544" i="1"/>
  <c r="R543" i="1"/>
  <c r="R1101" i="1"/>
  <c r="R1100" i="1"/>
  <c r="R1099" i="1"/>
  <c r="R1098" i="1"/>
  <c r="R1097" i="1"/>
  <c r="R646" i="1"/>
  <c r="R645" i="1"/>
  <c r="R644" i="1"/>
  <c r="R643" i="1"/>
  <c r="R642" i="1"/>
  <c r="R1032" i="1"/>
  <c r="R1714" i="1"/>
  <c r="R1713" i="1"/>
  <c r="R1712" i="1"/>
  <c r="R1711" i="1"/>
  <c r="R1710" i="1"/>
  <c r="R146" i="1"/>
  <c r="R145" i="1"/>
  <c r="R144" i="1"/>
  <c r="R143" i="1"/>
  <c r="R1719" i="1"/>
  <c r="R1184" i="1"/>
  <c r="R1183" i="1"/>
  <c r="R1046" i="1"/>
  <c r="R1045" i="1"/>
  <c r="R1044" i="1"/>
  <c r="R1043" i="1"/>
  <c r="R441" i="1"/>
  <c r="R440" i="1"/>
  <c r="R439" i="1"/>
  <c r="R438" i="1"/>
  <c r="R806" i="1"/>
  <c r="R1605" i="1"/>
  <c r="R1604" i="1"/>
  <c r="R1603" i="1"/>
  <c r="R1602" i="1"/>
  <c r="R1601" i="1"/>
  <c r="R1600" i="1"/>
  <c r="R1599" i="1"/>
  <c r="R1598" i="1"/>
  <c r="R1084" i="1"/>
  <c r="R1083" i="1"/>
  <c r="R1082" i="1"/>
  <c r="R1081" i="1"/>
  <c r="R1402" i="1"/>
  <c r="R1401" i="1"/>
  <c r="R1388" i="1"/>
  <c r="R1387" i="1"/>
  <c r="R1386" i="1"/>
  <c r="R1208" i="1"/>
  <c r="R1207" i="1"/>
  <c r="R1206" i="1"/>
  <c r="R1205" i="1"/>
  <c r="R1204" i="1"/>
  <c r="R1026" i="1"/>
  <c r="R1025" i="1"/>
  <c r="R408" i="1"/>
  <c r="R407" i="1"/>
  <c r="R406" i="1"/>
  <c r="R405" i="1"/>
  <c r="R404" i="1"/>
  <c r="R403" i="1"/>
  <c r="R402" i="1"/>
  <c r="R401" i="1"/>
  <c r="R400" i="1"/>
  <c r="R399" i="1"/>
  <c r="R1875" i="1"/>
  <c r="R1874" i="1"/>
  <c r="R1873" i="1"/>
  <c r="R1872" i="1"/>
  <c r="R1871" i="1"/>
  <c r="R1637" i="1"/>
  <c r="R1636" i="1"/>
  <c r="R1635" i="1"/>
  <c r="R1634" i="1"/>
  <c r="R517" i="1"/>
  <c r="R516" i="1"/>
  <c r="R1524" i="1"/>
  <c r="R901" i="1"/>
  <c r="R900" i="1"/>
  <c r="R899" i="1"/>
  <c r="R626" i="1"/>
  <c r="R625" i="1"/>
  <c r="R624" i="1"/>
  <c r="R623" i="1"/>
  <c r="R622" i="1"/>
  <c r="R621" i="1"/>
  <c r="R1202" i="1"/>
  <c r="R1201" i="1"/>
  <c r="R1200" i="1"/>
  <c r="R1199" i="1"/>
  <c r="R1198" i="1"/>
  <c r="R1197" i="1"/>
  <c r="R1196" i="1"/>
  <c r="R1195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1590" i="1"/>
  <c r="R1589" i="1"/>
  <c r="R1588" i="1"/>
  <c r="R1587" i="1"/>
  <c r="R1586" i="1"/>
  <c r="R1585" i="1"/>
  <c r="R1584" i="1"/>
  <c r="R1583" i="1"/>
  <c r="R1582" i="1"/>
  <c r="R1581" i="1"/>
  <c r="R1580" i="1"/>
  <c r="R584" i="1"/>
  <c r="R583" i="1"/>
  <c r="R1956" i="1"/>
  <c r="R374" i="1"/>
  <c r="R37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685" i="1"/>
  <c r="R1011" i="1"/>
  <c r="R1010" i="1"/>
  <c r="R1009" i="1"/>
  <c r="R1008" i="1"/>
  <c r="R1903" i="1"/>
  <c r="R1902" i="1"/>
  <c r="R913" i="1"/>
  <c r="R912" i="1"/>
  <c r="R1931" i="1"/>
  <c r="R1930" i="1"/>
  <c r="R1231" i="1"/>
  <c r="R1230" i="1"/>
  <c r="R1229" i="1"/>
  <c r="R1228" i="1"/>
  <c r="R1227" i="1"/>
  <c r="R1173" i="1"/>
  <c r="R1172" i="1"/>
  <c r="R1171" i="1"/>
  <c r="R1170" i="1"/>
  <c r="R560" i="1"/>
  <c r="R559" i="1"/>
  <c r="R558" i="1"/>
  <c r="R557" i="1"/>
  <c r="R556" i="1"/>
  <c r="R555" i="1"/>
  <c r="R554" i="1"/>
  <c r="R553" i="1"/>
  <c r="R728" i="1"/>
  <c r="R630" i="1"/>
  <c r="R629" i="1"/>
  <c r="R628" i="1"/>
  <c r="R1727" i="1"/>
  <c r="R226" i="1"/>
  <c r="R225" i="1"/>
  <c r="R1913" i="1"/>
  <c r="R1912" i="1"/>
  <c r="R1911" i="1"/>
  <c r="R1665" i="1"/>
  <c r="R1664" i="1"/>
  <c r="R17" i="1"/>
  <c r="R16" i="1"/>
  <c r="R1881" i="1"/>
  <c r="R1880" i="1"/>
  <c r="R1879" i="1"/>
  <c r="R1878" i="1"/>
  <c r="R1877" i="1"/>
  <c r="R1424" i="1"/>
  <c r="R1423" i="1"/>
  <c r="R1422" i="1"/>
  <c r="R1421" i="1"/>
  <c r="R1420" i="1"/>
  <c r="R1419" i="1"/>
  <c r="R1418" i="1"/>
  <c r="R1417" i="1"/>
  <c r="R730" i="1"/>
  <c r="R1028" i="1"/>
  <c r="R799" i="1"/>
  <c r="R798" i="1"/>
  <c r="R797" i="1"/>
  <c r="R1813" i="1"/>
  <c r="R1812" i="1"/>
  <c r="R1811" i="1"/>
  <c r="R908" i="1"/>
  <c r="R907" i="1"/>
  <c r="R1415" i="1"/>
  <c r="R1414" i="1"/>
  <c r="R126" i="1"/>
  <c r="R125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917" i="1"/>
  <c r="R277" i="1"/>
  <c r="R276" i="1"/>
  <c r="R275" i="1"/>
  <c r="R274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8" i="1"/>
  <c r="R7" i="1"/>
  <c r="R301" i="1"/>
  <c r="R300" i="1"/>
  <c r="R299" i="1"/>
  <c r="R298" i="1"/>
  <c r="R297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186" i="1"/>
  <c r="R185" i="1"/>
  <c r="R184" i="1"/>
  <c r="R183" i="1"/>
  <c r="R182" i="1"/>
  <c r="R181" i="1"/>
  <c r="R180" i="1"/>
  <c r="R179" i="1"/>
  <c r="R1348" i="1"/>
  <c r="R1347" i="1"/>
  <c r="R1346" i="1"/>
  <c r="R1345" i="1"/>
  <c r="R1344" i="1"/>
  <c r="R1550" i="1"/>
  <c r="R1549" i="1"/>
  <c r="R1548" i="1"/>
  <c r="R1547" i="1"/>
  <c r="R1518" i="1"/>
  <c r="R1517" i="1"/>
  <c r="R1516" i="1"/>
  <c r="R1515" i="1"/>
  <c r="R871" i="1"/>
  <c r="R870" i="1"/>
  <c r="R1958" i="1"/>
  <c r="R701" i="1"/>
  <c r="R700" i="1"/>
  <c r="R699" i="1"/>
  <c r="R1484" i="1"/>
  <c r="R1483" i="1"/>
  <c r="R1482" i="1"/>
  <c r="R1359" i="1"/>
  <c r="R1358" i="1"/>
  <c r="R1357" i="1"/>
  <c r="R1356" i="1"/>
  <c r="R1355" i="1"/>
  <c r="R1384" i="1"/>
  <c r="R1383" i="1"/>
  <c r="R1382" i="1"/>
  <c r="R1737" i="1"/>
  <c r="R1736" i="1"/>
  <c r="R1735" i="1"/>
  <c r="R1545" i="1"/>
  <c r="R1544" i="1"/>
  <c r="R1543" i="1"/>
  <c r="R671" i="1"/>
  <c r="R670" i="1"/>
  <c r="R669" i="1"/>
  <c r="R668" i="1"/>
  <c r="R667" i="1"/>
  <c r="R666" i="1"/>
  <c r="R1244" i="1"/>
  <c r="R1243" i="1"/>
  <c r="R1242" i="1"/>
  <c r="R1241" i="1"/>
  <c r="R1240" i="1"/>
  <c r="R1146" i="1"/>
  <c r="R1145" i="1"/>
  <c r="R1144" i="1"/>
  <c r="R379" i="1"/>
  <c r="R378" i="1"/>
  <c r="R377" i="1"/>
  <c r="R376" i="1"/>
  <c r="R1278" i="1"/>
  <c r="R1277" i="1"/>
  <c r="R1276" i="1"/>
  <c r="R1275" i="1"/>
  <c r="R1560" i="1"/>
  <c r="R1559" i="1"/>
  <c r="R1558" i="1"/>
  <c r="R1557" i="1"/>
  <c r="R1556" i="1"/>
  <c r="R1555" i="1"/>
  <c r="R1554" i="1"/>
  <c r="R1553" i="1"/>
  <c r="R1552" i="1"/>
  <c r="R794" i="1"/>
  <c r="R793" i="1"/>
  <c r="R792" i="1"/>
  <c r="R791" i="1"/>
  <c r="R790" i="1"/>
  <c r="R1454" i="1"/>
  <c r="R1453" i="1"/>
  <c r="R1769" i="1"/>
  <c r="R1768" i="1"/>
  <c r="R1767" i="1"/>
  <c r="R101" i="1"/>
  <c r="R100" i="1"/>
  <c r="R279" i="1"/>
  <c r="R605" i="1"/>
  <c r="R604" i="1"/>
  <c r="R603" i="1"/>
  <c r="R1193" i="1"/>
  <c r="R1192" i="1"/>
  <c r="R1191" i="1"/>
  <c r="R1843" i="1"/>
  <c r="R1842" i="1"/>
  <c r="R1841" i="1"/>
  <c r="R1840" i="1"/>
  <c r="R1839" i="1"/>
  <c r="R1838" i="1"/>
  <c r="R1837" i="1"/>
  <c r="R1836" i="1"/>
  <c r="R1835" i="1"/>
  <c r="R1834" i="1"/>
  <c r="R156" i="1"/>
  <c r="R510" i="1"/>
  <c r="R509" i="1"/>
  <c r="R197" i="1"/>
  <c r="R195" i="1"/>
  <c r="R194" i="1"/>
  <c r="R193" i="1"/>
  <c r="R839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08" i="1"/>
  <c r="R107" i="1"/>
  <c r="R106" i="1"/>
  <c r="R105" i="1"/>
  <c r="R104" i="1"/>
  <c r="R103" i="1"/>
  <c r="R1189" i="1"/>
  <c r="R1461" i="1"/>
  <c r="R1463" i="1"/>
  <c r="R467" i="1"/>
  <c r="R466" i="1"/>
  <c r="R465" i="1"/>
  <c r="R464" i="1"/>
  <c r="R191" i="1"/>
  <c r="R713" i="1"/>
  <c r="R712" i="1"/>
  <c r="R711" i="1"/>
  <c r="R710" i="1"/>
  <c r="R709" i="1"/>
  <c r="R708" i="1"/>
  <c r="R707" i="1"/>
  <c r="R706" i="1"/>
  <c r="R1891" i="1"/>
  <c r="R1890" i="1"/>
  <c r="R1889" i="1"/>
  <c r="R1888" i="1"/>
  <c r="R1887" i="1"/>
  <c r="R1886" i="1"/>
  <c r="R1885" i="1"/>
  <c r="R1884" i="1"/>
  <c r="R1883" i="1"/>
  <c r="R238" i="1"/>
  <c r="R237" i="1"/>
  <c r="R236" i="1"/>
  <c r="R235" i="1"/>
  <c r="R234" i="1"/>
  <c r="R233" i="1"/>
  <c r="R232" i="1"/>
  <c r="R231" i="1"/>
  <c r="R230" i="1"/>
  <c r="R229" i="1"/>
  <c r="R228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041" i="1"/>
  <c r="R1040" i="1"/>
  <c r="R1039" i="1"/>
  <c r="R1038" i="1"/>
  <c r="R1037" i="1"/>
  <c r="R1273" i="1"/>
  <c r="R1272" i="1"/>
  <c r="R1271" i="1"/>
  <c r="R164" i="1"/>
  <c r="R163" i="1"/>
  <c r="R162" i="1"/>
  <c r="R161" i="1"/>
  <c r="R160" i="1"/>
  <c r="R159" i="1"/>
  <c r="R158" i="1"/>
  <c r="R1772" i="1"/>
  <c r="R1771" i="1"/>
  <c r="R1311" i="1"/>
  <c r="R1310" i="1"/>
  <c r="R1309" i="1"/>
  <c r="R1308" i="1"/>
  <c r="R1307" i="1"/>
  <c r="R879" i="1"/>
  <c r="R878" i="1"/>
  <c r="R877" i="1"/>
  <c r="R1487" i="1"/>
  <c r="R1486" i="1"/>
  <c r="R905" i="1"/>
  <c r="R904" i="1"/>
  <c r="R903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1632" i="1"/>
  <c r="R1631" i="1"/>
  <c r="R1630" i="1"/>
  <c r="R1629" i="1"/>
  <c r="R1628" i="1"/>
  <c r="R1627" i="1"/>
  <c r="R1626" i="1"/>
  <c r="R41" i="1"/>
  <c r="R287" i="1"/>
  <c r="R148" i="1"/>
  <c r="R1107" i="1"/>
  <c r="R1106" i="1"/>
  <c r="R1105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951" i="1"/>
  <c r="R1950" i="1"/>
  <c r="R1949" i="1"/>
  <c r="R1948" i="1"/>
  <c r="R1947" i="1"/>
  <c r="R1946" i="1"/>
  <c r="R1945" i="1"/>
  <c r="R1363" i="1"/>
  <c r="R130" i="1"/>
  <c r="R129" i="1"/>
  <c r="R128" i="1"/>
  <c r="R175" i="1"/>
  <c r="R174" i="1"/>
  <c r="R173" i="1"/>
  <c r="R172" i="1"/>
  <c r="R1121" i="1"/>
  <c r="R1120" i="1"/>
  <c r="R1119" i="1"/>
  <c r="R1118" i="1"/>
  <c r="R1117" i="1"/>
  <c r="R1116" i="1"/>
  <c r="R1115" i="1"/>
  <c r="R1103" i="1"/>
  <c r="R1030" i="1"/>
  <c r="R1596" i="1"/>
  <c r="R1595" i="1"/>
  <c r="R1594" i="1"/>
  <c r="R1593" i="1"/>
  <c r="R1592" i="1"/>
  <c r="R1506" i="1"/>
  <c r="R1505" i="1"/>
  <c r="R1504" i="1"/>
  <c r="R1503" i="1"/>
  <c r="R1502" i="1"/>
  <c r="R1501" i="1"/>
  <c r="R1492" i="1"/>
  <c r="R1491" i="1"/>
  <c r="R1490" i="1"/>
  <c r="R1489" i="1"/>
  <c r="R1088" i="1"/>
  <c r="R1299" i="1"/>
  <c r="R615" i="1"/>
  <c r="R614" i="1"/>
  <c r="R613" i="1"/>
  <c r="R612" i="1"/>
  <c r="R611" i="1"/>
  <c r="R610" i="1"/>
  <c r="R609" i="1"/>
  <c r="R608" i="1"/>
  <c r="R607" i="1"/>
  <c r="R640" i="1"/>
  <c r="R639" i="1"/>
  <c r="R638" i="1"/>
  <c r="R637" i="1"/>
  <c r="R636" i="1"/>
  <c r="R539" i="1"/>
  <c r="R538" i="1"/>
  <c r="R537" i="1"/>
  <c r="R536" i="1"/>
  <c r="R1725" i="1"/>
  <c r="R1724" i="1"/>
  <c r="R1817" i="1"/>
  <c r="R30" i="1"/>
  <c r="R29" i="1"/>
  <c r="R28" i="1"/>
  <c r="R27" i="1"/>
  <c r="R883" i="1"/>
  <c r="R1511" i="1"/>
  <c r="R1510" i="1"/>
  <c r="R1509" i="1"/>
  <c r="R1508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O572" i="1" l="1"/>
  <c r="O1963" i="1" s="1"/>
  <c r="M572" i="1"/>
  <c r="M1963" i="1" s="1"/>
  <c r="J572" i="1"/>
  <c r="J1963" i="1" s="1"/>
  <c r="P572" i="1"/>
  <c r="P1963" i="1" s="1"/>
  <c r="L572" i="1"/>
  <c r="L1963" i="1" s="1"/>
  <c r="S1963" i="1"/>
  <c r="K572" i="1"/>
  <c r="K1963" i="1" s="1"/>
  <c r="N572" i="1"/>
  <c r="N1963" i="1" s="1"/>
</calcChain>
</file>

<file path=xl/sharedStrings.xml><?xml version="1.0" encoding="utf-8"?>
<sst xmlns="http://schemas.openxmlformats.org/spreadsheetml/2006/main" count="23137" uniqueCount="2950">
  <si>
    <t>北九州市小倉北区</t>
  </si>
  <si>
    <t>北九州市戸畑区</t>
  </si>
  <si>
    <t>久留米市</t>
  </si>
  <si>
    <t>福岡市城南区</t>
  </si>
  <si>
    <t>北九州市八幡西区</t>
  </si>
  <si>
    <t>福岡市博多区</t>
  </si>
  <si>
    <t>篠栗町</t>
  </si>
  <si>
    <t>古賀市</t>
  </si>
  <si>
    <t>飯塚市</t>
  </si>
  <si>
    <t>広川町</t>
  </si>
  <si>
    <t>北九州市小倉南区</t>
  </si>
  <si>
    <t>小郡市</t>
  </si>
  <si>
    <t>八女市</t>
  </si>
  <si>
    <t>福岡市早良区</t>
  </si>
  <si>
    <t>福岡市西区</t>
  </si>
  <si>
    <t>宮若市</t>
  </si>
  <si>
    <t>行橋市</t>
  </si>
  <si>
    <t>水巻町</t>
  </si>
  <si>
    <t>福岡市東区</t>
  </si>
  <si>
    <t>中間市</t>
  </si>
  <si>
    <t>嘉麻市</t>
  </si>
  <si>
    <t>福岡市中央区</t>
  </si>
  <si>
    <t>北九州市門司区</t>
  </si>
  <si>
    <t>福津市</t>
  </si>
  <si>
    <t>福岡市南区</t>
  </si>
  <si>
    <t>大牟田市</t>
  </si>
  <si>
    <t>朝倉市</t>
  </si>
  <si>
    <t>北九州市八幡東区</t>
  </si>
  <si>
    <t>遠賀町</t>
  </si>
  <si>
    <t>大野城市</t>
  </si>
  <si>
    <t>柳川市</t>
  </si>
  <si>
    <t>粕屋町</t>
  </si>
  <si>
    <t>直方市</t>
  </si>
  <si>
    <t>鞍手町</t>
  </si>
  <si>
    <t>豊前市</t>
  </si>
  <si>
    <t>北九州市若松区</t>
  </si>
  <si>
    <t>糸島市</t>
  </si>
  <si>
    <t>大川市</t>
  </si>
  <si>
    <t>田川市</t>
  </si>
  <si>
    <t>筑紫野市</t>
  </si>
  <si>
    <t>春日市</t>
  </si>
  <si>
    <t>みやこ町</t>
  </si>
  <si>
    <t>志免町</t>
  </si>
  <si>
    <t>吉富町</t>
  </si>
  <si>
    <t>築上町</t>
  </si>
  <si>
    <t>久山町</t>
  </si>
  <si>
    <t>川崎町</t>
  </si>
  <si>
    <t>筑後市</t>
  </si>
  <si>
    <t>うきは市</t>
  </si>
  <si>
    <t>苅田町</t>
  </si>
  <si>
    <t>那珂川町</t>
  </si>
  <si>
    <t>大刀洗町</t>
  </si>
  <si>
    <t>筑前町</t>
  </si>
  <si>
    <t>宗像市</t>
  </si>
  <si>
    <t>小竹町</t>
  </si>
  <si>
    <t>宇美町</t>
  </si>
  <si>
    <t>太宰府市</t>
  </si>
  <si>
    <t>福智町</t>
  </si>
  <si>
    <t>みやま市</t>
  </si>
  <si>
    <t>大木町</t>
  </si>
  <si>
    <t>芦屋町</t>
  </si>
  <si>
    <t>新宮町</t>
  </si>
  <si>
    <t>桂川町</t>
  </si>
  <si>
    <t>須恵町</t>
  </si>
  <si>
    <t>糸田町</t>
  </si>
  <si>
    <t>岡垣町</t>
  </si>
  <si>
    <t>添田町</t>
  </si>
  <si>
    <t>北九州市立医療センター</t>
  </si>
  <si>
    <t>社会医療法人　共愛会　戸畑リハビリテーション病院</t>
  </si>
  <si>
    <t>医療法人　十連病院</t>
  </si>
  <si>
    <t>さくら病院</t>
  </si>
  <si>
    <t>療養介護事業所　ひなた家</t>
  </si>
  <si>
    <t>医療法人　浜田病院</t>
  </si>
  <si>
    <t>社会医療法人社団至誠会　木村病院</t>
  </si>
  <si>
    <t>医療法人井上会篠栗病院</t>
  </si>
  <si>
    <t>北九州古賀病院</t>
  </si>
  <si>
    <t>三宅脳神経外科病院</t>
  </si>
  <si>
    <t>馬場病院</t>
  </si>
  <si>
    <t>医療法人　医和基会　戸畑総合病院</t>
  </si>
  <si>
    <t>戸畑共立病院</t>
  </si>
  <si>
    <t>北九州湯川病院</t>
  </si>
  <si>
    <t>医療法人オアシス　福岡志恩病院</t>
  </si>
  <si>
    <t>みどりの杜病院</t>
  </si>
  <si>
    <t>公立八女総合病院</t>
  </si>
  <si>
    <t>医療法人福西会　福西会病院</t>
  </si>
  <si>
    <t>早良病院</t>
  </si>
  <si>
    <t>医療法人　安倍病院</t>
  </si>
  <si>
    <t>新行橋病院</t>
  </si>
  <si>
    <t>福岡新水巻病院</t>
  </si>
  <si>
    <t>医療法人久美愛福岡　耳納高原病院</t>
  </si>
  <si>
    <t>茂木病院</t>
  </si>
  <si>
    <t>医療法人　永聖会　松田病院</t>
  </si>
  <si>
    <t>佐田整形外科病院</t>
  </si>
  <si>
    <t>国家公務員共済組合連合会　新小倉病院</t>
  </si>
  <si>
    <t>社会医療法人　雪の聖母会　聖マリア病院</t>
  </si>
  <si>
    <t>医療法人かぶとやま会　久留米リハビリテーション病院</t>
  </si>
  <si>
    <t>中間市立病院</t>
  </si>
  <si>
    <t>安本病院</t>
  </si>
  <si>
    <t>飯塚市立病院</t>
  </si>
  <si>
    <t>正和なみき病院</t>
  </si>
  <si>
    <t>医療法人社団高邦会福岡山王病院</t>
  </si>
  <si>
    <t>嘉麻赤十字病院</t>
  </si>
  <si>
    <t>医療法人社団シマダ　嶋田病院</t>
  </si>
  <si>
    <t>健和会大手町病院</t>
  </si>
  <si>
    <t>国家公務員共済組合連合会　浜の町病院</t>
  </si>
  <si>
    <t>社会医療法人財団池友会　新小文字病院</t>
  </si>
  <si>
    <t>宗像水光会総合病院</t>
  </si>
  <si>
    <t>福岡歯科大学医科歯科総合病院</t>
  </si>
  <si>
    <t>夫婦石病院</t>
  </si>
  <si>
    <t>水巻共立病院</t>
  </si>
  <si>
    <t>医療法人正周会　水巻共立病院</t>
  </si>
  <si>
    <t>菅原病院</t>
  </si>
  <si>
    <t>医療法人西福岡病院</t>
  </si>
  <si>
    <t>独立行政法人地域医療機能推進機構　九州病院</t>
  </si>
  <si>
    <t>医療法人　かつき会　香月病院</t>
  </si>
  <si>
    <t>福西会南病院</t>
  </si>
  <si>
    <t>油山病院</t>
  </si>
  <si>
    <t>医療法人　古森病院</t>
  </si>
  <si>
    <t>医療法人　社団　福光会　福田眼科病院</t>
  </si>
  <si>
    <t>製鉄記念八幡病院</t>
  </si>
  <si>
    <t>曽我病院</t>
  </si>
  <si>
    <t>福岡聖恵病院</t>
  </si>
  <si>
    <t>平尾山病院</t>
  </si>
  <si>
    <t>医療法人社団朝菊会昭和病院</t>
  </si>
  <si>
    <t>新生会病院</t>
  </si>
  <si>
    <t>医療法人隆信会　遠賀いそべ病院</t>
  </si>
  <si>
    <t>特定医療法人社団三光会　誠愛リハビリテーション病院</t>
  </si>
  <si>
    <t>独立行政法人国立病院機構　小倉医療センター</t>
  </si>
  <si>
    <t>社会保険稲築病院</t>
  </si>
  <si>
    <t>国家公務員共済組合連合会　千早病院</t>
  </si>
  <si>
    <t>みさき病院</t>
  </si>
  <si>
    <t>長田病院</t>
  </si>
  <si>
    <t>福岡青洲会病院</t>
  </si>
  <si>
    <t>上曽根病院</t>
  </si>
  <si>
    <t>医療法人社団誠心会　萩原中央病院</t>
  </si>
  <si>
    <t>社会保険直方病院</t>
  </si>
  <si>
    <t>地方独立行政法人くらて病院</t>
  </si>
  <si>
    <t>新中間病院</t>
  </si>
  <si>
    <t>医療法人静かな海の会　津屋崎中央病院</t>
  </si>
  <si>
    <t>医療法人社団豊和会豊前病院</t>
  </si>
  <si>
    <t>くるめ病院</t>
  </si>
  <si>
    <t>医療法人　寿芳会　芳野病院</t>
  </si>
  <si>
    <t>東和病院</t>
  </si>
  <si>
    <t>福岡県済生会飯塚嘉穂病院</t>
  </si>
  <si>
    <t>福岡記念病院</t>
  </si>
  <si>
    <t>独立行政法人国立病院機構九州医療センター</t>
  </si>
  <si>
    <t>医療法人原三信病院　香椎原病院</t>
  </si>
  <si>
    <t>医療法人　恵真会　渡辺整形外科病院</t>
  </si>
  <si>
    <t>福岡赤十字病院</t>
  </si>
  <si>
    <t>福岡逓信病院</t>
  </si>
  <si>
    <t>医療法人日高整形外科病院</t>
  </si>
  <si>
    <t>医療法人社団高邦会　高木病院</t>
  </si>
  <si>
    <t>聖峰会マリン病院</t>
  </si>
  <si>
    <t>社会福祉法人　柏芳会　田川新生病院</t>
  </si>
  <si>
    <t>医療法人社団聖風園半井病院</t>
  </si>
  <si>
    <t>八幡西病院</t>
  </si>
  <si>
    <t>ちくし那珂川病院</t>
  </si>
  <si>
    <t>弥永協立病院</t>
  </si>
  <si>
    <t>医療法人春成会　樋口病院</t>
  </si>
  <si>
    <t>社会保険田川病院</t>
  </si>
  <si>
    <t>九州旅客鉄道株式会社　ＪＲ九州病院</t>
  </si>
  <si>
    <t>原田病院</t>
  </si>
  <si>
    <t>小倉第一病院</t>
  </si>
  <si>
    <t>京都病院</t>
  </si>
  <si>
    <t>及川病院</t>
  </si>
  <si>
    <t>医療法人香林会　香月中央病院</t>
  </si>
  <si>
    <t>社会保険　仲原病院</t>
  </si>
  <si>
    <t>医療法人　社団　渡辺病院</t>
  </si>
  <si>
    <t>地方独立行政法人福岡市立病院機構　福岡市民病院</t>
  </si>
  <si>
    <t>社会福祉法人恩賜財団済生会支部福岡県済生会大牟田病院</t>
  </si>
  <si>
    <t>米の山病院</t>
  </si>
  <si>
    <t>医療法人　けやき会　東病院</t>
  </si>
  <si>
    <t>医療法人松風海内藤病院</t>
  </si>
  <si>
    <t>北九州市立門司病院</t>
  </si>
  <si>
    <t>社会医療法人雪の聖母会聖マリアヘルスケアセンター</t>
  </si>
  <si>
    <t>南ヶ丘病院</t>
  </si>
  <si>
    <t>飯塚病院</t>
  </si>
  <si>
    <t>香椎丘リハビリテーション病院</t>
  </si>
  <si>
    <t>宮部病院</t>
  </si>
  <si>
    <t>久山療育園重症児者医療療育センター</t>
  </si>
  <si>
    <t>北九州総合病院</t>
  </si>
  <si>
    <t>福岡大学病院</t>
  </si>
  <si>
    <t>大牟田市立病院</t>
  </si>
  <si>
    <t>社会医療法人 栄光会 栄光病院</t>
  </si>
  <si>
    <t>医療法人　日新会　久留米記念病院</t>
  </si>
  <si>
    <t>青葉台病院</t>
  </si>
  <si>
    <t>医療法人永野病院</t>
  </si>
  <si>
    <t>三萩野病院</t>
  </si>
  <si>
    <t>一般社団法人日本海員掖済会　門司掖済会病院</t>
  </si>
  <si>
    <t>福岡市立こども病院</t>
  </si>
  <si>
    <t>富田病院</t>
  </si>
  <si>
    <t>大牟田中央病院</t>
  </si>
  <si>
    <t>独立行政法人地域医療機能推進機構　福岡ゆたか中央病院</t>
  </si>
  <si>
    <t>地方独立行政法人川崎町立病院</t>
  </si>
  <si>
    <t>医療法人　広川病院</t>
  </si>
  <si>
    <t>医療法人　錦会　小倉中井病院</t>
  </si>
  <si>
    <t>医療法人徳洲会　二日市徳洲会病院</t>
  </si>
  <si>
    <t>社会医療法人喜悦会　那珂川病院</t>
  </si>
  <si>
    <t>丸山病院</t>
  </si>
  <si>
    <t>社会保険大牟田吉野病院</t>
  </si>
  <si>
    <t>林田病院</t>
  </si>
  <si>
    <t>福岡和仁会病院</t>
  </si>
  <si>
    <t>北九州中央病院</t>
  </si>
  <si>
    <t>医療法人海邦会　松崎記念病院</t>
  </si>
  <si>
    <t>一般財団法人西日本産業衛生会若杉病院</t>
  </si>
  <si>
    <t>筑後市立病院</t>
  </si>
  <si>
    <t>千鳥橋病院</t>
  </si>
  <si>
    <t>医療法人財団博愛会　博愛会病院</t>
  </si>
  <si>
    <t>長尾病院</t>
  </si>
  <si>
    <t>久留米大学医療センター</t>
  </si>
  <si>
    <t>久留米大学病院</t>
  </si>
  <si>
    <t>医療法人　原鶴温泉病院</t>
  </si>
  <si>
    <t>独立行政法人労働者健康安全機構　九州労災病院　門司メディカルセンター</t>
  </si>
  <si>
    <t>医療法人社団響会　緑ヶ丘病院</t>
  </si>
  <si>
    <t>医療法人佐田厚生会 佐田病院</t>
  </si>
  <si>
    <t>小波瀬病院</t>
  </si>
  <si>
    <t>ゆうかり医療療育センター</t>
  </si>
  <si>
    <t>村上華林堂病院</t>
  </si>
  <si>
    <t>戸畑けんわ病院</t>
  </si>
  <si>
    <t>医療法人八木厚生会　八木病院</t>
  </si>
  <si>
    <t>医療法人　豊栄会　　福岡豊栄会病院</t>
  </si>
  <si>
    <t>医療法人　小野病院</t>
  </si>
  <si>
    <t>小倉記念病院</t>
  </si>
  <si>
    <t>福岡信和病院</t>
  </si>
  <si>
    <t>社会医療法人財団　池友会　福岡和白病院</t>
  </si>
  <si>
    <t>医療法人 起生会　大原病院</t>
  </si>
  <si>
    <t>社会医療法人財団白十字会白十字病院</t>
  </si>
  <si>
    <t>柳川リハビリテーション病院</t>
  </si>
  <si>
    <t>医療法人　寺沢病院</t>
  </si>
  <si>
    <t>医療法人　禅思会　久留米南病院</t>
  </si>
  <si>
    <t>貝塚病院</t>
  </si>
  <si>
    <t>医療法人社団養寿園　春日病院</t>
  </si>
  <si>
    <t>医療法人正明会　諸岡整形外科病院</t>
  </si>
  <si>
    <t>雁の巣病院</t>
  </si>
  <si>
    <t>独立行政法人地域医療機能推進機構久留米総合病院</t>
  </si>
  <si>
    <t>医療法人けんこう　兼行病院</t>
  </si>
  <si>
    <t>社会医療法人　陽明会　御所病院</t>
  </si>
  <si>
    <t>医療法人　仁正会　鎌田病院</t>
  </si>
  <si>
    <t>新栄会病院</t>
  </si>
  <si>
    <t>医療福祉センター聖ヨゼフ園</t>
  </si>
  <si>
    <t>久留米中央病院</t>
  </si>
  <si>
    <t>独立行政法人　労働者健康安全機構　総合せき損センター</t>
  </si>
  <si>
    <t>医療法人社団　愛和会　古賀中央病院</t>
  </si>
  <si>
    <t>聖和記念病院</t>
  </si>
  <si>
    <t>医療法人ふらて会　西野病院</t>
  </si>
  <si>
    <t>医療法人　楽天堂　広橋病院</t>
  </si>
  <si>
    <t>小倉南メディカルケア病院</t>
  </si>
  <si>
    <t>シーサイド病院</t>
  </si>
  <si>
    <t>友田病院</t>
  </si>
  <si>
    <t>霧ヶ丘つだ病院</t>
  </si>
  <si>
    <t>医療法人文佑会　原病院</t>
  </si>
  <si>
    <t>北九州小倉病院</t>
  </si>
  <si>
    <t>公立学校共済組合九州中央病院</t>
  </si>
  <si>
    <t>うえの病院</t>
  </si>
  <si>
    <t>医療法人　聖峰会　田主丸中央病院</t>
  </si>
  <si>
    <t>行橋厚生病院</t>
  </si>
  <si>
    <t>三善病院</t>
  </si>
  <si>
    <t>社会医療法人　天神会　新古賀病院</t>
  </si>
  <si>
    <t>産業医科大学若松病院</t>
  </si>
  <si>
    <t>医療法人　恵光会　原病院</t>
  </si>
  <si>
    <t>沼本町病院</t>
  </si>
  <si>
    <t>医療法人　日新会　稲永病院</t>
  </si>
  <si>
    <t>糸島医師会病院</t>
  </si>
  <si>
    <t>神代病院</t>
  </si>
  <si>
    <t>医療法人徳洲会　福岡徳洲会病院</t>
  </si>
  <si>
    <t>医療法人正誠会　倉重病院</t>
  </si>
  <si>
    <t>太刀洗病院</t>
  </si>
  <si>
    <t>産業医科大学病院</t>
  </si>
  <si>
    <t>医療法人光洋会　赤間病院</t>
  </si>
  <si>
    <t>医療法人社団筑山会　松岡病院</t>
  </si>
  <si>
    <t>医療法人一寿会西尾病院</t>
  </si>
  <si>
    <t>医療法人 社団 扶洋会 秦病院</t>
  </si>
  <si>
    <t>松本病院</t>
  </si>
  <si>
    <t>小竹町立病院</t>
  </si>
  <si>
    <t>医療法人社団廣徳会岡部病院</t>
  </si>
  <si>
    <t>療養介護事業所　牧山療養病院</t>
  </si>
  <si>
    <t>行橋記念病院</t>
  </si>
  <si>
    <t>別府病院</t>
  </si>
  <si>
    <t>医療法人社団広仁会　広瀬病院</t>
  </si>
  <si>
    <t>福岡市医師会成人病センター</t>
  </si>
  <si>
    <t>医療法人　福翠会　高山病院</t>
  </si>
  <si>
    <t>松井病院</t>
  </si>
  <si>
    <t>医療法人社団慶仁会　川﨑病院</t>
  </si>
  <si>
    <t>医療法人　洗心会　児嶋病院</t>
  </si>
  <si>
    <t>医療法人　つくし会病院</t>
  </si>
  <si>
    <t>医療法人　健愛会　健愛記念病院</t>
  </si>
  <si>
    <t>医療法人　冨松記念会　三池病院</t>
  </si>
  <si>
    <t>九州大学病院</t>
  </si>
  <si>
    <t>医療法人社団　黒崎整形外科病院</t>
  </si>
  <si>
    <t>医療法人福岡桜十字　桜十字福岡病院</t>
  </si>
  <si>
    <t>医療法人恒生堂　永田整形外科病院</t>
  </si>
  <si>
    <t>医療法人　清友会　植田病院</t>
  </si>
  <si>
    <t>医療法人静光園　白川病院</t>
  </si>
  <si>
    <t>大平メディカルケア病院</t>
  </si>
  <si>
    <t>医療法人　恵和会　田川慈恵病院</t>
  </si>
  <si>
    <t>独立行政法人国立病院機構九州がんセンター</t>
  </si>
  <si>
    <t>医療法人 　泯江堂　　三野原病院</t>
  </si>
  <si>
    <t>松永病院</t>
  </si>
  <si>
    <t>水城病院</t>
  </si>
  <si>
    <t>独立行政法人国立病院機構福岡東医療センター</t>
  </si>
  <si>
    <t>ヨコクラ病院</t>
  </si>
  <si>
    <t>田川市立病院</t>
  </si>
  <si>
    <t>医療法人　健美会　佐々木病院</t>
  </si>
  <si>
    <t>北九州市立総合療育センター</t>
  </si>
  <si>
    <t>みずま高邦会病院</t>
  </si>
  <si>
    <t>東福間病院</t>
  </si>
  <si>
    <t>社会保険二瀬病院</t>
  </si>
  <si>
    <t>北九州八幡東病院</t>
  </si>
  <si>
    <t>社会福祉法人恩賜財団済生会支部 福岡県済生会二日市病院</t>
  </si>
  <si>
    <t>福岡整形外科病院</t>
  </si>
  <si>
    <t>林眼科病院</t>
  </si>
  <si>
    <t>独立行政法人国立病院機構福岡病院</t>
  </si>
  <si>
    <t>医療法人　弘医会　福岡鳥飼病院</t>
  </si>
  <si>
    <t>福岡鳥飼病院</t>
  </si>
  <si>
    <t>杉循環器科内科病院</t>
  </si>
  <si>
    <t>吉村病院</t>
  </si>
  <si>
    <t>摩利支病院</t>
  </si>
  <si>
    <t>北九州市立八幡病院</t>
  </si>
  <si>
    <t>医療法人　原三信病院</t>
  </si>
  <si>
    <t>日の出町すぎ病院</t>
  </si>
  <si>
    <t>社会保険　大牟田天領病院</t>
  </si>
  <si>
    <t>さく病院</t>
  </si>
  <si>
    <t>芦屋中央病院</t>
  </si>
  <si>
    <t>井上病院</t>
  </si>
  <si>
    <t>医療法人小西第一病院</t>
  </si>
  <si>
    <t>医療法人敬天会　武田病院</t>
  </si>
  <si>
    <t>一般財団法人　医療・介護・教育研究財団　柳川病院</t>
  </si>
  <si>
    <t>医療法人財団はまゆう会　新王子病院</t>
  </si>
  <si>
    <t>社会福祉法人恩賜財団済生会支部　福岡県済生会八幡総合病院</t>
  </si>
  <si>
    <t>医療法人はるか　聖ヨハネ病院</t>
  </si>
  <si>
    <t>北九州津屋崎病院</t>
  </si>
  <si>
    <t>東筑病院</t>
  </si>
  <si>
    <t>医療法人　南川整形外科病院</t>
  </si>
  <si>
    <t>医療法人　永和会　末永病院</t>
  </si>
  <si>
    <t>医療法人豊資会　加野病院</t>
  </si>
  <si>
    <t>一般社団法人あきの会　療養介護事業所　虹の家</t>
  </si>
  <si>
    <t>北九州安部山公園病院</t>
  </si>
  <si>
    <t>福岡リハビリテーション病院</t>
  </si>
  <si>
    <t>医療法人相生会　福岡みらい病院</t>
  </si>
  <si>
    <t>慈恵曽根病院</t>
  </si>
  <si>
    <t>医療法人　金子病院</t>
  </si>
  <si>
    <t>医療法人相生会　金隈病院</t>
  </si>
  <si>
    <t>原土井病院</t>
  </si>
  <si>
    <t>河野粕屋病院</t>
  </si>
  <si>
    <t>姫野病院</t>
  </si>
  <si>
    <t>健和会京町病院</t>
  </si>
  <si>
    <t>柳川すぎ病院</t>
  </si>
  <si>
    <t>医療法人　羅寿久会　浅木病院</t>
  </si>
  <si>
    <t>大手町リハビリテーション病院</t>
  </si>
  <si>
    <t>高山病院</t>
  </si>
  <si>
    <t>医療法人相生会宮田病院</t>
  </si>
  <si>
    <t>小倉セントラル病院</t>
  </si>
  <si>
    <t>博愛病院</t>
  </si>
  <si>
    <t>福岡県立粕屋新光園</t>
  </si>
  <si>
    <t>社会医療法人　天神会　古賀病院２１</t>
  </si>
  <si>
    <t>福岡山田病院</t>
  </si>
  <si>
    <t>医療法人松井医仁会　大島眼科病院</t>
  </si>
  <si>
    <t>福岡県済生会福岡総合病院</t>
  </si>
  <si>
    <t>柳川療育センター</t>
  </si>
  <si>
    <t>福岡大学筑紫病院</t>
  </si>
  <si>
    <t>八女リハビリ病院</t>
  </si>
  <si>
    <t>公立大学法人九州歯科大学 附属病院</t>
  </si>
  <si>
    <t>けご病院</t>
  </si>
  <si>
    <t>医療法人社団　医王会　朝倉健生病院</t>
  </si>
  <si>
    <t>独立行政法人国立病院機構大牟田病院</t>
  </si>
  <si>
    <t>医療法人みなみ粕屋南病院</t>
  </si>
  <si>
    <t>松岡病院</t>
  </si>
  <si>
    <t>医療法人庄正会　蜂須賀病院</t>
  </si>
  <si>
    <t>医療法人社団響会　前田病院</t>
  </si>
  <si>
    <t>産科・婦人科　愛和病院</t>
  </si>
  <si>
    <t>医療法人輝松会松尾内科病院</t>
  </si>
  <si>
    <t>独立行政法人労働者健康安全機構　九州労災病院</t>
  </si>
  <si>
    <t>医療法人同仁会　乙金病院</t>
  </si>
  <si>
    <t>医療法人福吉病院</t>
  </si>
  <si>
    <t>医療法人　遊心会　大塚病院</t>
  </si>
  <si>
    <t>宮城病院</t>
  </si>
  <si>
    <t>医療法人あさひ松本病院</t>
  </si>
  <si>
    <t>医療法人社団 親和会 共立病院</t>
  </si>
  <si>
    <t>石田病院</t>
  </si>
  <si>
    <t>医療法人　楠病院</t>
  </si>
  <si>
    <t>医療法人社団正信会　水戸病院</t>
  </si>
  <si>
    <t>本間病院</t>
  </si>
  <si>
    <t>石津病院</t>
  </si>
  <si>
    <t>今津赤十字病院</t>
  </si>
  <si>
    <t>新田原聖母病院</t>
  </si>
  <si>
    <t>医療法人社団日晴会久恒病院</t>
  </si>
  <si>
    <t>小倉到津病院</t>
  </si>
  <si>
    <t>医療法人　溝口外科整形外科病院</t>
  </si>
  <si>
    <t>医療法人社団三誠会　ひまわり病院</t>
  </si>
  <si>
    <t>博多心臓血管病院</t>
  </si>
  <si>
    <t>医療法人　和浩会　安藤病院</t>
  </si>
  <si>
    <t>一本松すずかけ病院</t>
  </si>
  <si>
    <t>福岡脳神経外科病院</t>
  </si>
  <si>
    <t>鞍手共立病院</t>
  </si>
  <si>
    <t>宗像久能病院</t>
  </si>
  <si>
    <t>たたらリハビリテーション病院</t>
  </si>
  <si>
    <t>やました甲状腺病院</t>
  </si>
  <si>
    <t>医療法人相生会　新吉塚病院</t>
  </si>
  <si>
    <t>医療法人笠松会有吉病院</t>
  </si>
  <si>
    <t>一般社団法人朝倉医師会朝倉医師会病院</t>
  </si>
  <si>
    <t>医療法人鷹ノ羽会　村上外科病院</t>
  </si>
  <si>
    <t>医療法人三愛　健康リハビリテーション内田病院</t>
  </si>
  <si>
    <t>医療法人　恵山会　丸山病院</t>
  </si>
  <si>
    <t>医療法人社団俊聖会　甘木中央病院</t>
  </si>
  <si>
    <t>遠賀中間医師会おんが病院</t>
  </si>
  <si>
    <t>柳病院</t>
  </si>
  <si>
    <t>医療法人 ｴｲｼﾞｲｱｲｴｲﾁ 秋本病院</t>
  </si>
  <si>
    <t>浜崎病院</t>
  </si>
  <si>
    <t>医療法人　松風会　二日市共立病院</t>
  </si>
  <si>
    <t>鳥巣病院</t>
  </si>
  <si>
    <t>社会福祉法人杏和会　やまびこ学園</t>
  </si>
  <si>
    <t>方城療育園</t>
  </si>
  <si>
    <t>西岡病院</t>
  </si>
  <si>
    <t>堤病院</t>
  </si>
  <si>
    <t>糸田町立緑ヶ丘病院</t>
  </si>
  <si>
    <t>東福岡和仁会病院</t>
  </si>
  <si>
    <t>医療法人　完光会　今野病院</t>
  </si>
  <si>
    <t>八幡慈恵病院</t>
  </si>
  <si>
    <t>医療法人　成雅会　泰平病院</t>
  </si>
  <si>
    <t>医療法人社団尚?会エンゼル病院</t>
  </si>
  <si>
    <t>医療法人　重喜会　白浜病院</t>
  </si>
  <si>
    <t>医療法人悠久会　大牟田共立病院</t>
  </si>
  <si>
    <t>医療法人博愛会　頴田病院</t>
  </si>
  <si>
    <t>医療法人芙蓉会　筑紫南ヶ丘病院</t>
  </si>
  <si>
    <t>高良台リハビリテーション病院</t>
  </si>
  <si>
    <t>明治記念病院</t>
  </si>
  <si>
    <t>医療法人輝栄会　福岡輝栄会病院</t>
  </si>
  <si>
    <t>花畑病院</t>
  </si>
  <si>
    <t>医療法人　十全会　おおりん病院</t>
  </si>
  <si>
    <t>森都病院</t>
  </si>
  <si>
    <t>丘ノ規病院</t>
  </si>
  <si>
    <t>河野病院</t>
  </si>
  <si>
    <t>医療法人　三裕会　拾六町病院</t>
  </si>
  <si>
    <t/>
  </si>
  <si>
    <t>医療法人ユーアイ　西野病院</t>
  </si>
  <si>
    <t>医療法人　正弘会　南折立病院</t>
  </si>
  <si>
    <t>自衛隊福岡病院</t>
  </si>
  <si>
    <t>青山中央外科病院</t>
  </si>
  <si>
    <t>水北第一病院</t>
  </si>
  <si>
    <t>医療法人　新光園　英彦山病院</t>
  </si>
  <si>
    <t>長主病院</t>
  </si>
  <si>
    <t>片井整形外科内科病院</t>
  </si>
  <si>
    <t>医療法人協和病院</t>
  </si>
  <si>
    <t>医療法人　博腎会　博腎会病院</t>
  </si>
  <si>
    <t>医療法人社団堀川会　堀川病院</t>
  </si>
  <si>
    <t>南大牟田病院</t>
  </si>
  <si>
    <t>筑後川温泉病院</t>
  </si>
  <si>
    <t>医療法人済世会　河野名島病院</t>
  </si>
  <si>
    <t>小富士病院</t>
  </si>
  <si>
    <t>門司田野浦病院</t>
  </si>
  <si>
    <t>医療法人社団相和会中村病院</t>
  </si>
  <si>
    <t>医療法人　原信会　　原口病院循環器科内科</t>
  </si>
  <si>
    <t>宗像医師会病院</t>
  </si>
  <si>
    <t>八媛病院</t>
  </si>
  <si>
    <t>医療法人　泰久会　横田病院</t>
  </si>
  <si>
    <t>成田整形外科病院</t>
  </si>
  <si>
    <t>医療法人蔦の会　たなか病院</t>
  </si>
  <si>
    <t>井槌病院</t>
  </si>
  <si>
    <t>医療法人社団誠和会　牟田病院</t>
  </si>
  <si>
    <t>小倉リハビリテーション病院</t>
  </si>
  <si>
    <t>有松病院</t>
  </si>
  <si>
    <t>医療法人古川病院</t>
  </si>
  <si>
    <t>医療法人　幸親会　有明病院</t>
  </si>
  <si>
    <t>行橋中央病院</t>
  </si>
  <si>
    <t>医療法人　吉村病院</t>
  </si>
  <si>
    <t>病棟名</t>
    <rPh sb="0" eb="2">
      <t>ビョウトウ</t>
    </rPh>
    <rPh sb="2" eb="3">
      <t>メイ</t>
    </rPh>
    <phoneticPr fontId="6"/>
  </si>
  <si>
    <t>8階北病棟-1(NICU)</t>
  </si>
  <si>
    <t>集中治療室</t>
  </si>
  <si>
    <t>3階病棟</t>
  </si>
  <si>
    <t>4階北病棟-1(小児2）</t>
  </si>
  <si>
    <t>4階北病棟-2(7対1）</t>
  </si>
  <si>
    <t>5階南病棟</t>
  </si>
  <si>
    <t>5階北病棟</t>
  </si>
  <si>
    <t>6階南病棟</t>
  </si>
  <si>
    <t>6階北病棟</t>
  </si>
  <si>
    <t>7階南病棟</t>
  </si>
  <si>
    <t>7階北病棟</t>
  </si>
  <si>
    <t>8階南病棟-1(MFICU)</t>
  </si>
  <si>
    <t>8階南病棟-2(7対1)</t>
  </si>
  <si>
    <t>8階北病棟-2(GCU)</t>
  </si>
  <si>
    <t>別館3階病棟</t>
  </si>
  <si>
    <t>別館4階病棟</t>
  </si>
  <si>
    <t>別館5階病棟</t>
  </si>
  <si>
    <t>2階病棟</t>
  </si>
  <si>
    <t>4階病棟</t>
  </si>
  <si>
    <t>5階病棟</t>
  </si>
  <si>
    <t>介護療養病棟</t>
  </si>
  <si>
    <t>１内科</t>
  </si>
  <si>
    <t>２内科</t>
  </si>
  <si>
    <t>３内科</t>
  </si>
  <si>
    <t>さくらユニット</t>
  </si>
  <si>
    <t>1病棟</t>
  </si>
  <si>
    <t>一般病棟</t>
  </si>
  <si>
    <t>療養病棟</t>
  </si>
  <si>
    <t>回復期病棟</t>
  </si>
  <si>
    <t>緩和ケア病棟</t>
  </si>
  <si>
    <t>第2病棟</t>
  </si>
  <si>
    <t>第3病棟</t>
  </si>
  <si>
    <t>第6病棟</t>
  </si>
  <si>
    <t>第7病棟</t>
  </si>
  <si>
    <t>第1病棟</t>
  </si>
  <si>
    <t>東1病棟</t>
  </si>
  <si>
    <t>中央4病棟</t>
  </si>
  <si>
    <t>東2病棟</t>
  </si>
  <si>
    <t>東3病棟</t>
  </si>
  <si>
    <t>東4病棟</t>
  </si>
  <si>
    <t>南1病棟</t>
  </si>
  <si>
    <t>南2病棟</t>
  </si>
  <si>
    <t>南3病棟</t>
  </si>
  <si>
    <t>南4病棟</t>
  </si>
  <si>
    <t>一般</t>
  </si>
  <si>
    <t>一般病床</t>
  </si>
  <si>
    <t>4病棟</t>
  </si>
  <si>
    <t>5病棟</t>
  </si>
  <si>
    <t>6病棟</t>
  </si>
  <si>
    <t>7病棟</t>
  </si>
  <si>
    <t>3階東病棟</t>
  </si>
  <si>
    <t>3階西病棟</t>
  </si>
  <si>
    <t>4階東病棟</t>
  </si>
  <si>
    <t>4階西病棟</t>
  </si>
  <si>
    <t>１階病棟</t>
  </si>
  <si>
    <t>２階西病棟</t>
  </si>
  <si>
    <t>２階東病棟</t>
  </si>
  <si>
    <t>３階病棟</t>
  </si>
  <si>
    <t>４階病棟</t>
  </si>
  <si>
    <t>みどりの杜</t>
  </si>
  <si>
    <t>5階西病棟</t>
  </si>
  <si>
    <t>5階東病棟</t>
  </si>
  <si>
    <t>救急センター</t>
  </si>
  <si>
    <t>6階病棟</t>
  </si>
  <si>
    <t>２階病棟</t>
  </si>
  <si>
    <t>病棟</t>
  </si>
  <si>
    <t>7階病棟</t>
  </si>
  <si>
    <t>HCU</t>
  </si>
  <si>
    <t>ICU</t>
  </si>
  <si>
    <t>４階HCU病棟</t>
  </si>
  <si>
    <t>５階病棟</t>
  </si>
  <si>
    <t>５階HCU病棟</t>
  </si>
  <si>
    <t>６階病棟</t>
  </si>
  <si>
    <t>６階HCU病棟</t>
  </si>
  <si>
    <t>７階病棟</t>
  </si>
  <si>
    <t>７階HCU病棟</t>
  </si>
  <si>
    <t>産婦人科病棟</t>
  </si>
  <si>
    <t>NICU</t>
  </si>
  <si>
    <t>GCU</t>
  </si>
  <si>
    <t>1病棟(かえで)</t>
  </si>
  <si>
    <t>3病棟(さくら)</t>
  </si>
  <si>
    <t>2病棟(ひまわり)</t>
  </si>
  <si>
    <t>2F病棟</t>
  </si>
  <si>
    <t>急性期機能病棟</t>
  </si>
  <si>
    <t>東3階病棟</t>
  </si>
  <si>
    <t>北１階病棟</t>
  </si>
  <si>
    <t>北2階病棟</t>
  </si>
  <si>
    <t>北3階病棟</t>
  </si>
  <si>
    <t>南１階病棟</t>
  </si>
  <si>
    <t>南2階病棟</t>
  </si>
  <si>
    <t>南3階病棟</t>
  </si>
  <si>
    <t>Ｈ4(聖母4階病棟)</t>
  </si>
  <si>
    <t>Ｈ5(聖母5階病棟)</t>
  </si>
  <si>
    <t>H6(聖母6階病棟)</t>
  </si>
  <si>
    <t>F2(7-2病棟)</t>
  </si>
  <si>
    <t>B3(NICU)</t>
  </si>
  <si>
    <t>B6(GCU②)</t>
  </si>
  <si>
    <t>T1(PCC)</t>
  </si>
  <si>
    <t>T5(ICU)</t>
  </si>
  <si>
    <t>T6(HCU)</t>
  </si>
  <si>
    <t>U4(MFICU)</t>
  </si>
  <si>
    <t>U5(EICU・CCU)</t>
  </si>
  <si>
    <t>U6(EHCU・SCU)</t>
  </si>
  <si>
    <t>A4(外来棟4階)</t>
  </si>
  <si>
    <t>A5(外来棟5階)</t>
  </si>
  <si>
    <t>A6(外来棟6階)</t>
  </si>
  <si>
    <t>S0(タワー10階病棟)</t>
  </si>
  <si>
    <t>S1(タワー11階病棟)</t>
  </si>
  <si>
    <t>S2(タワー12階病棟)</t>
  </si>
  <si>
    <t>S3(タワー13階病棟)</t>
  </si>
  <si>
    <t>S4(タワー14階病棟)</t>
  </si>
  <si>
    <t>S5(タワー15階病棟)</t>
  </si>
  <si>
    <t>S6(タワー16階病棟)</t>
  </si>
  <si>
    <t>S7(タワー17階病棟)</t>
  </si>
  <si>
    <t>T3(タワー3階病棟)</t>
  </si>
  <si>
    <t>T4(タワー4階病棟)</t>
  </si>
  <si>
    <t>T7(タワー7階病棟)</t>
  </si>
  <si>
    <t>T8(タワー8階病棟)</t>
  </si>
  <si>
    <t>T9(タワー9階病棟)</t>
  </si>
  <si>
    <t>Ｈ3(聖母3階病棟)</t>
  </si>
  <si>
    <t>Ｈ7(聖母7階病棟)</t>
  </si>
  <si>
    <t>回復期リハビリテーション病棟</t>
  </si>
  <si>
    <t>地域包括ケア病棟</t>
  </si>
  <si>
    <t>8階病棟</t>
  </si>
  <si>
    <t>9階病棟</t>
  </si>
  <si>
    <t>10階病棟</t>
  </si>
  <si>
    <t>11階病棟</t>
  </si>
  <si>
    <t>特殊疾患病棟入院料1</t>
  </si>
  <si>
    <t>一般病棟入院基本料（10対1）</t>
  </si>
  <si>
    <t>地域包括ケア病棟入院料1</t>
  </si>
  <si>
    <t>4階病棟（一般）</t>
  </si>
  <si>
    <t>3階病棟（一般）</t>
  </si>
  <si>
    <t>2階病棟（回復期リハビリテーション）</t>
  </si>
  <si>
    <t>８階病棟</t>
  </si>
  <si>
    <t>９階病棟</t>
  </si>
  <si>
    <t>１０階病棟</t>
  </si>
  <si>
    <t>１１階病棟</t>
  </si>
  <si>
    <t>１２階病棟</t>
  </si>
  <si>
    <t>１３階病棟</t>
  </si>
  <si>
    <t>１５階病棟</t>
  </si>
  <si>
    <t>4D</t>
  </si>
  <si>
    <t>6AB</t>
  </si>
  <si>
    <t>6CD</t>
  </si>
  <si>
    <t>7AB</t>
  </si>
  <si>
    <t>7CD</t>
  </si>
  <si>
    <t>8AB</t>
  </si>
  <si>
    <t>8CD</t>
  </si>
  <si>
    <t>9AB</t>
  </si>
  <si>
    <t>9CD</t>
  </si>
  <si>
    <t>８階ハイケアユニット</t>
  </si>
  <si>
    <t>特定集中治療室</t>
  </si>
  <si>
    <t>２階ハイケアユニット</t>
  </si>
  <si>
    <t>４階一般病棟</t>
  </si>
  <si>
    <t>４階ハイケアユニット</t>
  </si>
  <si>
    <t>５階一般病棟</t>
  </si>
  <si>
    <t>６階一般病棟</t>
  </si>
  <si>
    <t>７階一般病棟</t>
  </si>
  <si>
    <t>８階一般病棟</t>
  </si>
  <si>
    <t>３Ｆ</t>
  </si>
  <si>
    <t>４Ｎ</t>
  </si>
  <si>
    <t>５Ｓ</t>
  </si>
  <si>
    <t>６Ｓ</t>
  </si>
  <si>
    <t>ＩＣＵ</t>
  </si>
  <si>
    <t>４Ｓ</t>
  </si>
  <si>
    <t>５Ｎ</t>
  </si>
  <si>
    <t>６Ｎ</t>
  </si>
  <si>
    <t>病棟1</t>
  </si>
  <si>
    <t>3病棟</t>
  </si>
  <si>
    <t>2病棟</t>
  </si>
  <si>
    <t>慢性期療養病床</t>
  </si>
  <si>
    <t>4階南</t>
  </si>
  <si>
    <t>4階北</t>
  </si>
  <si>
    <t>5階南</t>
  </si>
  <si>
    <t>5階南HCU</t>
  </si>
  <si>
    <t>5階北</t>
  </si>
  <si>
    <t>5階北HCU</t>
  </si>
  <si>
    <t>6階南</t>
  </si>
  <si>
    <t>6階南HCU</t>
  </si>
  <si>
    <t>6階北</t>
  </si>
  <si>
    <t>6階北HCU</t>
  </si>
  <si>
    <t>7階南</t>
  </si>
  <si>
    <t>7階南HCU</t>
  </si>
  <si>
    <t>7階北</t>
  </si>
  <si>
    <t>8階南</t>
  </si>
  <si>
    <t>8階北</t>
  </si>
  <si>
    <t>8階北HCU</t>
  </si>
  <si>
    <t>9階南</t>
  </si>
  <si>
    <t>9階北</t>
  </si>
  <si>
    <t>介護病棟</t>
  </si>
  <si>
    <t>医療病棟</t>
  </si>
  <si>
    <t>福田眼科病院　病棟</t>
  </si>
  <si>
    <t>12病棟</t>
  </si>
  <si>
    <t>13病棟</t>
  </si>
  <si>
    <t>14病棟</t>
  </si>
  <si>
    <t>15病棟</t>
  </si>
  <si>
    <t>16病棟</t>
  </si>
  <si>
    <t>17病棟</t>
  </si>
  <si>
    <t>18病棟</t>
  </si>
  <si>
    <t>22病棟</t>
  </si>
  <si>
    <t>23病棟</t>
  </si>
  <si>
    <t>急性期機能病棟01</t>
  </si>
  <si>
    <t>慢性期機能病棟01</t>
  </si>
  <si>
    <t>慢性期機能病棟02</t>
  </si>
  <si>
    <t>聖恵ビハーラ</t>
  </si>
  <si>
    <t>医療療養病棟</t>
  </si>
  <si>
    <t>３階病棟こども医療センター</t>
  </si>
  <si>
    <t>３階病棟新生児医療センター（NICU）</t>
  </si>
  <si>
    <t>３階病棟新生児医療センター（GCU）</t>
  </si>
  <si>
    <t>４階病棟（HCU）</t>
  </si>
  <si>
    <t>地域包括ケア病棟(東２病棟)</t>
  </si>
  <si>
    <t>一般病棟(東３病棟)</t>
  </si>
  <si>
    <t>療養病棟(西２病棟)</t>
  </si>
  <si>
    <t>療養病棟(西３病棟)</t>
  </si>
  <si>
    <t>西病棟</t>
  </si>
  <si>
    <t>東病棟</t>
  </si>
  <si>
    <t>南病棟</t>
  </si>
  <si>
    <t>３階西病棟</t>
  </si>
  <si>
    <t>３階東病棟</t>
  </si>
  <si>
    <t>４病棟</t>
  </si>
  <si>
    <t>２・３病棟</t>
  </si>
  <si>
    <t>５病棟</t>
  </si>
  <si>
    <t>2・3階病棟</t>
  </si>
  <si>
    <t>別館病棟</t>
  </si>
  <si>
    <t>南3Ａ病棟</t>
  </si>
  <si>
    <t>南3Ｂ病棟</t>
  </si>
  <si>
    <t>新3病棟</t>
  </si>
  <si>
    <t>一般病棟入院基本料10：1</t>
  </si>
  <si>
    <t>地域包括ケア病棟入院料１</t>
  </si>
  <si>
    <t>療養病棟入院基本料２</t>
  </si>
  <si>
    <t>療養病棟入院基本料2</t>
  </si>
  <si>
    <t>3A病棟</t>
  </si>
  <si>
    <t>3B病棟</t>
  </si>
  <si>
    <t>2A病棟</t>
  </si>
  <si>
    <t>2B病棟</t>
  </si>
  <si>
    <t>２病棟</t>
  </si>
  <si>
    <t>南２病棟</t>
  </si>
  <si>
    <t>３病棟</t>
  </si>
  <si>
    <t>4階</t>
  </si>
  <si>
    <t>5階</t>
  </si>
  <si>
    <t>6階</t>
  </si>
  <si>
    <t>HCU（6床)</t>
  </si>
  <si>
    <t>HCU（12床)</t>
  </si>
  <si>
    <t>ICU・CCU</t>
  </si>
  <si>
    <t>南2階</t>
  </si>
  <si>
    <t>南4・5階</t>
  </si>
  <si>
    <t>３階東病棟１</t>
  </si>
  <si>
    <t>３階東病棟２</t>
  </si>
  <si>
    <t>４階東病棟１</t>
  </si>
  <si>
    <t>４階東病棟２</t>
  </si>
  <si>
    <t>４階東病棟３</t>
  </si>
  <si>
    <t>５階東病棟１</t>
  </si>
  <si>
    <t>５階東病棟２</t>
  </si>
  <si>
    <t>５階西病棟１</t>
  </si>
  <si>
    <t>５階西病棟２</t>
  </si>
  <si>
    <t>６階東病棟</t>
  </si>
  <si>
    <t>６階西病棟</t>
  </si>
  <si>
    <t>７階東病棟</t>
  </si>
  <si>
    <t>７階西病棟</t>
  </si>
  <si>
    <t>８階東病棟</t>
  </si>
  <si>
    <t>８階西病棟</t>
  </si>
  <si>
    <t>９階東病棟</t>
  </si>
  <si>
    <t>９階西病棟</t>
  </si>
  <si>
    <t>１０階東病棟</t>
  </si>
  <si>
    <t>１０階西病棟</t>
  </si>
  <si>
    <t>3-1病棟</t>
  </si>
  <si>
    <t>3-2病棟</t>
  </si>
  <si>
    <t>3-3病棟</t>
  </si>
  <si>
    <t>7：1一般病棟</t>
  </si>
  <si>
    <t>ICU/CCU</t>
  </si>
  <si>
    <t>救急病床</t>
  </si>
  <si>
    <t>ＨＣＵ</t>
  </si>
  <si>
    <t>東入院棟５階</t>
  </si>
  <si>
    <t>東入院棟６階</t>
  </si>
  <si>
    <t>東入院棟７階</t>
  </si>
  <si>
    <t>西入院棟５階</t>
  </si>
  <si>
    <t>西入院棟６階</t>
  </si>
  <si>
    <t>西入院棟７階</t>
  </si>
  <si>
    <t>西入院棟８階</t>
  </si>
  <si>
    <t>北入院棟３階</t>
  </si>
  <si>
    <t>北入院棟４階</t>
  </si>
  <si>
    <t>北入院棟５階</t>
  </si>
  <si>
    <t>北入院棟６階</t>
  </si>
  <si>
    <t>A棟7階病棟</t>
  </si>
  <si>
    <t>A棟8階病棟</t>
  </si>
  <si>
    <t>B棟7階病棟</t>
  </si>
  <si>
    <t>B棟8階病棟</t>
  </si>
  <si>
    <t>B棟5階病棟</t>
  </si>
  <si>
    <t>B棟6階病棟</t>
  </si>
  <si>
    <t>B棟9階病棟</t>
  </si>
  <si>
    <t>B棟10階病棟</t>
  </si>
  <si>
    <t>D棟5階病棟</t>
  </si>
  <si>
    <t>D棟6階病棟</t>
  </si>
  <si>
    <t>D棟7階病棟</t>
  </si>
  <si>
    <t>D棟8階病棟</t>
  </si>
  <si>
    <t>北病棟</t>
  </si>
  <si>
    <t>療養病棟1</t>
  </si>
  <si>
    <t>療養病棟2</t>
  </si>
  <si>
    <t>１病棟</t>
  </si>
  <si>
    <t>西2病棟</t>
  </si>
  <si>
    <t>東5病棟</t>
  </si>
  <si>
    <t>西1病棟</t>
  </si>
  <si>
    <t>西３病棟</t>
  </si>
  <si>
    <t>西４病棟</t>
  </si>
  <si>
    <t>東５病棟</t>
  </si>
  <si>
    <t>東３病棟</t>
  </si>
  <si>
    <t>東４病棟</t>
  </si>
  <si>
    <t>第一病棟</t>
  </si>
  <si>
    <t>第二病棟</t>
  </si>
  <si>
    <t>慢性期機能病棟03</t>
  </si>
  <si>
    <t>乳腺一般病棟</t>
  </si>
  <si>
    <t>感染症病棟</t>
  </si>
  <si>
    <t>ＳＣＵ</t>
  </si>
  <si>
    <t>ＣＣＵ</t>
  </si>
  <si>
    <t>4階南病棟</t>
  </si>
  <si>
    <t>4階北病棟</t>
  </si>
  <si>
    <t>3階南病棟</t>
  </si>
  <si>
    <t>3西回復期リハビリテーション病棟</t>
  </si>
  <si>
    <t>4西一般病棟</t>
  </si>
  <si>
    <t>内科病棟</t>
  </si>
  <si>
    <t>E4HCU</t>
  </si>
  <si>
    <t>西2階</t>
  </si>
  <si>
    <t>北8階</t>
  </si>
  <si>
    <t>北7階</t>
  </si>
  <si>
    <t>北6階</t>
  </si>
  <si>
    <t>MFICU</t>
  </si>
  <si>
    <t>北5階</t>
  </si>
  <si>
    <t>東8階</t>
  </si>
  <si>
    <t>東7階</t>
  </si>
  <si>
    <t>東6階</t>
  </si>
  <si>
    <t>E6救急</t>
  </si>
  <si>
    <t>東5階</t>
  </si>
  <si>
    <t>E5HCU</t>
  </si>
  <si>
    <t>東4階</t>
  </si>
  <si>
    <t>E4救急</t>
  </si>
  <si>
    <t>H3(がん集学治療センター)</t>
  </si>
  <si>
    <t>H2救急</t>
  </si>
  <si>
    <t>中央6階</t>
  </si>
  <si>
    <t>中央5階</t>
  </si>
  <si>
    <t>中央4階</t>
  </si>
  <si>
    <t>C4HCU</t>
  </si>
  <si>
    <t>中央3階</t>
  </si>
  <si>
    <t>南3A</t>
  </si>
  <si>
    <t>南3B</t>
  </si>
  <si>
    <t>南2A</t>
  </si>
  <si>
    <t>南1A</t>
  </si>
  <si>
    <t>西3階</t>
  </si>
  <si>
    <t>2階病棟　回復期リハビリテーション病棟</t>
  </si>
  <si>
    <t>3階病棟　回復期リハビリテーション病棟</t>
  </si>
  <si>
    <t>めぐみ棟</t>
  </si>
  <si>
    <t>ひかり棟</t>
  </si>
  <si>
    <t>救急</t>
  </si>
  <si>
    <t>４階西</t>
  </si>
  <si>
    <t>４階中央東</t>
  </si>
  <si>
    <t>５階中央西</t>
  </si>
  <si>
    <t>５階東</t>
  </si>
  <si>
    <t>６階西</t>
  </si>
  <si>
    <t>６階中央東</t>
  </si>
  <si>
    <t>７階西</t>
  </si>
  <si>
    <t>７階中央東</t>
  </si>
  <si>
    <t>SCU</t>
  </si>
  <si>
    <t>３階北病棟</t>
  </si>
  <si>
    <t>５階北病棟</t>
  </si>
  <si>
    <t>３階南病棟</t>
  </si>
  <si>
    <t>４階西病棟</t>
  </si>
  <si>
    <t>４階南病棟</t>
  </si>
  <si>
    <t>脳神経センター①（一般）</t>
  </si>
  <si>
    <t>脳神経センター②（ＳＣＵ）</t>
  </si>
  <si>
    <t>５階東病棟</t>
  </si>
  <si>
    <t>５階西病棟</t>
  </si>
  <si>
    <t>５階南病棟</t>
  </si>
  <si>
    <t>６階南病棟</t>
  </si>
  <si>
    <t>６階北病棟</t>
  </si>
  <si>
    <t>手術部（ＩＣＵ）</t>
  </si>
  <si>
    <t>救命救急センター①（Ａユニット）</t>
  </si>
  <si>
    <t>救命救急センター②（Ｂユニット）</t>
  </si>
  <si>
    <t>総合周産期母子医療センター（産科部門）①（一般）</t>
  </si>
  <si>
    <t>総合周産期母子医療センター（産科部門）②（ＭＦＩＣＵ）</t>
  </si>
  <si>
    <t>総合周産期母子医療センター（新生児部門）①（ＮＩＣＵ）</t>
  </si>
  <si>
    <t>総合周産期母子医療センター（新生児部門）②（ＧＣＵ）</t>
  </si>
  <si>
    <t>小児医療センター</t>
  </si>
  <si>
    <t>ハートセンター①（一般）</t>
  </si>
  <si>
    <t>ハートセンター②（ＣＣＵ）</t>
  </si>
  <si>
    <t>消化器センター</t>
  </si>
  <si>
    <t>救急病棟</t>
  </si>
  <si>
    <t>西3病棟</t>
  </si>
  <si>
    <t>西4病棟</t>
  </si>
  <si>
    <t>西5病棟</t>
  </si>
  <si>
    <t>西6病棟</t>
  </si>
  <si>
    <t>東6病棟</t>
  </si>
  <si>
    <t>東7病棟</t>
  </si>
  <si>
    <t>５Ａ</t>
  </si>
  <si>
    <t>４Ａ</t>
  </si>
  <si>
    <t>４Ｂ</t>
  </si>
  <si>
    <t>３Ａ</t>
  </si>
  <si>
    <t>３Ｂ</t>
  </si>
  <si>
    <t>２Ｃ</t>
  </si>
  <si>
    <t>190620001</t>
  </si>
  <si>
    <t>A病棟</t>
  </si>
  <si>
    <t>B病棟</t>
  </si>
  <si>
    <t>４階東病棟</t>
  </si>
  <si>
    <t>PICU</t>
  </si>
  <si>
    <t>産科病棟</t>
  </si>
  <si>
    <t>３病棟（５２床）療養病棟</t>
  </si>
  <si>
    <t>６病棟（２０床）一般病棟（休床）</t>
  </si>
  <si>
    <t>１病棟（５７床）一般病棟</t>
  </si>
  <si>
    <t>２病棟（５７床）一般病棟</t>
  </si>
  <si>
    <t>５病棟（５０床）療養病棟</t>
  </si>
  <si>
    <t>６病棟</t>
  </si>
  <si>
    <t>西５病棟</t>
  </si>
  <si>
    <t>2階西病棟</t>
  </si>
  <si>
    <t>2階東病棟</t>
  </si>
  <si>
    <t>病棟１</t>
  </si>
  <si>
    <t>2西病棟</t>
  </si>
  <si>
    <t>2東病棟</t>
  </si>
  <si>
    <t>3西病棟</t>
  </si>
  <si>
    <t>3東病棟</t>
  </si>
  <si>
    <t>内科</t>
  </si>
  <si>
    <t>東4階病棟</t>
  </si>
  <si>
    <t>西3階病棟</t>
  </si>
  <si>
    <t>西4階病棟</t>
  </si>
  <si>
    <t>ICU病棟</t>
  </si>
  <si>
    <t>西5</t>
  </si>
  <si>
    <t>西4</t>
  </si>
  <si>
    <t>西3</t>
  </si>
  <si>
    <t>東6</t>
  </si>
  <si>
    <t>東5</t>
  </si>
  <si>
    <t>東4</t>
  </si>
  <si>
    <t>東3</t>
  </si>
  <si>
    <t>３階西入院棟</t>
  </si>
  <si>
    <t>3階東入院棟</t>
  </si>
  <si>
    <t>４階西入院棟</t>
  </si>
  <si>
    <t>４階東入院棟</t>
  </si>
  <si>
    <t>５階東入院棟</t>
  </si>
  <si>
    <t>東棟8階病棟</t>
  </si>
  <si>
    <t>東棟9階病棟</t>
  </si>
  <si>
    <t>東棟10階病棟</t>
  </si>
  <si>
    <t>東棟12階病棟</t>
  </si>
  <si>
    <t>東棟13階病棟</t>
  </si>
  <si>
    <t>東棟14階病棟</t>
  </si>
  <si>
    <t>西棟5階病棟（産科）</t>
  </si>
  <si>
    <t>西棟5階病棟（ＭＦＩＣＵ）</t>
  </si>
  <si>
    <t>西棟6階病棟（ＮＩＣＵ）</t>
  </si>
  <si>
    <t>西棟6階病棟（ＧＣＵ）</t>
  </si>
  <si>
    <t>西棟8階病棟</t>
  </si>
  <si>
    <t>西棟9階病棟</t>
  </si>
  <si>
    <t>西棟11階病棟</t>
  </si>
  <si>
    <t>西棟12階病棟</t>
  </si>
  <si>
    <t>西棟14階病棟</t>
  </si>
  <si>
    <t>サージカルＩＣＵ</t>
  </si>
  <si>
    <t>サージカルＩＣＵ（ＨＣＵ）</t>
  </si>
  <si>
    <t>高度救命救急センター（1）</t>
  </si>
  <si>
    <t>高度救命救急センター（2）</t>
  </si>
  <si>
    <t>東棟5階病棟</t>
  </si>
  <si>
    <t>東棟6階病棟</t>
  </si>
  <si>
    <t>東棟11階病棟</t>
  </si>
  <si>
    <t>西棟7階病棟</t>
  </si>
  <si>
    <t>西棟10階病棟</t>
  </si>
  <si>
    <t>西棟13階病棟</t>
  </si>
  <si>
    <t>外科5階病棟</t>
  </si>
  <si>
    <t>外科8階病棟</t>
  </si>
  <si>
    <t>東６病棟</t>
  </si>
  <si>
    <t>西６病棟</t>
  </si>
  <si>
    <t>障害者施設等一般病棟</t>
  </si>
  <si>
    <t>一般病棟入院基本料　７：１　５西</t>
  </si>
  <si>
    <t>一般病棟入院基本料　７：１　５東</t>
  </si>
  <si>
    <t>一般病棟入院基本料　７：１　６西</t>
  </si>
  <si>
    <t>一般病棟入院基本料　７：１　６東</t>
  </si>
  <si>
    <t>回復期リハビリテーション病棟入院料１　１３：１</t>
  </si>
  <si>
    <t>地域包括ケア病棟入院料　１０：１</t>
  </si>
  <si>
    <t>特定集中治療室管理料１　２：１</t>
  </si>
  <si>
    <t>ハイケアユニット入院医療管理料　４：１</t>
  </si>
  <si>
    <t>なかよし寮</t>
  </si>
  <si>
    <t>ともだち寮</t>
  </si>
  <si>
    <t>おひさま寮</t>
  </si>
  <si>
    <t>２階北病棟</t>
  </si>
  <si>
    <t>２階南病棟</t>
  </si>
  <si>
    <t>障害者一般病棟</t>
  </si>
  <si>
    <t>療養病棟 (医療型）</t>
  </si>
  <si>
    <t>総合病棟13階</t>
  </si>
  <si>
    <t>セミCCU</t>
  </si>
  <si>
    <t>総合病棟5階</t>
  </si>
  <si>
    <t>総合病棟6階</t>
  </si>
  <si>
    <t>総合病棟7階</t>
  </si>
  <si>
    <t>総合病棟8階</t>
  </si>
  <si>
    <t>総合病棟9階</t>
  </si>
  <si>
    <t>総合病棟10階</t>
  </si>
  <si>
    <t>総合病棟11階</t>
  </si>
  <si>
    <t>CCU</t>
  </si>
  <si>
    <t>心臓血管病棟5階</t>
  </si>
  <si>
    <t>心臓血管病棟6階</t>
  </si>
  <si>
    <t>心臓血管病棟7階</t>
  </si>
  <si>
    <t>心臓血管病棟8階</t>
  </si>
  <si>
    <t>心臓血管病棟9階</t>
  </si>
  <si>
    <t>4A</t>
  </si>
  <si>
    <t>4B</t>
  </si>
  <si>
    <t>7階</t>
  </si>
  <si>
    <t>8階</t>
  </si>
  <si>
    <t>9階</t>
  </si>
  <si>
    <t>４階北病棟</t>
  </si>
  <si>
    <t>A3</t>
  </si>
  <si>
    <t>1階病棟</t>
  </si>
  <si>
    <t>第１病棟</t>
  </si>
  <si>
    <t>第２病棟</t>
  </si>
  <si>
    <t>第３病棟</t>
  </si>
  <si>
    <t>入院棟１</t>
  </si>
  <si>
    <t>入院棟２</t>
  </si>
  <si>
    <t>入院棟３</t>
  </si>
  <si>
    <t>2北病棟</t>
  </si>
  <si>
    <t>3南病棟</t>
  </si>
  <si>
    <t>3北病棟</t>
  </si>
  <si>
    <t>2南病棟</t>
  </si>
  <si>
    <t>第5病棟</t>
  </si>
  <si>
    <t>第8病棟</t>
  </si>
  <si>
    <t>一病棟</t>
  </si>
  <si>
    <t>二病棟</t>
  </si>
  <si>
    <t>2階回復期リハビリテーション病棟</t>
  </si>
  <si>
    <t>３階療養病棟</t>
  </si>
  <si>
    <t>ドック専用</t>
  </si>
  <si>
    <t>７病棟</t>
  </si>
  <si>
    <t>８病棟</t>
  </si>
  <si>
    <t>中3階病棟</t>
  </si>
  <si>
    <t>南3階（療養病棟）</t>
  </si>
  <si>
    <t>北1階病棟</t>
  </si>
  <si>
    <t>北4階病棟</t>
  </si>
  <si>
    <t>中2階病棟</t>
  </si>
  <si>
    <t>南3階（地域包括ケア病棟）</t>
  </si>
  <si>
    <t>南4階病棟</t>
  </si>
  <si>
    <t>A-1</t>
  </si>
  <si>
    <t>ＩＣＵ病棟</t>
  </si>
  <si>
    <t>ＨＣＵ病棟</t>
  </si>
  <si>
    <t>本５階病棟</t>
  </si>
  <si>
    <t>本６階病棟</t>
  </si>
  <si>
    <t>東５階病棟</t>
  </si>
  <si>
    <t>東６階病棟</t>
  </si>
  <si>
    <t>東７階病棟</t>
  </si>
  <si>
    <t>3W病棟</t>
  </si>
  <si>
    <t>4W病棟</t>
  </si>
  <si>
    <t>4E病棟</t>
  </si>
  <si>
    <t>特殊疾患病棟</t>
  </si>
  <si>
    <t>療養病棟１</t>
  </si>
  <si>
    <t>療養病棟２</t>
  </si>
  <si>
    <t>２階西</t>
  </si>
  <si>
    <t>２階東</t>
  </si>
  <si>
    <t>３階北</t>
  </si>
  <si>
    <t>緩和病棟</t>
  </si>
  <si>
    <t>小児病棟</t>
  </si>
  <si>
    <t>8階北病棟</t>
  </si>
  <si>
    <t>8階南病棟</t>
  </si>
  <si>
    <t>9階北病棟</t>
  </si>
  <si>
    <t>NCU</t>
  </si>
  <si>
    <t>9階南病棟</t>
  </si>
  <si>
    <t>10階北病棟</t>
  </si>
  <si>
    <t>10階南病棟</t>
  </si>
  <si>
    <t>新病棟</t>
  </si>
  <si>
    <t>新館3・4階病棟</t>
  </si>
  <si>
    <t>１０Ａ病棟</t>
  </si>
  <si>
    <t>１０Ｂ病棟</t>
  </si>
  <si>
    <t>９Ａ病棟</t>
  </si>
  <si>
    <t>９Ｂ病棟</t>
  </si>
  <si>
    <t>８Ａ病棟</t>
  </si>
  <si>
    <t>８Ｂ病棟</t>
  </si>
  <si>
    <t>７Ａ病棟</t>
  </si>
  <si>
    <t>７Ｂ病棟</t>
  </si>
  <si>
    <t>６Ａ病棟</t>
  </si>
  <si>
    <t>６Ｂ病棟</t>
  </si>
  <si>
    <t>５Ａ病棟</t>
  </si>
  <si>
    <t>５Ｂ病棟</t>
  </si>
  <si>
    <t>４Ａ病棟</t>
  </si>
  <si>
    <t>４Ｂ病棟</t>
  </si>
  <si>
    <t>３Ａ病棟</t>
  </si>
  <si>
    <t>３Ｂ病棟</t>
  </si>
  <si>
    <t>３Ｎ病棟</t>
  </si>
  <si>
    <t>３Ｇ病棟</t>
  </si>
  <si>
    <t>４Ｗ病棟</t>
  </si>
  <si>
    <t>３Ｗ病棟</t>
  </si>
  <si>
    <t>２Ｗ病棟</t>
  </si>
  <si>
    <t>医療療養病床2</t>
  </si>
  <si>
    <t>医療療養病床3</t>
  </si>
  <si>
    <t>北２病棟</t>
  </si>
  <si>
    <t>療養病棟入院基本料１　３階</t>
  </si>
  <si>
    <t>療養病棟入院基本料１　４階</t>
  </si>
  <si>
    <t>北棟４階病棟</t>
  </si>
  <si>
    <t>南１病棟</t>
  </si>
  <si>
    <t>地域回復ケア病棟</t>
  </si>
  <si>
    <t>北5病棟</t>
  </si>
  <si>
    <t>北3病棟</t>
  </si>
  <si>
    <t>北4病棟</t>
  </si>
  <si>
    <t>医療療養病床　東３病棟</t>
  </si>
  <si>
    <t>医療療養病床　西３病棟</t>
  </si>
  <si>
    <t>介護療養病床　西１病棟</t>
  </si>
  <si>
    <t>介護療養病床　西２病棟</t>
  </si>
  <si>
    <t>医療療養病床　東２病棟</t>
  </si>
  <si>
    <t>一般病棟（23床） (入院基本料届出無） 休棟中</t>
  </si>
  <si>
    <t>救命ICU</t>
  </si>
  <si>
    <t>ハイケア病棟</t>
  </si>
  <si>
    <t>南棟５階－１</t>
  </si>
  <si>
    <t>MFICU（南棟５階－１）</t>
  </si>
  <si>
    <t>NICU（南棟５階－2）</t>
  </si>
  <si>
    <t>GCU（南棟５階－2）</t>
  </si>
  <si>
    <t>南棟６階－１</t>
  </si>
  <si>
    <t>南棟６階－２</t>
  </si>
  <si>
    <t>南棟７階－１</t>
  </si>
  <si>
    <t>南棟７階－２</t>
  </si>
  <si>
    <t>南棟８階－１</t>
  </si>
  <si>
    <t>南棟８階－２</t>
  </si>
  <si>
    <t>南棟９階－１</t>
  </si>
  <si>
    <t>南棟９階－２</t>
  </si>
  <si>
    <t>南棟10階－１</t>
  </si>
  <si>
    <t>南棟10階－２</t>
  </si>
  <si>
    <t>南棟11階－１</t>
  </si>
  <si>
    <t>南棟11階－２</t>
  </si>
  <si>
    <t>北棟３階－１</t>
  </si>
  <si>
    <t>北棟３階－２</t>
  </si>
  <si>
    <t>北棟６階－１</t>
  </si>
  <si>
    <t>北棟６階－２</t>
  </si>
  <si>
    <t>北棟７階－１</t>
  </si>
  <si>
    <t>北棟７階－２</t>
  </si>
  <si>
    <t>北棟８階－１</t>
  </si>
  <si>
    <t>北棟８階－２</t>
  </si>
  <si>
    <t>北棟９階－１</t>
  </si>
  <si>
    <t>北棟９階－２</t>
  </si>
  <si>
    <t>北棟10階－１</t>
  </si>
  <si>
    <t>北棟10階－２</t>
  </si>
  <si>
    <t>北棟11階－１</t>
  </si>
  <si>
    <t>北棟11階－２</t>
  </si>
  <si>
    <t>一般病棟（3階）</t>
  </si>
  <si>
    <t>一般病棟（4階）</t>
  </si>
  <si>
    <t>一般病棟（5階）</t>
  </si>
  <si>
    <t>3F病棟</t>
  </si>
  <si>
    <t>4F病棟</t>
  </si>
  <si>
    <t>北２階病棟</t>
  </si>
  <si>
    <t>回復期リハ病棟</t>
  </si>
  <si>
    <t>救命センター</t>
  </si>
  <si>
    <t>いずみ西病棟</t>
  </si>
  <si>
    <t>4東病棟</t>
  </si>
  <si>
    <t>4西病棟</t>
  </si>
  <si>
    <t>5東病棟</t>
  </si>
  <si>
    <t>5西病棟</t>
  </si>
  <si>
    <t>いずみ東病棟</t>
  </si>
  <si>
    <t>西４階病棟</t>
  </si>
  <si>
    <t>西５階病棟</t>
  </si>
  <si>
    <t>東２階病棟</t>
  </si>
  <si>
    <t>東３階病棟</t>
  </si>
  <si>
    <t>西２階病棟</t>
  </si>
  <si>
    <t>西３階病棟</t>
  </si>
  <si>
    <t>東４階病棟</t>
  </si>
  <si>
    <t>東3F病棟</t>
  </si>
  <si>
    <t>西６階病棟</t>
  </si>
  <si>
    <t>本館３階病棟</t>
  </si>
  <si>
    <t>本館４階病棟</t>
  </si>
  <si>
    <t>本館５階病棟</t>
  </si>
  <si>
    <t>東館４階病棟</t>
  </si>
  <si>
    <t>東館５階病棟</t>
  </si>
  <si>
    <t>東館６階病棟</t>
  </si>
  <si>
    <t>東館７階病棟</t>
  </si>
  <si>
    <t>東館８階病棟</t>
  </si>
  <si>
    <t>３東病棟</t>
  </si>
  <si>
    <t>３南病棟</t>
  </si>
  <si>
    <t>1-C病棟</t>
  </si>
  <si>
    <t>一般病棟入院基本料15：1</t>
  </si>
  <si>
    <t>C病棟</t>
  </si>
  <si>
    <t>一般病棟13対1</t>
  </si>
  <si>
    <t>東8病棟</t>
  </si>
  <si>
    <t>2Ａ病棟</t>
  </si>
  <si>
    <t>3Ａ病棟</t>
  </si>
  <si>
    <t>2Ｂ病棟</t>
  </si>
  <si>
    <t>3Ｂ病棟</t>
  </si>
  <si>
    <t>3Ｃ病棟</t>
  </si>
  <si>
    <t>療養病棟入院基本料1</t>
  </si>
  <si>
    <t>南２階病棟</t>
  </si>
  <si>
    <t>北３階病棟</t>
  </si>
  <si>
    <t>南３階病棟</t>
  </si>
  <si>
    <t>6西病棟</t>
  </si>
  <si>
    <t>6東病棟</t>
  </si>
  <si>
    <t>１０病棟</t>
  </si>
  <si>
    <t>９病棟</t>
  </si>
  <si>
    <t>R3</t>
  </si>
  <si>
    <t>R4</t>
  </si>
  <si>
    <t>A1</t>
  </si>
  <si>
    <t>A2</t>
  </si>
  <si>
    <t>A4</t>
  </si>
  <si>
    <t>A5</t>
  </si>
  <si>
    <t>C4</t>
  </si>
  <si>
    <t>C5</t>
  </si>
  <si>
    <t>PU</t>
  </si>
  <si>
    <t>R5</t>
  </si>
  <si>
    <t>T3病棟</t>
  </si>
  <si>
    <t>T4病棟</t>
  </si>
  <si>
    <t>T5病棟</t>
  </si>
  <si>
    <t>T6病棟</t>
  </si>
  <si>
    <t>２階</t>
  </si>
  <si>
    <t>３階</t>
  </si>
  <si>
    <t>回復期ﾘﾊﾋﾞﾘﾃｰｼｮﾝ病棟</t>
  </si>
  <si>
    <t>７階</t>
  </si>
  <si>
    <t>５階</t>
  </si>
  <si>
    <t>６階</t>
  </si>
  <si>
    <t>８階</t>
  </si>
  <si>
    <t>９階</t>
  </si>
  <si>
    <t>１０階</t>
  </si>
  <si>
    <t>3階B病棟</t>
  </si>
  <si>
    <t>3階A病棟</t>
  </si>
  <si>
    <t>入所棟</t>
  </si>
  <si>
    <t>ハイケアユニット病棟</t>
  </si>
  <si>
    <t>5F病棟、６Ｆ病棟</t>
  </si>
  <si>
    <t>6階救命救急センター</t>
  </si>
  <si>
    <t>7階救命救急センター</t>
  </si>
  <si>
    <t>12階病棟</t>
  </si>
  <si>
    <t>13階病棟</t>
  </si>
  <si>
    <t>1階入所棟</t>
  </si>
  <si>
    <t>2階入所棟</t>
  </si>
  <si>
    <t>3階入所棟</t>
  </si>
  <si>
    <t>集中ケアセンター（ICU)</t>
  </si>
  <si>
    <t>集中ケアセンター（HCU)</t>
  </si>
  <si>
    <t>7階東病棟(1)</t>
  </si>
  <si>
    <t>7階東病棟(2)</t>
  </si>
  <si>
    <t>7階西病棟</t>
  </si>
  <si>
    <t>8階東病棟</t>
  </si>
  <si>
    <t>8階西病棟</t>
  </si>
  <si>
    <t>9階東病棟</t>
  </si>
  <si>
    <t>9階西病棟</t>
  </si>
  <si>
    <t>東階病棟</t>
  </si>
  <si>
    <t>3階北病棟</t>
  </si>
  <si>
    <t>１１病棟</t>
  </si>
  <si>
    <t>１２病棟</t>
  </si>
  <si>
    <t>１３病棟</t>
  </si>
  <si>
    <t>介護療養型医療施設</t>
  </si>
  <si>
    <t>療養病棟入院基本料Ⅰ</t>
  </si>
  <si>
    <t>慢性期</t>
  </si>
  <si>
    <t>特殊疾患病棟入院料Ⅰ</t>
  </si>
  <si>
    <t>ヨハネ（2F)</t>
  </si>
  <si>
    <t>テレジア（3F)</t>
  </si>
  <si>
    <t>２階病棟　一般病棟１０対１入院基本料</t>
  </si>
  <si>
    <t>3Ｆ病棟</t>
  </si>
  <si>
    <t>4Ｆ病棟</t>
  </si>
  <si>
    <t>循環器内科病棟</t>
  </si>
  <si>
    <t>すずかけ５病棟</t>
  </si>
  <si>
    <t>脳神経外科病棟</t>
  </si>
  <si>
    <t>3階病棟地域包括ケア病棟</t>
  </si>
  <si>
    <t>４階医療療養病棟</t>
  </si>
  <si>
    <t>５階障害者施設等病棟</t>
  </si>
  <si>
    <t>６階医療療養病棟</t>
  </si>
  <si>
    <t>７階緩和ケア病棟</t>
  </si>
  <si>
    <t>1号館３階病棟</t>
  </si>
  <si>
    <t>1号館４階病棟</t>
  </si>
  <si>
    <t>介護療養病棟2</t>
  </si>
  <si>
    <t>介護療養病棟1</t>
  </si>
  <si>
    <t>入院</t>
  </si>
  <si>
    <t>医療療養</t>
  </si>
  <si>
    <t>地域包括ケア病棟　北3階</t>
  </si>
  <si>
    <t>療養病棟　南2階</t>
  </si>
  <si>
    <t>回復期リハビリテーション病棟　南3階</t>
  </si>
  <si>
    <t>一般病棟　①　北2階</t>
  </si>
  <si>
    <t>一般病棟　②　北4階</t>
  </si>
  <si>
    <t>1</t>
  </si>
  <si>
    <t>2病棟本館</t>
  </si>
  <si>
    <t>2病棟新館</t>
  </si>
  <si>
    <t>2病棟（介護療養）</t>
  </si>
  <si>
    <t>3病棟(介護療養）</t>
  </si>
  <si>
    <t>南４階病棟</t>
  </si>
  <si>
    <t>北４階病棟</t>
  </si>
  <si>
    <t>北2・北３病棟</t>
  </si>
  <si>
    <t>北５・南５病棟</t>
  </si>
  <si>
    <t>南６・南７病棟</t>
  </si>
  <si>
    <t>療養病棟（医療型）</t>
  </si>
  <si>
    <t>療養病棟（介護型）</t>
  </si>
  <si>
    <t>Ⅰ－Ｂ病棟</t>
  </si>
  <si>
    <t>Ⅱ－Ａ病棟</t>
  </si>
  <si>
    <t>Ⅱ－Ｂ病棟</t>
  </si>
  <si>
    <t>Ⅲ－Ａ病棟</t>
  </si>
  <si>
    <t>Ⅲ－Ｂ病棟</t>
  </si>
  <si>
    <t>４階５病棟</t>
  </si>
  <si>
    <t>２病棟（療養病床　１）</t>
  </si>
  <si>
    <t>１病棟（療養病床　２）</t>
  </si>
  <si>
    <t>中央病棟</t>
  </si>
  <si>
    <t>第３病棟東</t>
  </si>
  <si>
    <t>第３病棟西</t>
  </si>
  <si>
    <t>第５病棟</t>
  </si>
  <si>
    <t>第６病棟</t>
  </si>
  <si>
    <t>２階Ａ病棟</t>
  </si>
  <si>
    <t>２階Ｂ病棟</t>
  </si>
  <si>
    <t>１３対１一般病棟</t>
  </si>
  <si>
    <t>療養病床</t>
  </si>
  <si>
    <t>一般病棟１５対１</t>
  </si>
  <si>
    <t>Ａ２病棟</t>
  </si>
  <si>
    <t>内科療養病棟</t>
  </si>
  <si>
    <t>一般病棟1</t>
  </si>
  <si>
    <t>１Ｆ療養病棟</t>
  </si>
  <si>
    <t>産科</t>
  </si>
  <si>
    <t>2</t>
  </si>
  <si>
    <t>3</t>
  </si>
  <si>
    <t>4</t>
  </si>
  <si>
    <t>6</t>
  </si>
  <si>
    <t>5</t>
  </si>
  <si>
    <t>１．医療機能</t>
    <phoneticPr fontId="4"/>
  </si>
  <si>
    <t>① 一般病床</t>
    <phoneticPr fontId="6"/>
  </si>
  <si>
    <t>9</t>
  </si>
  <si>
    <t>14</t>
  </si>
  <si>
    <t>27</t>
  </si>
  <si>
    <t>22</t>
  </si>
  <si>
    <t>51</t>
  </si>
  <si>
    <t>7</t>
  </si>
  <si>
    <t>10</t>
  </si>
  <si>
    <t>52</t>
  </si>
  <si>
    <t>37</t>
  </si>
  <si>
    <t>33</t>
  </si>
  <si>
    <t>21</t>
  </si>
  <si>
    <t>48</t>
  </si>
  <si>
    <t>20</t>
  </si>
  <si>
    <t>43</t>
  </si>
  <si>
    <t>17</t>
  </si>
  <si>
    <t>42</t>
  </si>
  <si>
    <t>24</t>
  </si>
  <si>
    <t>46</t>
  </si>
  <si>
    <t>32</t>
  </si>
  <si>
    <t>29</t>
  </si>
  <si>
    <t>45</t>
  </si>
  <si>
    <t>44</t>
  </si>
  <si>
    <t>41</t>
  </si>
  <si>
    <t>16</t>
  </si>
  <si>
    <t>31</t>
  </si>
  <si>
    <t>40</t>
  </si>
  <si>
    <t>30</t>
  </si>
  <si>
    <t>49</t>
  </si>
  <si>
    <t>47</t>
  </si>
  <si>
    <t>50</t>
  </si>
  <si>
    <t>12</t>
  </si>
  <si>
    <t>38</t>
  </si>
  <si>
    <t>11</t>
  </si>
  <si>
    <t>15</t>
  </si>
  <si>
    <t>36</t>
  </si>
  <si>
    <t>39</t>
  </si>
  <si>
    <t>34</t>
  </si>
  <si>
    <t>25</t>
  </si>
  <si>
    <t>28</t>
  </si>
  <si>
    <t>8</t>
  </si>
  <si>
    <t>26</t>
  </si>
  <si>
    <t>35</t>
  </si>
  <si>
    <t>18</t>
  </si>
  <si>
    <t>13</t>
  </si>
  <si>
    <t>23</t>
  </si>
  <si>
    <t>19</t>
  </si>
  <si>
    <t>② 療養病床</t>
    <phoneticPr fontId="4"/>
  </si>
  <si>
    <t>うち、介護療養病床</t>
    <rPh sb="3" eb="5">
      <t>カイゴ</t>
    </rPh>
    <rPh sb="5" eb="7">
      <t>リョウヨウ</t>
    </rPh>
    <phoneticPr fontId="6"/>
  </si>
  <si>
    <t>２．許可病床数・稼働病床数</t>
    <rPh sb="2" eb="4">
      <t>キョカ</t>
    </rPh>
    <rPh sb="4" eb="7">
      <t>ビョウショウスウ</t>
    </rPh>
    <rPh sb="8" eb="10">
      <t>カドウ</t>
    </rPh>
    <rPh sb="10" eb="13">
      <t>ビョウショウスウ</t>
    </rPh>
    <phoneticPr fontId="4"/>
  </si>
  <si>
    <t>(12) 届出を行っている病床</t>
    <rPh sb="6" eb="7">
      <t>オコナ</t>
    </rPh>
    <rPh sb="11" eb="13">
      <t>ビョウショウ</t>
    </rPh>
    <phoneticPr fontId="6"/>
  </si>
  <si>
    <t>該当番号</t>
    <rPh sb="0" eb="2">
      <t>ガイトウ</t>
    </rPh>
    <rPh sb="2" eb="4">
      <t>バンゴウ</t>
    </rPh>
    <phoneticPr fontId="6"/>
  </si>
  <si>
    <t>病床数</t>
    <rPh sb="0" eb="3">
      <t>ビョウショウスウ</t>
    </rPh>
    <phoneticPr fontId="6"/>
  </si>
  <si>
    <t>３．一般病床・療養病床で算定する入院基本料・特定入院料及び届出病床数</t>
    <rPh sb="2" eb="4">
      <t>イッパン</t>
    </rPh>
    <rPh sb="4" eb="6">
      <t>ビョウショウ</t>
    </rPh>
    <rPh sb="7" eb="9">
      <t>リョウヨウ</t>
    </rPh>
    <rPh sb="9" eb="11">
      <t>ビョウショウ</t>
    </rPh>
    <rPh sb="12" eb="14">
      <t>サンテイ</t>
    </rPh>
    <rPh sb="16" eb="18">
      <t>ニュウイン</t>
    </rPh>
    <rPh sb="18" eb="21">
      <t>キホンリョウ</t>
    </rPh>
    <rPh sb="22" eb="24">
      <t>トクテイ</t>
    </rPh>
    <rPh sb="24" eb="27">
      <t>ニュウインリョウ</t>
    </rPh>
    <rPh sb="27" eb="28">
      <t>オヨ</t>
    </rPh>
    <rPh sb="29" eb="31">
      <t>トドケデ</t>
    </rPh>
    <rPh sb="31" eb="34">
      <t>ビョウショウスウ</t>
    </rPh>
    <phoneticPr fontId="4"/>
  </si>
  <si>
    <t>病床の機能区分</t>
    <rPh sb="0" eb="2">
      <t>ビョウショウ</t>
    </rPh>
    <rPh sb="3" eb="5">
      <t>キノウ</t>
    </rPh>
    <rPh sb="5" eb="7">
      <t>クブン</t>
    </rPh>
    <phoneticPr fontId="4"/>
  </si>
  <si>
    <t>1</t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</si>
  <si>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</si>
  <si>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</si>
  <si>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</si>
  <si>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</si>
  <si>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入院基本料の届出</t>
    <rPh sb="0" eb="2">
      <t>ニュウイン</t>
    </rPh>
    <rPh sb="2" eb="5">
      <t>キホンリョウ</t>
    </rPh>
    <rPh sb="6" eb="8">
      <t>トドケデ</t>
    </rPh>
    <phoneticPr fontId="4"/>
  </si>
  <si>
    <t>高度急性期</t>
  </si>
  <si>
    <t>急性期</t>
  </si>
  <si>
    <t>回復期</t>
  </si>
  <si>
    <t>休棟等</t>
  </si>
  <si>
    <t>介護保険施設等</t>
  </si>
  <si>
    <t>北九州市立医療センター 集計</t>
  </si>
  <si>
    <t>社会医療法人　共愛会　戸畑リハビリテーション病院 集計</t>
  </si>
  <si>
    <t>医療法人　十連病院 集計</t>
  </si>
  <si>
    <t>さくら病院 集計</t>
  </si>
  <si>
    <t>療養介護事業所　ひなた家 集計</t>
  </si>
  <si>
    <t>医療法人　浜田病院 集計</t>
  </si>
  <si>
    <t>社会医療法人社団至誠会　木村病院 集計</t>
  </si>
  <si>
    <t>医療法人井上会篠栗病院 集計</t>
  </si>
  <si>
    <t>北九州古賀病院 集計</t>
  </si>
  <si>
    <t>三宅脳神経外科病院 集計</t>
  </si>
  <si>
    <t>馬場病院 集計</t>
  </si>
  <si>
    <t>医療法人　医和基会　戸畑総合病院 集計</t>
  </si>
  <si>
    <t>戸畑共立病院 集計</t>
  </si>
  <si>
    <t>北九州湯川病院 集計</t>
  </si>
  <si>
    <t>医療法人オアシス　福岡志恩病院 集計</t>
  </si>
  <si>
    <t>みどりの杜病院 集計</t>
  </si>
  <si>
    <t>公立八女総合病院 集計</t>
  </si>
  <si>
    <t>医療法人福西会　福西会病院 集計</t>
  </si>
  <si>
    <t>早良病院 集計</t>
  </si>
  <si>
    <t>医療法人　安倍病院 集計</t>
  </si>
  <si>
    <t>新行橋病院 集計</t>
  </si>
  <si>
    <t>福岡新水巻病院 集計</t>
  </si>
  <si>
    <t>医療法人久美愛福岡　耳納高原病院 集計</t>
  </si>
  <si>
    <t>茂木病院 集計</t>
  </si>
  <si>
    <t>医療法人　永聖会　松田病院 集計</t>
  </si>
  <si>
    <t>佐田整形外科病院 集計</t>
  </si>
  <si>
    <t>国家公務員共済組合連合会　新小倉病院 集計</t>
  </si>
  <si>
    <t>社会医療法人　雪の聖母会　聖マリア病院 集計</t>
  </si>
  <si>
    <t>医療法人かぶとやま会　久留米リハビリテーション病院 集計</t>
  </si>
  <si>
    <t>中間市立病院 集計</t>
  </si>
  <si>
    <t>安本病院 集計</t>
  </si>
  <si>
    <t>飯塚市立病院 集計</t>
  </si>
  <si>
    <t>正和なみき病院 集計</t>
  </si>
  <si>
    <t>医療法人社団高邦会福岡山王病院 集計</t>
  </si>
  <si>
    <t>嘉麻赤十字病院 集計</t>
  </si>
  <si>
    <t>医療法人社団シマダ　嶋田病院 集計</t>
  </si>
  <si>
    <t>健和会大手町病院 集計</t>
  </si>
  <si>
    <t>国家公務員共済組合連合会　浜の町病院 集計</t>
  </si>
  <si>
    <t>社会医療法人財団池友会　新小文字病院 集計</t>
  </si>
  <si>
    <t>宗像水光会総合病院 集計</t>
  </si>
  <si>
    <t>福岡歯科大学医科歯科総合病院 集計</t>
  </si>
  <si>
    <t>夫婦石病院 集計</t>
  </si>
  <si>
    <t>水巻共立病院 集計</t>
  </si>
  <si>
    <t>医療法人正周会　水巻共立病院 集計</t>
  </si>
  <si>
    <t>菅原病院 集計</t>
  </si>
  <si>
    <t>医療法人西福岡病院 集計</t>
  </si>
  <si>
    <t>独立行政法人地域医療機能推進機構　九州病院 集計</t>
  </si>
  <si>
    <t>医療法人　かつき会　香月病院 集計</t>
  </si>
  <si>
    <t>福西会南病院 集計</t>
  </si>
  <si>
    <t>油山病院 集計</t>
  </si>
  <si>
    <t>医療法人　古森病院 集計</t>
  </si>
  <si>
    <t>医療法人　社団　福光会　福田眼科病院 集計</t>
  </si>
  <si>
    <t>製鉄記念八幡病院 集計</t>
  </si>
  <si>
    <t>曽我病院 集計</t>
  </si>
  <si>
    <t>福岡聖恵病院 集計</t>
  </si>
  <si>
    <t>平尾山病院 集計</t>
  </si>
  <si>
    <t>医療法人社団朝菊会昭和病院 集計</t>
  </si>
  <si>
    <t>新生会病院 集計</t>
  </si>
  <si>
    <t>医療法人隆信会　遠賀いそべ病院 集計</t>
  </si>
  <si>
    <t>特定医療法人社団三光会　誠愛リハビリテーション病院 集計</t>
  </si>
  <si>
    <t>独立行政法人国立病院機構　小倉医療センター 集計</t>
  </si>
  <si>
    <t>社会保険稲築病院 集計</t>
  </si>
  <si>
    <t>国家公務員共済組合連合会　千早病院 集計</t>
  </si>
  <si>
    <t>みさき病院 集計</t>
  </si>
  <si>
    <t>長田病院 集計</t>
  </si>
  <si>
    <t>福岡青洲会病院 集計</t>
  </si>
  <si>
    <t>上曽根病院 集計</t>
  </si>
  <si>
    <t>医療法人社団誠心会　萩原中央病院 集計</t>
  </si>
  <si>
    <t>社会保険直方病院 集計</t>
  </si>
  <si>
    <t>地方独立行政法人くらて病院 集計</t>
  </si>
  <si>
    <t>新中間病院 集計</t>
  </si>
  <si>
    <t>医療法人静かな海の会　津屋崎中央病院 集計</t>
  </si>
  <si>
    <t>医療法人社団豊和会豊前病院 集計</t>
  </si>
  <si>
    <t>くるめ病院 集計</t>
  </si>
  <si>
    <t>医療法人　寿芳会　芳野病院 集計</t>
  </si>
  <si>
    <t>東和病院 集計</t>
  </si>
  <si>
    <t>福岡県済生会飯塚嘉穂病院 集計</t>
  </si>
  <si>
    <t>福岡記念病院 集計</t>
  </si>
  <si>
    <t>独立行政法人国立病院機構九州医療センター 集計</t>
  </si>
  <si>
    <t>医療法人原三信病院　香椎原病院 集計</t>
  </si>
  <si>
    <t>医療法人　恵真会　渡辺整形外科病院 集計</t>
  </si>
  <si>
    <t>福岡赤十字病院 集計</t>
  </si>
  <si>
    <t>福岡逓信病院 集計</t>
  </si>
  <si>
    <t>医療法人日高整形外科病院 集計</t>
  </si>
  <si>
    <t>医療法人社団高邦会　高木病院 集計</t>
  </si>
  <si>
    <t>聖峰会マリン病院 集計</t>
  </si>
  <si>
    <t>社会福祉法人　柏芳会　田川新生病院 集計</t>
  </si>
  <si>
    <t>医療法人社団聖風園半井病院 集計</t>
  </si>
  <si>
    <t>八幡西病院 集計</t>
  </si>
  <si>
    <t>ちくし那珂川病院 集計</t>
  </si>
  <si>
    <t>弥永協立病院 集計</t>
  </si>
  <si>
    <t>医療法人春成会　樋口病院 集計</t>
  </si>
  <si>
    <t>社会保険田川病院 集計</t>
  </si>
  <si>
    <t>九州旅客鉄道株式会社　ＪＲ九州病院 集計</t>
  </si>
  <si>
    <t>原田病院 集計</t>
  </si>
  <si>
    <t>小倉第一病院 集計</t>
  </si>
  <si>
    <t>京都病院 集計</t>
  </si>
  <si>
    <t>及川病院 集計</t>
  </si>
  <si>
    <t>医療法人香林会　香月中央病院 集計</t>
  </si>
  <si>
    <t>社会保険　仲原病院 集計</t>
  </si>
  <si>
    <t>医療法人　社団　渡辺病院 集計</t>
  </si>
  <si>
    <t>地方独立行政法人福岡市立病院機構　福岡市民病院 集計</t>
  </si>
  <si>
    <t>社会福祉法人恩賜財団済生会支部福岡県済生会大牟田病院 集計</t>
  </si>
  <si>
    <t>米の山病院 集計</t>
  </si>
  <si>
    <t>医療法人　けやき会　東病院 集計</t>
  </si>
  <si>
    <t>医療法人松風海内藤病院 集計</t>
  </si>
  <si>
    <t>北九州市立門司病院 集計</t>
  </si>
  <si>
    <t>社会医療法人雪の聖母会聖マリアヘルスケアセンター 集計</t>
  </si>
  <si>
    <t>南ヶ丘病院 集計</t>
  </si>
  <si>
    <t>飯塚病院 集計</t>
  </si>
  <si>
    <t>香椎丘リハビリテーション病院 集計</t>
  </si>
  <si>
    <t>宮部病院 集計</t>
  </si>
  <si>
    <t>久山療育園重症児者医療療育センター 集計</t>
  </si>
  <si>
    <t>北九州総合病院 集計</t>
  </si>
  <si>
    <t>福岡大学病院 集計</t>
  </si>
  <si>
    <t>大牟田市立病院 集計</t>
  </si>
  <si>
    <t>社会医療法人 栄光会 栄光病院 集計</t>
  </si>
  <si>
    <t>医療法人　日新会　久留米記念病院 集計</t>
  </si>
  <si>
    <t>青葉台病院 集計</t>
  </si>
  <si>
    <t>医療法人永野病院 集計</t>
  </si>
  <si>
    <t>三萩野病院 集計</t>
  </si>
  <si>
    <t>一般社団法人日本海員掖済会　門司掖済会病院 集計</t>
  </si>
  <si>
    <t>福岡市立こども病院 集計</t>
  </si>
  <si>
    <t>富田病院 集計</t>
  </si>
  <si>
    <t>大牟田中央病院 集計</t>
  </si>
  <si>
    <t>独立行政法人地域医療機能推進機構　福岡ゆたか中央病院 集計</t>
  </si>
  <si>
    <t>地方独立行政法人川崎町立病院 集計</t>
  </si>
  <si>
    <t>医療法人　広川病院 集計</t>
  </si>
  <si>
    <t>医療法人　錦会　小倉中井病院 集計</t>
  </si>
  <si>
    <t>医療法人徳洲会　二日市徳洲会病院 集計</t>
  </si>
  <si>
    <t>社会医療法人喜悦会　那珂川病院 集計</t>
  </si>
  <si>
    <t>丸山病院 集計</t>
  </si>
  <si>
    <t>社会保険大牟田吉野病院 集計</t>
  </si>
  <si>
    <t>林田病院 集計</t>
  </si>
  <si>
    <t>福岡和仁会病院 集計</t>
  </si>
  <si>
    <t>北九州中央病院 集計</t>
  </si>
  <si>
    <t>医療法人海邦会　松崎記念病院 集計</t>
  </si>
  <si>
    <t>一般財団法人西日本産業衛生会若杉病院 集計</t>
  </si>
  <si>
    <t>筑後市立病院 集計</t>
  </si>
  <si>
    <t>千鳥橋病院 集計</t>
  </si>
  <si>
    <t>医療法人財団博愛会　博愛会病院 集計</t>
  </si>
  <si>
    <t>長尾病院 集計</t>
  </si>
  <si>
    <t>久留米大学医療センター 集計</t>
  </si>
  <si>
    <t>久留米大学病院 集計</t>
  </si>
  <si>
    <t>医療法人　原鶴温泉病院 集計</t>
  </si>
  <si>
    <t>独立行政法人労働者健康安全機構　九州労災病院　門司メディカルセンター 集計</t>
  </si>
  <si>
    <t>医療法人社団響会　緑ヶ丘病院 集計</t>
  </si>
  <si>
    <t>医療法人佐田厚生会 佐田病院 集計</t>
  </si>
  <si>
    <t>小波瀬病院 集計</t>
  </si>
  <si>
    <t>ゆうかり医療療育センター 集計</t>
  </si>
  <si>
    <t>村上華林堂病院 集計</t>
  </si>
  <si>
    <t>戸畑けんわ病院 集計</t>
  </si>
  <si>
    <t>医療法人八木厚生会　八木病院 集計</t>
  </si>
  <si>
    <t>医療法人　豊栄会　　福岡豊栄会病院 集計</t>
  </si>
  <si>
    <t>医療法人　小野病院 集計</t>
  </si>
  <si>
    <t>小倉記念病院 集計</t>
  </si>
  <si>
    <t>福岡信和病院 集計</t>
  </si>
  <si>
    <t>社会医療法人財団　池友会　福岡和白病院 集計</t>
  </si>
  <si>
    <t>医療法人 起生会　大原病院 集計</t>
  </si>
  <si>
    <t>社会医療法人財団白十字会白十字病院 集計</t>
  </si>
  <si>
    <t>柳川リハビリテーション病院 集計</t>
  </si>
  <si>
    <t>医療法人　寺沢病院 集計</t>
  </si>
  <si>
    <t>医療法人　禅思会　久留米南病院 集計</t>
  </si>
  <si>
    <t>貝塚病院 集計</t>
  </si>
  <si>
    <t>医療法人社団養寿園　春日病院 集計</t>
  </si>
  <si>
    <t>雁の巣病院 集計</t>
  </si>
  <si>
    <t>独立行政法人地域医療機能推進機構久留米総合病院 集計</t>
  </si>
  <si>
    <t>医療法人けんこう　兼行病院 集計</t>
  </si>
  <si>
    <t>社会医療法人　陽明会　御所病院 集計</t>
  </si>
  <si>
    <t>医療法人　仁正会　鎌田病院 集計</t>
  </si>
  <si>
    <t>新栄会病院 集計</t>
  </si>
  <si>
    <t>医療福祉センター聖ヨゼフ園 集計</t>
  </si>
  <si>
    <t>久留米中央病院 集計</t>
  </si>
  <si>
    <t>独立行政法人　労働者健康安全機構　総合せき損センター 集計</t>
  </si>
  <si>
    <t>医療法人社団　愛和会　古賀中央病院 集計</t>
  </si>
  <si>
    <t>聖和記念病院 集計</t>
  </si>
  <si>
    <t>医療法人ふらて会　西野病院 集計</t>
  </si>
  <si>
    <t>医療法人　楽天堂　広橋病院 集計</t>
  </si>
  <si>
    <t>小倉南メディカルケア病院 集計</t>
  </si>
  <si>
    <t>シーサイド病院 集計</t>
  </si>
  <si>
    <t>友田病院 集計</t>
  </si>
  <si>
    <t>霧ヶ丘つだ病院 集計</t>
  </si>
  <si>
    <t>医療法人文佑会　原病院 集計</t>
  </si>
  <si>
    <t>北九州小倉病院 集計</t>
  </si>
  <si>
    <t>公立学校共済組合九州中央病院 集計</t>
  </si>
  <si>
    <t>うえの病院 集計</t>
  </si>
  <si>
    <t>医療法人　聖峰会　田主丸中央病院 集計</t>
  </si>
  <si>
    <t>行橋厚生病院 集計</t>
  </si>
  <si>
    <t>三善病院 集計</t>
  </si>
  <si>
    <t>社会医療法人　天神会　新古賀病院 集計</t>
  </si>
  <si>
    <t>産業医科大学若松病院 集計</t>
  </si>
  <si>
    <t>医療法人　恵光会　原病院 集計</t>
  </si>
  <si>
    <t>沼本町病院 集計</t>
  </si>
  <si>
    <t>医療法人　日新会　稲永病院 集計</t>
  </si>
  <si>
    <t>糸島医師会病院 集計</t>
  </si>
  <si>
    <t>神代病院 集計</t>
  </si>
  <si>
    <t>医療法人徳洲会　福岡徳洲会病院 集計</t>
  </si>
  <si>
    <t>医療法人正誠会　倉重病院 集計</t>
  </si>
  <si>
    <t>太刀洗病院 集計</t>
  </si>
  <si>
    <t>産業医科大学病院 集計</t>
  </si>
  <si>
    <t>医療法人光洋会　赤間病院 集計</t>
  </si>
  <si>
    <t>医療法人社団筑山会　松岡病院 集計</t>
  </si>
  <si>
    <t>医療法人一寿会西尾病院 集計</t>
  </si>
  <si>
    <t>医療法人 社団 扶洋会 秦病院 集計</t>
  </si>
  <si>
    <t>松本病院 集計</t>
  </si>
  <si>
    <t>小竹町立病院 集計</t>
  </si>
  <si>
    <t>医療法人社団廣徳会岡部病院 集計</t>
  </si>
  <si>
    <t>療養介護事業所　牧山療養病院 集計</t>
  </si>
  <si>
    <t>行橋記念病院 集計</t>
  </si>
  <si>
    <t>別府病院 集計</t>
  </si>
  <si>
    <t>医療法人社団広仁会　広瀬病院 集計</t>
  </si>
  <si>
    <t>福岡市医師会成人病センター 集計</t>
  </si>
  <si>
    <t>医療法人　福翠会　高山病院 集計</t>
  </si>
  <si>
    <t>松井病院 集計</t>
  </si>
  <si>
    <t>医療法人社団慶仁会　川﨑病院 集計</t>
  </si>
  <si>
    <t>医療法人　洗心会　児嶋病院 集計</t>
  </si>
  <si>
    <t>医療法人　つくし会病院 集計</t>
  </si>
  <si>
    <t>医療法人　健愛会　健愛記念病院 集計</t>
  </si>
  <si>
    <t>医療法人　冨松記念会　三池病院 集計</t>
  </si>
  <si>
    <t>九州大学病院 集計</t>
  </si>
  <si>
    <t>医療法人社団　黒崎整形外科病院 集計</t>
  </si>
  <si>
    <t>医療法人福岡桜十字　桜十字福岡病院 集計</t>
  </si>
  <si>
    <t>医療法人恒生堂　永田整形外科病院 集計</t>
  </si>
  <si>
    <t>医療法人　清友会　植田病院 集計</t>
  </si>
  <si>
    <t>医療法人静光園　白川病院 集計</t>
  </si>
  <si>
    <t>大平メディカルケア病院 集計</t>
  </si>
  <si>
    <t>医療法人　恵和会　田川慈恵病院 集計</t>
  </si>
  <si>
    <t>独立行政法人国立病院機構九州がんセンター 集計</t>
  </si>
  <si>
    <t>医療法人 　泯江堂　　三野原病院 集計</t>
  </si>
  <si>
    <t>松永病院 集計</t>
  </si>
  <si>
    <t>水城病院 集計</t>
  </si>
  <si>
    <t>独立行政法人国立病院機構福岡東医療センター 集計</t>
  </si>
  <si>
    <t>ヨコクラ病院 集計</t>
  </si>
  <si>
    <t>田川市立病院 集計</t>
  </si>
  <si>
    <t>医療法人　健美会　佐々木病院 集計</t>
  </si>
  <si>
    <t>北九州市立総合療育センター 集計</t>
  </si>
  <si>
    <t>みずま高邦会病院 集計</t>
  </si>
  <si>
    <t>東福間病院 集計</t>
  </si>
  <si>
    <t>社会保険二瀬病院 集計</t>
  </si>
  <si>
    <t>北九州八幡東病院 集計</t>
  </si>
  <si>
    <t>社会福祉法人恩賜財団済生会支部 福岡県済生会二日市病院 集計</t>
  </si>
  <si>
    <t>福岡整形外科病院 集計</t>
  </si>
  <si>
    <t>林眼科病院 集計</t>
  </si>
  <si>
    <t>独立行政法人国立病院機構福岡病院 集計</t>
  </si>
  <si>
    <t>医療法人　弘医会　福岡鳥飼病院 集計</t>
  </si>
  <si>
    <t>福岡鳥飼病院 集計</t>
  </si>
  <si>
    <t>杉循環器科内科病院 集計</t>
  </si>
  <si>
    <t>吉村病院 集計</t>
  </si>
  <si>
    <t>摩利支病院 集計</t>
  </si>
  <si>
    <t>北九州市立八幡病院 集計</t>
  </si>
  <si>
    <t>医療法人　原三信病院 集計</t>
  </si>
  <si>
    <t>日の出町すぎ病院 集計</t>
  </si>
  <si>
    <t>社会保険　大牟田天領病院 集計</t>
  </si>
  <si>
    <t>さく病院 集計</t>
  </si>
  <si>
    <t>芦屋中央病院 集計</t>
  </si>
  <si>
    <t>井上病院 集計</t>
  </si>
  <si>
    <t>医療法人小西第一病院 集計</t>
  </si>
  <si>
    <t>医療法人敬天会　武田病院 集計</t>
  </si>
  <si>
    <t>一般財団法人　医療・介護・教育研究財団　柳川病院 集計</t>
  </si>
  <si>
    <t>医療法人財団はまゆう会　新王子病院 集計</t>
  </si>
  <si>
    <t>社会福祉法人恩賜財団済生会支部　福岡県済生会八幡総合病院 集計</t>
  </si>
  <si>
    <t>医療法人はるか　聖ヨハネ病院 集計</t>
  </si>
  <si>
    <t>北九州津屋崎病院 集計</t>
  </si>
  <si>
    <t>東筑病院 集計</t>
  </si>
  <si>
    <t>医療法人　南川整形外科病院 集計</t>
  </si>
  <si>
    <t>医療法人　永和会　末永病院 集計</t>
  </si>
  <si>
    <t>医療法人豊資会　加野病院 集計</t>
  </si>
  <si>
    <t>一般社団法人あきの会　療養介護事業所　虹の家 集計</t>
  </si>
  <si>
    <t>北九州安部山公園病院 集計</t>
  </si>
  <si>
    <t>福岡リハビリテーション病院 集計</t>
  </si>
  <si>
    <t>医療法人相生会　福岡みらい病院 集計</t>
  </si>
  <si>
    <t>慈恵曽根病院 集計</t>
  </si>
  <si>
    <t>医療法人　金子病院 集計</t>
  </si>
  <si>
    <t>医療法人相生会　金隈病院 集計</t>
  </si>
  <si>
    <t>原土井病院 集計</t>
  </si>
  <si>
    <t>河野粕屋病院 集計</t>
  </si>
  <si>
    <t>姫野病院 集計</t>
  </si>
  <si>
    <t>健和会京町病院 集計</t>
  </si>
  <si>
    <t>柳川すぎ病院 集計</t>
  </si>
  <si>
    <t>医療法人　羅寿久会　浅木病院 集計</t>
  </si>
  <si>
    <t>大手町リハビリテーション病院 集計</t>
  </si>
  <si>
    <t>高山病院 集計</t>
  </si>
  <si>
    <t>医療法人相生会宮田病院 集計</t>
  </si>
  <si>
    <t>小倉セントラル病院 集計</t>
  </si>
  <si>
    <t>博愛病院 集計</t>
  </si>
  <si>
    <t>福岡県立粕屋新光園 集計</t>
  </si>
  <si>
    <t>社会医療法人　天神会　古賀病院２１ 集計</t>
  </si>
  <si>
    <t>福岡山田病院 集計</t>
  </si>
  <si>
    <t>医療法人松井医仁会　大島眼科病院 集計</t>
  </si>
  <si>
    <t>福岡県済生会福岡総合病院 集計</t>
  </si>
  <si>
    <t>柳川療育センター 集計</t>
  </si>
  <si>
    <t>福岡大学筑紫病院 集計</t>
  </si>
  <si>
    <t>八女リハビリ病院 集計</t>
  </si>
  <si>
    <t>公立大学法人九州歯科大学 附属病院 集計</t>
  </si>
  <si>
    <t>けご病院 集計</t>
  </si>
  <si>
    <t>医療法人社団　医王会　朝倉健生病院 集計</t>
  </si>
  <si>
    <t>独立行政法人国立病院機構大牟田病院 集計</t>
  </si>
  <si>
    <t>医療法人みなみ粕屋南病院 集計</t>
  </si>
  <si>
    <t>松岡病院 集計</t>
  </si>
  <si>
    <t>医療法人庄正会　蜂須賀病院 集計</t>
  </si>
  <si>
    <t>医療法人社団響会　前田病院 集計</t>
  </si>
  <si>
    <t>産科・婦人科　愛和病院 集計</t>
  </si>
  <si>
    <t>医療法人輝松会松尾内科病院 集計</t>
  </si>
  <si>
    <t>独立行政法人労働者健康安全機構　九州労災病院 集計</t>
  </si>
  <si>
    <t>医療法人同仁会　乙金病院 集計</t>
  </si>
  <si>
    <t>医療法人福吉病院 集計</t>
  </si>
  <si>
    <t>医療法人　遊心会　大塚病院 集計</t>
  </si>
  <si>
    <t>宮城病院 集計</t>
  </si>
  <si>
    <t>医療法人あさひ松本病院 集計</t>
  </si>
  <si>
    <t>医療法人社団 親和会 共立病院 集計</t>
  </si>
  <si>
    <t>石田病院 集計</t>
  </si>
  <si>
    <t>医療法人　楠病院 集計</t>
  </si>
  <si>
    <t>医療法人社団正信会　水戸病院 集計</t>
  </si>
  <si>
    <t>本間病院 集計</t>
  </si>
  <si>
    <t>石津病院 集計</t>
  </si>
  <si>
    <t>今津赤十字病院 集計</t>
  </si>
  <si>
    <t>新田原聖母病院 集計</t>
  </si>
  <si>
    <t>医療法人社団日晴会久恒病院 集計</t>
  </si>
  <si>
    <t>小倉到津病院 集計</t>
  </si>
  <si>
    <t>医療法人　溝口外科整形外科病院 集計</t>
  </si>
  <si>
    <t>医療法人社団三誠会　ひまわり病院 集計</t>
  </si>
  <si>
    <t>博多心臓血管病院 集計</t>
  </si>
  <si>
    <t>医療法人　和浩会　安藤病院 集計</t>
  </si>
  <si>
    <t>一本松すずかけ病院 集計</t>
  </si>
  <si>
    <t>福岡脳神経外科病院 集計</t>
  </si>
  <si>
    <t>鞍手共立病院 集計</t>
  </si>
  <si>
    <t>宗像久能病院 集計</t>
  </si>
  <si>
    <t>たたらリハビリテーション病院 集計</t>
  </si>
  <si>
    <t>やました甲状腺病院 集計</t>
  </si>
  <si>
    <t>医療法人相生会　新吉塚病院 集計</t>
  </si>
  <si>
    <t>医療法人笠松会有吉病院 集計</t>
  </si>
  <si>
    <t>一般社団法人朝倉医師会朝倉医師会病院 集計</t>
  </si>
  <si>
    <t>医療法人鷹ノ羽会　村上外科病院 集計</t>
  </si>
  <si>
    <t>医療法人三愛　健康リハビリテーション内田病院 集計</t>
  </si>
  <si>
    <t>医療法人　恵山会　丸山病院 集計</t>
  </si>
  <si>
    <t>医療法人社団俊聖会　甘木中央病院 集計</t>
  </si>
  <si>
    <t>遠賀中間医師会おんが病院 集計</t>
  </si>
  <si>
    <t>柳病院 集計</t>
  </si>
  <si>
    <t>医療法人 ｴｲｼﾞｲｱｲｴｲﾁ 秋本病院 集計</t>
  </si>
  <si>
    <t>浜崎病院 集計</t>
  </si>
  <si>
    <t>医療法人　松風会　二日市共立病院 集計</t>
  </si>
  <si>
    <t>鳥巣病院 集計</t>
  </si>
  <si>
    <t>社会福祉法人杏和会　やまびこ学園 集計</t>
  </si>
  <si>
    <t>方城療育園 集計</t>
  </si>
  <si>
    <t>西岡病院 集計</t>
  </si>
  <si>
    <t>堤病院 集計</t>
  </si>
  <si>
    <t>糸田町立緑ヶ丘病院 集計</t>
  </si>
  <si>
    <t>東福岡和仁会病院 集計</t>
  </si>
  <si>
    <t>医療法人　完光会　今野病院 集計</t>
  </si>
  <si>
    <t>八幡慈恵病院 集計</t>
  </si>
  <si>
    <t>医療法人　成雅会　泰平病院 集計</t>
  </si>
  <si>
    <t>医療法人社団尚?会エンゼル病院 集計</t>
  </si>
  <si>
    <t>医療法人　重喜会　白浜病院 集計</t>
  </si>
  <si>
    <t>医療法人悠久会　大牟田共立病院 集計</t>
  </si>
  <si>
    <t>医療法人博愛会　頴田病院 集計</t>
  </si>
  <si>
    <t>医療法人芙蓉会　筑紫南ヶ丘病院 集計</t>
  </si>
  <si>
    <t>高良台リハビリテーション病院 集計</t>
  </si>
  <si>
    <t>明治記念病院 集計</t>
  </si>
  <si>
    <t>医療法人輝栄会　福岡輝栄会病院 集計</t>
  </si>
  <si>
    <t>花畑病院 集計</t>
  </si>
  <si>
    <t>医療法人　十全会　おおりん病院 集計</t>
  </si>
  <si>
    <t>森都病院 集計</t>
  </si>
  <si>
    <t>丘ノ規病院 集計</t>
  </si>
  <si>
    <t>河野病院 集計</t>
  </si>
  <si>
    <t>医療法人　三裕会　拾六町病院 集計</t>
  </si>
  <si>
    <t>医療法人ユーアイ　西野病院 集計</t>
  </si>
  <si>
    <t>医療法人　正弘会　南折立病院 集計</t>
  </si>
  <si>
    <t>自衛隊福岡病院 集計</t>
  </si>
  <si>
    <t>青山中央外科病院 集計</t>
  </si>
  <si>
    <t>水北第一病院 集計</t>
  </si>
  <si>
    <t>医療法人　新光園　英彦山病院 集計</t>
  </si>
  <si>
    <t>長主病院 集計</t>
  </si>
  <si>
    <t>片井整形外科内科病院 集計</t>
  </si>
  <si>
    <t>医療法人協和病院 集計</t>
  </si>
  <si>
    <t>医療法人　博腎会　博腎会病院 集計</t>
  </si>
  <si>
    <t>医療法人社団堀川会　堀川病院 集計</t>
  </si>
  <si>
    <t>南大牟田病院 集計</t>
  </si>
  <si>
    <t>筑後川温泉病院 集計</t>
  </si>
  <si>
    <t>医療法人済世会　河野名島病院 集計</t>
  </si>
  <si>
    <t>小富士病院 集計</t>
  </si>
  <si>
    <t>門司田野浦病院 集計</t>
  </si>
  <si>
    <t>医療法人社団相和会中村病院 集計</t>
  </si>
  <si>
    <t>医療法人　原信会　　原口病院循環器科内科 集計</t>
  </si>
  <si>
    <t>宗像医師会病院 集計</t>
  </si>
  <si>
    <t>八媛病院 集計</t>
  </si>
  <si>
    <t>医療法人　泰久会　横田病院 集計</t>
  </si>
  <si>
    <t>成田整形外科病院 集計</t>
  </si>
  <si>
    <t>医療法人蔦の会　たなか病院 集計</t>
  </si>
  <si>
    <t>井槌病院 集計</t>
  </si>
  <si>
    <t>医療法人社団誠和会　牟田病院 集計</t>
  </si>
  <si>
    <t>小倉リハビリテーション病院 集計</t>
  </si>
  <si>
    <t>有松病院 集計</t>
  </si>
  <si>
    <t>医療法人古川病院 集計</t>
  </si>
  <si>
    <t>医療法人　幸親会　有明病院 集計</t>
  </si>
  <si>
    <t>行橋中央病院 集計</t>
  </si>
  <si>
    <t>医療法人　吉村病院 集計</t>
  </si>
  <si>
    <t>総計</t>
  </si>
  <si>
    <t>病院名</t>
    <rPh sb="0" eb="2">
      <t>ビョウイン</t>
    </rPh>
    <rPh sb="2" eb="3">
      <t>メイ</t>
    </rPh>
    <phoneticPr fontId="6"/>
  </si>
  <si>
    <t>許可
病床数</t>
    <phoneticPr fontId="6"/>
  </si>
  <si>
    <t>稼働
病床数</t>
    <phoneticPr fontId="6"/>
  </si>
  <si>
    <t>非稼働
病床数</t>
    <rPh sb="0" eb="1">
      <t>ヒ</t>
    </rPh>
    <phoneticPr fontId="6"/>
  </si>
  <si>
    <t>① 2017（平成29）年７月１日時点の機能</t>
    <phoneticPr fontId="6"/>
  </si>
  <si>
    <t>② ６年が経過した日における病床の機能の予定</t>
    <phoneticPr fontId="6"/>
  </si>
  <si>
    <t>05朝倉</t>
  </si>
  <si>
    <t>01福岡・糸島</t>
    <phoneticPr fontId="3"/>
  </si>
  <si>
    <t>01福岡・糸島</t>
    <phoneticPr fontId="3"/>
  </si>
  <si>
    <t>02粕屋</t>
    <phoneticPr fontId="3"/>
  </si>
  <si>
    <t>03宗像</t>
    <phoneticPr fontId="3"/>
  </si>
  <si>
    <t>04筑紫</t>
    <phoneticPr fontId="3"/>
  </si>
  <si>
    <t>06久留米</t>
    <phoneticPr fontId="3"/>
  </si>
  <si>
    <t>07八女・筑後</t>
    <phoneticPr fontId="3"/>
  </si>
  <si>
    <t>08有明</t>
    <phoneticPr fontId="3"/>
  </si>
  <si>
    <t>09飯塚</t>
    <phoneticPr fontId="3"/>
  </si>
  <si>
    <t>10直方・鞍手</t>
    <phoneticPr fontId="3"/>
  </si>
  <si>
    <t>11田川</t>
    <phoneticPr fontId="3"/>
  </si>
  <si>
    <t>12北九州</t>
    <phoneticPr fontId="3"/>
  </si>
  <si>
    <t>13京築</t>
    <phoneticPr fontId="3"/>
  </si>
  <si>
    <t>平成２９年度病床機能報告（病院＿病棟票）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phoneticPr fontId="3"/>
  </si>
  <si>
    <t>福岡・糸島 集計(A)</t>
    <phoneticPr fontId="4"/>
  </si>
  <si>
    <t>うち休棟等(B)</t>
    <rPh sb="2" eb="3">
      <t>キュウ</t>
    </rPh>
    <rPh sb="3" eb="4">
      <t>トウ</t>
    </rPh>
    <rPh sb="4" eb="5">
      <t>トウ</t>
    </rPh>
    <phoneticPr fontId="4"/>
  </si>
  <si>
    <t>(A)－(B)</t>
    <phoneticPr fontId="4"/>
  </si>
  <si>
    <t>粕屋 集計(A)</t>
    <rPh sb="0" eb="2">
      <t>カスヤ</t>
    </rPh>
    <phoneticPr fontId="4"/>
  </si>
  <si>
    <t>宗像 集計(A)</t>
    <rPh sb="0" eb="2">
      <t>ムナカタ</t>
    </rPh>
    <phoneticPr fontId="4"/>
  </si>
  <si>
    <t>筑紫 集計(A)</t>
    <rPh sb="0" eb="2">
      <t>チクシ</t>
    </rPh>
    <phoneticPr fontId="4"/>
  </si>
  <si>
    <t>朝倉 集計(A)</t>
    <rPh sb="0" eb="2">
      <t>アサクラ</t>
    </rPh>
    <phoneticPr fontId="4"/>
  </si>
  <si>
    <t>久留米 集計(A)</t>
    <rPh sb="0" eb="3">
      <t>クルメ</t>
    </rPh>
    <phoneticPr fontId="4"/>
  </si>
  <si>
    <t>八女・筑後 集計(A)</t>
    <rPh sb="0" eb="2">
      <t>ヤメ</t>
    </rPh>
    <rPh sb="3" eb="5">
      <t>チクゴ</t>
    </rPh>
    <phoneticPr fontId="4"/>
  </si>
  <si>
    <t>有明 集計(A)</t>
    <rPh sb="0" eb="2">
      <t>アリアケ</t>
    </rPh>
    <phoneticPr fontId="4"/>
  </si>
  <si>
    <t>飯塚 集計(A)</t>
    <rPh sb="0" eb="2">
      <t>イイヅカ</t>
    </rPh>
    <phoneticPr fontId="4"/>
  </si>
  <si>
    <t>直方・鞍手 集計(A)</t>
    <rPh sb="0" eb="2">
      <t>ノオガタ</t>
    </rPh>
    <rPh sb="3" eb="5">
      <t>クラテ</t>
    </rPh>
    <phoneticPr fontId="4"/>
  </si>
  <si>
    <t>田川 集計(A)</t>
    <rPh sb="0" eb="2">
      <t>タガワ</t>
    </rPh>
    <phoneticPr fontId="4"/>
  </si>
  <si>
    <t>北九州 集計(A)</t>
    <rPh sb="0" eb="3">
      <t>キタキュウシュウ</t>
    </rPh>
    <phoneticPr fontId="4"/>
  </si>
  <si>
    <t>京築 集計(A)</t>
    <rPh sb="0" eb="2">
      <t>ケイチク</t>
    </rPh>
    <phoneticPr fontId="4"/>
  </si>
  <si>
    <t>01福岡・糸島</t>
  </si>
  <si>
    <t>脳卒中ｹｱﾕﾆｯﾄ入院医療管理料</t>
  </si>
  <si>
    <t>総合周産期特定集中治療室管理料（母体・胎児）</t>
  </si>
  <si>
    <t>総合周産期特定集中治療室管理料（新生児）</t>
  </si>
  <si>
    <t>新生児治療回復室入院医療管理料</t>
  </si>
  <si>
    <t>一般病棟特別入院基本料</t>
  </si>
  <si>
    <t>地域包括ケア病棟入院料2</t>
  </si>
  <si>
    <t>福岡・糸島 集計(A)</t>
  </si>
  <si>
    <t>(A)－(B)</t>
  </si>
  <si>
    <t>二次医療圏名
【名簿】</t>
    <phoneticPr fontId="4"/>
  </si>
  <si>
    <t>市区町村名称
【名簿】</t>
    <phoneticPr fontId="4"/>
  </si>
  <si>
    <t>02粕屋</t>
  </si>
  <si>
    <t>03宗像</t>
  </si>
  <si>
    <t>04筑紫</t>
  </si>
  <si>
    <t>06久留米</t>
  </si>
  <si>
    <t>療養病棟特別入院基本料</t>
  </si>
  <si>
    <t>07八女・筑後</t>
  </si>
  <si>
    <t>08有明</t>
  </si>
  <si>
    <t>10直方・鞍手</t>
  </si>
  <si>
    <t>11田川</t>
  </si>
  <si>
    <t>12北九州</t>
  </si>
  <si>
    <t>13京築</t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</si>
  <si>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</si>
  <si>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</si>
  <si>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合計</t>
    <rPh sb="0" eb="2">
      <t>ゴウケイ</t>
    </rPh>
    <phoneticPr fontId="4"/>
  </si>
  <si>
    <t>許可</t>
    <rPh sb="0" eb="2">
      <t>キョカ</t>
    </rPh>
    <phoneticPr fontId="4"/>
  </si>
  <si>
    <t>稼働</t>
    <rPh sb="0" eb="2">
      <t>カドウ</t>
    </rPh>
    <phoneticPr fontId="4"/>
  </si>
  <si>
    <t>資料５－４</t>
    <rPh sb="0" eb="2">
      <t>シリョウ</t>
    </rPh>
    <phoneticPr fontId="3"/>
  </si>
  <si>
    <t>09飯塚</t>
    <phoneticPr fontId="4"/>
  </si>
  <si>
    <t>医療法人社団　親和会　共立病院</t>
  </si>
  <si>
    <t>健康リハビリテーション内田病院</t>
  </si>
  <si>
    <t>医療法人遊心会　大塚病院</t>
  </si>
  <si>
    <t>療養病棟入院料1</t>
  </si>
  <si>
    <t>２病棟（地域包括）</t>
  </si>
  <si>
    <t>東２病棟</t>
  </si>
  <si>
    <t>西２病棟</t>
  </si>
  <si>
    <t>がん集学治療センター</t>
  </si>
  <si>
    <t>急性期機能病棟０１</t>
  </si>
  <si>
    <t>回復期リハビリテーション</t>
  </si>
  <si>
    <t>1病棟（特殊疾患病棟入院料1）</t>
  </si>
  <si>
    <t>2病棟（急性期入院基本料6）</t>
  </si>
  <si>
    <t>3病棟（地域包括ケア病棟入院料1）</t>
  </si>
  <si>
    <t>地域包括ケア病棟（東２病棟）</t>
  </si>
  <si>
    <t>一般病棟（東３病棟）</t>
  </si>
  <si>
    <t>療養病棟（西２病棟）</t>
  </si>
  <si>
    <t>療養病棟（西３病棟）</t>
  </si>
  <si>
    <t>三宅脳神経外科病院集計</t>
    <rPh sb="9" eb="11">
      <t>シュウケイ</t>
    </rPh>
    <phoneticPr fontId="3"/>
  </si>
  <si>
    <t>医療法人　永和会　末永病院集計</t>
    <rPh sb="13" eb="15">
      <t>シュウケイ</t>
    </rPh>
    <phoneticPr fontId="3"/>
  </si>
  <si>
    <t>医療法人　洗心会　児嶋病院集計</t>
    <rPh sb="13" eb="15">
      <t>シュウケイ</t>
    </rPh>
    <phoneticPr fontId="3"/>
  </si>
  <si>
    <t>医療法人社団　親和会　共立病院集計</t>
    <rPh sb="15" eb="17">
      <t>シュウケイ</t>
    </rPh>
    <phoneticPr fontId="3"/>
  </si>
  <si>
    <t>医療法人博愛会　頴田病院集計</t>
    <rPh sb="12" eb="14">
      <t>シュウケイ</t>
    </rPh>
    <phoneticPr fontId="3"/>
  </si>
  <si>
    <t>福岡県済生会飯塚嘉穂病院集計</t>
    <rPh sb="12" eb="14">
      <t>シュウケイ</t>
    </rPh>
    <phoneticPr fontId="3"/>
  </si>
  <si>
    <t>飯塚病院集計</t>
    <rPh sb="4" eb="6">
      <t>シュウケイ</t>
    </rPh>
    <phoneticPr fontId="3"/>
  </si>
  <si>
    <t>独立行政法人　労働者健康安全機構　総合せき損センター　集計</t>
    <rPh sb="27" eb="29">
      <t>シュウケイ</t>
    </rPh>
    <phoneticPr fontId="3"/>
  </si>
  <si>
    <t>明治記念病院　集計</t>
    <rPh sb="7" eb="9">
      <t>シュウケイ</t>
    </rPh>
    <phoneticPr fontId="3"/>
  </si>
  <si>
    <t>社会保険二瀬病院　集計</t>
    <rPh sb="9" eb="11">
      <t>シュウケイ</t>
    </rPh>
    <phoneticPr fontId="3"/>
  </si>
  <si>
    <t>飯塚市立病院　集計</t>
    <rPh sb="7" eb="9">
      <t>シュウケイ</t>
    </rPh>
    <phoneticPr fontId="3"/>
  </si>
  <si>
    <t>石田病院　集計</t>
    <rPh sb="5" eb="7">
      <t>シュウケイ</t>
    </rPh>
    <phoneticPr fontId="3"/>
  </si>
  <si>
    <t>健康リハビリテーション内田病院　集計</t>
    <rPh sb="16" eb="18">
      <t>シュウケイ</t>
    </rPh>
    <phoneticPr fontId="3"/>
  </si>
  <si>
    <t>医療法人　仁正会　鎌田病院　集計</t>
    <rPh sb="14" eb="16">
      <t>シュウケイ</t>
    </rPh>
    <phoneticPr fontId="3"/>
  </si>
  <si>
    <t>嘉麻赤十字病院　集計</t>
    <rPh sb="8" eb="10">
      <t>シュウケイ</t>
    </rPh>
    <phoneticPr fontId="3"/>
  </si>
  <si>
    <t>医療法人ユーアイ　西野病院　集計</t>
    <rPh sb="14" eb="16">
      <t>シュウケイ</t>
    </rPh>
    <phoneticPr fontId="3"/>
  </si>
  <si>
    <t>医療法人社団筑山会　松岡病院　集計</t>
    <rPh sb="15" eb="17">
      <t>シュウケイ</t>
    </rPh>
    <phoneticPr fontId="3"/>
  </si>
  <si>
    <t>社会保険稲築病院　集計</t>
    <rPh sb="9" eb="11">
      <t>シュウケイ</t>
    </rPh>
    <phoneticPr fontId="3"/>
  </si>
  <si>
    <t>有松病院　集計</t>
    <rPh sb="5" eb="7">
      <t>シュウケイ</t>
    </rPh>
    <phoneticPr fontId="3"/>
  </si>
  <si>
    <t>医療法人遊心会　大塚病院　集計</t>
    <rPh sb="13" eb="15">
      <t>シュウケイ</t>
    </rPh>
    <phoneticPr fontId="3"/>
  </si>
  <si>
    <t>急性期</t>
    <rPh sb="0" eb="3">
      <t>キュウセイキ</t>
    </rPh>
    <phoneticPr fontId="3"/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</si>
  <si>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</si>
  <si>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</si>
  <si>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高度急性期</t>
    <rPh sb="0" eb="2">
      <t>コウド</t>
    </rPh>
    <rPh sb="2" eb="5">
      <t>キュウセイキ</t>
    </rPh>
    <phoneticPr fontId="3"/>
  </si>
  <si>
    <t>1</t>
    <phoneticPr fontId="4"/>
  </si>
  <si>
    <t>11</t>
    <phoneticPr fontId="3"/>
  </si>
  <si>
    <t>12</t>
    <phoneticPr fontId="3"/>
  </si>
  <si>
    <t>8</t>
    <phoneticPr fontId="3"/>
  </si>
  <si>
    <t>60</t>
    <phoneticPr fontId="3"/>
  </si>
  <si>
    <t>53</t>
    <phoneticPr fontId="3"/>
  </si>
  <si>
    <t>55</t>
    <phoneticPr fontId="3"/>
  </si>
  <si>
    <t>46</t>
    <phoneticPr fontId="3"/>
  </si>
  <si>
    <t>6</t>
    <phoneticPr fontId="3"/>
  </si>
  <si>
    <t>61</t>
    <phoneticPr fontId="3"/>
  </si>
  <si>
    <t>49</t>
    <phoneticPr fontId="3"/>
  </si>
  <si>
    <t>4</t>
    <phoneticPr fontId="3"/>
  </si>
  <si>
    <t>45</t>
    <phoneticPr fontId="3"/>
  </si>
  <si>
    <t>54</t>
    <phoneticPr fontId="3"/>
  </si>
  <si>
    <t>1</t>
    <phoneticPr fontId="3"/>
  </si>
  <si>
    <t>43</t>
    <phoneticPr fontId="3"/>
  </si>
  <si>
    <t>37</t>
    <phoneticPr fontId="3"/>
  </si>
  <si>
    <t>40</t>
    <phoneticPr fontId="3"/>
  </si>
  <si>
    <t>1</t>
    <phoneticPr fontId="3"/>
  </si>
  <si>
    <t>24</t>
    <phoneticPr fontId="3"/>
  </si>
  <si>
    <t>32</t>
    <phoneticPr fontId="3"/>
  </si>
  <si>
    <t>32</t>
    <phoneticPr fontId="3"/>
  </si>
  <si>
    <t>29</t>
    <phoneticPr fontId="3"/>
  </si>
  <si>
    <t>21</t>
    <phoneticPr fontId="3"/>
  </si>
  <si>
    <t>10</t>
    <phoneticPr fontId="3"/>
  </si>
  <si>
    <t>13</t>
    <phoneticPr fontId="3"/>
  </si>
  <si>
    <t>50</t>
    <phoneticPr fontId="3"/>
  </si>
  <si>
    <t>65</t>
    <phoneticPr fontId="3"/>
  </si>
  <si>
    <t>一般病棟特別入院基本料</t>
    <phoneticPr fontId="4"/>
  </si>
  <si>
    <t>特殊疾患病棟入院料１</t>
    <phoneticPr fontId="4"/>
  </si>
  <si>
    <t>特定一般病棟入院料１</t>
    <phoneticPr fontId="4"/>
  </si>
  <si>
    <t>特定一般病棟入院料２</t>
    <phoneticPr fontId="4"/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</si>
  <si>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</si>
  <si>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</si>
  <si>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</si>
  <si>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</si>
  <si>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</si>
  <si>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</si>
  <si>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</si>
  <si>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</si>
  <si>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</si>
  <si>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</si>
  <si>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</si>
  <si>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</si>
  <si>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</si>
  <si>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</si>
  <si>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急性期</t>
    <rPh sb="0" eb="3">
      <t>キュウセイキ</t>
    </rPh>
    <phoneticPr fontId="6"/>
  </si>
  <si>
    <t>回復期</t>
    <rPh sb="0" eb="3">
      <t>カイフクキ</t>
    </rPh>
    <phoneticPr fontId="6"/>
  </si>
  <si>
    <t>慢性期</t>
    <rPh sb="0" eb="3">
      <t>マンセイキ</t>
    </rPh>
    <phoneticPr fontId="6"/>
  </si>
  <si>
    <t>急性期一般入院料１</t>
    <rPh sb="0" eb="3">
      <t>キュウセイキ</t>
    </rPh>
    <rPh sb="3" eb="5">
      <t>イッパン</t>
    </rPh>
    <rPh sb="5" eb="8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</si>
  <si>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急性期一般入院料２</t>
    </r>
    <r>
      <rPr>
        <sz val="11"/>
        <color theme="1"/>
        <rFont val="ＭＳ Ｐゴシック"/>
        <family val="2"/>
        <scheme val="minor"/>
      </rPr>
      <t/>
    </r>
    <rPh sb="0" eb="3">
      <t>キュウセイキ</t>
    </rPh>
    <rPh sb="3" eb="5">
      <t>イッパン</t>
    </rPh>
    <rPh sb="5" eb="8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</si>
  <si>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急性期一般入院料３</t>
    </r>
    <r>
      <rPr>
        <sz val="11"/>
        <color theme="1"/>
        <rFont val="ＭＳ Ｐゴシック"/>
        <family val="2"/>
        <scheme val="minor"/>
      </rPr>
      <t/>
    </r>
    <rPh sb="0" eb="3">
      <t>キュウセイキ</t>
    </rPh>
    <rPh sb="3" eb="5">
      <t>イッパン</t>
    </rPh>
    <rPh sb="5" eb="8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</si>
  <si>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急性期一般入院料４</t>
    </r>
    <r>
      <rPr>
        <sz val="11"/>
        <color theme="1"/>
        <rFont val="ＭＳ Ｐゴシック"/>
        <family val="2"/>
        <scheme val="minor"/>
      </rPr>
      <t/>
    </r>
    <rPh sb="0" eb="3">
      <t>キュウセイキ</t>
    </rPh>
    <rPh sb="3" eb="5">
      <t>イッパン</t>
    </rPh>
    <rPh sb="5" eb="8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</si>
  <si>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急性期一般入院料５</t>
    </r>
    <r>
      <rPr>
        <sz val="11"/>
        <color theme="1"/>
        <rFont val="ＭＳ Ｐゴシック"/>
        <family val="2"/>
        <scheme val="minor"/>
      </rPr>
      <t/>
    </r>
    <rPh sb="0" eb="3">
      <t>キュウセイキ</t>
    </rPh>
    <rPh sb="3" eb="5">
      <t>イッパン</t>
    </rPh>
    <rPh sb="5" eb="8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</si>
  <si>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急性期一般入院料６</t>
    </r>
    <r>
      <rPr>
        <sz val="11"/>
        <color theme="1"/>
        <rFont val="ＭＳ Ｐゴシック"/>
        <family val="2"/>
        <scheme val="minor"/>
      </rPr>
      <t/>
    </r>
    <rPh sb="0" eb="3">
      <t>キュウセイキ</t>
    </rPh>
    <rPh sb="3" eb="5">
      <t>イッパン</t>
    </rPh>
    <rPh sb="5" eb="8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</si>
  <si>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急性期一般入院料７</t>
    </r>
    <r>
      <rPr>
        <sz val="11"/>
        <color theme="1"/>
        <rFont val="ＭＳ Ｐゴシック"/>
        <family val="2"/>
        <scheme val="minor"/>
      </rPr>
      <t/>
    </r>
    <rPh sb="0" eb="3">
      <t>キュウセイキ</t>
    </rPh>
    <rPh sb="3" eb="5">
      <t>イッパン</t>
    </rPh>
    <rPh sb="5" eb="8">
      <t>ニュウインリョウ</t>
    </rPh>
    <phoneticPr fontId="4"/>
  </si>
  <si>
    <t>地域一般入院料１</t>
    <rPh sb="0" eb="2">
      <t>チイキ</t>
    </rPh>
    <rPh sb="2" eb="4">
      <t>イッパン</t>
    </rPh>
    <rPh sb="4" eb="7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</si>
  <si>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地域一般入院料２</t>
    </r>
    <r>
      <rPr>
        <sz val="11"/>
        <color theme="1"/>
        <rFont val="ＭＳ Ｐゴシック"/>
        <family val="2"/>
        <scheme val="minor"/>
      </rPr>
      <t/>
    </r>
    <rPh sb="0" eb="2">
      <t>チイキ</t>
    </rPh>
    <rPh sb="2" eb="4">
      <t>イッパン</t>
    </rPh>
    <rPh sb="4" eb="7">
      <t>ニュウインリョウ</t>
    </rPh>
    <phoneticPr fontId="4"/>
  </si>
  <si>
    <r>
      <rPr>
        <sz val="9"/>
        <color theme="1"/>
        <rFont val="ＭＳ Ｐゴシック"/>
        <family val="3"/>
        <charset val="128"/>
      </rPr>
      <t>地域一般入院料３</t>
    </r>
    <r>
      <rPr>
        <sz val="11"/>
        <color theme="1"/>
        <rFont val="ＭＳ Ｐゴシック"/>
        <family val="2"/>
        <scheme val="minor"/>
      </rPr>
      <t/>
    </r>
    <rPh sb="0" eb="2">
      <t>チイキ</t>
    </rPh>
    <rPh sb="2" eb="4">
      <t>イッパン</t>
    </rPh>
    <rPh sb="4" eb="7">
      <t>ニュウインリョウ</t>
    </rPh>
    <phoneticPr fontId="4"/>
  </si>
  <si>
    <t>療養病棟入院料１</t>
    <rPh sb="0" eb="2">
      <t>リョウヨウ</t>
    </rPh>
    <rPh sb="2" eb="4">
      <t>ビョウトウ</t>
    </rPh>
    <rPh sb="4" eb="6">
      <t>ニュウイン</t>
    </rPh>
    <phoneticPr fontId="14"/>
  </si>
  <si>
    <t>療養病棟入院料２</t>
    <rPh sb="0" eb="2">
      <t>リョウヨウ</t>
    </rPh>
    <rPh sb="2" eb="4">
      <t>ビョウトウ</t>
    </rPh>
    <rPh sb="4" eb="6">
      <t>ニュウイン</t>
    </rPh>
    <phoneticPr fontId="14"/>
  </si>
  <si>
    <t>療養病棟特別入院基本料</t>
    <rPh sb="0" eb="2">
      <t>リョウヨウ</t>
    </rPh>
    <rPh sb="2" eb="4">
      <t>ビョウトウ</t>
    </rPh>
    <rPh sb="4" eb="6">
      <t>トクベツ</t>
    </rPh>
    <phoneticPr fontId="14"/>
  </si>
  <si>
    <t>特定機能病院一般病棟７対１入院基本料</t>
    <rPh sb="0" eb="2">
      <t>トクテイ</t>
    </rPh>
    <rPh sb="2" eb="4">
      <t>キノウ</t>
    </rPh>
    <rPh sb="4" eb="6">
      <t>ビョウイン</t>
    </rPh>
    <rPh sb="11" eb="12">
      <t>ツイ</t>
    </rPh>
    <rPh sb="13" eb="15">
      <t>ニュウイン</t>
    </rPh>
    <rPh sb="15" eb="18">
      <t>キホンリョウ</t>
    </rPh>
    <phoneticPr fontId="14"/>
  </si>
  <si>
    <r>
      <rPr>
        <sz val="9"/>
        <color theme="1"/>
        <rFont val="ＭＳ Ｐゴシック"/>
        <family val="3"/>
        <charset val="128"/>
      </rPr>
      <t>特定機能病院一般病棟</t>
    </r>
    <r>
      <rPr>
        <sz val="9"/>
        <color theme="1"/>
        <rFont val="Segoe UI"/>
        <family val="2"/>
      </rPr>
      <t>10</t>
    </r>
    <r>
      <rPr>
        <sz val="9"/>
        <color theme="1"/>
        <rFont val="ＭＳ Ｐゴシック"/>
        <family val="3"/>
        <charset val="128"/>
      </rPr>
      <t>対１入院基本料</t>
    </r>
    <rPh sb="0" eb="2">
      <t>トクテイ</t>
    </rPh>
    <rPh sb="2" eb="4">
      <t>キノウ</t>
    </rPh>
    <rPh sb="4" eb="6">
      <t>ビョウイン</t>
    </rPh>
    <rPh sb="6" eb="8">
      <t>イッパン</t>
    </rPh>
    <rPh sb="8" eb="10">
      <t>ビョウトウ</t>
    </rPh>
    <rPh sb="12" eb="13">
      <t>ツイ</t>
    </rPh>
    <rPh sb="14" eb="16">
      <t>ニュウイン</t>
    </rPh>
    <rPh sb="16" eb="19">
      <t>キホンリョウ</t>
    </rPh>
    <phoneticPr fontId="14"/>
  </si>
  <si>
    <t>専門病院７対１入院基本料</t>
    <rPh sb="0" eb="2">
      <t>センモン</t>
    </rPh>
    <rPh sb="2" eb="4">
      <t>ビョウイン</t>
    </rPh>
    <rPh sb="5" eb="6">
      <t>ツイ</t>
    </rPh>
    <rPh sb="7" eb="9">
      <t>ニュウイン</t>
    </rPh>
    <rPh sb="9" eb="12">
      <t>キホンリョウ</t>
    </rPh>
    <phoneticPr fontId="14"/>
  </si>
  <si>
    <r>
      <rPr>
        <sz val="9"/>
        <color theme="1"/>
        <rFont val="ＭＳ Ｐゴシック"/>
        <family val="3"/>
        <charset val="128"/>
      </rPr>
      <t>専門病院</t>
    </r>
    <r>
      <rPr>
        <sz val="9"/>
        <color theme="1"/>
        <rFont val="Segoe UI"/>
        <family val="2"/>
      </rPr>
      <t>10</t>
    </r>
    <r>
      <rPr>
        <sz val="9"/>
        <color theme="1"/>
        <rFont val="ＭＳ Ｐゴシック"/>
        <family val="3"/>
        <charset val="128"/>
      </rPr>
      <t>対１入院基本料</t>
    </r>
    <rPh sb="0" eb="2">
      <t>センモン</t>
    </rPh>
    <rPh sb="2" eb="4">
      <t>ビョウイン</t>
    </rPh>
    <rPh sb="6" eb="7">
      <t>ツイ</t>
    </rPh>
    <rPh sb="8" eb="10">
      <t>ニュウイン</t>
    </rPh>
    <rPh sb="10" eb="13">
      <t>キホンリョウ</t>
    </rPh>
    <phoneticPr fontId="14"/>
  </si>
  <si>
    <r>
      <rPr>
        <sz val="9"/>
        <color theme="1"/>
        <rFont val="ＭＳ Ｐゴシック"/>
        <family val="3"/>
        <charset val="128"/>
      </rPr>
      <t>専門病院</t>
    </r>
    <r>
      <rPr>
        <sz val="9"/>
        <color theme="1"/>
        <rFont val="Segoe UI"/>
        <family val="2"/>
      </rPr>
      <t>13</t>
    </r>
    <r>
      <rPr>
        <sz val="9"/>
        <color theme="1"/>
        <rFont val="ＭＳ Ｐゴシック"/>
        <family val="3"/>
        <charset val="128"/>
      </rPr>
      <t>対１入院基本料</t>
    </r>
    <rPh sb="0" eb="2">
      <t>センモン</t>
    </rPh>
    <rPh sb="2" eb="4">
      <t>ビョウイン</t>
    </rPh>
    <phoneticPr fontId="14"/>
  </si>
  <si>
    <t>障害者施設等７対１入院基本料</t>
    <rPh sb="0" eb="3">
      <t>ショウガイシャ</t>
    </rPh>
    <rPh sb="3" eb="6">
      <t>シセツナド</t>
    </rPh>
    <rPh sb="7" eb="8">
      <t>ツイ</t>
    </rPh>
    <rPh sb="9" eb="11">
      <t>ニュウイン</t>
    </rPh>
    <rPh sb="11" eb="14">
      <t>キホンリョウ</t>
    </rPh>
    <phoneticPr fontId="14"/>
  </si>
  <si>
    <r>
      <rPr>
        <sz val="9"/>
        <color theme="1"/>
        <rFont val="ＭＳ Ｐゴシック"/>
        <family val="3"/>
        <charset val="128"/>
      </rPr>
      <t>障害者施設等</t>
    </r>
    <r>
      <rPr>
        <sz val="9"/>
        <color theme="1"/>
        <rFont val="Segoe UI"/>
        <family val="2"/>
      </rPr>
      <t>10</t>
    </r>
    <r>
      <rPr>
        <sz val="9"/>
        <color theme="1"/>
        <rFont val="ＭＳ Ｐゴシック"/>
        <family val="3"/>
        <charset val="128"/>
      </rPr>
      <t>対１入院基本料</t>
    </r>
    <rPh sb="0" eb="3">
      <t>ショウガイシャ</t>
    </rPh>
    <rPh sb="3" eb="5">
      <t>シセツ</t>
    </rPh>
    <rPh sb="5" eb="6">
      <t>トウ</t>
    </rPh>
    <phoneticPr fontId="14"/>
  </si>
  <si>
    <r>
      <rPr>
        <sz val="9"/>
        <color theme="1"/>
        <rFont val="ＭＳ Ｐゴシック"/>
        <family val="3"/>
        <charset val="128"/>
      </rPr>
      <t>障害者施設等</t>
    </r>
    <r>
      <rPr>
        <sz val="9"/>
        <color theme="1"/>
        <rFont val="Segoe UI"/>
        <family val="2"/>
      </rPr>
      <t>13</t>
    </r>
    <r>
      <rPr>
        <sz val="9"/>
        <color theme="1"/>
        <rFont val="ＭＳ Ｐゴシック"/>
        <family val="3"/>
        <charset val="128"/>
      </rPr>
      <t>対１入院基本料</t>
    </r>
    <rPh sb="0" eb="3">
      <t>ショウガイシャ</t>
    </rPh>
    <rPh sb="3" eb="5">
      <t>シセツ</t>
    </rPh>
    <rPh sb="5" eb="6">
      <t>トウ</t>
    </rPh>
    <phoneticPr fontId="14"/>
  </si>
  <si>
    <r>
      <rPr>
        <sz val="9"/>
        <color theme="1"/>
        <rFont val="ＭＳ Ｐゴシック"/>
        <family val="3"/>
        <charset val="128"/>
      </rPr>
      <t>障害者施設等</t>
    </r>
    <r>
      <rPr>
        <sz val="9"/>
        <color theme="1"/>
        <rFont val="Segoe UI"/>
        <family val="2"/>
      </rPr>
      <t>15</t>
    </r>
    <r>
      <rPr>
        <sz val="9"/>
        <color theme="1"/>
        <rFont val="ＭＳ Ｐゴシック"/>
        <family val="3"/>
        <charset val="128"/>
      </rPr>
      <t>対１入院基本料</t>
    </r>
    <rPh sb="0" eb="3">
      <t>ショウガイシャ</t>
    </rPh>
    <rPh sb="3" eb="5">
      <t>シセツ</t>
    </rPh>
    <rPh sb="5" eb="6">
      <t>トウ</t>
    </rPh>
    <phoneticPr fontId="14"/>
  </si>
  <si>
    <t>救命救急入院料１</t>
    <rPh sb="0" eb="2">
      <t>キュウメイ</t>
    </rPh>
    <rPh sb="2" eb="4">
      <t>キュウキュウ</t>
    </rPh>
    <rPh sb="4" eb="7">
      <t>ニュウインリョウ</t>
    </rPh>
    <phoneticPr fontId="14"/>
  </si>
  <si>
    <t>救命救急入院料２</t>
    <rPh sb="0" eb="2">
      <t>キュウメイ</t>
    </rPh>
    <rPh sb="2" eb="4">
      <t>キュウキュウ</t>
    </rPh>
    <rPh sb="4" eb="7">
      <t>ニュウインリョウ</t>
    </rPh>
    <phoneticPr fontId="14"/>
  </si>
  <si>
    <t>救命救急入院料３</t>
    <rPh sb="0" eb="2">
      <t>キュウメイ</t>
    </rPh>
    <rPh sb="2" eb="4">
      <t>キュウキュウ</t>
    </rPh>
    <rPh sb="4" eb="7">
      <t>ニュウインリョウ</t>
    </rPh>
    <phoneticPr fontId="14"/>
  </si>
  <si>
    <t>救命救急入院料４</t>
    <rPh sb="0" eb="2">
      <t>キュウメイ</t>
    </rPh>
    <rPh sb="2" eb="4">
      <t>キュウキュウ</t>
    </rPh>
    <rPh sb="4" eb="7">
      <t>ニュウインリョウ</t>
    </rPh>
    <phoneticPr fontId="14"/>
  </si>
  <si>
    <t>特定集中治療室管理料１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14"/>
  </si>
  <si>
    <t>特定集中治療室管理料２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14"/>
  </si>
  <si>
    <t>特定集中治療室管理料３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14"/>
  </si>
  <si>
    <t>特定集中治療室管理料４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14"/>
  </si>
  <si>
    <t>ﾊｲｹｱﾕﾆｯﾄ入院医療管理料１</t>
    <rPh sb="8" eb="10">
      <t>ニュウイン</t>
    </rPh>
    <rPh sb="10" eb="12">
      <t>イリョウ</t>
    </rPh>
    <rPh sb="12" eb="14">
      <t>カンリ</t>
    </rPh>
    <rPh sb="14" eb="15">
      <t>リョウ</t>
    </rPh>
    <phoneticPr fontId="14"/>
  </si>
  <si>
    <t>ﾊｲｹｱﾕﾆｯﾄ入院医療管理料２</t>
    <rPh sb="8" eb="10">
      <t>ニュウイン</t>
    </rPh>
    <rPh sb="10" eb="12">
      <t>イリョウ</t>
    </rPh>
    <rPh sb="12" eb="14">
      <t>カンリ</t>
    </rPh>
    <rPh sb="14" eb="15">
      <t>リョウ</t>
    </rPh>
    <phoneticPr fontId="14"/>
  </si>
  <si>
    <t>脳卒中ｹｱﾕﾆｯﾄ入院医療管理料</t>
    <rPh sb="0" eb="3">
      <t>ノウソッチュウ</t>
    </rPh>
    <rPh sb="9" eb="11">
      <t>ニュウイン</t>
    </rPh>
    <rPh sb="11" eb="13">
      <t>イリョウ</t>
    </rPh>
    <rPh sb="13" eb="15">
      <t>カンリ</t>
    </rPh>
    <rPh sb="15" eb="16">
      <t>リョウ</t>
    </rPh>
    <phoneticPr fontId="14"/>
  </si>
  <si>
    <t>小児特定集中治療室管理料</t>
    <rPh sb="0" eb="2">
      <t>ショウニ</t>
    </rPh>
    <rPh sb="2" eb="4">
      <t>トクテイ</t>
    </rPh>
    <rPh sb="4" eb="6">
      <t>シュウチュウ</t>
    </rPh>
    <rPh sb="6" eb="9">
      <t>チリョウシツ</t>
    </rPh>
    <rPh sb="9" eb="11">
      <t>カンリ</t>
    </rPh>
    <rPh sb="11" eb="12">
      <t>リョウ</t>
    </rPh>
    <phoneticPr fontId="14"/>
  </si>
  <si>
    <t>新生児特定集中治療室管理料１</t>
    <rPh sb="0" eb="3">
      <t>シンセイジ</t>
    </rPh>
    <rPh sb="3" eb="5">
      <t>トクテイ</t>
    </rPh>
    <rPh sb="5" eb="7">
      <t>シュウチュウ</t>
    </rPh>
    <rPh sb="7" eb="10">
      <t>チリョウシツ</t>
    </rPh>
    <rPh sb="10" eb="12">
      <t>カンリ</t>
    </rPh>
    <rPh sb="12" eb="13">
      <t>リョウ</t>
    </rPh>
    <phoneticPr fontId="14"/>
  </si>
  <si>
    <t>新生児特定集中治療室管理料２</t>
    <rPh sb="0" eb="3">
      <t>シンセイジ</t>
    </rPh>
    <rPh sb="3" eb="5">
      <t>トクテイ</t>
    </rPh>
    <rPh sb="5" eb="7">
      <t>シュウチュウ</t>
    </rPh>
    <rPh sb="7" eb="10">
      <t>チリョウシツ</t>
    </rPh>
    <rPh sb="10" eb="12">
      <t>カンリ</t>
    </rPh>
    <rPh sb="12" eb="13">
      <t>リョウ</t>
    </rPh>
    <phoneticPr fontId="14"/>
  </si>
  <si>
    <t>総合周産期特定集中治療室管理料（母体・胎児）</t>
    <rPh sb="0" eb="2">
      <t>ソウゴウ</t>
    </rPh>
    <rPh sb="2" eb="3">
      <t>シュウ</t>
    </rPh>
    <rPh sb="3" eb="4">
      <t>サン</t>
    </rPh>
    <rPh sb="4" eb="5">
      <t>キ</t>
    </rPh>
    <rPh sb="5" eb="7">
      <t>トクテイ</t>
    </rPh>
    <rPh sb="7" eb="9">
      <t>シュウチュウ</t>
    </rPh>
    <rPh sb="9" eb="12">
      <t>チリョウシツ</t>
    </rPh>
    <rPh sb="12" eb="14">
      <t>カンリ</t>
    </rPh>
    <rPh sb="14" eb="15">
      <t>リョウ</t>
    </rPh>
    <phoneticPr fontId="14"/>
  </si>
  <si>
    <t>総合周産期特定集中治療室管理料（新生児）</t>
    <rPh sb="0" eb="2">
      <t>ソウゴウ</t>
    </rPh>
    <rPh sb="2" eb="3">
      <t>シュウ</t>
    </rPh>
    <rPh sb="3" eb="4">
      <t>サン</t>
    </rPh>
    <rPh sb="4" eb="5">
      <t>キ</t>
    </rPh>
    <rPh sb="5" eb="7">
      <t>トクテイ</t>
    </rPh>
    <rPh sb="7" eb="9">
      <t>シュウチュウ</t>
    </rPh>
    <rPh sb="9" eb="12">
      <t>チリョウシツ</t>
    </rPh>
    <rPh sb="12" eb="14">
      <t>カンリ</t>
    </rPh>
    <rPh sb="14" eb="15">
      <t>リョウ</t>
    </rPh>
    <rPh sb="16" eb="19">
      <t>シンセイジ</t>
    </rPh>
    <phoneticPr fontId="14"/>
  </si>
  <si>
    <t>新生児治療回復室入院医療管理料</t>
    <rPh sb="0" eb="3">
      <t>シンセイジ</t>
    </rPh>
    <rPh sb="3" eb="5">
      <t>チリョウ</t>
    </rPh>
    <rPh sb="5" eb="7">
      <t>カイフク</t>
    </rPh>
    <rPh sb="7" eb="8">
      <t>シツ</t>
    </rPh>
    <rPh sb="8" eb="10">
      <t>ニュウイン</t>
    </rPh>
    <rPh sb="10" eb="12">
      <t>イリョウ</t>
    </rPh>
    <rPh sb="12" eb="14">
      <t>カンリ</t>
    </rPh>
    <rPh sb="14" eb="15">
      <t>リョウ</t>
    </rPh>
    <phoneticPr fontId="14"/>
  </si>
  <si>
    <t>特殊疾患入院医療管理料</t>
    <rPh sb="0" eb="2">
      <t>トクシュ</t>
    </rPh>
    <rPh sb="2" eb="4">
      <t>シッカン</t>
    </rPh>
    <rPh sb="4" eb="6">
      <t>ニュウイン</t>
    </rPh>
    <rPh sb="6" eb="8">
      <t>イリョウ</t>
    </rPh>
    <rPh sb="8" eb="10">
      <t>カンリ</t>
    </rPh>
    <rPh sb="10" eb="11">
      <t>リョウ</t>
    </rPh>
    <phoneticPr fontId="14"/>
  </si>
  <si>
    <t>小児入院医療管理料１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14"/>
  </si>
  <si>
    <t>小児入院医療管理料２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14"/>
  </si>
  <si>
    <t>小児入院医療管理料３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14"/>
  </si>
  <si>
    <t>小児入院医療管理料４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14"/>
  </si>
  <si>
    <t>小児入院医療管理料５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14"/>
  </si>
  <si>
    <t>回復期リハビリテーション病棟入院料１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</si>
  <si>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回復期リハビリテーション病棟入院料２</t>
    </r>
    <r>
      <rPr>
        <sz val="11"/>
        <color theme="1"/>
        <rFont val="ＭＳ Ｐゴシック"/>
        <family val="2"/>
        <scheme val="minor"/>
      </rPr>
      <t/>
    </r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</si>
  <si>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回復期リハビリテーション病棟入院料３</t>
    </r>
    <r>
      <rPr>
        <sz val="11"/>
        <color theme="1"/>
        <rFont val="ＭＳ Ｐゴシック"/>
        <family val="2"/>
        <scheme val="minor"/>
      </rPr>
      <t/>
    </r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</si>
  <si>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回復期リハビリテーション病棟入院料４</t>
    </r>
    <r>
      <rPr>
        <sz val="11"/>
        <color theme="1"/>
        <rFont val="ＭＳ Ｐゴシック"/>
        <family val="2"/>
        <scheme val="minor"/>
      </rPr>
      <t/>
    </r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</si>
  <si>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回復期リハビリテーション病棟入院料５</t>
    </r>
    <r>
      <rPr>
        <sz val="11"/>
        <color theme="1"/>
        <rFont val="ＭＳ Ｐゴシック"/>
        <family val="2"/>
        <scheme val="minor"/>
      </rPr>
      <t/>
    </r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</si>
  <si>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回復期リハビリテーション病棟入院料６</t>
    </r>
    <r>
      <rPr>
        <sz val="11"/>
        <color theme="1"/>
        <rFont val="ＭＳ Ｐゴシック"/>
        <family val="2"/>
        <scheme val="minor"/>
      </rPr>
      <t/>
    </r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14"/>
  </si>
  <si>
    <t>地域包括ケア病棟入院料１</t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</si>
  <si>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地域包括ケア病棟入院料２</t>
    </r>
    <r>
      <rPr>
        <sz val="11"/>
        <color theme="1"/>
        <rFont val="ＭＳ Ｐゴシック"/>
        <family val="2"/>
        <scheme val="minor"/>
      </rPr>
      <t/>
    </r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</si>
  <si>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地域包括ケア病棟入院料３</t>
    </r>
    <r>
      <rPr>
        <sz val="11"/>
        <color theme="1"/>
        <rFont val="ＭＳ Ｐゴシック"/>
        <family val="2"/>
        <scheme val="minor"/>
      </rPr>
      <t/>
    </r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14"/>
  </si>
  <si>
    <r>
      <rPr>
        <sz val="9"/>
        <color theme="1"/>
        <rFont val="ＭＳ Ｐゴシック"/>
        <family val="3"/>
        <charset val="128"/>
      </rPr>
      <t>地域包括ケア病棟入院料４</t>
    </r>
    <r>
      <rPr>
        <sz val="11"/>
        <color theme="1"/>
        <rFont val="ＭＳ Ｐゴシック"/>
        <family val="2"/>
        <scheme val="minor"/>
      </rPr>
      <t/>
    </r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14"/>
  </si>
  <si>
    <t>地域包括ケア入院医療管理料１</t>
    <rPh sb="6" eb="8">
      <t>ニュウイン</t>
    </rPh>
    <rPh sb="8" eb="10">
      <t>イリョウ</t>
    </rPh>
    <rPh sb="10" eb="12">
      <t>カンリ</t>
    </rPh>
    <rPh sb="12" eb="13">
      <t>リョウ</t>
    </rPh>
    <phoneticPr fontId="14"/>
  </si>
  <si>
    <r>
      <rPr>
        <sz val="9"/>
        <color theme="1"/>
        <rFont val="ＭＳ Ｐゴシック"/>
        <family val="3"/>
        <charset val="128"/>
      </rPr>
      <t>地域包括ケア入院医療管理料２</t>
    </r>
    <r>
      <rPr>
        <sz val="11"/>
        <color theme="1"/>
        <rFont val="ＭＳ Ｐゴシック"/>
        <family val="2"/>
        <scheme val="minor"/>
      </rPr>
      <t/>
    </r>
    <rPh sb="6" eb="8">
      <t>ニュウイン</t>
    </rPh>
    <rPh sb="8" eb="10">
      <t>イリョウ</t>
    </rPh>
    <rPh sb="10" eb="12">
      <t>カンリ</t>
    </rPh>
    <rPh sb="12" eb="13">
      <t>リョウ</t>
    </rPh>
    <phoneticPr fontId="14"/>
  </si>
  <si>
    <r>
      <rPr>
        <sz val="9"/>
        <color theme="1"/>
        <rFont val="ＭＳ Ｐゴシック"/>
        <family val="3"/>
        <charset val="128"/>
      </rPr>
      <t>地域包括ケア入院医療管理料３</t>
    </r>
    <r>
      <rPr>
        <sz val="11"/>
        <color theme="1"/>
        <rFont val="ＭＳ Ｐゴシック"/>
        <family val="2"/>
        <scheme val="minor"/>
      </rPr>
      <t/>
    </r>
    <rPh sb="6" eb="8">
      <t>ニュウイン</t>
    </rPh>
    <rPh sb="8" eb="10">
      <t>イリョウ</t>
    </rPh>
    <rPh sb="10" eb="12">
      <t>カンリ</t>
    </rPh>
    <rPh sb="12" eb="13">
      <t>リョウ</t>
    </rPh>
    <phoneticPr fontId="14"/>
  </si>
  <si>
    <r>
      <rPr>
        <sz val="9"/>
        <color theme="1"/>
        <rFont val="ＭＳ Ｐゴシック"/>
        <family val="3"/>
        <charset val="128"/>
      </rPr>
      <t>地域包括ケア入院医療管理料４</t>
    </r>
    <r>
      <rPr>
        <sz val="11"/>
        <color theme="1"/>
        <rFont val="ＭＳ Ｐゴシック"/>
        <family val="2"/>
        <scheme val="minor"/>
      </rPr>
      <t/>
    </r>
    <rPh sb="6" eb="8">
      <t>ニュウイン</t>
    </rPh>
    <rPh sb="8" eb="10">
      <t>イリョウ</t>
    </rPh>
    <rPh sb="10" eb="12">
      <t>カンリ</t>
    </rPh>
    <rPh sb="12" eb="13">
      <t>リョウ</t>
    </rPh>
    <phoneticPr fontId="14"/>
  </si>
  <si>
    <t>特殊疾患病棟入院料２</t>
    <phoneticPr fontId="4"/>
  </si>
  <si>
    <r>
      <rPr>
        <sz val="9"/>
        <color theme="1"/>
        <rFont val="ＭＳ Ｐゴシック"/>
        <family val="3"/>
        <charset val="128"/>
      </rPr>
      <t>緩和ケア病棟入院料</t>
    </r>
    <r>
      <rPr>
        <sz val="9"/>
        <color theme="1"/>
        <rFont val="Segoe UI"/>
        <family val="2"/>
      </rPr>
      <t>1</t>
    </r>
    <phoneticPr fontId="4"/>
  </si>
  <si>
    <r>
      <rPr>
        <sz val="9"/>
        <color theme="1"/>
        <rFont val="ＭＳ Ｐゴシック"/>
        <family val="3"/>
        <charset val="128"/>
      </rPr>
      <t>緩和ケア病棟入院料</t>
    </r>
    <r>
      <rPr>
        <sz val="9"/>
        <color theme="1"/>
        <rFont val="Segoe UI"/>
        <family val="2"/>
      </rPr>
      <t>2</t>
    </r>
    <phoneticPr fontId="4"/>
  </si>
  <si>
    <t>資料6－4</t>
    <rPh sb="0" eb="2">
      <t>シリョウ</t>
    </rPh>
    <phoneticPr fontId="3"/>
  </si>
  <si>
    <t>平成30年度病床機能報告（病院＿病棟票）【飯塚】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イイヅカ</t>
    </rPh>
    <phoneticPr fontId="3"/>
  </si>
  <si>
    <t>① 2018（平成30）年７月１日時点の機能</t>
    <phoneticPr fontId="6"/>
  </si>
  <si>
    <t>② 2025年7月1日における病床の機能の予定</t>
    <rPh sb="6" eb="7">
      <t>ネン</t>
    </rPh>
    <rPh sb="8" eb="9">
      <t>ガツ</t>
    </rPh>
    <rPh sb="10" eb="11">
      <t>ニチ</t>
    </rPh>
    <phoneticPr fontId="6"/>
  </si>
  <si>
    <t>休棟予定</t>
    <phoneticPr fontId="3"/>
  </si>
  <si>
    <t>9</t>
    <phoneticPr fontId="3"/>
  </si>
  <si>
    <t>介護保険施設等</t>
    <phoneticPr fontId="3"/>
  </si>
  <si>
    <t>休棟中(今後再開する予定)</t>
    <phoneticPr fontId="3"/>
  </si>
  <si>
    <t>休棟中(今後廃止する予定)</t>
    <phoneticPr fontId="3"/>
  </si>
  <si>
    <t>廃止予定</t>
    <phoneticPr fontId="3"/>
  </si>
  <si>
    <t>H30.7.1現在</t>
    <rPh sb="7" eb="9">
      <t>ゲンザイ</t>
    </rPh>
    <phoneticPr fontId="4"/>
  </si>
  <si>
    <t>平成30年度病床機能報告（病院＿病棟票）【八女・筑後】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ヤメ</t>
    </rPh>
    <rPh sb="24" eb="26">
      <t>チクゴ</t>
    </rPh>
    <phoneticPr fontId="3"/>
  </si>
  <si>
    <t>資料６－４</t>
    <rPh sb="0" eb="2">
      <t>シリョウ</t>
    </rPh>
    <phoneticPr fontId="3"/>
  </si>
  <si>
    <t>医療法人八女健朋会　八媛病院</t>
  </si>
  <si>
    <t>地域一般入院料３</t>
  </si>
  <si>
    <t>回復期リハビリテーション病棟入院料２</t>
  </si>
  <si>
    <t>回復期リハビリテーション病棟入院料３</t>
  </si>
  <si>
    <t>療養病棟入院料１</t>
  </si>
  <si>
    <t>医療法人社団慶仁会川﨑病院</t>
  </si>
  <si>
    <t>医療法人八女健朋会　八媛病院集計</t>
    <rPh sb="14" eb="16">
      <t>シュウケイ</t>
    </rPh>
    <phoneticPr fontId="3"/>
  </si>
  <si>
    <t>八女リハビリ病院集計</t>
    <rPh sb="8" eb="10">
      <t>シュウケイ</t>
    </rPh>
    <phoneticPr fontId="3"/>
  </si>
  <si>
    <t>医療法人久美愛福岡　耳納高原病院集計</t>
    <rPh sb="16" eb="18">
      <t>シュウケイ</t>
    </rPh>
    <phoneticPr fontId="3"/>
  </si>
  <si>
    <t>みどりの杜病院集計</t>
    <rPh sb="7" eb="9">
      <t>シュウケイ</t>
    </rPh>
    <phoneticPr fontId="3"/>
  </si>
  <si>
    <t>柳病院集計</t>
    <rPh sb="3" eb="5">
      <t>シュウケイ</t>
    </rPh>
    <phoneticPr fontId="3"/>
  </si>
  <si>
    <t>公立八女総合病院集計</t>
    <rPh sb="8" eb="10">
      <t>シュウケイ</t>
    </rPh>
    <phoneticPr fontId="3"/>
  </si>
  <si>
    <t>医療法人社団慶仁会川﨑病院集計</t>
    <rPh sb="13" eb="15">
      <t>シュウケイ</t>
    </rPh>
    <phoneticPr fontId="3"/>
  </si>
  <si>
    <t>医療法人　清友会　植田病院集計</t>
    <rPh sb="13" eb="15">
      <t>シュウケイ</t>
    </rPh>
    <phoneticPr fontId="3"/>
  </si>
  <si>
    <t>医療法人　清友会　植田病院</t>
    <phoneticPr fontId="3"/>
  </si>
  <si>
    <t>筑後市立病院集計</t>
    <rPh sb="6" eb="8">
      <t>シュウケイ</t>
    </rPh>
    <phoneticPr fontId="3"/>
  </si>
  <si>
    <t>医療法人　広川病院集計</t>
    <rPh sb="9" eb="11">
      <t>シュウケイ</t>
    </rPh>
    <phoneticPr fontId="3"/>
  </si>
  <si>
    <t>医療法人　泰久会　横田病院集計</t>
    <rPh sb="13" eb="15">
      <t>シュウケイ</t>
    </rPh>
    <phoneticPr fontId="3"/>
  </si>
  <si>
    <t>姫野病院集計</t>
    <rPh sb="4" eb="6">
      <t>シュウケイ</t>
    </rPh>
    <phoneticPr fontId="3"/>
  </si>
  <si>
    <t>地域一般入院料1</t>
  </si>
  <si>
    <t>馬場病院集計</t>
    <rPh sb="4" eb="6">
      <t>シュウケイ</t>
    </rPh>
    <phoneticPr fontId="3"/>
  </si>
  <si>
    <t>筑後市立病院</t>
    <phoneticPr fontId="3"/>
  </si>
  <si>
    <t>07八女・筑後</t>
    <phoneticPr fontId="3"/>
  </si>
  <si>
    <t>07八女・筑後</t>
    <phoneticPr fontId="3"/>
  </si>
  <si>
    <t>慢性期</t>
    <rPh sb="0" eb="3">
      <t>マンセイキ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</si>
  <si>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</si>
  <si>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回復期</t>
    <rPh sb="0" eb="2">
      <t>カイフク</t>
    </rPh>
    <rPh sb="2" eb="3">
      <t>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</si>
  <si>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</si>
  <si>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</si>
  <si>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13</t>
    <phoneticPr fontId="3"/>
  </si>
  <si>
    <t>13</t>
    <phoneticPr fontId="3"/>
  </si>
  <si>
    <t>10</t>
    <phoneticPr fontId="3"/>
  </si>
  <si>
    <t>48</t>
    <phoneticPr fontId="3"/>
  </si>
  <si>
    <t>49</t>
    <phoneticPr fontId="3"/>
  </si>
  <si>
    <t>12</t>
    <phoneticPr fontId="3"/>
  </si>
  <si>
    <t>61</t>
    <phoneticPr fontId="3"/>
  </si>
  <si>
    <t>6</t>
    <phoneticPr fontId="3"/>
  </si>
  <si>
    <t>21</t>
    <phoneticPr fontId="3"/>
  </si>
  <si>
    <t>1</t>
    <phoneticPr fontId="3"/>
  </si>
  <si>
    <t>54</t>
    <phoneticPr fontId="3"/>
  </si>
  <si>
    <t>50</t>
    <phoneticPr fontId="3"/>
  </si>
  <si>
    <t>53</t>
    <phoneticPr fontId="3"/>
  </si>
  <si>
    <t>30</t>
    <phoneticPr fontId="3"/>
  </si>
  <si>
    <t>8</t>
    <phoneticPr fontId="3"/>
  </si>
  <si>
    <t>53</t>
    <phoneticPr fontId="3"/>
  </si>
  <si>
    <t>07八女・筑後</t>
    <phoneticPr fontId="3"/>
  </si>
  <si>
    <t>社会医療法人　喜悦会　二日市共立病院</t>
  </si>
  <si>
    <t>医療法人　小西第一病院</t>
  </si>
  <si>
    <t>地域一般入院料3</t>
  </si>
  <si>
    <t>医療法人文杏堂　杉病院</t>
  </si>
  <si>
    <t>7階東病棟（１）</t>
  </si>
  <si>
    <t>7階東病棟（２）</t>
  </si>
  <si>
    <t>04筑紫</t>
    <phoneticPr fontId="3"/>
  </si>
  <si>
    <t>6北病棟</t>
  </si>
  <si>
    <t>6南病棟</t>
  </si>
  <si>
    <t>7北病棟</t>
  </si>
  <si>
    <t>7南病棟</t>
  </si>
  <si>
    <t>8北病棟</t>
  </si>
  <si>
    <t>8南病棟</t>
  </si>
  <si>
    <t>9北病棟</t>
  </si>
  <si>
    <t>9南病棟</t>
  </si>
  <si>
    <t>10北病棟</t>
  </si>
  <si>
    <t>10南病棟</t>
  </si>
  <si>
    <t>医療法人　社団　扶洋会　秦病院</t>
  </si>
  <si>
    <t>医療法人十全会　おおりん病院</t>
  </si>
  <si>
    <t>療養病棟入院基本料１</t>
  </si>
  <si>
    <t>4階一般病棟</t>
  </si>
  <si>
    <t>3階療養病棟</t>
  </si>
  <si>
    <t>特定医療法人　社団　三光会　誠愛リハビリテーション病院</t>
  </si>
  <si>
    <t>医療法人 鵬志会 別府病院</t>
  </si>
  <si>
    <t>04筑紫</t>
    <phoneticPr fontId="3"/>
  </si>
  <si>
    <t>那珂川市</t>
    <rPh sb="3" eb="4">
      <t>シ</t>
    </rPh>
    <phoneticPr fontId="3"/>
  </si>
  <si>
    <t>社会医療法人　喜悦会　二日市共立病院集計</t>
    <rPh sb="18" eb="20">
      <t>シュウケイ</t>
    </rPh>
    <phoneticPr fontId="3"/>
  </si>
  <si>
    <t>医療法人徳洲会　二日市徳洲会病院集計</t>
    <rPh sb="16" eb="18">
      <t>シュウケイ</t>
    </rPh>
    <phoneticPr fontId="3"/>
  </si>
  <si>
    <t>社会福祉法人恩賜財団済生会支部 福岡県済生会二日市病院集計</t>
    <rPh sb="27" eb="29">
      <t>シュウケイ</t>
    </rPh>
    <phoneticPr fontId="3"/>
  </si>
  <si>
    <t>医療法人　小西第一病院集計</t>
    <rPh sb="11" eb="13">
      <t>シュウケイ</t>
    </rPh>
    <phoneticPr fontId="3"/>
  </si>
  <si>
    <t>医療法人文杏堂　杉病院集計</t>
    <rPh sb="11" eb="13">
      <t>シュウケイ</t>
    </rPh>
    <phoneticPr fontId="3"/>
  </si>
  <si>
    <t>ちくし那珂川病院集計</t>
    <rPh sb="8" eb="10">
      <t>シュウケイ</t>
    </rPh>
    <phoneticPr fontId="3"/>
  </si>
  <si>
    <t>福岡大学筑紫病院集計</t>
    <rPh sb="8" eb="10">
      <t>シュウケイ</t>
    </rPh>
    <phoneticPr fontId="3"/>
  </si>
  <si>
    <t>高山病院</t>
    <phoneticPr fontId="3"/>
  </si>
  <si>
    <t>高山病院集計</t>
    <rPh sb="4" eb="6">
      <t>シュウケイ</t>
    </rPh>
    <phoneticPr fontId="3"/>
  </si>
  <si>
    <t>医療法人春成会　樋口病院集計</t>
    <rPh sb="12" eb="14">
      <t>シュウケイ</t>
    </rPh>
    <phoneticPr fontId="3"/>
  </si>
  <si>
    <t>医療法人徳洲会　福岡徳洲会病院集計</t>
    <rPh sb="15" eb="17">
      <t>シュウケイ</t>
    </rPh>
    <phoneticPr fontId="3"/>
  </si>
  <si>
    <t>自衛隊福岡病院集計</t>
    <rPh sb="7" eb="9">
      <t>シュウケイ</t>
    </rPh>
    <phoneticPr fontId="3"/>
  </si>
  <si>
    <t>石津病院集計</t>
    <rPh sb="4" eb="6">
      <t>シュウケイ</t>
    </rPh>
    <phoneticPr fontId="3"/>
  </si>
  <si>
    <t>医療法人　社団　渡辺病院集計</t>
    <rPh sb="12" eb="14">
      <t>シュウケイ</t>
    </rPh>
    <phoneticPr fontId="3"/>
  </si>
  <si>
    <t>医療法人芙蓉会　筑紫南ヶ丘病院集計</t>
    <rPh sb="15" eb="17">
      <t>シュウケイ</t>
    </rPh>
    <phoneticPr fontId="3"/>
  </si>
  <si>
    <t>医療法人　つくし会病院集計</t>
    <rPh sb="11" eb="13">
      <t>シュウケイ</t>
    </rPh>
    <phoneticPr fontId="3"/>
  </si>
  <si>
    <t>医療法人　社団　扶洋会　秦病院集計</t>
    <rPh sb="15" eb="17">
      <t>シュウケイ</t>
    </rPh>
    <phoneticPr fontId="3"/>
  </si>
  <si>
    <t>医療法人十全会　おおりん病院集計</t>
    <rPh sb="14" eb="16">
      <t>シュウケイ</t>
    </rPh>
    <phoneticPr fontId="3"/>
  </si>
  <si>
    <t>医療法人同仁会　乙金病院集計</t>
    <rPh sb="12" eb="14">
      <t>シュウケイ</t>
    </rPh>
    <phoneticPr fontId="3"/>
  </si>
  <si>
    <t>医療法人文佑会　原病院集計</t>
    <rPh sb="11" eb="13">
      <t>シュウケイ</t>
    </rPh>
    <phoneticPr fontId="3"/>
  </si>
  <si>
    <t>特定医療法人　社団　三光会　誠愛リハビリテーション病院集計</t>
    <rPh sb="27" eb="29">
      <t>シュウケイ</t>
    </rPh>
    <phoneticPr fontId="3"/>
  </si>
  <si>
    <t>水城病院集計</t>
    <rPh sb="4" eb="6">
      <t>シュウケイ</t>
    </rPh>
    <phoneticPr fontId="3"/>
  </si>
  <si>
    <t>医療法人　恵山会　丸山病院</t>
    <phoneticPr fontId="3"/>
  </si>
  <si>
    <t>医療法人　恵山会　丸山病院集計</t>
    <rPh sb="13" eb="15">
      <t>シュウケイ</t>
    </rPh>
    <phoneticPr fontId="3"/>
  </si>
  <si>
    <t>医療法人 鵬志会 別府病院集計</t>
    <rPh sb="13" eb="15">
      <t>シュウケイ</t>
    </rPh>
    <phoneticPr fontId="3"/>
  </si>
  <si>
    <t>医療法人正明会　諸岡整形外科病院集計</t>
    <rPh sb="16" eb="18">
      <t>シュウケイ</t>
    </rPh>
    <phoneticPr fontId="3"/>
  </si>
  <si>
    <t>慢性期</t>
    <rPh sb="0" eb="3">
      <t>マンセイキ</t>
    </rPh>
    <phoneticPr fontId="3"/>
  </si>
  <si>
    <t>高度急性期</t>
    <rPh sb="0" eb="2">
      <t>コウド</t>
    </rPh>
    <rPh sb="2" eb="5">
      <t>キュウセイキ</t>
    </rPh>
    <phoneticPr fontId="3"/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</si>
  <si>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</si>
  <si>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</si>
  <si>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</si>
  <si>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12</t>
    <phoneticPr fontId="3"/>
  </si>
  <si>
    <t>21</t>
    <phoneticPr fontId="3"/>
  </si>
  <si>
    <t>30</t>
    <phoneticPr fontId="3"/>
  </si>
  <si>
    <t>1</t>
    <phoneticPr fontId="3"/>
  </si>
  <si>
    <t>10</t>
    <phoneticPr fontId="3"/>
  </si>
  <si>
    <t>54</t>
    <phoneticPr fontId="3"/>
  </si>
  <si>
    <t>53</t>
    <phoneticPr fontId="3"/>
  </si>
  <si>
    <t>14</t>
    <phoneticPr fontId="3"/>
  </si>
  <si>
    <t>58</t>
    <phoneticPr fontId="3"/>
  </si>
  <si>
    <t>34</t>
    <phoneticPr fontId="3"/>
  </si>
  <si>
    <t>32</t>
    <phoneticPr fontId="3"/>
  </si>
  <si>
    <t>43</t>
    <phoneticPr fontId="3"/>
  </si>
  <si>
    <t>5</t>
    <phoneticPr fontId="3"/>
  </si>
  <si>
    <t>6</t>
    <phoneticPr fontId="3"/>
  </si>
  <si>
    <t>31</t>
    <phoneticPr fontId="3"/>
  </si>
  <si>
    <t>37</t>
    <phoneticPr fontId="3"/>
  </si>
  <si>
    <t>40</t>
    <phoneticPr fontId="3"/>
  </si>
  <si>
    <t>2</t>
    <phoneticPr fontId="3"/>
  </si>
  <si>
    <t>7</t>
    <phoneticPr fontId="3"/>
  </si>
  <si>
    <t>13</t>
    <phoneticPr fontId="3"/>
  </si>
  <si>
    <t>9</t>
    <phoneticPr fontId="3"/>
  </si>
  <si>
    <t>50</t>
    <phoneticPr fontId="3"/>
  </si>
  <si>
    <t>49</t>
    <phoneticPr fontId="3"/>
  </si>
  <si>
    <t>8</t>
    <phoneticPr fontId="3"/>
  </si>
  <si>
    <t>平成30年度病床機能報告（病院＿病棟票）【筑紫】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チクシ</t>
    </rPh>
    <phoneticPr fontId="3"/>
  </si>
  <si>
    <t>① 2018（平成30）年７月１日時点の機能</t>
    <phoneticPr fontId="6"/>
  </si>
  <si>
    <t>② 2025年7月1日における病床の機能の予定</t>
    <rPh sb="8" eb="9">
      <t>ガツ</t>
    </rPh>
    <phoneticPr fontId="6"/>
  </si>
  <si>
    <t>平成30年度病床機能報告（病院＿病棟票）【粕屋】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カスヤ</t>
    </rPh>
    <phoneticPr fontId="3"/>
  </si>
  <si>
    <t>独立行政法人国立病院機構福岡東医療センター集計</t>
    <rPh sb="21" eb="23">
      <t>シュウケイ</t>
    </rPh>
    <phoneticPr fontId="3"/>
  </si>
  <si>
    <t>産科・婦人科　愛和病院集計</t>
    <rPh sb="11" eb="13">
      <t>シュウケイ</t>
    </rPh>
    <phoneticPr fontId="3"/>
  </si>
  <si>
    <t>医療法人社団　愛和会　古賀中央病院集計</t>
    <rPh sb="17" eb="19">
      <t>シュウケイ</t>
    </rPh>
    <phoneticPr fontId="3"/>
  </si>
  <si>
    <t>福岡聖恵病院集計</t>
    <rPh sb="6" eb="8">
      <t>シュウケイ</t>
    </rPh>
    <phoneticPr fontId="3"/>
  </si>
  <si>
    <t>北九州古賀病院集計</t>
    <rPh sb="7" eb="9">
      <t>シュウケイ</t>
    </rPh>
    <phoneticPr fontId="3"/>
  </si>
  <si>
    <t>02粕屋</t>
    <phoneticPr fontId="3"/>
  </si>
  <si>
    <t>療養病棟３</t>
  </si>
  <si>
    <t>療養病棟５</t>
  </si>
  <si>
    <t>医療法人みなみ粕屋南病院集計</t>
    <rPh sb="12" eb="14">
      <t>シュウケイ</t>
    </rPh>
    <phoneticPr fontId="3"/>
  </si>
  <si>
    <t>医療法人　済世会　河野病院</t>
  </si>
  <si>
    <t>医療法人　済世会　河野病院集計</t>
    <rPh sb="13" eb="15">
      <t>シュウケイ</t>
    </rPh>
    <phoneticPr fontId="3"/>
  </si>
  <si>
    <t>北九州若杉病院</t>
  </si>
  <si>
    <t>医療法人 　泯江堂　　三野原病院集計</t>
    <rPh sb="16" eb="18">
      <t>シュウケイ</t>
    </rPh>
    <phoneticPr fontId="3"/>
  </si>
  <si>
    <t>第７病棟</t>
  </si>
  <si>
    <t>医療法人井上会篠栗病院集計</t>
    <rPh sb="11" eb="13">
      <t>シュウケイ</t>
    </rPh>
    <phoneticPr fontId="3"/>
  </si>
  <si>
    <t>うえの病院集計</t>
    <rPh sb="5" eb="7">
      <t>シュウケイ</t>
    </rPh>
    <phoneticPr fontId="3"/>
  </si>
  <si>
    <t>社会保険仲原病院</t>
  </si>
  <si>
    <t>社会保険仲原病院集計</t>
    <rPh sb="8" eb="10">
      <t>シュウケイ</t>
    </rPh>
    <phoneticPr fontId="3"/>
  </si>
  <si>
    <t>2階病棟　一般病棟10対１入院基本料</t>
  </si>
  <si>
    <t>医療法人社団日晴会久恒病院集計</t>
    <rPh sb="13" eb="15">
      <t>シュウケイ</t>
    </rPh>
    <phoneticPr fontId="3"/>
  </si>
  <si>
    <t>社会医療法人　栄光会　栄光病院</t>
  </si>
  <si>
    <t>社会医療法人　栄光会　栄光病院集計</t>
    <rPh sb="15" eb="17">
      <t>シュウケイ</t>
    </rPh>
    <phoneticPr fontId="3"/>
  </si>
  <si>
    <t>医療法人社団正信会　水戸病院集計</t>
    <rPh sb="14" eb="16">
      <t>シュウケイ</t>
    </rPh>
    <phoneticPr fontId="3"/>
  </si>
  <si>
    <t>1病棟（医療療養）</t>
  </si>
  <si>
    <t>2病棟(介護療養)</t>
  </si>
  <si>
    <t>３病棟(介護療養)</t>
  </si>
  <si>
    <t>5病棟(障害者施設)</t>
  </si>
  <si>
    <t>医療法人　成雅会　泰平病院集計</t>
    <rPh sb="13" eb="15">
      <t>シュウケイ</t>
    </rPh>
    <phoneticPr fontId="3"/>
  </si>
  <si>
    <t>新宮町</t>
    <rPh sb="0" eb="3">
      <t>シングウマチ</t>
    </rPh>
    <phoneticPr fontId="3"/>
  </si>
  <si>
    <t>福岡県立粕屋新光園集計</t>
    <rPh sb="9" eb="11">
      <t>シュウケイ</t>
    </rPh>
    <phoneticPr fontId="3"/>
  </si>
  <si>
    <t>急性期一般入院料１</t>
  </si>
  <si>
    <t>医療法人豊資会　加野病院集計</t>
    <rPh sb="12" eb="14">
      <t>シュウケイ</t>
    </rPh>
    <phoneticPr fontId="3"/>
  </si>
  <si>
    <t>久山療育園重症児者医療療育センター集計</t>
    <rPh sb="17" eb="19">
      <t>シュウケイ</t>
    </rPh>
    <phoneticPr fontId="3"/>
  </si>
  <si>
    <t>久山町</t>
    <rPh sb="0" eb="2">
      <t>ヒサヤマ</t>
    </rPh>
    <rPh sb="2" eb="3">
      <t>マチ</t>
    </rPh>
    <phoneticPr fontId="3"/>
  </si>
  <si>
    <t>医療法人社団三誠会　ひまわり病院</t>
    <phoneticPr fontId="4"/>
  </si>
  <si>
    <t>医療法人社団三誠会　ひまわり病院集計</t>
    <rPh sb="16" eb="18">
      <t>シュウケイ</t>
    </rPh>
    <phoneticPr fontId="4"/>
  </si>
  <si>
    <t>福岡青洲会病院集計</t>
    <rPh sb="7" eb="9">
      <t>シュウケイ</t>
    </rPh>
    <phoneticPr fontId="3"/>
  </si>
  <si>
    <t>地域一般入院料２</t>
  </si>
  <si>
    <t>福岡青洲会病院</t>
    <phoneticPr fontId="3"/>
  </si>
  <si>
    <t>北九州若杉病院集計</t>
    <rPh sb="7" eb="9">
      <t>シュウケイ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</si>
  <si>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</si>
  <si>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</si>
  <si>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慢性期</t>
    <rPh sb="0" eb="3">
      <t>マンセイキ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</si>
  <si>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</si>
  <si>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休棟中（今後廃止する予定）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</si>
  <si>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回復期</t>
    <rPh sb="0" eb="2">
      <t>カイフク</t>
    </rPh>
    <rPh sb="2" eb="3">
      <t>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</si>
  <si>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</si>
  <si>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1</t>
    <phoneticPr fontId="3"/>
  </si>
  <si>
    <t>30</t>
    <phoneticPr fontId="3"/>
  </si>
  <si>
    <t>24</t>
    <phoneticPr fontId="3"/>
  </si>
  <si>
    <t>20</t>
    <phoneticPr fontId="3"/>
  </si>
  <si>
    <t>7</t>
    <phoneticPr fontId="3"/>
  </si>
  <si>
    <t>2</t>
    <phoneticPr fontId="3"/>
  </si>
  <si>
    <t>21</t>
    <phoneticPr fontId="3"/>
  </si>
  <si>
    <t>12</t>
    <phoneticPr fontId="3"/>
  </si>
  <si>
    <t>62</t>
    <phoneticPr fontId="3"/>
  </si>
  <si>
    <t>21</t>
    <phoneticPr fontId="3"/>
  </si>
  <si>
    <t>48</t>
    <phoneticPr fontId="3"/>
  </si>
  <si>
    <t>49</t>
    <phoneticPr fontId="3"/>
  </si>
  <si>
    <t>4</t>
    <phoneticPr fontId="3"/>
  </si>
  <si>
    <t>53</t>
    <phoneticPr fontId="3"/>
  </si>
  <si>
    <t>50</t>
    <phoneticPr fontId="3"/>
  </si>
  <si>
    <t>13</t>
    <phoneticPr fontId="3"/>
  </si>
  <si>
    <t>6</t>
    <phoneticPr fontId="3"/>
  </si>
  <si>
    <t>5</t>
    <phoneticPr fontId="3"/>
  </si>
  <si>
    <t>58</t>
    <phoneticPr fontId="3"/>
  </si>
  <si>
    <t>61</t>
    <phoneticPr fontId="3"/>
  </si>
  <si>
    <t>22</t>
    <phoneticPr fontId="3"/>
  </si>
  <si>
    <t>10</t>
    <phoneticPr fontId="3"/>
  </si>
  <si>
    <t>32</t>
    <phoneticPr fontId="3"/>
  </si>
  <si>
    <t>47</t>
    <phoneticPr fontId="3"/>
  </si>
  <si>
    <t>9</t>
    <phoneticPr fontId="3"/>
  </si>
  <si>
    <t>②2025年７月１日時点の機能</t>
    <phoneticPr fontId="3"/>
  </si>
  <si>
    <t>行橋記念病院集計</t>
    <rPh sb="6" eb="8">
      <t>シュウケイ</t>
    </rPh>
    <phoneticPr fontId="3"/>
  </si>
  <si>
    <t>医療法人森和会　行橋中央病院</t>
  </si>
  <si>
    <t>2東</t>
  </si>
  <si>
    <t>2西</t>
  </si>
  <si>
    <t>3西</t>
  </si>
  <si>
    <t>医療法人森和会　行橋中央病院集計</t>
    <rPh sb="14" eb="16">
      <t>シュウケイ</t>
    </rPh>
    <phoneticPr fontId="3"/>
  </si>
  <si>
    <t>3階</t>
  </si>
  <si>
    <t>新行橋病院集計</t>
    <rPh sb="5" eb="7">
      <t>シュウケイ</t>
    </rPh>
    <phoneticPr fontId="3"/>
  </si>
  <si>
    <t>医療法人 起生会  大原病院</t>
  </si>
  <si>
    <t>医療法人 起生会  大原病院集計</t>
    <rPh sb="14" eb="16">
      <t>シュウケイ</t>
    </rPh>
    <phoneticPr fontId="3"/>
  </si>
  <si>
    <t>慢性期希望病棟01</t>
  </si>
  <si>
    <t>行橋厚生病院集計</t>
    <rPh sb="6" eb="8">
      <t>シュウケイ</t>
    </rPh>
    <phoneticPr fontId="3"/>
  </si>
  <si>
    <t>ヨハネ</t>
  </si>
  <si>
    <t>テレジア</t>
  </si>
  <si>
    <t>新田原聖母病院集計</t>
    <rPh sb="7" eb="9">
      <t>シュウケイ</t>
    </rPh>
    <phoneticPr fontId="3"/>
  </si>
  <si>
    <t>療養病棟入院料2</t>
  </si>
  <si>
    <t>医療法人社団豊和会豊前病院集計</t>
    <rPh sb="13" eb="15">
      <t>シュウケイ</t>
    </rPh>
    <phoneticPr fontId="3"/>
  </si>
  <si>
    <t>豊前市</t>
    <rPh sb="0" eb="3">
      <t>ブゼンシ</t>
    </rPh>
    <phoneticPr fontId="3"/>
  </si>
  <si>
    <t>回復期機能病棟01</t>
  </si>
  <si>
    <t>京都病院集計</t>
    <rPh sb="4" eb="6">
      <t>シュウケイ</t>
    </rPh>
    <phoneticPr fontId="3"/>
  </si>
  <si>
    <t>社会医療法人　陽明会　小波瀬病院</t>
  </si>
  <si>
    <t>一般病棟急性期一般入院料１　７：１　５西</t>
  </si>
  <si>
    <t>一般病棟急性期一般入院料１　７：１　５東</t>
  </si>
  <si>
    <t>一般病棟急性期一般入院料　７：１　６西</t>
  </si>
  <si>
    <t>一般病棟急性期一般入院料　７：１　６東</t>
  </si>
  <si>
    <t>回復期リハビリテーション病棟入院料２　１３：１</t>
  </si>
  <si>
    <t>地域包括ケア病棟入院料２　１０：１</t>
  </si>
  <si>
    <t>社会医療法人　陽明会　小波瀬病院集計</t>
    <rPh sb="16" eb="18">
      <t>シュウケイ</t>
    </rPh>
    <phoneticPr fontId="3"/>
  </si>
  <si>
    <t>健和会京町病院集計</t>
    <rPh sb="7" eb="9">
      <t>シュウケイ</t>
    </rPh>
    <phoneticPr fontId="3"/>
  </si>
  <si>
    <t>社会医療法人 陽明会 御所病院</t>
  </si>
  <si>
    <t>社会医療法人 陽明会 御所病院集計</t>
    <rPh sb="15" eb="17">
      <t>シュウケイ</t>
    </rPh>
    <phoneticPr fontId="3"/>
  </si>
  <si>
    <t>病棟名</t>
  </si>
  <si>
    <t>② 2025年７月1日時点の機能</t>
    <phoneticPr fontId="3"/>
  </si>
  <si>
    <t>慢性期</t>
    <rPh sb="0" eb="3">
      <t>マンセイキ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</si>
  <si>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</si>
  <si>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</si>
  <si>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回復期</t>
    <rPh sb="0" eb="2">
      <t>カイフク</t>
    </rPh>
    <rPh sb="2" eb="3">
      <t>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</si>
  <si>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</si>
  <si>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12</t>
    <phoneticPr fontId="3"/>
  </si>
  <si>
    <t>5</t>
    <phoneticPr fontId="3"/>
  </si>
  <si>
    <t>31</t>
    <phoneticPr fontId="3"/>
  </si>
  <si>
    <t>32</t>
    <phoneticPr fontId="3"/>
  </si>
  <si>
    <t>47</t>
    <phoneticPr fontId="3"/>
  </si>
  <si>
    <t>1</t>
    <phoneticPr fontId="3"/>
  </si>
  <si>
    <t>50</t>
    <phoneticPr fontId="3"/>
  </si>
  <si>
    <t>53</t>
    <phoneticPr fontId="3"/>
  </si>
  <si>
    <t>14</t>
    <phoneticPr fontId="3"/>
  </si>
  <si>
    <t>4</t>
    <phoneticPr fontId="3"/>
  </si>
  <si>
    <t>13</t>
    <phoneticPr fontId="3"/>
  </si>
  <si>
    <t>48</t>
    <phoneticPr fontId="3"/>
  </si>
  <si>
    <t>54</t>
    <phoneticPr fontId="3"/>
  </si>
  <si>
    <t>28</t>
    <phoneticPr fontId="3"/>
  </si>
  <si>
    <t>21</t>
    <phoneticPr fontId="3"/>
  </si>
  <si>
    <t>平成30年度病床機能報告（病院＿病棟票）【京築】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ケイチク</t>
    </rPh>
    <phoneticPr fontId="3"/>
  </si>
  <si>
    <t>資料6－４</t>
    <rPh sb="0" eb="2">
      <t>シリョウ</t>
    </rPh>
    <phoneticPr fontId="3"/>
  </si>
  <si>
    <t>摩利支病院集計</t>
    <rPh sb="5" eb="7">
      <t>シュウケイ</t>
    </rPh>
    <phoneticPr fontId="3"/>
  </si>
  <si>
    <t>宗像医師会病院集計</t>
    <rPh sb="7" eb="9">
      <t>シュウケイ</t>
    </rPh>
    <phoneticPr fontId="3"/>
  </si>
  <si>
    <t>森都病院集計</t>
    <rPh sb="4" eb="6">
      <t>シュウケイ</t>
    </rPh>
    <phoneticPr fontId="3"/>
  </si>
  <si>
    <t>宗像久能病院集計</t>
    <rPh sb="6" eb="8">
      <t>シュウケイ</t>
    </rPh>
    <phoneticPr fontId="3"/>
  </si>
  <si>
    <t>北九州津屋崎病院集計</t>
    <rPh sb="8" eb="10">
      <t>シュウケイ</t>
    </rPh>
    <phoneticPr fontId="3"/>
  </si>
  <si>
    <t>宮城病院集計</t>
    <rPh sb="4" eb="6">
      <t>シュウケイ</t>
    </rPh>
    <phoneticPr fontId="3"/>
  </si>
  <si>
    <t>医療法人静かな海の会　津屋崎中央病院集計</t>
    <rPh sb="18" eb="20">
      <t>シュウケイ</t>
    </rPh>
    <phoneticPr fontId="3"/>
  </si>
  <si>
    <t>宗像水光会総合病院集計</t>
    <rPh sb="9" eb="11">
      <t>シュウケイ</t>
    </rPh>
    <phoneticPr fontId="3"/>
  </si>
  <si>
    <t>東福間病院集計</t>
    <rPh sb="5" eb="7">
      <t>シュウケイ</t>
    </rPh>
    <phoneticPr fontId="3"/>
  </si>
  <si>
    <t>急性期</t>
    <rPh sb="0" eb="3">
      <t>キュウセイキ</t>
    </rPh>
    <phoneticPr fontId="3"/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</si>
  <si>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</si>
  <si>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</si>
  <si>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高度急性期</t>
    <rPh sb="0" eb="2">
      <t>コウド</t>
    </rPh>
    <rPh sb="2" eb="5">
      <t>キュウセイキ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</si>
  <si>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</si>
  <si>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6</t>
    <phoneticPr fontId="3"/>
  </si>
  <si>
    <t>13</t>
    <phoneticPr fontId="3"/>
  </si>
  <si>
    <t>12</t>
    <phoneticPr fontId="3"/>
  </si>
  <si>
    <t>54</t>
    <phoneticPr fontId="3"/>
  </si>
  <si>
    <t>4</t>
    <phoneticPr fontId="3"/>
  </si>
  <si>
    <t>32</t>
    <phoneticPr fontId="3"/>
  </si>
  <si>
    <t>1</t>
    <phoneticPr fontId="3"/>
  </si>
  <si>
    <t>54</t>
    <phoneticPr fontId="3"/>
  </si>
  <si>
    <t>61</t>
    <phoneticPr fontId="3"/>
  </si>
  <si>
    <t>21</t>
    <phoneticPr fontId="3"/>
  </si>
  <si>
    <t>10</t>
    <phoneticPr fontId="3"/>
  </si>
  <si>
    <t>30</t>
    <phoneticPr fontId="3"/>
  </si>
  <si>
    <t>48</t>
    <phoneticPr fontId="3"/>
  </si>
  <si>
    <t>② 2015年７月1日時点の機能</t>
    <phoneticPr fontId="3"/>
  </si>
  <si>
    <t>平成30年度病床機能報告（病院＿病棟票）【宗像】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ムナカタ</t>
    </rPh>
    <phoneticPr fontId="3"/>
  </si>
  <si>
    <t>平成30年度病床機能報告（病院＿病棟票）【北九州】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4">
      <t>キタキュウシュウ</t>
    </rPh>
    <phoneticPr fontId="3"/>
  </si>
  <si>
    <t>① 2018（平成30年７月１日時点の機能</t>
    <rPh sb="11" eb="12">
      <t>ネン</t>
    </rPh>
    <phoneticPr fontId="6"/>
  </si>
  <si>
    <t>① 2025年７月１日時点の機能</t>
    <rPh sb="6" eb="7">
      <t>ネン</t>
    </rPh>
    <phoneticPr fontId="6"/>
  </si>
  <si>
    <t>鳥巣病院集計</t>
    <rPh sb="4" eb="6">
      <t>シュウケイ</t>
    </rPh>
    <phoneticPr fontId="3"/>
  </si>
  <si>
    <t>東6階病棟</t>
  </si>
  <si>
    <t>西6階病棟</t>
  </si>
  <si>
    <t>独立行政法人労働者健康安全機構　九州労災病院　門司メディカルセンター集計</t>
    <rPh sb="34" eb="36">
      <t>シュウケイ</t>
    </rPh>
    <phoneticPr fontId="3"/>
  </si>
  <si>
    <t>九州旅客鉄道株式会社ＪＲ九州病院</t>
  </si>
  <si>
    <t>東４地域包括ケア病棟</t>
  </si>
  <si>
    <t>東３地域包括ケア病棟</t>
  </si>
  <si>
    <t>九州旅客鉄道株式会社ＪＲ九州病院集計</t>
    <rPh sb="16" eb="18">
      <t>シュウケイ</t>
    </rPh>
    <phoneticPr fontId="3"/>
  </si>
  <si>
    <t>北九州市立門司病院集計</t>
    <rPh sb="9" eb="11">
      <t>シュウケイ</t>
    </rPh>
    <phoneticPr fontId="3"/>
  </si>
  <si>
    <t>医療法人社団養寿園　春日病院集計</t>
    <rPh sb="14" eb="16">
      <t>シュウケイ</t>
    </rPh>
    <phoneticPr fontId="3"/>
  </si>
  <si>
    <t>門司田野浦病院集計</t>
    <rPh sb="7" eb="9">
      <t>シュウケイ</t>
    </rPh>
    <phoneticPr fontId="3"/>
  </si>
  <si>
    <t>医療法人社団響会　緑ヶ丘病院</t>
    <phoneticPr fontId="3"/>
  </si>
  <si>
    <t>医療法人社団響会　緑ヶ丘病院集計</t>
    <rPh sb="14" eb="16">
      <t>シュウケイ</t>
    </rPh>
    <phoneticPr fontId="3"/>
  </si>
  <si>
    <t>一般社団法人日本海員掖済会　門司掖済会病院集計</t>
    <rPh sb="21" eb="23">
      <t>シュウケイ</t>
    </rPh>
    <phoneticPr fontId="3"/>
  </si>
  <si>
    <t>社会医療法人財団　池友会　新小文字病院</t>
  </si>
  <si>
    <t>2階ハイケアユニット</t>
  </si>
  <si>
    <t>社会医療法人財団　池友会　新小文字病院集計</t>
    <rPh sb="19" eb="21">
      <t>シュウケイ</t>
    </rPh>
    <phoneticPr fontId="3"/>
  </si>
  <si>
    <t>医療法人　寿芳会　芳野病院集計</t>
    <rPh sb="13" eb="15">
      <t>シュウケイ</t>
    </rPh>
    <phoneticPr fontId="3"/>
  </si>
  <si>
    <t>産業医科大学若松病院集計</t>
    <rPh sb="10" eb="12">
      <t>シュウケイ</t>
    </rPh>
    <phoneticPr fontId="3"/>
  </si>
  <si>
    <t>青葉台病院集計</t>
    <rPh sb="5" eb="7">
      <t>シュウケイ</t>
    </rPh>
    <phoneticPr fontId="3"/>
  </si>
  <si>
    <t>療養介護事業所　牧山療養院</t>
  </si>
  <si>
    <t>療養介護事業所　牧山療養院集計</t>
    <rPh sb="13" eb="15">
      <t>シュウケイ</t>
    </rPh>
    <phoneticPr fontId="3"/>
  </si>
  <si>
    <t>戸畑総合病院</t>
  </si>
  <si>
    <t>戸畑総合病院集計</t>
    <rPh sb="6" eb="8">
      <t>シュウケイ</t>
    </rPh>
    <phoneticPr fontId="3"/>
  </si>
  <si>
    <t>戸畑けんわ病院集計</t>
    <rPh sb="7" eb="9">
      <t>シュウケイ</t>
    </rPh>
    <phoneticPr fontId="3"/>
  </si>
  <si>
    <t>戸畑リハビリテーション病院</t>
  </si>
  <si>
    <t>戸畑リハビリテーション病院集計</t>
    <rPh sb="13" eb="15">
      <t>シュウケイ</t>
    </rPh>
    <phoneticPr fontId="3"/>
  </si>
  <si>
    <t>社会医療法人共愛会　戸畑共立病院</t>
  </si>
  <si>
    <t>別館2階病棟</t>
  </si>
  <si>
    <t>社会医療法人共愛会　戸畑共立病院集計</t>
    <rPh sb="16" eb="18">
      <t>シュウケイ</t>
    </rPh>
    <phoneticPr fontId="3"/>
  </si>
  <si>
    <t>4階中央東</t>
  </si>
  <si>
    <t>北九州総合病院集計</t>
    <rPh sb="7" eb="9">
      <t>シュウケイ</t>
    </rPh>
    <phoneticPr fontId="3"/>
  </si>
  <si>
    <t>北九州小倉病院集計</t>
    <rPh sb="7" eb="9">
      <t>シュウケイ</t>
    </rPh>
    <phoneticPr fontId="3"/>
  </si>
  <si>
    <t>小倉第一病院集計</t>
    <rPh sb="6" eb="8">
      <t>シュウケイ</t>
    </rPh>
    <phoneticPr fontId="3"/>
  </si>
  <si>
    <t>７階南病棟</t>
  </si>
  <si>
    <t>７階北病棟</t>
  </si>
  <si>
    <t>８階南病棟－１（ＭＦＩＣＵ）</t>
  </si>
  <si>
    <t>８階南病棟－２（７対１）</t>
  </si>
  <si>
    <t>８階北病棟－１（ＮＩＣＵ）</t>
  </si>
  <si>
    <t>８階北病棟ー２（ＧＣＵ）</t>
  </si>
  <si>
    <t>別館３階病棟</t>
  </si>
  <si>
    <t>別館４階病棟</t>
  </si>
  <si>
    <t>別館５階病棟</t>
  </si>
  <si>
    <t>北九州市立医療センター集計</t>
    <rPh sb="11" eb="13">
      <t>シュウケイ</t>
    </rPh>
    <phoneticPr fontId="3"/>
  </si>
  <si>
    <t>霧ヶ丘つだ病院集計</t>
    <rPh sb="7" eb="9">
      <t>シュウケイ</t>
    </rPh>
    <phoneticPr fontId="3"/>
  </si>
  <si>
    <t>松井病院集計</t>
    <rPh sb="4" eb="6">
      <t>シュウケイ</t>
    </rPh>
    <phoneticPr fontId="3"/>
  </si>
  <si>
    <t>公立大学法人九州歯科大学附属病院</t>
  </si>
  <si>
    <t>公立大学法人九州歯科大学附属病院集計</t>
    <rPh sb="16" eb="18">
      <t>シュウケイ</t>
    </rPh>
    <phoneticPr fontId="3"/>
  </si>
  <si>
    <t>南1階病棟</t>
  </si>
  <si>
    <t>国家公務員共済組合連合会　新小倉病院集計</t>
    <rPh sb="18" eb="20">
      <t>シュウケイ</t>
    </rPh>
    <phoneticPr fontId="3"/>
  </si>
  <si>
    <t>三萩野病院集計</t>
    <rPh sb="5" eb="7">
      <t>シュウケイ</t>
    </rPh>
    <phoneticPr fontId="3"/>
  </si>
  <si>
    <t>林田病院集計</t>
    <rPh sb="4" eb="6">
      <t>シュウケイ</t>
    </rPh>
    <phoneticPr fontId="3"/>
  </si>
  <si>
    <t>北九州中央病院集計</t>
    <rPh sb="7" eb="9">
      <t>シュウケイ</t>
    </rPh>
    <phoneticPr fontId="3"/>
  </si>
  <si>
    <t>医療法人　錦会　小倉中井病院集計</t>
    <rPh sb="14" eb="16">
      <t>シュウケイ</t>
    </rPh>
    <phoneticPr fontId="3"/>
  </si>
  <si>
    <t>医療法人　社団愛信会　小倉到津病院</t>
  </si>
  <si>
    <t>医療法人　社団愛信会　小倉到津病院集計</t>
    <rPh sb="17" eb="19">
      <t>シュウケイ</t>
    </rPh>
    <phoneticPr fontId="3"/>
  </si>
  <si>
    <t>新栄会病院集計</t>
    <rPh sb="5" eb="7">
      <t>シュウケイ</t>
    </rPh>
    <phoneticPr fontId="3"/>
  </si>
  <si>
    <t>障害者施設等病棟</t>
  </si>
  <si>
    <t>医療法人社団響会　前田病院集計</t>
    <rPh sb="13" eb="15">
      <t>シュウケイ</t>
    </rPh>
    <phoneticPr fontId="3"/>
  </si>
  <si>
    <t>健和会大手町病院集計</t>
    <rPh sb="8" eb="10">
      <t>シュウケイ</t>
    </rPh>
    <phoneticPr fontId="3"/>
  </si>
  <si>
    <t>南ヶ丘病院集計</t>
    <rPh sb="5" eb="7">
      <t>シュウケイ</t>
    </rPh>
    <phoneticPr fontId="3"/>
  </si>
  <si>
    <t>医療法人共和会　小倉リハビリテーション病院</t>
  </si>
  <si>
    <t>医療法人共和会　小倉リハビリテーション病院集計</t>
    <rPh sb="21" eb="23">
      <t>シュウケイ</t>
    </rPh>
    <phoneticPr fontId="3"/>
  </si>
  <si>
    <t>セミＣＣＵ</t>
  </si>
  <si>
    <t>小倉記念病院集計</t>
    <rPh sb="6" eb="8">
      <t>シュウケイ</t>
    </rPh>
    <phoneticPr fontId="3"/>
  </si>
  <si>
    <t>緩和ケア病院</t>
  </si>
  <si>
    <t>医療法人はるか　聖ヨハネ病院集計</t>
    <rPh sb="14" eb="16">
      <t>シュウケイ</t>
    </rPh>
    <phoneticPr fontId="3"/>
  </si>
  <si>
    <t>医療法人あさひ松本病院集計</t>
    <rPh sb="11" eb="13">
      <t>シュウケイ</t>
    </rPh>
    <phoneticPr fontId="3"/>
  </si>
  <si>
    <t>慈恵曽根病院集計</t>
    <rPh sb="6" eb="8">
      <t>シュウケイ</t>
    </rPh>
    <phoneticPr fontId="3"/>
  </si>
  <si>
    <t>社会福祉法人杏和会　やまびこ学園集計</t>
    <rPh sb="16" eb="18">
      <t>シュウケイ</t>
    </rPh>
    <phoneticPr fontId="3"/>
  </si>
  <si>
    <t>北九州市立総合療育センター集計</t>
    <rPh sb="13" eb="15">
      <t>シュウケイ</t>
    </rPh>
    <phoneticPr fontId="3"/>
  </si>
  <si>
    <t>小倉セントラル病院集計</t>
    <rPh sb="9" eb="11">
      <t>シュウケイ</t>
    </rPh>
    <phoneticPr fontId="3"/>
  </si>
  <si>
    <t>医療法人錦会　上曽根病院</t>
  </si>
  <si>
    <t>医療法人錦会　上曽根病院集計</t>
    <rPh sb="12" eb="14">
      <t>シュウケイ</t>
    </rPh>
    <phoneticPr fontId="3"/>
  </si>
  <si>
    <t>東和病院集計</t>
    <rPh sb="4" eb="6">
      <t>シュウケイ</t>
    </rPh>
    <phoneticPr fontId="3"/>
  </si>
  <si>
    <t>医療法人 慈恵会 沼本町病院</t>
  </si>
  <si>
    <t>医療法人 慈恵会 沼本町病院集計</t>
    <rPh sb="14" eb="16">
      <t>シュウケイ</t>
    </rPh>
    <phoneticPr fontId="3"/>
  </si>
  <si>
    <t>独立行政法人国立病院機構小倉医療センター</t>
  </si>
  <si>
    <t>3階病棟こども医療センター</t>
  </si>
  <si>
    <t>3階病棟新生児医療センター（NICU）</t>
  </si>
  <si>
    <t>3階病棟新生児医療センター（GCU）</t>
  </si>
  <si>
    <t>4階病棟（HCU）</t>
  </si>
  <si>
    <t>独立行政法人国立病院機構小倉医療センター集計</t>
    <rPh sb="20" eb="22">
      <t>シュウケイ</t>
    </rPh>
    <phoneticPr fontId="3"/>
  </si>
  <si>
    <t>独立行政法人労働者健康安全機構　九州労災病院集計</t>
    <rPh sb="22" eb="24">
      <t>シュウケイ</t>
    </rPh>
    <phoneticPr fontId="3"/>
  </si>
  <si>
    <t>北九州安部山公園病院集計</t>
    <rPh sb="10" eb="12">
      <t>シュウケイ</t>
    </rPh>
    <phoneticPr fontId="3"/>
  </si>
  <si>
    <t>東７病棟</t>
  </si>
  <si>
    <t>東８病棟</t>
  </si>
  <si>
    <t>社会福祉法人恩賜財団済生会支部　福岡県済生会八幡総合病院集計</t>
    <rPh sb="28" eb="30">
      <t>シュウケイ</t>
    </rPh>
    <phoneticPr fontId="3"/>
  </si>
  <si>
    <t>製鉄記念八幡病院集計</t>
    <rPh sb="8" eb="10">
      <t>シュウケイ</t>
    </rPh>
    <phoneticPr fontId="3"/>
  </si>
  <si>
    <t>医療法人ふらて会　西野病院集計</t>
    <rPh sb="13" eb="15">
      <t>シュウケイ</t>
    </rPh>
    <phoneticPr fontId="3"/>
  </si>
  <si>
    <t>東2階病棟</t>
  </si>
  <si>
    <t>東5階病棟</t>
  </si>
  <si>
    <t>西2階病棟</t>
  </si>
  <si>
    <t>西5階病棟</t>
  </si>
  <si>
    <t>北九州八幡東病院集計</t>
    <rPh sb="8" eb="10">
      <t>シュウケイ</t>
    </rPh>
    <phoneticPr fontId="3"/>
  </si>
  <si>
    <t>北九州市立八幡病院集計</t>
    <rPh sb="9" eb="11">
      <t>シュウケイ</t>
    </rPh>
    <phoneticPr fontId="3"/>
  </si>
  <si>
    <t>3階、4階病棟</t>
  </si>
  <si>
    <t>医療法人社団　黒崎整形外科病院集計</t>
    <rPh sb="15" eb="17">
      <t>シュウケイ</t>
    </rPh>
    <phoneticPr fontId="3"/>
  </si>
  <si>
    <t>地域一般入院基本料Ⅰ</t>
  </si>
  <si>
    <t>医療法人財団はまゆう会　新王子病院集計</t>
    <rPh sb="17" eb="19">
      <t>シュウケイ</t>
    </rPh>
    <phoneticPr fontId="3"/>
  </si>
  <si>
    <t>大平メディカルケア病院集計</t>
    <rPh sb="11" eb="13">
      <t>シュウケイ</t>
    </rPh>
    <phoneticPr fontId="3"/>
  </si>
  <si>
    <t>新生会病院集計</t>
    <rPh sb="5" eb="7">
      <t>シュウケイ</t>
    </rPh>
    <phoneticPr fontId="3"/>
  </si>
  <si>
    <t>東筑病院集計</t>
    <rPh sb="4" eb="6">
      <t>シュウケイ</t>
    </rPh>
    <phoneticPr fontId="3"/>
  </si>
  <si>
    <t>2階・3階病棟</t>
  </si>
  <si>
    <t>青山中央外科病院集計</t>
    <rPh sb="8" eb="10">
      <t>シュウケイ</t>
    </rPh>
    <phoneticPr fontId="3"/>
  </si>
  <si>
    <t>八幡西病院集計</t>
    <rPh sb="5" eb="7">
      <t>シュウケイ</t>
    </rPh>
    <phoneticPr fontId="3"/>
  </si>
  <si>
    <t>医療法人　浜田病院集計</t>
    <rPh sb="9" eb="11">
      <t>シュウケイ</t>
    </rPh>
    <phoneticPr fontId="3"/>
  </si>
  <si>
    <t>八幡慈恵病院集計</t>
    <rPh sb="6" eb="8">
      <t>シュウケイ</t>
    </rPh>
    <phoneticPr fontId="3"/>
  </si>
  <si>
    <t>医療法人　健美会　佐々木病院集計</t>
    <rPh sb="14" eb="16">
      <t>シュウケイ</t>
    </rPh>
    <phoneticPr fontId="3"/>
  </si>
  <si>
    <t>独立行政法人地域医療機能推進機構　九州病院集計</t>
    <rPh sb="21" eb="23">
      <t>シュウケイ</t>
    </rPh>
    <phoneticPr fontId="3"/>
  </si>
  <si>
    <t>医療法人社団尚?会エンゼル病院集計</t>
    <rPh sb="15" eb="17">
      <t>シュウケイ</t>
    </rPh>
    <phoneticPr fontId="3"/>
  </si>
  <si>
    <t>正和なみき病院集計</t>
    <rPh sb="7" eb="9">
      <t>シュウケイ</t>
    </rPh>
    <phoneticPr fontId="3"/>
  </si>
  <si>
    <t>療養介護事業所　ひなた家集計</t>
    <rPh sb="12" eb="14">
      <t>シュウケイ</t>
    </rPh>
    <phoneticPr fontId="3"/>
  </si>
  <si>
    <t>浜崎病院集計</t>
    <rPh sb="4" eb="6">
      <t>シュウケイ</t>
    </rPh>
    <phoneticPr fontId="3"/>
  </si>
  <si>
    <t>Ⅰ-Ｂ病棟</t>
  </si>
  <si>
    <t>Ⅱ-Ａ病棟</t>
  </si>
  <si>
    <t>Ⅱ-Ｂ病棟</t>
  </si>
  <si>
    <t>Ⅲ-Ａ病棟</t>
  </si>
  <si>
    <t>Ⅲ-Ｂ病棟</t>
  </si>
  <si>
    <t>丘ノ規病院集計</t>
    <rPh sb="5" eb="7">
      <t>シュウケイ</t>
    </rPh>
    <phoneticPr fontId="3"/>
  </si>
  <si>
    <t>医療法人香林会　香月中央病院集計</t>
    <rPh sb="14" eb="16">
      <t>シュウケイ</t>
    </rPh>
    <phoneticPr fontId="3"/>
  </si>
  <si>
    <t>２・３階病棟</t>
  </si>
  <si>
    <t>医療法人社団誠心会　萩原中央病院集計</t>
    <rPh sb="16" eb="18">
      <t>シュウケイ</t>
    </rPh>
    <phoneticPr fontId="3"/>
  </si>
  <si>
    <t>正和中央病院</t>
    <phoneticPr fontId="4"/>
  </si>
  <si>
    <t>正和中央病院</t>
    <phoneticPr fontId="3"/>
  </si>
  <si>
    <t>正和中央病院集計</t>
    <rPh sb="6" eb="8">
      <t>シュウケイ</t>
    </rPh>
    <phoneticPr fontId="3"/>
  </si>
  <si>
    <t>3N病棟</t>
  </si>
  <si>
    <t>3G病棟</t>
  </si>
  <si>
    <t>10A病棟</t>
  </si>
  <si>
    <t>10B 病棟</t>
  </si>
  <si>
    <t>9A病棟</t>
  </si>
  <si>
    <t>8A病棟</t>
  </si>
  <si>
    <t>8B病棟</t>
  </si>
  <si>
    <t>7A病棟</t>
  </si>
  <si>
    <t>7B病棟</t>
  </si>
  <si>
    <t>6B病棟</t>
  </si>
  <si>
    <t>5A病棟</t>
  </si>
  <si>
    <t>5B病棟</t>
  </si>
  <si>
    <t>4A病棟</t>
  </si>
  <si>
    <t>4B病棟</t>
  </si>
  <si>
    <t>2W病棟</t>
  </si>
  <si>
    <t>6A病棟</t>
  </si>
  <si>
    <t>9B病棟</t>
  </si>
  <si>
    <t>産業医科大学病院集計</t>
    <rPh sb="8" eb="10">
      <t>シュウケイ</t>
    </rPh>
    <phoneticPr fontId="3"/>
  </si>
  <si>
    <t>中間市立病院集計</t>
    <rPh sb="6" eb="8">
      <t>シュウケイ</t>
    </rPh>
    <phoneticPr fontId="3"/>
  </si>
  <si>
    <t>中間市</t>
    <rPh sb="0" eb="2">
      <t>ナカマ</t>
    </rPh>
    <rPh sb="2" eb="3">
      <t>シ</t>
    </rPh>
    <phoneticPr fontId="3"/>
  </si>
  <si>
    <t>医療法人　秋桜会　新中間病院</t>
  </si>
  <si>
    <t>急性期一般入院料６</t>
  </si>
  <si>
    <t>地域包括ケア病棟入院料２</t>
  </si>
  <si>
    <t>医療法人　秋桜会　新中間病院集計</t>
    <rPh sb="14" eb="16">
      <t>シュウケイ</t>
    </rPh>
    <phoneticPr fontId="3"/>
  </si>
  <si>
    <t>地方独立行政法人　芦屋中央病院</t>
  </si>
  <si>
    <t>３西</t>
  </si>
  <si>
    <t>３東</t>
  </si>
  <si>
    <t>４西</t>
  </si>
  <si>
    <t>４東</t>
  </si>
  <si>
    <t>地方独立行政法人　芦屋中央病院集計</t>
    <rPh sb="15" eb="17">
      <t>シュウケイ</t>
    </rPh>
    <phoneticPr fontId="3"/>
  </si>
  <si>
    <t>芦屋町</t>
    <rPh sb="0" eb="3">
      <t>アシヤマチ</t>
    </rPh>
    <phoneticPr fontId="3"/>
  </si>
  <si>
    <t>遠賀中間医師会おかがき病院</t>
  </si>
  <si>
    <t>遠賀中間医師会おかがき病院集計</t>
    <rPh sb="13" eb="15">
      <t>シュウケイ</t>
    </rPh>
    <phoneticPr fontId="3"/>
  </si>
  <si>
    <t>岡垣町</t>
    <rPh sb="0" eb="3">
      <t>オカガキマチ</t>
    </rPh>
    <phoneticPr fontId="3"/>
  </si>
  <si>
    <t>HCU病棟</t>
  </si>
  <si>
    <t>遠賀中間医師会おんが病院集計</t>
    <rPh sb="12" eb="14">
      <t>シュウケイ</t>
    </rPh>
    <phoneticPr fontId="3"/>
  </si>
  <si>
    <t>遠賀町</t>
    <rPh sb="0" eb="2">
      <t>オンガ</t>
    </rPh>
    <rPh sb="2" eb="3">
      <t>マチ</t>
    </rPh>
    <phoneticPr fontId="3"/>
  </si>
  <si>
    <t>2階A病棟</t>
  </si>
  <si>
    <t>2階B病棟</t>
  </si>
  <si>
    <t>水北第一病院集計</t>
    <rPh sb="6" eb="8">
      <t>シュウケイ</t>
    </rPh>
    <phoneticPr fontId="3"/>
  </si>
  <si>
    <t>福岡新水巻病院集計</t>
    <rPh sb="7" eb="9">
      <t>シュウケイ</t>
    </rPh>
    <phoneticPr fontId="3"/>
  </si>
  <si>
    <t>医療法人正周会　水巻共立病院集計</t>
    <rPh sb="14" eb="16">
      <t>シュウケイ</t>
    </rPh>
    <phoneticPr fontId="3"/>
  </si>
  <si>
    <t>慢性期</t>
    <rPh sb="0" eb="3">
      <t>マンセイキ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</si>
  <si>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</si>
  <si>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</si>
  <si>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</si>
  <si>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</si>
  <si>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高度急性期</t>
    <rPh sb="0" eb="2">
      <t>コウド</t>
    </rPh>
    <rPh sb="2" eb="5">
      <t>キュウセイキ</t>
    </rPh>
    <phoneticPr fontId="3"/>
  </si>
  <si>
    <t>休棟中（今後廃止する予定）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</si>
  <si>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医療法人隆信会　遠賀いそべ病院集計</t>
    <rPh sb="15" eb="17">
      <t>シュウケイ</t>
    </rPh>
    <phoneticPr fontId="3"/>
  </si>
  <si>
    <t>医療法人　健愛会　健愛記念病院集計</t>
    <rPh sb="15" eb="17">
      <t>シュウケイ</t>
    </rPh>
    <phoneticPr fontId="3"/>
  </si>
  <si>
    <t>回復リハビテーション病棟</t>
  </si>
  <si>
    <t>急性期</t>
    <rPh sb="0" eb="3">
      <t>キュウセイキ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</si>
  <si>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</si>
  <si>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H３０.7.1現在</t>
    <rPh sb="7" eb="9">
      <t>ゲンザイ</t>
    </rPh>
    <phoneticPr fontId="4"/>
  </si>
  <si>
    <t>13</t>
    <phoneticPr fontId="3"/>
  </si>
  <si>
    <t>4</t>
    <phoneticPr fontId="3"/>
  </si>
  <si>
    <t>54</t>
    <phoneticPr fontId="3"/>
  </si>
  <si>
    <t>6</t>
    <phoneticPr fontId="3"/>
  </si>
  <si>
    <t>12</t>
    <phoneticPr fontId="3"/>
  </si>
  <si>
    <t>49</t>
    <phoneticPr fontId="3"/>
  </si>
  <si>
    <t>5</t>
    <phoneticPr fontId="3"/>
  </si>
  <si>
    <t>65</t>
    <phoneticPr fontId="3"/>
  </si>
  <si>
    <t>22</t>
    <phoneticPr fontId="3"/>
  </si>
  <si>
    <t>1</t>
    <phoneticPr fontId="3"/>
  </si>
  <si>
    <t>30</t>
    <phoneticPr fontId="3"/>
  </si>
  <si>
    <t>32</t>
    <phoneticPr fontId="3"/>
  </si>
  <si>
    <t>1</t>
    <phoneticPr fontId="3"/>
  </si>
  <si>
    <t>53</t>
    <phoneticPr fontId="3"/>
  </si>
  <si>
    <t>47</t>
    <phoneticPr fontId="3"/>
  </si>
  <si>
    <t>9</t>
    <phoneticPr fontId="3"/>
  </si>
  <si>
    <t>21</t>
    <phoneticPr fontId="3"/>
  </si>
  <si>
    <t>48</t>
    <phoneticPr fontId="3"/>
  </si>
  <si>
    <t>61</t>
    <phoneticPr fontId="3"/>
  </si>
  <si>
    <t>44</t>
    <phoneticPr fontId="3"/>
  </si>
  <si>
    <t>26</t>
    <phoneticPr fontId="3"/>
  </si>
  <si>
    <t>34</t>
    <phoneticPr fontId="3"/>
  </si>
  <si>
    <t>10</t>
    <phoneticPr fontId="3"/>
  </si>
  <si>
    <t>7</t>
    <phoneticPr fontId="3"/>
  </si>
  <si>
    <t>38</t>
    <phoneticPr fontId="3"/>
  </si>
  <si>
    <t>39</t>
    <phoneticPr fontId="3"/>
  </si>
  <si>
    <t>40</t>
    <phoneticPr fontId="3"/>
  </si>
  <si>
    <t>8</t>
    <phoneticPr fontId="3"/>
  </si>
  <si>
    <t>28</t>
    <phoneticPr fontId="3"/>
  </si>
  <si>
    <t>42</t>
    <phoneticPr fontId="3"/>
  </si>
  <si>
    <t>36</t>
    <phoneticPr fontId="3"/>
  </si>
  <si>
    <t>40</t>
    <phoneticPr fontId="3"/>
  </si>
  <si>
    <t>31</t>
    <phoneticPr fontId="3"/>
  </si>
  <si>
    <t>51</t>
    <phoneticPr fontId="3"/>
  </si>
  <si>
    <t>24</t>
    <phoneticPr fontId="3"/>
  </si>
  <si>
    <t>53</t>
    <phoneticPr fontId="3"/>
  </si>
  <si>
    <t>5</t>
    <phoneticPr fontId="3"/>
  </si>
  <si>
    <t>12</t>
    <phoneticPr fontId="3"/>
  </si>
  <si>
    <t>11</t>
    <phoneticPr fontId="3"/>
  </si>
  <si>
    <t>2</t>
    <phoneticPr fontId="3"/>
  </si>
  <si>
    <t>50</t>
    <phoneticPr fontId="3"/>
  </si>
  <si>
    <t>39</t>
    <phoneticPr fontId="3"/>
  </si>
  <si>
    <t>15</t>
    <phoneticPr fontId="3"/>
  </si>
  <si>
    <t>43</t>
    <phoneticPr fontId="3"/>
  </si>
  <si>
    <t>62</t>
    <phoneticPr fontId="3"/>
  </si>
  <si>
    <t>17</t>
    <phoneticPr fontId="3"/>
  </si>
  <si>
    <t>54</t>
    <phoneticPr fontId="3"/>
  </si>
  <si>
    <t>32</t>
    <phoneticPr fontId="3"/>
  </si>
  <si>
    <t>平成30年度病床機能報告（病院＿病棟票）【直方・鞍手】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ノオガタ</t>
    </rPh>
    <rPh sb="24" eb="26">
      <t>クラテ</t>
    </rPh>
    <phoneticPr fontId="3"/>
  </si>
  <si>
    <t>② 2025年７月１日時点の機能</t>
    <phoneticPr fontId="3"/>
  </si>
  <si>
    <t>独立行政法人地域医療機能推進機構　福岡ゆたか中央病院集計</t>
    <rPh sb="26" eb="28">
      <t>シュウケイ</t>
    </rPh>
    <phoneticPr fontId="3"/>
  </si>
  <si>
    <t>社会保険直方病院集計</t>
    <rPh sb="8" eb="10">
      <t>シュウケイ</t>
    </rPh>
    <phoneticPr fontId="3"/>
  </si>
  <si>
    <t>鞍手共立病棟</t>
  </si>
  <si>
    <t>鞍手共立病棟集計</t>
    <rPh sb="6" eb="8">
      <t>シュウケイ</t>
    </rPh>
    <phoneticPr fontId="3"/>
  </si>
  <si>
    <t>医療法人　安倍病院集計</t>
    <rPh sb="9" eb="11">
      <t>シュウケイ</t>
    </rPh>
    <phoneticPr fontId="3"/>
  </si>
  <si>
    <t>医療法人相生会　宮田病院</t>
  </si>
  <si>
    <t>医療法人相生会　宮田病院集計</t>
    <rPh sb="12" eb="14">
      <t>シュウケイ</t>
    </rPh>
    <phoneticPr fontId="3"/>
  </si>
  <si>
    <t>医療法人笠松会有吉病院集計</t>
    <rPh sb="11" eb="13">
      <t>シュウケイ</t>
    </rPh>
    <phoneticPr fontId="3"/>
  </si>
  <si>
    <t>南３Ａ病棟</t>
  </si>
  <si>
    <t>南３Ｂ病棟</t>
  </si>
  <si>
    <t>新３病棟</t>
  </si>
  <si>
    <t>小竹町立病院集計</t>
    <rPh sb="6" eb="8">
      <t>シュウケイ</t>
    </rPh>
    <phoneticPr fontId="3"/>
  </si>
  <si>
    <t>急性期</t>
    <rPh sb="0" eb="3">
      <t>キュウセイキ</t>
    </rPh>
    <phoneticPr fontId="3"/>
  </si>
  <si>
    <t>慢性期</t>
    <rPh sb="0" eb="2">
      <t>マンセイ</t>
    </rPh>
    <rPh sb="2" eb="3">
      <t>キ</t>
    </rPh>
    <phoneticPr fontId="3"/>
  </si>
  <si>
    <t>回復期</t>
    <rPh sb="0" eb="2">
      <t>カイフク</t>
    </rPh>
    <rPh sb="2" eb="3">
      <t>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</si>
  <si>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</si>
  <si>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5</t>
    <phoneticPr fontId="3"/>
  </si>
  <si>
    <t>5</t>
    <phoneticPr fontId="3"/>
  </si>
  <si>
    <t>12</t>
    <phoneticPr fontId="3"/>
  </si>
  <si>
    <t>1</t>
    <phoneticPr fontId="3"/>
  </si>
  <si>
    <t>1</t>
    <phoneticPr fontId="3"/>
  </si>
  <si>
    <t>54</t>
    <phoneticPr fontId="3"/>
  </si>
  <si>
    <t>1</t>
    <phoneticPr fontId="3"/>
  </si>
  <si>
    <t>13</t>
    <phoneticPr fontId="3"/>
  </si>
  <si>
    <t>10</t>
    <phoneticPr fontId="3"/>
  </si>
  <si>
    <t>6</t>
    <phoneticPr fontId="3"/>
  </si>
  <si>
    <t>12</t>
    <phoneticPr fontId="3"/>
  </si>
  <si>
    <t>50</t>
    <phoneticPr fontId="3"/>
  </si>
  <si>
    <t>9</t>
    <phoneticPr fontId="3"/>
  </si>
  <si>
    <t>平成30年度病床機能報告（病院＿病棟票）【福岡・糸島】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フクオカ</t>
    </rPh>
    <rPh sb="24" eb="26">
      <t>イトシマ</t>
    </rPh>
    <phoneticPr fontId="3"/>
  </si>
  <si>
    <t>医療法人　原信会　　　原口病院循環器科内科</t>
  </si>
  <si>
    <t>社会医療法人財団　池友会　香椎丘リハビリテーション病院</t>
  </si>
  <si>
    <t>松田病院</t>
  </si>
  <si>
    <t>５F病棟、６F病棟</t>
  </si>
  <si>
    <t>救命ＩＣＵ</t>
  </si>
  <si>
    <t>南棟５階-１</t>
  </si>
  <si>
    <t>ＭＦＩＣＵ（南棟５階-１）</t>
  </si>
  <si>
    <t>ＮＩＣＵ（南棟５階-２）</t>
  </si>
  <si>
    <t>ＧＣＵ（南棟５階-２）</t>
  </si>
  <si>
    <t>南棟６階-１</t>
  </si>
  <si>
    <t>南棟６階-２</t>
  </si>
  <si>
    <t>南棟７階-１</t>
  </si>
  <si>
    <t>南棟７階-２</t>
  </si>
  <si>
    <t>南棟８階-１</t>
  </si>
  <si>
    <t>南棟８階-２</t>
  </si>
  <si>
    <t>南棟９階-１</t>
  </si>
  <si>
    <t>南棟９階-２</t>
  </si>
  <si>
    <t>南棟１０階-１</t>
  </si>
  <si>
    <t>南棟１０階-２</t>
  </si>
  <si>
    <t>南棟１１階-１</t>
  </si>
  <si>
    <t>南棟１１階-２</t>
  </si>
  <si>
    <t>北棟３階-１</t>
  </si>
  <si>
    <t>北棟３階-２</t>
  </si>
  <si>
    <t>北棟６階-１</t>
  </si>
  <si>
    <t>北棟６階-２</t>
  </si>
  <si>
    <t>北棟７階-１</t>
  </si>
  <si>
    <t>北棟７階-２</t>
  </si>
  <si>
    <t>北棟８階-１</t>
  </si>
  <si>
    <t>北棟８階-２</t>
  </si>
  <si>
    <t>北棟９階-１</t>
  </si>
  <si>
    <t>北棟９階-２</t>
  </si>
  <si>
    <t>北棟１０階-１</t>
  </si>
  <si>
    <t>北棟１０階-２</t>
  </si>
  <si>
    <t>北棟１１階-１</t>
  </si>
  <si>
    <t>北棟１１階-２</t>
  </si>
  <si>
    <t>医療法人　貝塚病院</t>
  </si>
  <si>
    <t>南５階病棟</t>
  </si>
  <si>
    <t>南６階病棟</t>
  </si>
  <si>
    <t>本館3階病棟</t>
  </si>
  <si>
    <t>本館4階病棟</t>
  </si>
  <si>
    <t>本館5階病棟</t>
  </si>
  <si>
    <t>東館4階病棟</t>
  </si>
  <si>
    <t>東館5階病棟</t>
  </si>
  <si>
    <t>東館6階病棟</t>
  </si>
  <si>
    <t>東館7階病棟</t>
  </si>
  <si>
    <t>東館8階病棟</t>
  </si>
  <si>
    <t>5階一般病棟</t>
  </si>
  <si>
    <t>療養介護事業所虹の家</t>
  </si>
  <si>
    <t>西５</t>
  </si>
  <si>
    <t>西４</t>
  </si>
  <si>
    <t>西３</t>
  </si>
  <si>
    <t>東６</t>
  </si>
  <si>
    <t>東５</t>
  </si>
  <si>
    <t>東４</t>
  </si>
  <si>
    <t>東３</t>
  </si>
  <si>
    <t>循環器内科</t>
  </si>
  <si>
    <t>地方独立行政法人福岡市立病院機構福岡市民病院</t>
  </si>
  <si>
    <t>Ａ病棟</t>
  </si>
  <si>
    <t>Ｂ病棟</t>
  </si>
  <si>
    <t>1-3病棟</t>
  </si>
  <si>
    <t>1-4病棟</t>
  </si>
  <si>
    <t>1-2病棟</t>
  </si>
  <si>
    <t>医療法人康正会　けご病院</t>
  </si>
  <si>
    <t>3階東病棟１</t>
  </si>
  <si>
    <t>3階東病棟２</t>
  </si>
  <si>
    <t>4階東病棟１</t>
  </si>
  <si>
    <t>4階東病棟２</t>
  </si>
  <si>
    <t>4階東病棟３</t>
  </si>
  <si>
    <t>5階東病棟１</t>
  </si>
  <si>
    <t>5階東病棟２</t>
  </si>
  <si>
    <t>5階西病棟１</t>
  </si>
  <si>
    <t>5階西病棟２</t>
  </si>
  <si>
    <t>6階東病棟</t>
  </si>
  <si>
    <t>6階西病棟</t>
  </si>
  <si>
    <t>7階東病棟</t>
  </si>
  <si>
    <t>10階東病棟</t>
  </si>
  <si>
    <t>10階西病棟</t>
  </si>
  <si>
    <t>医療法人　佐田厚生会　佐田病院</t>
  </si>
  <si>
    <t>SCU1</t>
  </si>
  <si>
    <t>SCU2</t>
  </si>
  <si>
    <t>東入院棟5階</t>
  </si>
  <si>
    <t>東入院棟6階</t>
  </si>
  <si>
    <t>東入院棟7階</t>
  </si>
  <si>
    <t>西入院棟5階</t>
  </si>
  <si>
    <t>西入院棟6階</t>
  </si>
  <si>
    <t>西入院棟7階</t>
  </si>
  <si>
    <t>西入院棟8階</t>
  </si>
  <si>
    <t>北入院棟3階</t>
  </si>
  <si>
    <t>北入院棟4階</t>
  </si>
  <si>
    <t>北入院棟5階</t>
  </si>
  <si>
    <t>北入院棟6階</t>
  </si>
  <si>
    <t>地域包括ケア</t>
  </si>
  <si>
    <t>医療法人恵光会原病院</t>
  </si>
  <si>
    <t>南</t>
  </si>
  <si>
    <t>北</t>
  </si>
  <si>
    <t>8病棟</t>
  </si>
  <si>
    <t>医療法人輝松会　松尾内科病院</t>
  </si>
  <si>
    <t>２Ｆ</t>
  </si>
  <si>
    <t>医療法人楽天堂　広橋病院</t>
  </si>
  <si>
    <t>第三病棟</t>
  </si>
  <si>
    <t>福岡山王病院</t>
  </si>
  <si>
    <t>ＮＩＣＵ</t>
  </si>
  <si>
    <t>医療法人　社団福光会　福田眼科病院</t>
  </si>
  <si>
    <t>回復期病棟１</t>
  </si>
  <si>
    <t>福岡大学西新病院</t>
  </si>
  <si>
    <t>学校法人福岡学園　福岡歯科大学医科歯科総合病院</t>
  </si>
  <si>
    <t>HCU（12床）</t>
  </si>
  <si>
    <t>HCU（6床）</t>
  </si>
  <si>
    <t>1-Ｃ病棟</t>
  </si>
  <si>
    <t>医療法人恵真会　渡辺整形外科病院</t>
  </si>
  <si>
    <t>急性期一般病棟</t>
  </si>
  <si>
    <t>療養病棟入院料２</t>
  </si>
  <si>
    <t>特定集中治療室管理料３</t>
  </si>
  <si>
    <t>ﾊｲｹｱﾕﾆｯﾄ入院医療管理料１</t>
  </si>
  <si>
    <t>回復期リハビリテーション病棟入院料１</t>
  </si>
  <si>
    <t>休棟予定</t>
  </si>
  <si>
    <t>障害者施設等10対１入院基本料</t>
  </si>
  <si>
    <t>特殊疾患病棟入院料１</t>
  </si>
  <si>
    <t>特定一般病棟入院料１</t>
  </si>
  <si>
    <t>小児入院医療管理料１</t>
  </si>
  <si>
    <t>急性期一般入院料５</t>
  </si>
  <si>
    <t>急性期一般入院料４</t>
  </si>
  <si>
    <t>地域包括ケア入院医療管理料２</t>
  </si>
  <si>
    <t>特定集中治療室管理料１</t>
  </si>
  <si>
    <t>救命救急入院料４</t>
  </si>
  <si>
    <t>救命救急入院料１</t>
  </si>
  <si>
    <t>救命救急入院料３</t>
  </si>
  <si>
    <t>特定機能病院一般病棟７対１入院基本料</t>
  </si>
  <si>
    <t>回復期リハビリテーション病棟入院料４</t>
  </si>
  <si>
    <t>ﾊｲｹｱﾕﾆｯﾄ入院医療管理料２</t>
  </si>
  <si>
    <t>福岡市博多区</t>
    <rPh sb="3" eb="5">
      <t>ハカタ</t>
    </rPh>
    <phoneticPr fontId="3"/>
  </si>
  <si>
    <t>急性期一般入院料７</t>
  </si>
  <si>
    <t>休棟中(今後再開する予定)</t>
  </si>
  <si>
    <t>地域一般入院料１</t>
  </si>
  <si>
    <t>地域包括ケア病棟入院料３</t>
  </si>
  <si>
    <t>特定集中治療室管理料２</t>
  </si>
  <si>
    <t>新生児特定集中治療室管理料２</t>
  </si>
  <si>
    <t>専門病院７対１入院基本料</t>
  </si>
  <si>
    <t>小児入院医療管理料３</t>
  </si>
  <si>
    <t>障害者施設等13対１入院基本料</t>
  </si>
  <si>
    <t>小児入院医療管理料２</t>
  </si>
  <si>
    <t>障害者施設等７対１入院基本料</t>
  </si>
  <si>
    <t>医療法人原三信病院　香椎原病院集計</t>
    <rPh sb="15" eb="17">
      <t>シュウケイ</t>
    </rPh>
    <phoneticPr fontId="3"/>
  </si>
  <si>
    <t>社会医療法人財団　池友会　福岡和白病院集計</t>
    <rPh sb="19" eb="21">
      <t>シュウケイ</t>
    </rPh>
    <phoneticPr fontId="3"/>
  </si>
  <si>
    <t>たたらリハビリテーション病院集計</t>
    <rPh sb="14" eb="16">
      <t>シュウケイ</t>
    </rPh>
    <phoneticPr fontId="3"/>
  </si>
  <si>
    <t>原土井病院集計</t>
    <rPh sb="5" eb="7">
      <t>シュウケイ</t>
    </rPh>
    <phoneticPr fontId="3"/>
  </si>
  <si>
    <t>三善病院集計</t>
    <rPh sb="4" eb="6">
      <t>シュウケイ</t>
    </rPh>
    <phoneticPr fontId="3"/>
  </si>
  <si>
    <t>福岡市立こども病院集計</t>
    <rPh sb="9" eb="11">
      <t>シュウケイ</t>
    </rPh>
    <phoneticPr fontId="3"/>
  </si>
  <si>
    <t>医療法人八木厚生会　八木病院集計</t>
    <rPh sb="14" eb="16">
      <t>シュウケイ</t>
    </rPh>
    <phoneticPr fontId="3"/>
  </si>
  <si>
    <t>雁の巣病院集計</t>
    <rPh sb="5" eb="7">
      <t>シュウケイ</t>
    </rPh>
    <phoneticPr fontId="3"/>
  </si>
  <si>
    <t>社会医療法人財団　池友会　香椎丘リハビリテーション病院集計</t>
    <rPh sb="27" eb="29">
      <t>シュウケイ</t>
    </rPh>
    <phoneticPr fontId="3"/>
  </si>
  <si>
    <t>医療法人相生会　福岡みらい病院集計</t>
    <rPh sb="15" eb="17">
      <t>シュウケイ</t>
    </rPh>
    <phoneticPr fontId="3"/>
  </si>
  <si>
    <t>国家公務員共済組合連合会　千早病院集計</t>
    <rPh sb="17" eb="19">
      <t>シュウケイ</t>
    </rPh>
    <phoneticPr fontId="3"/>
  </si>
  <si>
    <t>松田病院集計</t>
    <rPh sb="4" eb="6">
      <t>シュウケイ</t>
    </rPh>
    <phoneticPr fontId="3"/>
  </si>
  <si>
    <t>福岡山田病院集計</t>
    <rPh sb="6" eb="8">
      <t>シュウケイ</t>
    </rPh>
    <phoneticPr fontId="3"/>
  </si>
  <si>
    <t>九州大学病院集計</t>
    <rPh sb="6" eb="8">
      <t>シュウケイ</t>
    </rPh>
    <phoneticPr fontId="3"/>
  </si>
  <si>
    <t>医療法人　貝塚病院集計</t>
    <rPh sb="9" eb="11">
      <t>シュウケイ</t>
    </rPh>
    <phoneticPr fontId="3"/>
  </si>
  <si>
    <t>東福岡和仁会病院</t>
    <phoneticPr fontId="3"/>
  </si>
  <si>
    <t>東福岡和仁会病院集計</t>
    <rPh sb="8" eb="10">
      <t>シュウケイ</t>
    </rPh>
    <phoneticPr fontId="3"/>
  </si>
  <si>
    <t>医療法人済世会　河野名島病院集計</t>
    <rPh sb="14" eb="16">
      <t>シュウケイ</t>
    </rPh>
    <phoneticPr fontId="3"/>
  </si>
  <si>
    <t>医療法人輝栄会　福岡輝栄会病院集計</t>
    <rPh sb="15" eb="17">
      <t>シュウケイ</t>
    </rPh>
    <phoneticPr fontId="3"/>
  </si>
  <si>
    <t>医療法人　原三信病院集計</t>
    <rPh sb="10" eb="12">
      <t>シュウケイ</t>
    </rPh>
    <phoneticPr fontId="3"/>
  </si>
  <si>
    <t>林眼科病院集計</t>
    <rPh sb="5" eb="7">
      <t>シュウケイ</t>
    </rPh>
    <phoneticPr fontId="3"/>
  </si>
  <si>
    <t>医療法人　博腎会　博腎会病院集計</t>
    <rPh sb="14" eb="16">
      <t>シュウケイ</t>
    </rPh>
    <phoneticPr fontId="3"/>
  </si>
  <si>
    <t>療養介護事業所虹の家集計</t>
    <rPh sb="10" eb="12">
      <t>シュウケイ</t>
    </rPh>
    <phoneticPr fontId="3"/>
  </si>
  <si>
    <t>医療法人松井医仁会　大島眼科病院集計</t>
    <rPh sb="16" eb="18">
      <t>シュウケイ</t>
    </rPh>
    <phoneticPr fontId="3"/>
  </si>
  <si>
    <t>千鳥橋病院集計</t>
    <rPh sb="5" eb="7">
      <t>シュウケイ</t>
    </rPh>
    <phoneticPr fontId="3"/>
  </si>
  <si>
    <t>博多心臓血管病院集計</t>
    <rPh sb="8" eb="10">
      <t>シュウケイ</t>
    </rPh>
    <phoneticPr fontId="3"/>
  </si>
  <si>
    <t>やました甲状腺病院集計</t>
    <rPh sb="9" eb="11">
      <t>シュウケイ</t>
    </rPh>
    <phoneticPr fontId="3"/>
  </si>
  <si>
    <t>成田整形外科病院集計</t>
    <rPh sb="8" eb="10">
      <t>シュウケイ</t>
    </rPh>
    <phoneticPr fontId="3"/>
  </si>
  <si>
    <t>地方独立行政法人福岡市立病院機構福岡市民病院集計</t>
    <rPh sb="22" eb="24">
      <t>シュウケイ</t>
    </rPh>
    <phoneticPr fontId="3"/>
  </si>
  <si>
    <t>友田病院集計</t>
    <rPh sb="4" eb="6">
      <t>シュウケイ</t>
    </rPh>
    <phoneticPr fontId="3"/>
  </si>
  <si>
    <t>医療法人永野病院集計</t>
    <rPh sb="8" eb="10">
      <t>シュウケイ</t>
    </rPh>
    <phoneticPr fontId="3"/>
  </si>
  <si>
    <t>医療法人相生会　新吉塚病院集計</t>
    <rPh sb="13" eb="15">
      <t>シュウケイ</t>
    </rPh>
    <phoneticPr fontId="3"/>
  </si>
  <si>
    <t>社会医療法人社団至誠会　木村病院集計</t>
    <rPh sb="16" eb="18">
      <t>シュウケイ</t>
    </rPh>
    <phoneticPr fontId="3"/>
  </si>
  <si>
    <t>医療法人　古森病院集計</t>
    <rPh sb="9" eb="11">
      <t>シュウケイ</t>
    </rPh>
    <phoneticPr fontId="3"/>
  </si>
  <si>
    <t>医療法人　小野病院集計</t>
    <rPh sb="9" eb="11">
      <t>シュウケイ</t>
    </rPh>
    <phoneticPr fontId="3"/>
  </si>
  <si>
    <t>医療法人相生会　金隈病院集計</t>
    <rPh sb="12" eb="14">
      <t>シュウケイ</t>
    </rPh>
    <phoneticPr fontId="3"/>
  </si>
  <si>
    <t>さく病院集計</t>
    <rPh sb="4" eb="6">
      <t>シュウケイ</t>
    </rPh>
    <phoneticPr fontId="3"/>
  </si>
  <si>
    <t>医療法人社団広仁会　広瀬病院集計</t>
    <rPh sb="14" eb="16">
      <t>シュウケイ</t>
    </rPh>
    <phoneticPr fontId="3"/>
  </si>
  <si>
    <t>医療法人康正会　けご病院集計</t>
    <rPh sb="12" eb="14">
      <t>シュウケイ</t>
    </rPh>
    <phoneticPr fontId="3"/>
  </si>
  <si>
    <t>及川病院集計</t>
    <rPh sb="4" eb="6">
      <t>シュウケイ</t>
    </rPh>
    <phoneticPr fontId="3"/>
  </si>
  <si>
    <t>福岡県済生会福岡総合病院集計</t>
    <rPh sb="12" eb="14">
      <t>シュウケイ</t>
    </rPh>
    <phoneticPr fontId="3"/>
  </si>
  <si>
    <t>国家公務員共済組合連合会　浜の町病院集計</t>
    <rPh sb="18" eb="20">
      <t>シュウケイ</t>
    </rPh>
    <phoneticPr fontId="3"/>
  </si>
  <si>
    <t>医療法人　溝口外科整形外科病院集計</t>
    <rPh sb="15" eb="17">
      <t>シュウケイ</t>
    </rPh>
    <phoneticPr fontId="3"/>
  </si>
  <si>
    <t>井槌病院集計</t>
    <rPh sb="4" eb="6">
      <t>シュウケイ</t>
    </rPh>
    <phoneticPr fontId="3"/>
  </si>
  <si>
    <t>医療法人 ｴｲｼﾞｲｱｲｴｲﾁ 秋本病院集計</t>
    <rPh sb="20" eb="22">
      <t>シュウケイ</t>
    </rPh>
    <phoneticPr fontId="3"/>
  </si>
  <si>
    <t>独立行政法人国立病院機構九州医療センター集計</t>
    <rPh sb="20" eb="22">
      <t>シュウケイ</t>
    </rPh>
    <phoneticPr fontId="3"/>
  </si>
  <si>
    <t>医療法人財団博愛会　博愛会病院集計</t>
    <rPh sb="15" eb="17">
      <t>シュウケイ</t>
    </rPh>
    <phoneticPr fontId="3"/>
  </si>
  <si>
    <t>平尾山病院集計</t>
    <rPh sb="5" eb="7">
      <t>シュウケイ</t>
    </rPh>
    <phoneticPr fontId="3"/>
  </si>
  <si>
    <t>堤病院集計</t>
    <rPh sb="3" eb="5">
      <t>シュウケイ</t>
    </rPh>
    <phoneticPr fontId="3"/>
  </si>
  <si>
    <t>医療法人　佐田厚生会　佐田病院集計</t>
    <rPh sb="15" eb="17">
      <t>シュウケイ</t>
    </rPh>
    <phoneticPr fontId="3"/>
  </si>
  <si>
    <t>福岡逓信病院集計</t>
    <rPh sb="6" eb="8">
      <t>シュウケイ</t>
    </rPh>
    <phoneticPr fontId="3"/>
  </si>
  <si>
    <t>医療法人福岡桜十字　桜十字福岡病院集計</t>
    <rPh sb="17" eb="19">
      <t>シュウケイ</t>
    </rPh>
    <phoneticPr fontId="3"/>
  </si>
  <si>
    <t>福岡信和病院集計</t>
    <rPh sb="6" eb="8">
      <t>シュウケイ</t>
    </rPh>
    <phoneticPr fontId="3"/>
  </si>
  <si>
    <t>医療法人社団相和会中村病院集計</t>
    <rPh sb="13" eb="15">
      <t>シュウケイ</t>
    </rPh>
    <phoneticPr fontId="3"/>
  </si>
  <si>
    <t>西岡病院集計</t>
    <rPh sb="4" eb="6">
      <t>シュウケイ</t>
    </rPh>
    <phoneticPr fontId="3"/>
  </si>
  <si>
    <t>医療法人　寺沢病院集計</t>
    <rPh sb="9" eb="11">
      <t>シュウケイ</t>
    </rPh>
    <phoneticPr fontId="3"/>
  </si>
  <si>
    <t>独立行政法人国立病院機構九州がんセンター集計</t>
    <rPh sb="20" eb="22">
      <t>シュウケイ</t>
    </rPh>
    <phoneticPr fontId="3"/>
  </si>
  <si>
    <t>福岡脳神経外科病院集計</t>
    <rPh sb="9" eb="11">
      <t>シュウケイ</t>
    </rPh>
    <phoneticPr fontId="3"/>
  </si>
  <si>
    <t>福岡赤十字病院集計</t>
    <rPh sb="7" eb="9">
      <t>シュウケイ</t>
    </rPh>
    <phoneticPr fontId="3"/>
  </si>
  <si>
    <t>社会医療法人喜悦会　那珂川病院集計</t>
    <rPh sb="15" eb="17">
      <t>シュウケイ</t>
    </rPh>
    <phoneticPr fontId="3"/>
  </si>
  <si>
    <t>夫婦石病院集計</t>
    <rPh sb="5" eb="7">
      <t>シュウケイ</t>
    </rPh>
    <phoneticPr fontId="3"/>
  </si>
  <si>
    <t>公立学校共済組合九州中央病院集計</t>
    <rPh sb="14" eb="16">
      <t>シュウケイ</t>
    </rPh>
    <phoneticPr fontId="3"/>
  </si>
  <si>
    <t>福岡整形外科病院集計</t>
    <rPh sb="8" eb="10">
      <t>シュウケイ</t>
    </rPh>
    <phoneticPr fontId="3"/>
  </si>
  <si>
    <t>医療法人　重喜会　白浜病院集計</t>
    <rPh sb="13" eb="15">
      <t>シュウケイ</t>
    </rPh>
    <phoneticPr fontId="3"/>
  </si>
  <si>
    <t>医療法人　正弘会　南折立病院集計</t>
    <rPh sb="14" eb="16">
      <t>シュウケイ</t>
    </rPh>
    <phoneticPr fontId="3"/>
  </si>
  <si>
    <t>医療法人恵光会原病院集計</t>
    <rPh sb="10" eb="12">
      <t>シュウケイ</t>
    </rPh>
    <phoneticPr fontId="3"/>
  </si>
  <si>
    <t>独立行政法人国立病院機構福岡病院集計</t>
    <rPh sb="16" eb="18">
      <t>シュウケイ</t>
    </rPh>
    <phoneticPr fontId="3"/>
  </si>
  <si>
    <t>福岡和仁会病院集計</t>
    <rPh sb="7" eb="9">
      <t>シュウケイ</t>
    </rPh>
    <phoneticPr fontId="3"/>
  </si>
  <si>
    <t>今津赤十字病院集計</t>
    <rPh sb="7" eb="9">
      <t>シュウケイ</t>
    </rPh>
    <phoneticPr fontId="3"/>
  </si>
  <si>
    <t>聖峰会マリン病院集計</t>
    <rPh sb="8" eb="10">
      <t>シュウケイ</t>
    </rPh>
    <phoneticPr fontId="3"/>
  </si>
  <si>
    <t>医療法人西福岡病院集計</t>
    <rPh sb="9" eb="11">
      <t>シュウケイ</t>
    </rPh>
    <phoneticPr fontId="3"/>
  </si>
  <si>
    <t>シーサイド病院集計</t>
    <rPh sb="7" eb="9">
      <t>シュウケイ</t>
    </rPh>
    <phoneticPr fontId="3"/>
  </si>
  <si>
    <t>村上華林堂病院集計</t>
    <rPh sb="7" eb="9">
      <t>シュウケイ</t>
    </rPh>
    <phoneticPr fontId="3"/>
  </si>
  <si>
    <t>医療法人輝松会　松尾内科病院集計</t>
    <rPh sb="14" eb="16">
      <t>シュウケイ</t>
    </rPh>
    <phoneticPr fontId="3"/>
  </si>
  <si>
    <t>茂木病院集計</t>
    <rPh sb="4" eb="6">
      <t>シュウケイ</t>
    </rPh>
    <phoneticPr fontId="3"/>
  </si>
  <si>
    <t>社会医療法人財団白十字会白十字病院集計</t>
    <rPh sb="17" eb="19">
      <t>シュウケイ</t>
    </rPh>
    <phoneticPr fontId="3"/>
  </si>
  <si>
    <t>医療法人　南川整形外科病院集計</t>
    <rPh sb="13" eb="15">
      <t>シュウケイ</t>
    </rPh>
    <phoneticPr fontId="3"/>
  </si>
  <si>
    <t>早良病院集計</t>
    <rPh sb="4" eb="6">
      <t>シュウケイ</t>
    </rPh>
    <phoneticPr fontId="3"/>
  </si>
  <si>
    <t>医療法人社団朝菊会昭和病院集計</t>
    <rPh sb="13" eb="15">
      <t>シュウケイ</t>
    </rPh>
    <phoneticPr fontId="3"/>
  </si>
  <si>
    <t>医療法人　豊栄会　　福岡豊栄会病院集計</t>
    <rPh sb="17" eb="19">
      <t>シュウケイ</t>
    </rPh>
    <phoneticPr fontId="3"/>
  </si>
  <si>
    <t>福岡リハビリテーション病院集計</t>
    <rPh sb="13" eb="15">
      <t>シュウケイ</t>
    </rPh>
    <phoneticPr fontId="3"/>
  </si>
  <si>
    <t>佐田整形外科病院集計</t>
    <rPh sb="8" eb="10">
      <t>シュウケイ</t>
    </rPh>
    <phoneticPr fontId="3"/>
  </si>
  <si>
    <t>福岡大学病院集計</t>
    <rPh sb="6" eb="8">
      <t>シュウケイ</t>
    </rPh>
    <phoneticPr fontId="3"/>
  </si>
  <si>
    <t>医療法人　和浩会　安藤病院集計</t>
    <rPh sb="13" eb="15">
      <t>シュウケイ</t>
    </rPh>
    <phoneticPr fontId="3"/>
  </si>
  <si>
    <t>さくら病院集計</t>
    <rPh sb="5" eb="7">
      <t>シュウケイ</t>
    </rPh>
    <phoneticPr fontId="3"/>
  </si>
  <si>
    <t>長尾病院集計</t>
    <rPh sb="4" eb="6">
      <t>シュウケイ</t>
    </rPh>
    <phoneticPr fontId="3"/>
  </si>
  <si>
    <t>医療法人敬天会　武田病院集計</t>
    <rPh sb="12" eb="14">
      <t>シュウケイ</t>
    </rPh>
    <phoneticPr fontId="3"/>
  </si>
  <si>
    <t>松永病院集計</t>
    <rPh sb="4" eb="6">
      <t>シュウケイ</t>
    </rPh>
    <phoneticPr fontId="3"/>
  </si>
  <si>
    <t>福岡鳥飼病院集計</t>
    <rPh sb="6" eb="8">
      <t>シュウケイ</t>
    </rPh>
    <phoneticPr fontId="3"/>
  </si>
  <si>
    <t>医療法人　原信会　　　原口病院循環器科内科集計</t>
    <rPh sb="21" eb="23">
      <t>シュウケイ</t>
    </rPh>
    <phoneticPr fontId="3"/>
  </si>
  <si>
    <t>医療法人楽天堂　広橋病院集計</t>
    <rPh sb="12" eb="14">
      <t>シュウケイ</t>
    </rPh>
    <phoneticPr fontId="3"/>
  </si>
  <si>
    <t>医療法人正誠会　倉重病院集計</t>
    <rPh sb="12" eb="14">
      <t>シュウケイ</t>
    </rPh>
    <phoneticPr fontId="3"/>
  </si>
  <si>
    <t>吉村病院集計</t>
    <rPh sb="4" eb="6">
      <t>シュウケイ</t>
    </rPh>
    <phoneticPr fontId="3"/>
  </si>
  <si>
    <t>油山病院集計</t>
    <rPh sb="4" eb="6">
      <t>シュウケイ</t>
    </rPh>
    <phoneticPr fontId="3"/>
  </si>
  <si>
    <t>福岡山王病院集計</t>
    <rPh sb="6" eb="8">
      <t>シュウケイ</t>
    </rPh>
    <phoneticPr fontId="3"/>
  </si>
  <si>
    <t>医療法人福西会　福西会病院集計</t>
    <rPh sb="13" eb="15">
      <t>シュウケイ</t>
    </rPh>
    <phoneticPr fontId="3"/>
  </si>
  <si>
    <t>医療法人　社団福光会　福田眼科病院集計</t>
    <rPh sb="17" eb="19">
      <t>シュウケイ</t>
    </rPh>
    <phoneticPr fontId="3"/>
  </si>
  <si>
    <t>医療法人社団誠和会　牟田病院集計</t>
    <rPh sb="14" eb="16">
      <t>シュウケイ</t>
    </rPh>
    <phoneticPr fontId="3"/>
  </si>
  <si>
    <t>福西会南病院集計</t>
    <rPh sb="6" eb="8">
      <t>シュウケイ</t>
    </rPh>
    <phoneticPr fontId="3"/>
  </si>
  <si>
    <t>福岡大学西新病院集計</t>
    <rPh sb="8" eb="10">
      <t>シュウケイ</t>
    </rPh>
    <phoneticPr fontId="3"/>
  </si>
  <si>
    <t>学校法人福岡学園　福岡歯科大学医科歯科総合病院集計</t>
    <rPh sb="23" eb="25">
      <t>シュウケイ</t>
    </rPh>
    <phoneticPr fontId="3"/>
  </si>
  <si>
    <t>福岡記念病院集計</t>
    <rPh sb="6" eb="8">
      <t>シュウケイ</t>
    </rPh>
    <phoneticPr fontId="3"/>
  </si>
  <si>
    <t>井上病院集計</t>
    <rPh sb="4" eb="6">
      <t>シュウケイ</t>
    </rPh>
    <phoneticPr fontId="3"/>
  </si>
  <si>
    <t>原田病院集計</t>
    <rPh sb="4" eb="6">
      <t>シュウケイ</t>
    </rPh>
    <phoneticPr fontId="3"/>
  </si>
  <si>
    <t>糸島医師会病院集計</t>
    <rPh sb="7" eb="9">
      <t>シュウケイ</t>
    </rPh>
    <phoneticPr fontId="3"/>
  </si>
  <si>
    <t>医療法人福吉病院集計</t>
    <rPh sb="8" eb="10">
      <t>シュウケイ</t>
    </rPh>
    <phoneticPr fontId="3"/>
  </si>
  <si>
    <t>小富士病院集計</t>
    <rPh sb="5" eb="7">
      <t>シュウケイ</t>
    </rPh>
    <phoneticPr fontId="3"/>
  </si>
  <si>
    <t>医療法人恵真会　渡辺整形外科病院集計</t>
    <rPh sb="16" eb="18">
      <t>シュウケイ</t>
    </rPh>
    <phoneticPr fontId="3"/>
  </si>
  <si>
    <t>② 2025年７月1日時点の機能</t>
    <phoneticPr fontId="3"/>
  </si>
  <si>
    <t>朝倉医師会病院</t>
  </si>
  <si>
    <t>医療法人　かつき会　香月病院集計</t>
    <rPh sb="14" eb="16">
      <t>シュウケイ</t>
    </rPh>
    <phoneticPr fontId="3"/>
  </si>
  <si>
    <t>医療法人社団　医王会　朝倉健生病院集計</t>
    <rPh sb="17" eb="19">
      <t>シュウケイ</t>
    </rPh>
    <phoneticPr fontId="3"/>
  </si>
  <si>
    <t>医療法人社団俊聖会　甘木中央病院集計</t>
    <rPh sb="16" eb="18">
      <t>シュウケイ</t>
    </rPh>
    <phoneticPr fontId="3"/>
  </si>
  <si>
    <t>朝倉医師会病院集計</t>
    <rPh sb="7" eb="9">
      <t>シュウケイ</t>
    </rPh>
    <phoneticPr fontId="3"/>
  </si>
  <si>
    <t>医療法人　日新会　稲永病院集計</t>
    <rPh sb="13" eb="15">
      <t>シュウケイ</t>
    </rPh>
    <phoneticPr fontId="3"/>
  </si>
  <si>
    <t>太刀洗病院集計</t>
    <rPh sb="5" eb="7">
      <t>シュウケイ</t>
    </rPh>
    <phoneticPr fontId="3"/>
  </si>
  <si>
    <t>平成30年度病床機能報告（病院＿病棟票）【朝倉】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アサクラ</t>
    </rPh>
    <phoneticPr fontId="3"/>
  </si>
  <si>
    <t>② 2025年７月1日時点の機能</t>
    <phoneticPr fontId="3"/>
  </si>
  <si>
    <t>平成30年度病床機能報告（病院＿病棟票）【久留米】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4">
      <t>クルメ</t>
    </rPh>
    <phoneticPr fontId="3"/>
  </si>
  <si>
    <t>医療法人白壽会　安本病院</t>
  </si>
  <si>
    <t>本5階病棟</t>
  </si>
  <si>
    <t>本6階病棟</t>
  </si>
  <si>
    <t>東7階病棟</t>
  </si>
  <si>
    <t>久留米リハビリテーション病院</t>
  </si>
  <si>
    <t>１ステーション</t>
  </si>
  <si>
    <t>２ステーション</t>
  </si>
  <si>
    <t>３ステーション</t>
  </si>
  <si>
    <t>東３階入院棟</t>
  </si>
  <si>
    <t>西３階入院棟</t>
  </si>
  <si>
    <t>東４階入院棟</t>
  </si>
  <si>
    <t>西４階入院棟</t>
  </si>
  <si>
    <t>東５階入院棟</t>
  </si>
  <si>
    <t>回復期リハビリテーション病棟入院料６</t>
  </si>
  <si>
    <t>２０対1　療養病棟（入院基本料２）</t>
  </si>
  <si>
    <t>弥　永　協　立　病　院</t>
  </si>
  <si>
    <t>GCU②</t>
  </si>
  <si>
    <t>PCC</t>
  </si>
  <si>
    <t>EICU・CCU</t>
  </si>
  <si>
    <t>EHCU・SCU</t>
  </si>
  <si>
    <t>外来棟4階</t>
  </si>
  <si>
    <t>外来棟5階</t>
  </si>
  <si>
    <t>外来棟6階</t>
  </si>
  <si>
    <t>タワー10階病棟</t>
  </si>
  <si>
    <t>タワー11階病棟</t>
  </si>
  <si>
    <t>タワー12階病棟</t>
  </si>
  <si>
    <t>タワー13階病棟</t>
  </si>
  <si>
    <t>タワー14階病棟</t>
  </si>
  <si>
    <t>タワー15階病棟</t>
  </si>
  <si>
    <t>タワー16階病棟</t>
  </si>
  <si>
    <t>タワー17階病棟</t>
  </si>
  <si>
    <t>タワー3階病棟</t>
  </si>
  <si>
    <t>タワー4階病棟</t>
  </si>
  <si>
    <t>タワー7階病棟</t>
  </si>
  <si>
    <t>タワー8階病棟</t>
  </si>
  <si>
    <t>タワー9階病棟</t>
  </si>
  <si>
    <t>聖母3階病棟</t>
  </si>
  <si>
    <t>聖母7階病棟</t>
  </si>
  <si>
    <t>聖母4階病棟</t>
  </si>
  <si>
    <t>聖母5階病棟</t>
  </si>
  <si>
    <t>聖母6階病棟</t>
  </si>
  <si>
    <t>7-2病棟</t>
  </si>
  <si>
    <t>医療法人 松風海 内藤病院</t>
  </si>
  <si>
    <t>社会医療法人　天神会　古賀病院21</t>
  </si>
  <si>
    <t>医療法人聖峰会　田主丸中央病院</t>
  </si>
  <si>
    <t>急性期一般入院料２</t>
  </si>
  <si>
    <t>医療法人　日高整形外科病院</t>
  </si>
  <si>
    <t>障がい者病棟</t>
  </si>
  <si>
    <t>3階医療療養病棟</t>
  </si>
  <si>
    <t>2階医療療養病棟</t>
  </si>
  <si>
    <t>西棟5階病棟（MFICU）</t>
  </si>
  <si>
    <t>西棟6階病棟（NICU)</t>
  </si>
  <si>
    <t>西棟6階病棟（GCU)</t>
  </si>
  <si>
    <t>サージカルICU(ICU)</t>
  </si>
  <si>
    <t>サージカルICU(HCU)</t>
  </si>
  <si>
    <t>高度救急救命センター（ステ1：救命救急入院料4）</t>
  </si>
  <si>
    <t>高度救急救命センター（ステ2：救命救急入院料1）</t>
  </si>
  <si>
    <t>A7階病棟</t>
  </si>
  <si>
    <t>A8階病棟</t>
  </si>
  <si>
    <t>B5階病棟</t>
  </si>
  <si>
    <t>B6階病棟</t>
  </si>
  <si>
    <t>B7階病棟</t>
  </si>
  <si>
    <t>B8階病棟</t>
  </si>
  <si>
    <t>B9階病棟</t>
  </si>
  <si>
    <t>B10階病棟</t>
  </si>
  <si>
    <t>D5階病棟</t>
  </si>
  <si>
    <t>D6階病棟</t>
  </si>
  <si>
    <t>D7階病棟</t>
  </si>
  <si>
    <t>D8階病棟</t>
  </si>
  <si>
    <t>福田病院</t>
  </si>
  <si>
    <t>２階病棟（回復期リハビリテーション）</t>
  </si>
  <si>
    <t>丸　山　病　院</t>
  </si>
  <si>
    <t>医療福祉センター　聖ヨゼフ園</t>
  </si>
  <si>
    <t>医療法人白壽会　安本病院集計</t>
    <rPh sb="12" eb="14">
      <t>シュウケイ</t>
    </rPh>
    <phoneticPr fontId="3"/>
  </si>
  <si>
    <t>社会医療法人　天神会　新古賀病院集計</t>
    <rPh sb="16" eb="18">
      <t>シュウケイ</t>
    </rPh>
    <phoneticPr fontId="3"/>
  </si>
  <si>
    <t>久留米リハビリテーション病院集計</t>
    <rPh sb="14" eb="16">
      <t>シュウケイ</t>
    </rPh>
    <phoneticPr fontId="3"/>
  </si>
  <si>
    <t>久留米大学医療センター集計</t>
    <rPh sb="11" eb="13">
      <t>シュウケイ</t>
    </rPh>
    <phoneticPr fontId="3"/>
  </si>
  <si>
    <t>ゆうかり医療療育センター集計</t>
    <rPh sb="12" eb="14">
      <t>シュウケイ</t>
    </rPh>
    <phoneticPr fontId="3"/>
  </si>
  <si>
    <t>医療法人　吉村病院集計</t>
    <rPh sb="9" eb="11">
      <t>シュウケイ</t>
    </rPh>
    <phoneticPr fontId="3"/>
  </si>
  <si>
    <t>弥　永　協　立　病　院集計</t>
    <rPh sb="11" eb="13">
      <t>シュウケイ</t>
    </rPh>
    <phoneticPr fontId="3"/>
  </si>
  <si>
    <t>社会医療法人　雪の聖母会　聖マリア病院集計</t>
    <rPh sb="19" eb="21">
      <t>シュウケイ</t>
    </rPh>
    <phoneticPr fontId="3"/>
  </si>
  <si>
    <t>高良台リハビリテーション病院集計</t>
    <rPh sb="14" eb="16">
      <t>シュウケイ</t>
    </rPh>
    <phoneticPr fontId="3"/>
  </si>
  <si>
    <t>松岡病院集計</t>
    <rPh sb="4" eb="6">
      <t>シュウケイ</t>
    </rPh>
    <phoneticPr fontId="3"/>
  </si>
  <si>
    <t>医療法人 松風海 内藤病院集計</t>
    <rPh sb="13" eb="15">
      <t>シュウケイ</t>
    </rPh>
    <phoneticPr fontId="3"/>
  </si>
  <si>
    <t>社会医療法人　天神会　古賀病院21集計</t>
    <rPh sb="17" eb="19">
      <t>シュウケイ</t>
    </rPh>
    <phoneticPr fontId="3"/>
  </si>
  <si>
    <t>医療法人　楠病院集計</t>
    <rPh sb="8" eb="10">
      <t>シュウケイ</t>
    </rPh>
    <phoneticPr fontId="3"/>
  </si>
  <si>
    <t>久留米中央病院集計</t>
    <rPh sb="7" eb="9">
      <t>シュウケイ</t>
    </rPh>
    <phoneticPr fontId="3"/>
  </si>
  <si>
    <t>医療法人　禅思会　久留米南病院集計</t>
    <rPh sb="15" eb="17">
      <t>シュウケイ</t>
    </rPh>
    <phoneticPr fontId="3"/>
  </si>
  <si>
    <t>独立行政法人地域医療機能推進機構久留米総合病院集計</t>
    <rPh sb="23" eb="25">
      <t>シュウケイ</t>
    </rPh>
    <phoneticPr fontId="3"/>
  </si>
  <si>
    <t>医療法人聖峰会　田主丸中央病院集計</t>
    <rPh sb="15" eb="17">
      <t>シュウケイ</t>
    </rPh>
    <phoneticPr fontId="3"/>
  </si>
  <si>
    <t>くるめ病院集計</t>
    <rPh sb="5" eb="7">
      <t>シュウケイ</t>
    </rPh>
    <phoneticPr fontId="3"/>
  </si>
  <si>
    <t>医療法人　日新会　久留米記念病院集計</t>
    <rPh sb="16" eb="18">
      <t>シュウケイ</t>
    </rPh>
    <phoneticPr fontId="3"/>
  </si>
  <si>
    <t>神代病院集計</t>
    <rPh sb="4" eb="6">
      <t>シュウケイ</t>
    </rPh>
    <phoneticPr fontId="3"/>
  </si>
  <si>
    <t>医療法人社団堀川会　堀川病院集計</t>
    <rPh sb="14" eb="16">
      <t>シュウケイ</t>
    </rPh>
    <phoneticPr fontId="3"/>
  </si>
  <si>
    <t>社会医療法人雪の聖母会聖マリアヘルスケアセンター集計</t>
    <rPh sb="24" eb="26">
      <t>シュウケイ</t>
    </rPh>
    <phoneticPr fontId="3"/>
  </si>
  <si>
    <t>医療法人　日高整形外科病院集計</t>
    <rPh sb="13" eb="15">
      <t>シュウケイ</t>
    </rPh>
    <phoneticPr fontId="3"/>
  </si>
  <si>
    <t>医療法人蔦の会　たなか病院集計</t>
    <rPh sb="13" eb="15">
      <t>シュウケイ</t>
    </rPh>
    <phoneticPr fontId="3"/>
  </si>
  <si>
    <t>博愛病院集計</t>
    <rPh sb="4" eb="6">
      <t>シュウケイ</t>
    </rPh>
    <phoneticPr fontId="3"/>
  </si>
  <si>
    <t>花畑病院集計</t>
    <rPh sb="4" eb="6">
      <t>シュウケイ</t>
    </rPh>
    <phoneticPr fontId="3"/>
  </si>
  <si>
    <t>医療法人社団聖風園半井病院集計</t>
    <rPh sb="13" eb="15">
      <t>シュウケイ</t>
    </rPh>
    <phoneticPr fontId="3"/>
  </si>
  <si>
    <t>久留米大学病院集計</t>
    <rPh sb="7" eb="9">
      <t>シュウケイ</t>
    </rPh>
    <phoneticPr fontId="3"/>
  </si>
  <si>
    <t>富田病院集計</t>
    <rPh sb="4" eb="6">
      <t>シュウケイ</t>
    </rPh>
    <phoneticPr fontId="3"/>
  </si>
  <si>
    <t>医療法人社団高邦会　高木病院集計</t>
    <rPh sb="14" eb="16">
      <t>シュウケイ</t>
    </rPh>
    <phoneticPr fontId="3"/>
  </si>
  <si>
    <t>福田病院集計</t>
    <rPh sb="4" eb="6">
      <t>シュウケイ</t>
    </rPh>
    <phoneticPr fontId="3"/>
  </si>
  <si>
    <t>医療法人オアシス　福岡志恩病院集計</t>
    <rPh sb="15" eb="17">
      <t>シュウケイ</t>
    </rPh>
    <phoneticPr fontId="3"/>
  </si>
  <si>
    <t>聖和記念病院集計</t>
    <rPh sb="6" eb="8">
      <t>シュウケイ</t>
    </rPh>
    <phoneticPr fontId="3"/>
  </si>
  <si>
    <t>医療法人社団シマダ　嶋田病院集計</t>
    <rPh sb="14" eb="16">
      <t>シュウケイ</t>
    </rPh>
    <phoneticPr fontId="3"/>
  </si>
  <si>
    <t>医療法人協和病院集計</t>
    <rPh sb="8" eb="10">
      <t>シュウケイ</t>
    </rPh>
    <phoneticPr fontId="3"/>
  </si>
  <si>
    <t>本間病院集計</t>
    <rPh sb="4" eb="6">
      <t>シュウケイ</t>
    </rPh>
    <phoneticPr fontId="3"/>
  </si>
  <si>
    <t>丸　山　病　院集計</t>
    <rPh sb="7" eb="9">
      <t>シュウケイ</t>
    </rPh>
    <phoneticPr fontId="3"/>
  </si>
  <si>
    <t>医療法人海邦会　松崎記念病院集計</t>
    <rPh sb="14" eb="16">
      <t>シュウケイ</t>
    </rPh>
    <phoneticPr fontId="3"/>
  </si>
  <si>
    <t>筑後川温泉病院集計</t>
    <rPh sb="7" eb="9">
      <t>シュウケイ</t>
    </rPh>
    <phoneticPr fontId="3"/>
  </si>
  <si>
    <t>医療法人　原鶴温泉病院集計</t>
    <rPh sb="11" eb="13">
      <t>シュウケイ</t>
    </rPh>
    <phoneticPr fontId="3"/>
  </si>
  <si>
    <t>医療福祉センター　聖ヨゼフ園集計</t>
    <rPh sb="14" eb="16">
      <t>シュウケイ</t>
    </rPh>
    <phoneticPr fontId="3"/>
  </si>
  <si>
    <t>みずま高邦会病院集計</t>
    <rPh sb="8" eb="10">
      <t>シュウケイ</t>
    </rPh>
    <phoneticPr fontId="3"/>
  </si>
  <si>
    <t>① 2018（平成３０）年７月１日時点の機能</t>
    <phoneticPr fontId="6"/>
  </si>
  <si>
    <t>② 2025年７月1日時点の機能</t>
    <phoneticPr fontId="3"/>
  </si>
  <si>
    <t>大木町</t>
    <rPh sb="0" eb="2">
      <t>オオキ</t>
    </rPh>
    <rPh sb="2" eb="3">
      <t>マチ</t>
    </rPh>
    <phoneticPr fontId="3"/>
  </si>
  <si>
    <t>平成３０年度病床機能報告（病院＿病棟票）【田川】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タガワ</t>
    </rPh>
    <phoneticPr fontId="3"/>
  </si>
  <si>
    <t>① 2025年７月1日時点の機能</t>
    <phoneticPr fontId="3"/>
  </si>
  <si>
    <t>医療法人和光会　一本松すずかけ病院</t>
  </si>
  <si>
    <t>すずかけ5病棟</t>
  </si>
  <si>
    <t>特定一般病棟入院料２</t>
  </si>
  <si>
    <t>医療法人新光園　英彦山病院</t>
  </si>
  <si>
    <t>休棟中(今後廃止する予定)</t>
  </si>
  <si>
    <t>地方独立行政法人　川崎町立病院</t>
  </si>
  <si>
    <t>医療法人鷹ノ羽会村上外科病院</t>
  </si>
  <si>
    <t>慢性期機能病棟</t>
  </si>
  <si>
    <t>福智町</t>
    <phoneticPr fontId="3"/>
  </si>
  <si>
    <t>社会福祉法人　柏芳会　田川新生病院集計</t>
    <rPh sb="17" eb="19">
      <t>シュウケイ</t>
    </rPh>
    <phoneticPr fontId="3"/>
  </si>
  <si>
    <t>社会保険田川病院集計</t>
    <rPh sb="8" eb="10">
      <t>シュウケイ</t>
    </rPh>
    <phoneticPr fontId="3"/>
  </si>
  <si>
    <t>田川市立病院集計</t>
    <rPh sb="6" eb="8">
      <t>シュウケイ</t>
    </rPh>
    <phoneticPr fontId="3"/>
  </si>
  <si>
    <t>医療法人和光会　一本松すずかけ病院集計</t>
    <rPh sb="17" eb="19">
      <t>シュウケイ</t>
    </rPh>
    <phoneticPr fontId="3"/>
  </si>
  <si>
    <t>医療法人鷹ノ羽会村上外科病院集計</t>
    <rPh sb="14" eb="16">
      <t>シュウケイ</t>
    </rPh>
    <phoneticPr fontId="3"/>
  </si>
  <si>
    <t>医療法人　恵和会　田川慈恵病院集計</t>
    <rPh sb="15" eb="17">
      <t>シュウケイ</t>
    </rPh>
    <phoneticPr fontId="3"/>
  </si>
  <si>
    <t>方城療育園集計</t>
    <rPh sb="5" eb="7">
      <t>シュウケイ</t>
    </rPh>
    <phoneticPr fontId="3"/>
  </si>
  <si>
    <t>医療法人新光園　英彦山病院集計</t>
    <rPh sb="13" eb="15">
      <t>シュウケイ</t>
    </rPh>
    <phoneticPr fontId="3"/>
  </si>
  <si>
    <t>医療法人古川病院集計</t>
    <rPh sb="8" eb="10">
      <t>シュウケイ</t>
    </rPh>
    <phoneticPr fontId="3"/>
  </si>
  <si>
    <t>松本病院集計</t>
    <rPh sb="4" eb="6">
      <t>シュウケイ</t>
    </rPh>
    <phoneticPr fontId="3"/>
  </si>
  <si>
    <t>地方独立行政法人　川崎町立病院集計</t>
    <rPh sb="15" eb="17">
      <t>シュウケイ</t>
    </rPh>
    <phoneticPr fontId="3"/>
  </si>
  <si>
    <t>長主病院集計</t>
    <rPh sb="4" eb="6">
      <t>シュウケイ</t>
    </rPh>
    <phoneticPr fontId="3"/>
  </si>
  <si>
    <t>糸田町立緑ヶ丘病院集計</t>
    <rPh sb="9" eb="11">
      <t>シュウケイ</t>
    </rPh>
    <phoneticPr fontId="3"/>
  </si>
  <si>
    <t>平成30年度病床機能報告（病院＿病棟票）【有明】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rPh sb="21" eb="23">
      <t>アリアケ</t>
    </rPh>
    <phoneticPr fontId="3"/>
  </si>
  <si>
    <t>① 2018（平成30）年７月１日時点の機能</t>
    <phoneticPr fontId="6"/>
  </si>
  <si>
    <t>② 2025年７月1日時点の機能</t>
    <phoneticPr fontId="3"/>
  </si>
  <si>
    <t>１病棟（57床）一般病棟（9休床）</t>
  </si>
  <si>
    <t>２病棟（57床）一般病棟</t>
  </si>
  <si>
    <t>３病棟（52床）療養病棟</t>
  </si>
  <si>
    <t>5病棟（50床）療養病棟</t>
  </si>
  <si>
    <t>6病棟（20床）一般病棟（休床）</t>
  </si>
  <si>
    <t>一般病棟(23床)休床中</t>
  </si>
  <si>
    <t>１階療養病棟</t>
  </si>
  <si>
    <t>２階介護病棟</t>
  </si>
  <si>
    <t>医療法人けんこう兼行病院</t>
  </si>
  <si>
    <t>社会保険大牟田天領病院</t>
  </si>
  <si>
    <t>２Ｆ病棟</t>
  </si>
  <si>
    <t>３Ｆ病棟</t>
  </si>
  <si>
    <t>４Ｆ病棟</t>
  </si>
  <si>
    <t>医療法人 悠久会　大牟田共立病院</t>
  </si>
  <si>
    <t>大牟田市立病院集計</t>
    <rPh sb="7" eb="9">
      <t>シュウケイ</t>
    </rPh>
    <phoneticPr fontId="3"/>
  </si>
  <si>
    <t>医療法人　幸親会　有明病院集計</t>
    <rPh sb="13" eb="15">
      <t>シュウケイ</t>
    </rPh>
    <phoneticPr fontId="3"/>
  </si>
  <si>
    <t>大牟田中央病院集計</t>
    <rPh sb="7" eb="9">
      <t>シュウケイ</t>
    </rPh>
    <phoneticPr fontId="3"/>
  </si>
  <si>
    <t>菅原病院集計</t>
    <rPh sb="4" eb="6">
      <t>シュウケイ</t>
    </rPh>
    <phoneticPr fontId="3"/>
  </si>
  <si>
    <t>日の出町すぎ病院集計</t>
    <rPh sb="8" eb="10">
      <t>シュウケイ</t>
    </rPh>
    <phoneticPr fontId="3"/>
  </si>
  <si>
    <t>医療法人恒生堂　永田整形外科病院集計</t>
    <rPh sb="16" eb="18">
      <t>シュウケイ</t>
    </rPh>
    <phoneticPr fontId="3"/>
  </si>
  <si>
    <t>医療法人　冨松記念会　三池病院集計</t>
    <rPh sb="15" eb="17">
      <t>シュウケイ</t>
    </rPh>
    <phoneticPr fontId="3"/>
  </si>
  <si>
    <t>曽我病院集計</t>
    <rPh sb="4" eb="6">
      <t>シュウケイ</t>
    </rPh>
    <phoneticPr fontId="3"/>
  </si>
  <si>
    <t>南大牟田病院集計</t>
    <rPh sb="6" eb="8">
      <t>シュウケイ</t>
    </rPh>
    <phoneticPr fontId="3"/>
  </si>
  <si>
    <t>みさき病院集計</t>
    <rPh sb="5" eb="7">
      <t>シュウケイ</t>
    </rPh>
    <phoneticPr fontId="3"/>
  </si>
  <si>
    <t>独立行政法人国立病院機構大牟田病院集計</t>
    <rPh sb="17" eb="19">
      <t>シュウケイ</t>
    </rPh>
    <phoneticPr fontId="3"/>
  </si>
  <si>
    <t>米の山病院集計</t>
    <rPh sb="5" eb="7">
      <t>シュウケイ</t>
    </rPh>
    <phoneticPr fontId="3"/>
  </si>
  <si>
    <t>社会保険大牟田吉野病院集計</t>
    <rPh sb="11" eb="13">
      <t>シュウケイ</t>
    </rPh>
    <phoneticPr fontId="3"/>
  </si>
  <si>
    <t>社会福祉法人恩賜財団済生会支部福岡県済生会大牟田病院集計</t>
    <rPh sb="26" eb="28">
      <t>シュウケイ</t>
    </rPh>
    <phoneticPr fontId="3"/>
  </si>
  <si>
    <t>社会保険大牟田天領病院集計</t>
    <rPh sb="11" eb="13">
      <t>シュウケイ</t>
    </rPh>
    <phoneticPr fontId="3"/>
  </si>
  <si>
    <t>医療法人静光園　白川病院集計</t>
    <rPh sb="12" eb="14">
      <t>シュウケイ</t>
    </rPh>
    <phoneticPr fontId="3"/>
  </si>
  <si>
    <t>医療法人 悠久会　大牟田共立病院集計</t>
    <rPh sb="16" eb="18">
      <t>シュウケイ</t>
    </rPh>
    <phoneticPr fontId="3"/>
  </si>
  <si>
    <t>医療法人　完光会　今野病院集計</t>
    <rPh sb="13" eb="15">
      <t>シュウケイ</t>
    </rPh>
    <phoneticPr fontId="3"/>
  </si>
  <si>
    <t>杉循環器科内科病院集計</t>
    <rPh sb="9" eb="11">
      <t>シュウケイ</t>
    </rPh>
    <phoneticPr fontId="3"/>
  </si>
  <si>
    <t>柳川すぎ病院集計</t>
    <rPh sb="6" eb="8">
      <t>シュウケイ</t>
    </rPh>
    <phoneticPr fontId="3"/>
  </si>
  <si>
    <t>柳川リハビリテーション病院集計</t>
    <rPh sb="13" eb="15">
      <t>シュウケイ</t>
    </rPh>
    <phoneticPr fontId="3"/>
  </si>
  <si>
    <t>柳川療育センター集計</t>
    <rPh sb="8" eb="10">
      <t>シュウケイ</t>
    </rPh>
    <phoneticPr fontId="3"/>
  </si>
  <si>
    <t>医療法人　金子病院集計</t>
    <rPh sb="9" eb="11">
      <t>シュウケイ</t>
    </rPh>
    <phoneticPr fontId="3"/>
  </si>
  <si>
    <t>一般財団法人　医療・介護・教育研究財団　柳川病院集計</t>
    <rPh sb="24" eb="26">
      <t>シュウケイ</t>
    </rPh>
    <phoneticPr fontId="3"/>
  </si>
  <si>
    <t>長田病院集計</t>
    <rPh sb="4" eb="6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</si>
</sst>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9"/>
      <color theme="1"/>
      <name val="Segoe UI"/>
      <family val="2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8">
    <xf numFmtId="0" fontId="0" fillId="0" borderId="0" xfId="0"/>
    <xf numFmtId="0" fontId="0" fillId="0" borderId="0" xfId="0" applyAlignment="1">
      <alignment vertical="center"/>
    </xf>
    <xf numFmtId="49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5" borderId="2" xfId="1" applyNumberFormat="1" applyFont="1" applyFill="1" applyBorder="1" applyAlignment="1" applyProtection="1">
      <alignment horizontal="center" vertical="center"/>
      <protection locked="0"/>
    </xf>
    <xf numFmtId="49" fontId="5" fillId="5" borderId="3" xfId="1" applyNumberFormat="1" applyFont="1" applyFill="1" applyBorder="1" applyAlignment="1" applyProtection="1">
      <alignment horizontal="center" vertical="center"/>
      <protection locked="0"/>
    </xf>
    <xf numFmtId="49" fontId="5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49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shrinkToFit="1"/>
    </xf>
    <xf numFmtId="49" fontId="5" fillId="8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shrinkToFit="1"/>
    </xf>
    <xf numFmtId="0" fontId="0" fillId="0" borderId="1" xfId="0" applyBorder="1"/>
    <xf numFmtId="38" fontId="11" fillId="0" borderId="1" xfId="2" applyFont="1" applyBorder="1" applyAlignment="1">
      <alignment horizontal="center" vertical="center"/>
    </xf>
    <xf numFmtId="38" fontId="11" fillId="0" borderId="1" xfId="2" applyFont="1" applyBorder="1" applyAlignment="1">
      <alignment vertical="center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3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quotePrefix="1" applyNumberFormat="1" applyFont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0" fontId="0" fillId="0" borderId="0" xfId="0" applyBorder="1"/>
    <xf numFmtId="0" fontId="0" fillId="0" borderId="6" xfId="0" quotePrefix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9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shrinkToFit="1"/>
    </xf>
    <xf numFmtId="0" fontId="0" fillId="0" borderId="1" xfId="0" quotePrefix="1" applyBorder="1" applyAlignment="1">
      <alignment shrinkToFit="1"/>
    </xf>
    <xf numFmtId="49" fontId="1" fillId="0" borderId="0" xfId="0" applyNumberFormat="1" applyFont="1" applyAlignment="1">
      <alignment vertical="center"/>
    </xf>
    <xf numFmtId="3" fontId="0" fillId="0" borderId="3" xfId="0" applyNumberFormat="1" applyBorder="1" applyAlignment="1">
      <alignment shrinkToFit="1"/>
    </xf>
    <xf numFmtId="0" fontId="17" fillId="0" borderId="0" xfId="0" applyFont="1" applyAlignment="1">
      <alignment vertical="center"/>
    </xf>
    <xf numFmtId="0" fontId="0" fillId="0" borderId="3" xfId="0" applyBorder="1" applyAlignment="1">
      <alignment shrinkToFit="1"/>
    </xf>
    <xf numFmtId="49" fontId="1" fillId="0" borderId="1" xfId="0" quotePrefix="1" applyNumberFormat="1" applyFont="1" applyBorder="1" applyAlignment="1">
      <alignment vertical="center"/>
    </xf>
    <xf numFmtId="38" fontId="1" fillId="0" borderId="1" xfId="2" quotePrefix="1" applyFont="1" applyBorder="1" applyAlignment="1">
      <alignment vertical="center"/>
    </xf>
    <xf numFmtId="38" fontId="0" fillId="0" borderId="1" xfId="2" applyFont="1" applyBorder="1" applyAlignment="1">
      <alignment shrinkToFit="1"/>
    </xf>
    <xf numFmtId="3" fontId="0" fillId="0" borderId="0" xfId="0" applyNumberFormat="1" applyBorder="1"/>
    <xf numFmtId="0" fontId="0" fillId="0" borderId="1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ill="1"/>
    <xf numFmtId="49" fontId="8" fillId="0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49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1" applyNumberFormat="1" applyFont="1" applyFill="1" applyBorder="1" applyAlignment="1" applyProtection="1">
      <alignment horizontal="center" vertical="center"/>
      <protection locked="0"/>
    </xf>
    <xf numFmtId="49" fontId="5" fillId="5" borderId="4" xfId="1" applyNumberFormat="1" applyFont="1" applyFill="1" applyBorder="1" applyAlignment="1" applyProtection="1">
      <alignment horizontal="center" vertical="center"/>
      <protection locked="0"/>
    </xf>
    <xf numFmtId="49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5" fillId="7" borderId="1" xfId="1" quotePrefix="1" applyNumberFormat="1" applyFont="1" applyFill="1" applyBorder="1" applyAlignment="1" applyProtection="1">
      <alignment horizontal="center" vertical="center" wrapText="1"/>
      <protection locked="0"/>
    </xf>
    <xf numFmtId="38" fontId="11" fillId="0" borderId="4" xfId="2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/>
    </xf>
    <xf numFmtId="38" fontId="11" fillId="0" borderId="1" xfId="2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shrinkToFit="1"/>
    </xf>
    <xf numFmtId="0" fontId="0" fillId="0" borderId="2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shrinkToFit="1"/>
    </xf>
    <xf numFmtId="49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6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桁区切り" xfId="2" builtinId="6"/>
    <cellStyle name="標準" xfId="0" builtinId="0"/>
    <cellStyle name="標準 2 2" xfId="3"/>
    <cellStyle name="標準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63"/>
  <sheetViews>
    <sheetView view="pageBreakPreview" zoomScale="80" zoomScaleNormal="100" zoomScaleSheetLayoutView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1788" sqref="F1788"/>
    </sheetView>
  </sheetViews>
  <sheetFormatPr defaultRowHeight="13.5" outlineLevelRow="2" x14ac:dyDescent="0.15"/>
  <cols>
    <col min="1" max="1" width="1.5" customWidth="1"/>
    <col min="2" max="2" width="12.625" style="11" customWidth="1"/>
    <col min="3" max="3" width="12.625" style="1" customWidth="1"/>
    <col min="4" max="4" width="38.5" style="1" customWidth="1"/>
    <col min="5" max="5" width="21" style="11" customWidth="1"/>
    <col min="6" max="7" width="11.75" style="11" customWidth="1"/>
    <col min="8" max="8" width="6.875" style="1" bestFit="1" customWidth="1"/>
    <col min="9" max="16" width="6" style="1" bestFit="1" customWidth="1"/>
    <col min="17" max="17" width="6.875" style="1" customWidth="1"/>
    <col min="18" max="18" width="43.375" style="1" bestFit="1" customWidth="1"/>
    <col min="19" max="19" width="6.875" style="1" bestFit="1" customWidth="1"/>
  </cols>
  <sheetData>
    <row r="1" spans="2:19" x14ac:dyDescent="0.15">
      <c r="R1" s="28" t="s">
        <v>1786</v>
      </c>
    </row>
    <row r="2" spans="2:19" x14ac:dyDescent="0.15">
      <c r="B2" s="1" t="s">
        <v>1743</v>
      </c>
    </row>
    <row r="3" spans="2:19" ht="33.75" customHeight="1" x14ac:dyDescent="0.15">
      <c r="B3" s="74" t="s">
        <v>1768</v>
      </c>
      <c r="C3" s="74" t="s">
        <v>1769</v>
      </c>
      <c r="D3" s="75" t="s">
        <v>1723</v>
      </c>
      <c r="E3" s="76" t="s">
        <v>465</v>
      </c>
      <c r="F3" s="71" t="s">
        <v>1259</v>
      </c>
      <c r="G3" s="71"/>
      <c r="H3" s="81" t="s">
        <v>1309</v>
      </c>
      <c r="I3" s="81"/>
      <c r="J3" s="81"/>
      <c r="K3" s="81"/>
      <c r="L3" s="81"/>
      <c r="M3" s="81"/>
      <c r="N3" s="81"/>
      <c r="O3" s="81"/>
      <c r="P3" s="81"/>
      <c r="Q3" s="73" t="s">
        <v>1313</v>
      </c>
      <c r="R3" s="73"/>
      <c r="S3" s="73"/>
    </row>
    <row r="4" spans="2:19" ht="13.5" customHeight="1" outlineLevel="1" x14ac:dyDescent="0.15">
      <c r="B4" s="74"/>
      <c r="C4" s="74"/>
      <c r="D4" s="75"/>
      <c r="E4" s="76"/>
      <c r="F4" s="72" t="s">
        <v>1727</v>
      </c>
      <c r="G4" s="72" t="s">
        <v>1728</v>
      </c>
      <c r="H4" s="77" t="s">
        <v>1260</v>
      </c>
      <c r="I4" s="77"/>
      <c r="J4" s="77"/>
      <c r="K4" s="78" t="s">
        <v>1307</v>
      </c>
      <c r="L4" s="78"/>
      <c r="M4" s="79"/>
      <c r="N4" s="3"/>
      <c r="O4" s="3"/>
      <c r="P4" s="4"/>
      <c r="Q4" s="82" t="s">
        <v>1310</v>
      </c>
      <c r="R4" s="82"/>
      <c r="S4" s="82"/>
    </row>
    <row r="5" spans="2:19" ht="13.5" customHeight="1" outlineLevel="1" x14ac:dyDescent="0.15">
      <c r="B5" s="74"/>
      <c r="C5" s="74"/>
      <c r="D5" s="75"/>
      <c r="E5" s="76"/>
      <c r="F5" s="73"/>
      <c r="G5" s="73"/>
      <c r="H5" s="77"/>
      <c r="I5" s="77"/>
      <c r="J5" s="77"/>
      <c r="K5" s="78"/>
      <c r="L5" s="78"/>
      <c r="M5" s="78"/>
      <c r="N5" s="80" t="s">
        <v>1308</v>
      </c>
      <c r="O5" s="80"/>
      <c r="P5" s="80"/>
      <c r="Q5" s="82"/>
      <c r="R5" s="82"/>
      <c r="S5" s="82"/>
    </row>
    <row r="6" spans="2:19" ht="22.5" outlineLevel="1" x14ac:dyDescent="0.15">
      <c r="B6" s="74"/>
      <c r="C6" s="74"/>
      <c r="D6" s="75"/>
      <c r="E6" s="76"/>
      <c r="F6" s="73"/>
      <c r="G6" s="73"/>
      <c r="H6" s="2" t="s">
        <v>1724</v>
      </c>
      <c r="I6" s="2" t="s">
        <v>1725</v>
      </c>
      <c r="J6" s="2" t="s">
        <v>1726</v>
      </c>
      <c r="K6" s="2" t="s">
        <v>1724</v>
      </c>
      <c r="L6" s="2" t="s">
        <v>1725</v>
      </c>
      <c r="M6" s="2" t="s">
        <v>1726</v>
      </c>
      <c r="N6" s="2" t="s">
        <v>1724</v>
      </c>
      <c r="O6" s="2" t="s">
        <v>1725</v>
      </c>
      <c r="P6" s="2" t="s">
        <v>1726</v>
      </c>
      <c r="Q6" s="5" t="s">
        <v>1311</v>
      </c>
      <c r="R6" s="5" t="s">
        <v>1311</v>
      </c>
      <c r="S6" s="5" t="s">
        <v>1312</v>
      </c>
    </row>
    <row r="7" spans="2:19" outlineLevel="2" x14ac:dyDescent="0.15">
      <c r="B7" s="10" t="s">
        <v>1730</v>
      </c>
      <c r="C7" s="10" t="s">
        <v>36</v>
      </c>
      <c r="D7" s="7" t="s">
        <v>147</v>
      </c>
      <c r="E7" s="10" t="s">
        <v>733</v>
      </c>
      <c r="F7" s="10" t="s">
        <v>1322</v>
      </c>
      <c r="G7" s="10" t="s">
        <v>1322</v>
      </c>
      <c r="H7" s="16">
        <v>37</v>
      </c>
      <c r="I7" s="16">
        <v>37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7" t="s">
        <v>1219</v>
      </c>
      <c r="R7" s="7" t="str">
        <f>IF(Q7="","",VLOOKUP(Q7,Sheet2!$A$14:$B$65,2,0))</f>
        <v>急性期一般入院料１</v>
      </c>
      <c r="S7" s="16">
        <v>37</v>
      </c>
    </row>
    <row r="8" spans="2:19" outlineLevel="2" x14ac:dyDescent="0.15">
      <c r="B8" s="10" t="s">
        <v>1731</v>
      </c>
      <c r="C8" s="10" t="s">
        <v>36</v>
      </c>
      <c r="D8" s="7" t="s">
        <v>147</v>
      </c>
      <c r="E8" s="10" t="s">
        <v>587</v>
      </c>
      <c r="F8" s="10" t="s">
        <v>1323</v>
      </c>
      <c r="G8" s="10" t="s">
        <v>1323</v>
      </c>
      <c r="H8" s="16">
        <v>22</v>
      </c>
      <c r="I8" s="16">
        <v>22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7" t="s">
        <v>1276</v>
      </c>
      <c r="R8" s="7" t="str">
        <f>IF(Q8="","",VLOOKUP(Q8,Sheet2!$A$14:$B$65,2,0))</f>
        <v>小児入院医療管理料１</v>
      </c>
      <c r="S8" s="16">
        <v>22</v>
      </c>
    </row>
    <row r="9" spans="2:19" outlineLevel="1" x14ac:dyDescent="0.15">
      <c r="B9" s="10"/>
      <c r="C9" s="10"/>
      <c r="D9" s="9" t="s">
        <v>1406</v>
      </c>
      <c r="E9" s="10"/>
      <c r="F9" s="10"/>
      <c r="G9" s="10"/>
      <c r="H9" s="16">
        <f t="shared" ref="H9:P9" si="0">SUBTOTAL(9,H7:H8)</f>
        <v>59</v>
      </c>
      <c r="I9" s="16">
        <f t="shared" si="0"/>
        <v>59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7"/>
      <c r="R9" s="7"/>
      <c r="S9" s="16">
        <f>SUBTOTAL(9,S7:S8)</f>
        <v>59</v>
      </c>
    </row>
    <row r="10" spans="2:19" outlineLevel="2" x14ac:dyDescent="0.15">
      <c r="B10" s="10" t="s">
        <v>1731</v>
      </c>
      <c r="C10" s="10" t="s">
        <v>36</v>
      </c>
      <c r="D10" s="7" t="s">
        <v>373</v>
      </c>
      <c r="E10" s="10" t="s">
        <v>1193</v>
      </c>
      <c r="F10" s="10" t="s">
        <v>1193</v>
      </c>
      <c r="G10" s="10" t="s">
        <v>1193</v>
      </c>
      <c r="H10" s="16">
        <v>0</v>
      </c>
      <c r="I10" s="16">
        <v>0</v>
      </c>
      <c r="J10" s="16">
        <v>0</v>
      </c>
      <c r="K10" s="16">
        <v>44</v>
      </c>
      <c r="L10" s="16">
        <v>44</v>
      </c>
      <c r="M10" s="16">
        <v>0</v>
      </c>
      <c r="N10" s="16">
        <v>19</v>
      </c>
      <c r="O10" s="16">
        <v>19</v>
      </c>
      <c r="P10" s="16">
        <v>0</v>
      </c>
      <c r="Q10" s="7" t="s">
        <v>1257</v>
      </c>
      <c r="R10" s="7" t="str">
        <f>IF(Q10="","",VLOOKUP(Q10,Sheet2!$A$14:$B$65,2,0))</f>
        <v>急性期一般入院料６</v>
      </c>
      <c r="S10" s="16">
        <v>25</v>
      </c>
    </row>
    <row r="11" spans="2:19" outlineLevel="1" x14ac:dyDescent="0.15">
      <c r="B11" s="10"/>
      <c r="C11" s="10"/>
      <c r="D11" s="9" t="s">
        <v>1631</v>
      </c>
      <c r="E11" s="10"/>
      <c r="F11" s="10"/>
      <c r="G11" s="10"/>
      <c r="H11" s="16">
        <f t="shared" ref="H11:P11" si="1">SUBTOTAL(9,H10:H10)</f>
        <v>0</v>
      </c>
      <c r="I11" s="16">
        <f t="shared" si="1"/>
        <v>0</v>
      </c>
      <c r="J11" s="16">
        <f t="shared" si="1"/>
        <v>0</v>
      </c>
      <c r="K11" s="16">
        <f t="shared" si="1"/>
        <v>44</v>
      </c>
      <c r="L11" s="16">
        <f t="shared" si="1"/>
        <v>44</v>
      </c>
      <c r="M11" s="16">
        <f t="shared" si="1"/>
        <v>0</v>
      </c>
      <c r="N11" s="16">
        <f t="shared" si="1"/>
        <v>19</v>
      </c>
      <c r="O11" s="16">
        <f t="shared" si="1"/>
        <v>19</v>
      </c>
      <c r="P11" s="16">
        <f t="shared" si="1"/>
        <v>0</v>
      </c>
      <c r="Q11" s="7"/>
      <c r="R11" s="7"/>
      <c r="S11" s="16">
        <f>SUBTOTAL(9,S10:S10)</f>
        <v>25</v>
      </c>
    </row>
    <row r="12" spans="2:19" outlineLevel="2" x14ac:dyDescent="0.15">
      <c r="B12" s="10" t="s">
        <v>1731</v>
      </c>
      <c r="C12" s="10" t="s">
        <v>36</v>
      </c>
      <c r="D12" s="7" t="s">
        <v>323</v>
      </c>
      <c r="E12" s="10" t="s">
        <v>491</v>
      </c>
      <c r="F12" s="10" t="s">
        <v>1322</v>
      </c>
      <c r="G12" s="10" t="s">
        <v>1322</v>
      </c>
      <c r="H12" s="16">
        <v>36</v>
      </c>
      <c r="I12" s="16">
        <v>36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7" t="s">
        <v>1254</v>
      </c>
      <c r="R12" s="7" t="str">
        <f>IF(Q12="","",VLOOKUP(Q12,Sheet2!$A$14:$B$65,2,0))</f>
        <v>急性期一般入院料２</v>
      </c>
      <c r="S12" s="16">
        <v>36</v>
      </c>
    </row>
    <row r="13" spans="2:19" outlineLevel="2" x14ac:dyDescent="0.15">
      <c r="B13" s="10" t="s">
        <v>1731</v>
      </c>
      <c r="C13" s="10" t="s">
        <v>36</v>
      </c>
      <c r="D13" s="7" t="s">
        <v>323</v>
      </c>
      <c r="E13" s="10" t="s">
        <v>1124</v>
      </c>
      <c r="F13" s="10" t="s">
        <v>1323</v>
      </c>
      <c r="G13" s="10" t="s">
        <v>1323</v>
      </c>
      <c r="H13" s="16">
        <v>21</v>
      </c>
      <c r="I13" s="16">
        <v>21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7" t="s">
        <v>1282</v>
      </c>
      <c r="R13" s="7" t="str">
        <f>IF(Q13="","",VLOOKUP(Q13,Sheet2!$A$14:$B$65,2,0))</f>
        <v>小児入院医療管理料３</v>
      </c>
      <c r="S13" s="16">
        <v>21</v>
      </c>
    </row>
    <row r="14" spans="2:19" outlineLevel="2" x14ac:dyDescent="0.15">
      <c r="B14" s="10" t="s">
        <v>1731</v>
      </c>
      <c r="C14" s="10" t="s">
        <v>36</v>
      </c>
      <c r="D14" s="7" t="s">
        <v>323</v>
      </c>
      <c r="E14" s="10" t="s">
        <v>634</v>
      </c>
      <c r="F14" s="10" t="s">
        <v>1323</v>
      </c>
      <c r="G14" s="10" t="s">
        <v>1323</v>
      </c>
      <c r="H14" s="16">
        <v>16</v>
      </c>
      <c r="I14" s="16">
        <v>16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7" t="s">
        <v>1290</v>
      </c>
      <c r="R14" s="7" t="str">
        <f>IF(Q14="","",VLOOKUP(Q14,Sheet2!$A$14:$B$65,2,0))</f>
        <v>回復期リハビリテーション病棟入院料４</v>
      </c>
      <c r="S14" s="16">
        <v>16</v>
      </c>
    </row>
    <row r="15" spans="2:19" outlineLevel="1" x14ac:dyDescent="0.15">
      <c r="B15" s="10"/>
      <c r="C15" s="10"/>
      <c r="D15" s="9" t="s">
        <v>1581</v>
      </c>
      <c r="E15" s="10"/>
      <c r="F15" s="10"/>
      <c r="G15" s="10"/>
      <c r="H15" s="16">
        <f t="shared" ref="H15:P15" si="2">SUBTOTAL(9,H12:H14)</f>
        <v>73</v>
      </c>
      <c r="I15" s="16">
        <f t="shared" si="2"/>
        <v>73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16">
        <f t="shared" si="2"/>
        <v>0</v>
      </c>
      <c r="P15" s="16">
        <f t="shared" si="2"/>
        <v>0</v>
      </c>
      <c r="Q15" s="7"/>
      <c r="R15" s="7"/>
      <c r="S15" s="16">
        <f>SUBTOTAL(9,S12:S14)</f>
        <v>73</v>
      </c>
    </row>
    <row r="16" spans="2:19" outlineLevel="2" x14ac:dyDescent="0.15">
      <c r="B16" s="10" t="s">
        <v>1731</v>
      </c>
      <c r="C16" s="10" t="s">
        <v>36</v>
      </c>
      <c r="D16" s="7" t="s">
        <v>161</v>
      </c>
      <c r="E16" s="10" t="s">
        <v>772</v>
      </c>
      <c r="F16" s="10" t="s">
        <v>1193</v>
      </c>
      <c r="G16" s="10" t="s">
        <v>1193</v>
      </c>
      <c r="H16" s="16">
        <v>0</v>
      </c>
      <c r="I16" s="16">
        <v>0</v>
      </c>
      <c r="J16" s="16">
        <v>0</v>
      </c>
      <c r="K16" s="16">
        <v>60</v>
      </c>
      <c r="L16" s="16">
        <v>60</v>
      </c>
      <c r="M16" s="16">
        <v>0</v>
      </c>
      <c r="N16" s="16">
        <v>60</v>
      </c>
      <c r="O16" s="16">
        <v>60</v>
      </c>
      <c r="P16" s="16">
        <v>0</v>
      </c>
      <c r="Q16" s="7" t="s">
        <v>433</v>
      </c>
      <c r="R16" s="7" t="str">
        <f>IF(Q16="","",VLOOKUP(Q16,Sheet2!$A$14:$B$65,2,0))</f>
        <v/>
      </c>
      <c r="S16" s="16">
        <v>0</v>
      </c>
    </row>
    <row r="17" spans="2:19" outlineLevel="2" x14ac:dyDescent="0.15">
      <c r="B17" s="10" t="s">
        <v>1731</v>
      </c>
      <c r="C17" s="10" t="s">
        <v>36</v>
      </c>
      <c r="D17" s="7" t="s">
        <v>161</v>
      </c>
      <c r="E17" s="10" t="s">
        <v>773</v>
      </c>
      <c r="F17" s="10" t="s">
        <v>1193</v>
      </c>
      <c r="G17" s="10" t="s">
        <v>1193</v>
      </c>
      <c r="H17" s="16">
        <v>0</v>
      </c>
      <c r="I17" s="16">
        <v>0</v>
      </c>
      <c r="J17" s="16">
        <v>0</v>
      </c>
      <c r="K17" s="16">
        <v>41</v>
      </c>
      <c r="L17" s="16">
        <v>41</v>
      </c>
      <c r="M17" s="16">
        <v>0</v>
      </c>
      <c r="N17" s="16">
        <v>0</v>
      </c>
      <c r="O17" s="16">
        <v>0</v>
      </c>
      <c r="P17" s="16">
        <v>0</v>
      </c>
      <c r="Q17" s="7" t="s">
        <v>1257</v>
      </c>
      <c r="R17" s="7" t="str">
        <f>IF(Q17="","",VLOOKUP(Q17,Sheet2!$A$14:$B$65,2,0))</f>
        <v>急性期一般入院料６</v>
      </c>
      <c r="S17" s="16">
        <v>41</v>
      </c>
    </row>
    <row r="18" spans="2:19" outlineLevel="1" x14ac:dyDescent="0.15">
      <c r="B18" s="10"/>
      <c r="C18" s="10"/>
      <c r="D18" s="9" t="s">
        <v>1420</v>
      </c>
      <c r="E18" s="10"/>
      <c r="F18" s="10"/>
      <c r="G18" s="10"/>
      <c r="H18" s="16">
        <f t="shared" ref="H18:P18" si="3">SUBTOTAL(9,H16:H17)</f>
        <v>0</v>
      </c>
      <c r="I18" s="16">
        <f t="shared" si="3"/>
        <v>0</v>
      </c>
      <c r="J18" s="16">
        <f t="shared" si="3"/>
        <v>0</v>
      </c>
      <c r="K18" s="16">
        <f t="shared" si="3"/>
        <v>101</v>
      </c>
      <c r="L18" s="16">
        <f t="shared" si="3"/>
        <v>101</v>
      </c>
      <c r="M18" s="16">
        <f t="shared" si="3"/>
        <v>0</v>
      </c>
      <c r="N18" s="16">
        <f t="shared" si="3"/>
        <v>60</v>
      </c>
      <c r="O18" s="16">
        <f t="shared" si="3"/>
        <v>60</v>
      </c>
      <c r="P18" s="16">
        <f t="shared" si="3"/>
        <v>0</v>
      </c>
      <c r="Q18" s="7"/>
      <c r="R18" s="7"/>
      <c r="S18" s="16">
        <f>SUBTOTAL(9,S16:S17)</f>
        <v>41</v>
      </c>
    </row>
    <row r="19" spans="2:19" outlineLevel="2" x14ac:dyDescent="0.15">
      <c r="B19" s="10" t="s">
        <v>1731</v>
      </c>
      <c r="C19" s="10" t="s">
        <v>36</v>
      </c>
      <c r="D19" s="7" t="s">
        <v>262</v>
      </c>
      <c r="E19" s="10" t="s">
        <v>530</v>
      </c>
      <c r="F19" s="10" t="s">
        <v>1322</v>
      </c>
      <c r="G19" s="10" t="s">
        <v>1322</v>
      </c>
      <c r="H19" s="16">
        <v>40</v>
      </c>
      <c r="I19" s="16">
        <v>40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7" t="s">
        <v>1219</v>
      </c>
      <c r="R19" s="7" t="str">
        <f>IF(Q19="","",VLOOKUP(Q19,Sheet2!$A$14:$B$65,2,0))</f>
        <v>急性期一般入院料１</v>
      </c>
      <c r="S19" s="16">
        <v>40</v>
      </c>
    </row>
    <row r="20" spans="2:19" outlineLevel="2" x14ac:dyDescent="0.15">
      <c r="B20" s="10" t="s">
        <v>1731</v>
      </c>
      <c r="C20" s="10" t="s">
        <v>36</v>
      </c>
      <c r="D20" s="7" t="s">
        <v>262</v>
      </c>
      <c r="E20" s="10" t="s">
        <v>523</v>
      </c>
      <c r="F20" s="10" t="s">
        <v>1322</v>
      </c>
      <c r="G20" s="10" t="s">
        <v>1322</v>
      </c>
      <c r="H20" s="16">
        <v>39</v>
      </c>
      <c r="I20" s="16">
        <v>39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7" t="s">
        <v>1282</v>
      </c>
      <c r="R20" s="7" t="str">
        <f>IF(Q20="","",VLOOKUP(Q20,Sheet2!$A$14:$B$65,2,0))</f>
        <v>小児入院医療管理料３</v>
      </c>
      <c r="S20" s="16">
        <v>39</v>
      </c>
    </row>
    <row r="21" spans="2:19" outlineLevel="2" x14ac:dyDescent="0.15">
      <c r="B21" s="10" t="s">
        <v>1731</v>
      </c>
      <c r="C21" s="10" t="s">
        <v>36</v>
      </c>
      <c r="D21" s="7" t="s">
        <v>262</v>
      </c>
      <c r="E21" s="10" t="s">
        <v>524</v>
      </c>
      <c r="F21" s="10" t="s">
        <v>1322</v>
      </c>
      <c r="G21" s="10" t="s">
        <v>1322</v>
      </c>
      <c r="H21" s="16">
        <v>57</v>
      </c>
      <c r="I21" s="16">
        <v>57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7" t="s">
        <v>1219</v>
      </c>
      <c r="R21" s="7" t="str">
        <f>IF(Q21="","",VLOOKUP(Q21,Sheet2!$A$14:$B$65,2,0))</f>
        <v>急性期一般入院料１</v>
      </c>
      <c r="S21" s="16">
        <v>57</v>
      </c>
    </row>
    <row r="22" spans="2:19" outlineLevel="2" x14ac:dyDescent="0.15">
      <c r="B22" s="10" t="s">
        <v>1731</v>
      </c>
      <c r="C22" s="10" t="s">
        <v>36</v>
      </c>
      <c r="D22" s="7" t="s">
        <v>262</v>
      </c>
      <c r="E22" s="10" t="s">
        <v>1010</v>
      </c>
      <c r="F22" s="10" t="s">
        <v>1193</v>
      </c>
      <c r="G22" s="10" t="s">
        <v>1193</v>
      </c>
      <c r="H22" s="16">
        <v>14</v>
      </c>
      <c r="I22" s="16">
        <v>14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7" t="s">
        <v>1290</v>
      </c>
      <c r="R22" s="7" t="str">
        <f>IF(Q22="","",VLOOKUP(Q22,Sheet2!$A$14:$B$65,2,0))</f>
        <v>回復期リハビリテーション病棟入院料４</v>
      </c>
      <c r="S22" s="16">
        <v>14</v>
      </c>
    </row>
    <row r="23" spans="2:19" outlineLevel="1" x14ac:dyDescent="0.15">
      <c r="B23" s="10"/>
      <c r="C23" s="10"/>
      <c r="D23" s="9" t="s">
        <v>1520</v>
      </c>
      <c r="E23" s="10"/>
      <c r="F23" s="10"/>
      <c r="G23" s="10"/>
      <c r="H23" s="16">
        <f t="shared" ref="H23:P23" si="4">SUBTOTAL(9,H19:H22)</f>
        <v>150</v>
      </c>
      <c r="I23" s="16">
        <f t="shared" si="4"/>
        <v>150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 t="shared" si="4"/>
        <v>0</v>
      </c>
      <c r="Q23" s="7"/>
      <c r="R23" s="7"/>
      <c r="S23" s="16">
        <f>SUBTOTAL(9,S19:S22)</f>
        <v>150</v>
      </c>
    </row>
    <row r="24" spans="2:19" outlineLevel="2" x14ac:dyDescent="0.15">
      <c r="B24" s="10" t="s">
        <v>1731</v>
      </c>
      <c r="C24" s="10" t="s">
        <v>36</v>
      </c>
      <c r="D24" s="7" t="s">
        <v>448</v>
      </c>
      <c r="E24" s="10" t="s">
        <v>967</v>
      </c>
      <c r="F24" s="10" t="s">
        <v>1193</v>
      </c>
      <c r="G24" s="10" t="s">
        <v>1193</v>
      </c>
      <c r="H24" s="16">
        <v>0</v>
      </c>
      <c r="I24" s="16">
        <v>0</v>
      </c>
      <c r="J24" s="16">
        <v>0</v>
      </c>
      <c r="K24" s="16">
        <v>34</v>
      </c>
      <c r="L24" s="16">
        <v>34</v>
      </c>
      <c r="M24" s="16">
        <v>0</v>
      </c>
      <c r="N24" s="16">
        <v>27</v>
      </c>
      <c r="O24" s="16">
        <v>27</v>
      </c>
      <c r="P24" s="16">
        <v>0</v>
      </c>
      <c r="Q24" s="7" t="s">
        <v>1266</v>
      </c>
      <c r="R24" s="7" t="str">
        <f>IF(Q24="","",VLOOKUP(Q24,Sheet2!$A$14:$B$65,2,0))</f>
        <v>急性期一般入院料７</v>
      </c>
      <c r="S24" s="16">
        <v>7</v>
      </c>
    </row>
    <row r="25" spans="2:19" outlineLevel="2" x14ac:dyDescent="0.15">
      <c r="B25" s="10" t="s">
        <v>1731</v>
      </c>
      <c r="C25" s="10" t="s">
        <v>36</v>
      </c>
      <c r="D25" s="7" t="s">
        <v>448</v>
      </c>
      <c r="E25" s="10" t="s">
        <v>968</v>
      </c>
      <c r="F25" s="10" t="s">
        <v>1193</v>
      </c>
      <c r="G25" s="10" t="s">
        <v>1193</v>
      </c>
      <c r="H25" s="16">
        <v>0</v>
      </c>
      <c r="I25" s="16">
        <v>0</v>
      </c>
      <c r="J25" s="16">
        <v>0</v>
      </c>
      <c r="K25" s="16">
        <v>37</v>
      </c>
      <c r="L25" s="16">
        <v>37</v>
      </c>
      <c r="M25" s="16">
        <v>0</v>
      </c>
      <c r="N25" s="16">
        <v>0</v>
      </c>
      <c r="O25" s="16">
        <v>0</v>
      </c>
      <c r="P25" s="16">
        <v>0</v>
      </c>
      <c r="Q25" s="7" t="s">
        <v>1266</v>
      </c>
      <c r="R25" s="7" t="str">
        <f>IF(Q25="","",VLOOKUP(Q25,Sheet2!$A$14:$B$65,2,0))</f>
        <v>急性期一般入院料７</v>
      </c>
      <c r="S25" s="16">
        <v>37</v>
      </c>
    </row>
    <row r="26" spans="2:19" outlineLevel="1" x14ac:dyDescent="0.15">
      <c r="B26" s="10"/>
      <c r="C26" s="10"/>
      <c r="D26" s="9" t="s">
        <v>1705</v>
      </c>
      <c r="E26" s="10"/>
      <c r="F26" s="10"/>
      <c r="G26" s="10"/>
      <c r="H26" s="16">
        <f t="shared" ref="H26:P26" si="5">SUBTOTAL(9,H24:H25)</f>
        <v>0</v>
      </c>
      <c r="I26" s="16">
        <f t="shared" si="5"/>
        <v>0</v>
      </c>
      <c r="J26" s="16">
        <f t="shared" si="5"/>
        <v>0</v>
      </c>
      <c r="K26" s="16">
        <f t="shared" si="5"/>
        <v>71</v>
      </c>
      <c r="L26" s="16">
        <f t="shared" si="5"/>
        <v>71</v>
      </c>
      <c r="M26" s="16">
        <f t="shared" si="5"/>
        <v>0</v>
      </c>
      <c r="N26" s="16">
        <f t="shared" si="5"/>
        <v>27</v>
      </c>
      <c r="O26" s="16">
        <f t="shared" si="5"/>
        <v>27</v>
      </c>
      <c r="P26" s="16">
        <f t="shared" si="5"/>
        <v>0</v>
      </c>
      <c r="Q26" s="7"/>
      <c r="R26" s="7"/>
      <c r="S26" s="16">
        <f>SUBTOTAL(9,S24:S25)</f>
        <v>44</v>
      </c>
    </row>
    <row r="27" spans="2:19" outlineLevel="2" x14ac:dyDescent="0.15">
      <c r="B27" s="10" t="s">
        <v>1731</v>
      </c>
      <c r="C27" s="10" t="s">
        <v>3</v>
      </c>
      <c r="D27" s="7" t="s">
        <v>70</v>
      </c>
      <c r="E27" s="10" t="s">
        <v>487</v>
      </c>
      <c r="F27" s="10" t="s">
        <v>1322</v>
      </c>
      <c r="G27" s="10" t="s">
        <v>1322</v>
      </c>
      <c r="H27" s="16">
        <v>43</v>
      </c>
      <c r="I27" s="16">
        <v>43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7" t="s">
        <v>1254</v>
      </c>
      <c r="R27" s="7" t="str">
        <f>IF(Q27="","",VLOOKUP(Q27,Sheet2!$A$14:$B$65,2,0))</f>
        <v>急性期一般入院料２</v>
      </c>
      <c r="S27" s="16">
        <v>43</v>
      </c>
    </row>
    <row r="28" spans="2:19" outlineLevel="2" x14ac:dyDescent="0.15">
      <c r="B28" s="10" t="s">
        <v>1731</v>
      </c>
      <c r="C28" s="10" t="s">
        <v>3</v>
      </c>
      <c r="D28" s="7" t="s">
        <v>70</v>
      </c>
      <c r="E28" s="10" t="s">
        <v>488</v>
      </c>
      <c r="F28" s="10" t="s">
        <v>1323</v>
      </c>
      <c r="G28" s="10" t="s">
        <v>1323</v>
      </c>
      <c r="H28" s="16">
        <v>42</v>
      </c>
      <c r="I28" s="16">
        <v>42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7" t="s">
        <v>1282</v>
      </c>
      <c r="R28" s="7" t="str">
        <f>IF(Q28="","",VLOOKUP(Q28,Sheet2!$A$14:$B$65,2,0))</f>
        <v>小児入院医療管理料３</v>
      </c>
      <c r="S28" s="16">
        <v>42</v>
      </c>
    </row>
    <row r="29" spans="2:19" outlineLevel="2" x14ac:dyDescent="0.15">
      <c r="B29" s="10" t="s">
        <v>1731</v>
      </c>
      <c r="C29" s="10" t="s">
        <v>3</v>
      </c>
      <c r="D29" s="7" t="s">
        <v>70</v>
      </c>
      <c r="E29" s="10" t="s">
        <v>489</v>
      </c>
      <c r="F29" s="10" t="s">
        <v>1193</v>
      </c>
      <c r="G29" s="10" t="s">
        <v>1193</v>
      </c>
      <c r="H29" s="16">
        <v>43</v>
      </c>
      <c r="I29" s="16">
        <v>43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7" t="s">
        <v>1294</v>
      </c>
      <c r="R29" s="7" t="str">
        <f>IF(Q29="","",VLOOKUP(Q29,Sheet2!$A$14:$B$65,2,0))</f>
        <v>特定機能病院一般病棟７対１入院基本料</v>
      </c>
      <c r="S29" s="16">
        <v>43</v>
      </c>
    </row>
    <row r="30" spans="2:19" outlineLevel="2" x14ac:dyDescent="0.15">
      <c r="B30" s="10" t="s">
        <v>1731</v>
      </c>
      <c r="C30" s="10" t="s">
        <v>3</v>
      </c>
      <c r="D30" s="7" t="s">
        <v>70</v>
      </c>
      <c r="E30" s="10" t="s">
        <v>490</v>
      </c>
      <c r="F30" s="10" t="s">
        <v>1323</v>
      </c>
      <c r="G30" s="10" t="s">
        <v>1323</v>
      </c>
      <c r="H30" s="16">
        <v>24</v>
      </c>
      <c r="I30" s="16">
        <v>24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7" t="s">
        <v>1290</v>
      </c>
      <c r="R30" s="7" t="str">
        <f>IF(Q30="","",VLOOKUP(Q30,Sheet2!$A$14:$B$65,2,0))</f>
        <v>回復期リハビリテーション病棟入院料４</v>
      </c>
      <c r="S30" s="16">
        <v>24</v>
      </c>
    </row>
    <row r="31" spans="2:19" outlineLevel="1" x14ac:dyDescent="0.15">
      <c r="B31" s="10"/>
      <c r="C31" s="10"/>
      <c r="D31" s="9" t="s">
        <v>1329</v>
      </c>
      <c r="E31" s="10"/>
      <c r="F31" s="10"/>
      <c r="G31" s="10"/>
      <c r="H31" s="16">
        <f t="shared" ref="H31:P31" si="6">SUBTOTAL(9,H27:H30)</f>
        <v>152</v>
      </c>
      <c r="I31" s="16">
        <f t="shared" si="6"/>
        <v>152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6">
        <f t="shared" si="6"/>
        <v>0</v>
      </c>
      <c r="P31" s="16">
        <f t="shared" si="6"/>
        <v>0</v>
      </c>
      <c r="Q31" s="7"/>
      <c r="R31" s="7"/>
      <c r="S31" s="16">
        <f>SUBTOTAL(9,S27:S30)</f>
        <v>152</v>
      </c>
    </row>
    <row r="32" spans="2:19" outlineLevel="2" x14ac:dyDescent="0.15">
      <c r="B32" s="10" t="s">
        <v>1731</v>
      </c>
      <c r="C32" s="10" t="s">
        <v>3</v>
      </c>
      <c r="D32" s="7" t="s">
        <v>312</v>
      </c>
      <c r="E32" s="10" t="s">
        <v>493</v>
      </c>
      <c r="F32" s="10" t="s">
        <v>1193</v>
      </c>
      <c r="G32" s="10" t="s">
        <v>1193</v>
      </c>
      <c r="H32" s="16">
        <v>0</v>
      </c>
      <c r="I32" s="16">
        <v>0</v>
      </c>
      <c r="J32" s="16">
        <v>0</v>
      </c>
      <c r="K32" s="16">
        <v>60</v>
      </c>
      <c r="L32" s="16">
        <v>60</v>
      </c>
      <c r="M32" s="16">
        <v>0</v>
      </c>
      <c r="N32" s="16">
        <v>0</v>
      </c>
      <c r="O32" s="16">
        <v>0</v>
      </c>
      <c r="P32" s="16">
        <v>0</v>
      </c>
      <c r="Q32" s="7" t="s">
        <v>1257</v>
      </c>
      <c r="R32" s="7" t="str">
        <f>IF(Q32="","",VLOOKUP(Q32,Sheet2!$A$14:$B$65,2,0))</f>
        <v>急性期一般入院料６</v>
      </c>
      <c r="S32" s="16">
        <v>60</v>
      </c>
    </row>
    <row r="33" spans="2:19" outlineLevel="2" x14ac:dyDescent="0.15">
      <c r="B33" s="10" t="s">
        <v>1731</v>
      </c>
      <c r="C33" s="10" t="s">
        <v>3</v>
      </c>
      <c r="D33" s="7" t="s">
        <v>312</v>
      </c>
      <c r="E33" s="10" t="s">
        <v>587</v>
      </c>
      <c r="F33" s="10" t="s">
        <v>1323</v>
      </c>
      <c r="G33" s="10" t="s">
        <v>1323</v>
      </c>
      <c r="H33" s="16">
        <v>0</v>
      </c>
      <c r="I33" s="16">
        <v>0</v>
      </c>
      <c r="J33" s="16">
        <v>0</v>
      </c>
      <c r="K33" s="16">
        <v>60</v>
      </c>
      <c r="L33" s="16">
        <v>60</v>
      </c>
      <c r="M33" s="16">
        <v>0</v>
      </c>
      <c r="N33" s="16">
        <v>0</v>
      </c>
      <c r="O33" s="16">
        <v>0</v>
      </c>
      <c r="P33" s="16">
        <v>0</v>
      </c>
      <c r="Q33" s="7" t="s">
        <v>1283</v>
      </c>
      <c r="R33" s="7" t="str">
        <f>IF(Q33="","",VLOOKUP(Q33,Sheet2!$A$14:$B$65,2,0))</f>
        <v>特殊疾患入院医療管理料</v>
      </c>
      <c r="S33" s="16">
        <v>60</v>
      </c>
    </row>
    <row r="34" spans="2:19" outlineLevel="1" x14ac:dyDescent="0.15">
      <c r="B34" s="10"/>
      <c r="C34" s="10"/>
      <c r="D34" s="9" t="s">
        <v>1570</v>
      </c>
      <c r="E34" s="10"/>
      <c r="F34" s="10"/>
      <c r="G34" s="10"/>
      <c r="H34" s="16">
        <f t="shared" ref="H34:P34" si="7">SUBTOTAL(9,H32:H33)</f>
        <v>0</v>
      </c>
      <c r="I34" s="16">
        <f t="shared" si="7"/>
        <v>0</v>
      </c>
      <c r="J34" s="16">
        <f t="shared" si="7"/>
        <v>0</v>
      </c>
      <c r="K34" s="16">
        <f t="shared" si="7"/>
        <v>120</v>
      </c>
      <c r="L34" s="16">
        <f t="shared" si="7"/>
        <v>120</v>
      </c>
      <c r="M34" s="16">
        <f t="shared" si="7"/>
        <v>0</v>
      </c>
      <c r="N34" s="16">
        <f t="shared" si="7"/>
        <v>0</v>
      </c>
      <c r="O34" s="16">
        <f t="shared" si="7"/>
        <v>0</v>
      </c>
      <c r="P34" s="16">
        <f t="shared" si="7"/>
        <v>0</v>
      </c>
      <c r="Q34" s="7"/>
      <c r="R34" s="7"/>
      <c r="S34" s="16">
        <f>SUBTOTAL(9,S32:S33)</f>
        <v>120</v>
      </c>
    </row>
    <row r="35" spans="2:19" outlineLevel="2" x14ac:dyDescent="0.15">
      <c r="B35" s="10" t="s">
        <v>1731</v>
      </c>
      <c r="C35" s="10" t="s">
        <v>3</v>
      </c>
      <c r="D35" s="7" t="s">
        <v>390</v>
      </c>
      <c r="E35" s="10" t="s">
        <v>763</v>
      </c>
      <c r="F35" s="10" t="s">
        <v>1322</v>
      </c>
      <c r="G35" s="10" t="s">
        <v>1322</v>
      </c>
      <c r="H35" s="16">
        <v>60</v>
      </c>
      <c r="I35" s="16">
        <v>60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7" t="s">
        <v>1256</v>
      </c>
      <c r="R35" s="7" t="str">
        <f>IF(Q35="","",VLOOKUP(Q35,Sheet2!$A$14:$B$65,2,0))</f>
        <v>急性期一般入院料４</v>
      </c>
      <c r="S35" s="16">
        <v>60</v>
      </c>
    </row>
    <row r="36" spans="2:19" outlineLevel="1" x14ac:dyDescent="0.15">
      <c r="B36" s="10"/>
      <c r="C36" s="10"/>
      <c r="D36" s="9" t="s">
        <v>1648</v>
      </c>
      <c r="E36" s="10"/>
      <c r="F36" s="10"/>
      <c r="G36" s="10"/>
      <c r="H36" s="16">
        <f t="shared" ref="H36:P36" si="8">SUBTOTAL(9,H35:H35)</f>
        <v>60</v>
      </c>
      <c r="I36" s="16">
        <f t="shared" si="8"/>
        <v>60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  <c r="N36" s="16">
        <f t="shared" si="8"/>
        <v>0</v>
      </c>
      <c r="O36" s="16">
        <f t="shared" si="8"/>
        <v>0</v>
      </c>
      <c r="P36" s="16">
        <f t="shared" si="8"/>
        <v>0</v>
      </c>
      <c r="Q36" s="7"/>
      <c r="R36" s="7"/>
      <c r="S36" s="16">
        <f>SUBTOTAL(9,S35:S35)</f>
        <v>60</v>
      </c>
    </row>
    <row r="37" spans="2:19" outlineLevel="2" x14ac:dyDescent="0.15">
      <c r="B37" s="10" t="s">
        <v>1731</v>
      </c>
      <c r="C37" s="10" t="s">
        <v>3</v>
      </c>
      <c r="D37" s="7" t="s">
        <v>325</v>
      </c>
      <c r="E37" s="10" t="s">
        <v>523</v>
      </c>
      <c r="F37" s="10" t="s">
        <v>1193</v>
      </c>
      <c r="G37" s="10" t="s">
        <v>1193</v>
      </c>
      <c r="H37" s="16">
        <v>0</v>
      </c>
      <c r="I37" s="16">
        <v>0</v>
      </c>
      <c r="J37" s="16">
        <v>0</v>
      </c>
      <c r="K37" s="16">
        <v>45</v>
      </c>
      <c r="L37" s="16">
        <v>45</v>
      </c>
      <c r="M37" s="16">
        <v>0</v>
      </c>
      <c r="N37" s="16">
        <v>0</v>
      </c>
      <c r="O37" s="16">
        <v>0</v>
      </c>
      <c r="P37" s="16">
        <v>0</v>
      </c>
      <c r="Q37" s="7" t="s">
        <v>1257</v>
      </c>
      <c r="R37" s="7" t="str">
        <f>IF(Q37="","",VLOOKUP(Q37,Sheet2!$A$14:$B$65,2,0))</f>
        <v>急性期一般入院料６</v>
      </c>
      <c r="S37" s="16">
        <v>45</v>
      </c>
    </row>
    <row r="38" spans="2:19" outlineLevel="2" x14ac:dyDescent="0.15">
      <c r="B38" s="10" t="s">
        <v>1731</v>
      </c>
      <c r="C38" s="10" t="s">
        <v>3</v>
      </c>
      <c r="D38" s="7" t="s">
        <v>325</v>
      </c>
      <c r="E38" s="10" t="s">
        <v>524</v>
      </c>
      <c r="F38" s="10" t="s">
        <v>1193</v>
      </c>
      <c r="G38" s="10" t="s">
        <v>1193</v>
      </c>
      <c r="H38" s="16">
        <v>0</v>
      </c>
      <c r="I38" s="16">
        <v>0</v>
      </c>
      <c r="J38" s="16">
        <v>0</v>
      </c>
      <c r="K38" s="16">
        <v>45</v>
      </c>
      <c r="L38" s="16">
        <v>45</v>
      </c>
      <c r="M38" s="16">
        <v>0</v>
      </c>
      <c r="N38" s="16">
        <v>0</v>
      </c>
      <c r="O38" s="16">
        <v>0</v>
      </c>
      <c r="P38" s="16">
        <v>0</v>
      </c>
      <c r="Q38" s="7" t="s">
        <v>1257</v>
      </c>
      <c r="R38" s="7" t="str">
        <f>IF(Q38="","",VLOOKUP(Q38,Sheet2!$A$14:$B$65,2,0))</f>
        <v>急性期一般入院料６</v>
      </c>
      <c r="S38" s="16">
        <v>45</v>
      </c>
    </row>
    <row r="39" spans="2:19" outlineLevel="2" x14ac:dyDescent="0.15">
      <c r="B39" s="10" t="s">
        <v>1731</v>
      </c>
      <c r="C39" s="10" t="s">
        <v>3</v>
      </c>
      <c r="D39" s="7" t="s">
        <v>325</v>
      </c>
      <c r="E39" s="10" t="s">
        <v>530</v>
      </c>
      <c r="F39" s="10" t="s">
        <v>1193</v>
      </c>
      <c r="G39" s="10" t="s">
        <v>1193</v>
      </c>
      <c r="H39" s="16">
        <v>0</v>
      </c>
      <c r="I39" s="16">
        <v>0</v>
      </c>
      <c r="J39" s="16">
        <v>0</v>
      </c>
      <c r="K39" s="16">
        <v>28</v>
      </c>
      <c r="L39" s="16">
        <v>28</v>
      </c>
      <c r="M39" s="16">
        <v>0</v>
      </c>
      <c r="N39" s="16">
        <v>0</v>
      </c>
      <c r="O39" s="16">
        <v>0</v>
      </c>
      <c r="P39" s="16">
        <v>0</v>
      </c>
      <c r="Q39" s="7" t="s">
        <v>1257</v>
      </c>
      <c r="R39" s="7" t="str">
        <f>IF(Q39="","",VLOOKUP(Q39,Sheet2!$A$14:$B$65,2,0))</f>
        <v>急性期一般入院料６</v>
      </c>
      <c r="S39" s="16">
        <v>28</v>
      </c>
    </row>
    <row r="40" spans="2:19" outlineLevel="1" x14ac:dyDescent="0.15">
      <c r="B40" s="10"/>
      <c r="C40" s="10"/>
      <c r="D40" s="9" t="s">
        <v>1583</v>
      </c>
      <c r="E40" s="10"/>
      <c r="F40" s="10"/>
      <c r="G40" s="10"/>
      <c r="H40" s="16">
        <f t="shared" ref="H40:P40" si="9">SUBTOTAL(9,H37:H39)</f>
        <v>0</v>
      </c>
      <c r="I40" s="16">
        <f t="shared" si="9"/>
        <v>0</v>
      </c>
      <c r="J40" s="16">
        <f t="shared" si="9"/>
        <v>0</v>
      </c>
      <c r="K40" s="16">
        <f t="shared" si="9"/>
        <v>118</v>
      </c>
      <c r="L40" s="16">
        <f t="shared" si="9"/>
        <v>118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7"/>
      <c r="R40" s="7"/>
      <c r="S40" s="16">
        <f>SUBTOTAL(9,S37:S39)</f>
        <v>118</v>
      </c>
    </row>
    <row r="41" spans="2:19" outlineLevel="2" x14ac:dyDescent="0.15">
      <c r="B41" s="10" t="s">
        <v>1731</v>
      </c>
      <c r="C41" s="10" t="s">
        <v>3</v>
      </c>
      <c r="D41" s="7" t="s">
        <v>92</v>
      </c>
      <c r="E41" s="10" t="s">
        <v>549</v>
      </c>
      <c r="F41" s="10" t="s">
        <v>1322</v>
      </c>
      <c r="G41" s="10" t="s">
        <v>1322</v>
      </c>
      <c r="H41" s="16">
        <v>50</v>
      </c>
      <c r="I41" s="16">
        <v>44</v>
      </c>
      <c r="J41" s="16">
        <v>6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7" t="s">
        <v>1254</v>
      </c>
      <c r="R41" s="7" t="str">
        <f>IF(Q41="","",VLOOKUP(Q41,Sheet2!$A$14:$B$65,2,0))</f>
        <v>急性期一般入院料２</v>
      </c>
      <c r="S41" s="16">
        <v>50</v>
      </c>
    </row>
    <row r="42" spans="2:19" outlineLevel="1" x14ac:dyDescent="0.15">
      <c r="B42" s="10"/>
      <c r="C42" s="10"/>
      <c r="D42" s="9" t="s">
        <v>1351</v>
      </c>
      <c r="E42" s="10"/>
      <c r="F42" s="10"/>
      <c r="G42" s="10"/>
      <c r="H42" s="16">
        <f t="shared" ref="H42:P42" si="10">SUBTOTAL(9,H41:H41)</f>
        <v>50</v>
      </c>
      <c r="I42" s="16">
        <f t="shared" si="10"/>
        <v>44</v>
      </c>
      <c r="J42" s="16">
        <f t="shared" si="10"/>
        <v>6</v>
      </c>
      <c r="K42" s="16">
        <f t="shared" si="10"/>
        <v>0</v>
      </c>
      <c r="L42" s="16">
        <f t="shared" si="10"/>
        <v>0</v>
      </c>
      <c r="M42" s="16">
        <f t="shared" si="10"/>
        <v>0</v>
      </c>
      <c r="N42" s="16">
        <f t="shared" si="10"/>
        <v>0</v>
      </c>
      <c r="O42" s="16">
        <f t="shared" si="10"/>
        <v>0</v>
      </c>
      <c r="P42" s="16">
        <f t="shared" si="10"/>
        <v>0</v>
      </c>
      <c r="Q42" s="7"/>
      <c r="R42" s="7"/>
      <c r="S42" s="16">
        <f>SUBTOTAL(9,S41:S41)</f>
        <v>50</v>
      </c>
    </row>
    <row r="43" spans="2:19" outlineLevel="2" x14ac:dyDescent="0.15">
      <c r="B43" s="10" t="s">
        <v>1731</v>
      </c>
      <c r="C43" s="10" t="s">
        <v>3</v>
      </c>
      <c r="D43" s="7" t="s">
        <v>297</v>
      </c>
      <c r="E43" s="10" t="s">
        <v>492</v>
      </c>
      <c r="F43" s="10" t="s">
        <v>1322</v>
      </c>
      <c r="G43" s="10" t="s">
        <v>1322</v>
      </c>
      <c r="H43" s="16">
        <v>20</v>
      </c>
      <c r="I43" s="16">
        <v>20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7" t="s">
        <v>1255</v>
      </c>
      <c r="R43" s="7" t="str">
        <f>IF(Q43="","",VLOOKUP(Q43,Sheet2!$A$14:$B$65,2,0))</f>
        <v>急性期一般入院料３</v>
      </c>
      <c r="S43" s="16">
        <v>20</v>
      </c>
    </row>
    <row r="44" spans="2:19" outlineLevel="2" x14ac:dyDescent="0.15">
      <c r="B44" s="10" t="s">
        <v>1731</v>
      </c>
      <c r="C44" s="10" t="s">
        <v>3</v>
      </c>
      <c r="D44" s="7" t="s">
        <v>297</v>
      </c>
      <c r="E44" s="10" t="s">
        <v>1097</v>
      </c>
      <c r="F44" s="10" t="s">
        <v>1323</v>
      </c>
      <c r="G44" s="10" t="s">
        <v>1323</v>
      </c>
      <c r="H44" s="16">
        <v>24</v>
      </c>
      <c r="I44" s="16">
        <v>24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7" t="s">
        <v>1276</v>
      </c>
      <c r="R44" s="7" t="str">
        <f>IF(Q44="","",VLOOKUP(Q44,Sheet2!$A$14:$B$65,2,0))</f>
        <v>小児入院医療管理料１</v>
      </c>
      <c r="S44" s="16">
        <v>24</v>
      </c>
    </row>
    <row r="45" spans="2:19" outlineLevel="1" x14ac:dyDescent="0.15">
      <c r="B45" s="10"/>
      <c r="C45" s="10"/>
      <c r="D45" s="9" t="s">
        <v>1555</v>
      </c>
      <c r="E45" s="10"/>
      <c r="F45" s="10"/>
      <c r="G45" s="10"/>
      <c r="H45" s="16">
        <f t="shared" ref="H45:P45" si="11">SUBTOTAL(9,H43:H44)</f>
        <v>44</v>
      </c>
      <c r="I45" s="16">
        <f t="shared" si="11"/>
        <v>44</v>
      </c>
      <c r="J45" s="16">
        <f t="shared" si="11"/>
        <v>0</v>
      </c>
      <c r="K45" s="16">
        <f t="shared" si="11"/>
        <v>0</v>
      </c>
      <c r="L45" s="16">
        <f t="shared" si="11"/>
        <v>0</v>
      </c>
      <c r="M45" s="16">
        <f t="shared" si="11"/>
        <v>0</v>
      </c>
      <c r="N45" s="16">
        <f t="shared" si="11"/>
        <v>0</v>
      </c>
      <c r="O45" s="16">
        <f t="shared" si="11"/>
        <v>0</v>
      </c>
      <c r="P45" s="16">
        <f t="shared" si="11"/>
        <v>0</v>
      </c>
      <c r="Q45" s="7"/>
      <c r="R45" s="7"/>
      <c r="S45" s="16">
        <f>SUBTOTAL(9,S43:S44)</f>
        <v>44</v>
      </c>
    </row>
    <row r="46" spans="2:19" outlineLevel="2" x14ac:dyDescent="0.15">
      <c r="B46" s="10" t="s">
        <v>1731</v>
      </c>
      <c r="C46" s="10" t="s">
        <v>3</v>
      </c>
      <c r="D46" s="7" t="s">
        <v>208</v>
      </c>
      <c r="E46" s="10" t="s">
        <v>517</v>
      </c>
      <c r="F46" s="10" t="s">
        <v>1322</v>
      </c>
      <c r="G46" s="10" t="s">
        <v>1322</v>
      </c>
      <c r="H46" s="16">
        <v>33</v>
      </c>
      <c r="I46" s="16">
        <v>33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7" t="s">
        <v>1254</v>
      </c>
      <c r="R46" s="7" t="str">
        <f>IF(Q46="","",VLOOKUP(Q46,Sheet2!$A$14:$B$65,2,0))</f>
        <v>急性期一般入院料２</v>
      </c>
      <c r="S46" s="16">
        <v>33</v>
      </c>
    </row>
    <row r="47" spans="2:19" outlineLevel="2" x14ac:dyDescent="0.15">
      <c r="B47" s="10" t="s">
        <v>1731</v>
      </c>
      <c r="C47" s="10" t="s">
        <v>3</v>
      </c>
      <c r="D47" s="7" t="s">
        <v>208</v>
      </c>
      <c r="E47" s="10" t="s">
        <v>516</v>
      </c>
      <c r="F47" s="10" t="s">
        <v>1193</v>
      </c>
      <c r="G47" s="10" t="s">
        <v>1193</v>
      </c>
      <c r="H47" s="16">
        <v>0</v>
      </c>
      <c r="I47" s="16">
        <v>0</v>
      </c>
      <c r="J47" s="16">
        <v>0</v>
      </c>
      <c r="K47" s="16">
        <v>30</v>
      </c>
      <c r="L47" s="16">
        <v>30</v>
      </c>
      <c r="M47" s="16">
        <v>0</v>
      </c>
      <c r="N47" s="16">
        <v>0</v>
      </c>
      <c r="O47" s="16">
        <v>0</v>
      </c>
      <c r="P47" s="16">
        <v>0</v>
      </c>
      <c r="Q47" s="7" t="s">
        <v>1257</v>
      </c>
      <c r="R47" s="7" t="str">
        <f>IF(Q47="","",VLOOKUP(Q47,Sheet2!$A$14:$B$65,2,0))</f>
        <v>急性期一般入院料６</v>
      </c>
      <c r="S47" s="16">
        <v>30</v>
      </c>
    </row>
    <row r="48" spans="2:19" outlineLevel="2" x14ac:dyDescent="0.15">
      <c r="B48" s="10" t="s">
        <v>1731</v>
      </c>
      <c r="C48" s="10" t="s">
        <v>3</v>
      </c>
      <c r="D48" s="7" t="s">
        <v>208</v>
      </c>
      <c r="E48" s="10" t="s">
        <v>484</v>
      </c>
      <c r="F48" s="10" t="s">
        <v>1323</v>
      </c>
      <c r="G48" s="10" t="s">
        <v>1323</v>
      </c>
      <c r="H48" s="16">
        <v>0</v>
      </c>
      <c r="I48" s="16">
        <v>0</v>
      </c>
      <c r="J48" s="16">
        <v>0</v>
      </c>
      <c r="K48" s="16">
        <v>60</v>
      </c>
      <c r="L48" s="16">
        <v>60</v>
      </c>
      <c r="M48" s="16">
        <v>0</v>
      </c>
      <c r="N48" s="16">
        <v>0</v>
      </c>
      <c r="O48" s="16">
        <v>0</v>
      </c>
      <c r="P48" s="16">
        <v>0</v>
      </c>
      <c r="Q48" s="7" t="s">
        <v>1283</v>
      </c>
      <c r="R48" s="7" t="str">
        <f>IF(Q48="","",VLOOKUP(Q48,Sheet2!$A$14:$B$65,2,0))</f>
        <v>特殊疾患入院医療管理料</v>
      </c>
      <c r="S48" s="16">
        <v>60</v>
      </c>
    </row>
    <row r="49" spans="2:19" outlineLevel="1" x14ac:dyDescent="0.15">
      <c r="B49" s="10"/>
      <c r="C49" s="10"/>
      <c r="D49" s="9" t="s">
        <v>1467</v>
      </c>
      <c r="E49" s="10"/>
      <c r="F49" s="10"/>
      <c r="G49" s="10"/>
      <c r="H49" s="16">
        <f t="shared" ref="H49:P49" si="12">SUBTOTAL(9,H46:H48)</f>
        <v>33</v>
      </c>
      <c r="I49" s="16">
        <f t="shared" si="12"/>
        <v>33</v>
      </c>
      <c r="J49" s="16">
        <f t="shared" si="12"/>
        <v>0</v>
      </c>
      <c r="K49" s="16">
        <f t="shared" si="12"/>
        <v>90</v>
      </c>
      <c r="L49" s="16">
        <f t="shared" si="12"/>
        <v>90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7"/>
      <c r="R49" s="7"/>
      <c r="S49" s="16">
        <f>SUBTOTAL(9,S46:S48)</f>
        <v>123</v>
      </c>
    </row>
    <row r="50" spans="2:19" outlineLevel="2" x14ac:dyDescent="0.15">
      <c r="B50" s="10" t="s">
        <v>1731</v>
      </c>
      <c r="C50" s="10" t="s">
        <v>3</v>
      </c>
      <c r="D50" s="7" t="s">
        <v>181</v>
      </c>
      <c r="E50" s="10" t="s">
        <v>826</v>
      </c>
      <c r="F50" s="10" t="s">
        <v>1324</v>
      </c>
      <c r="G50" s="10" t="s">
        <v>1324</v>
      </c>
      <c r="H50" s="16">
        <v>36</v>
      </c>
      <c r="I50" s="16">
        <v>0</v>
      </c>
      <c r="J50" s="16">
        <v>36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7" t="s">
        <v>1261</v>
      </c>
      <c r="R50" s="7" t="str">
        <f>IF(Q50="","",VLOOKUP(Q50,Sheet2!$A$14:$B$65,2,0))</f>
        <v>地域一般入院料２</v>
      </c>
      <c r="S50" s="16">
        <v>36</v>
      </c>
    </row>
    <row r="51" spans="2:19" outlineLevel="2" x14ac:dyDescent="0.15">
      <c r="B51" s="10" t="s">
        <v>1731</v>
      </c>
      <c r="C51" s="10" t="s">
        <v>3</v>
      </c>
      <c r="D51" s="7" t="s">
        <v>181</v>
      </c>
      <c r="E51" s="10" t="s">
        <v>827</v>
      </c>
      <c r="F51" s="10" t="s">
        <v>1324</v>
      </c>
      <c r="G51" s="10" t="s">
        <v>1324</v>
      </c>
      <c r="H51" s="16">
        <v>38</v>
      </c>
      <c r="I51" s="16">
        <v>38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7" t="s">
        <v>1261</v>
      </c>
      <c r="R51" s="7" t="str">
        <f>IF(Q51="","",VLOOKUP(Q51,Sheet2!$A$14:$B$65,2,0))</f>
        <v>地域一般入院料２</v>
      </c>
      <c r="S51" s="16">
        <v>38</v>
      </c>
    </row>
    <row r="52" spans="2:19" outlineLevel="2" x14ac:dyDescent="0.15">
      <c r="B52" s="10" t="s">
        <v>1731</v>
      </c>
      <c r="C52" s="10" t="s">
        <v>3</v>
      </c>
      <c r="D52" s="7" t="s">
        <v>181</v>
      </c>
      <c r="E52" s="10" t="s">
        <v>682</v>
      </c>
      <c r="F52" s="10" t="s">
        <v>1321</v>
      </c>
      <c r="G52" s="10" t="s">
        <v>1321</v>
      </c>
      <c r="H52" s="16">
        <v>38</v>
      </c>
      <c r="I52" s="16">
        <v>38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7" t="s">
        <v>1261</v>
      </c>
      <c r="R52" s="7" t="str">
        <f>IF(Q52="","",VLOOKUP(Q52,Sheet2!$A$14:$B$65,2,0))</f>
        <v>地域一般入院料２</v>
      </c>
      <c r="S52" s="16">
        <v>38</v>
      </c>
    </row>
    <row r="53" spans="2:19" outlineLevel="2" x14ac:dyDescent="0.15">
      <c r="B53" s="10" t="s">
        <v>1731</v>
      </c>
      <c r="C53" s="10" t="s">
        <v>3</v>
      </c>
      <c r="D53" s="7" t="s">
        <v>181</v>
      </c>
      <c r="E53" s="10" t="s">
        <v>828</v>
      </c>
      <c r="F53" s="10" t="s">
        <v>1321</v>
      </c>
      <c r="G53" s="10" t="s">
        <v>1321</v>
      </c>
      <c r="H53" s="16">
        <v>25</v>
      </c>
      <c r="I53" s="16">
        <v>25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7" t="s">
        <v>1295</v>
      </c>
      <c r="R53" s="7" t="str">
        <f>IF(Q53="","",VLOOKUP(Q53,Sheet2!$A$14:$B$65,2,0))</f>
        <v>新生児特定集中治療室管理料１</v>
      </c>
      <c r="S53" s="16">
        <v>25</v>
      </c>
    </row>
    <row r="54" spans="2:19" outlineLevel="2" x14ac:dyDescent="0.15">
      <c r="B54" s="10" t="s">
        <v>1731</v>
      </c>
      <c r="C54" s="10" t="s">
        <v>3</v>
      </c>
      <c r="D54" s="7" t="s">
        <v>181</v>
      </c>
      <c r="E54" s="10" t="s">
        <v>829</v>
      </c>
      <c r="F54" s="10" t="s">
        <v>1321</v>
      </c>
      <c r="G54" s="10" t="s">
        <v>1321</v>
      </c>
      <c r="H54" s="16">
        <v>46</v>
      </c>
      <c r="I54" s="16">
        <v>46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7" t="s">
        <v>1261</v>
      </c>
      <c r="R54" s="7" t="str">
        <f>IF(Q54="","",VLOOKUP(Q54,Sheet2!$A$14:$B$65,2,0))</f>
        <v>地域一般入院料２</v>
      </c>
      <c r="S54" s="16">
        <v>46</v>
      </c>
    </row>
    <row r="55" spans="2:19" outlineLevel="2" x14ac:dyDescent="0.15">
      <c r="B55" s="10" t="s">
        <v>1731</v>
      </c>
      <c r="C55" s="10" t="s">
        <v>3</v>
      </c>
      <c r="D55" s="7" t="s">
        <v>181</v>
      </c>
      <c r="E55" s="10" t="s">
        <v>830</v>
      </c>
      <c r="F55" s="10" t="s">
        <v>1321</v>
      </c>
      <c r="G55" s="10" t="s">
        <v>1321</v>
      </c>
      <c r="H55" s="16">
        <v>36</v>
      </c>
      <c r="I55" s="16">
        <v>36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7" t="s">
        <v>1261</v>
      </c>
      <c r="R55" s="7" t="str">
        <f>IF(Q55="","",VLOOKUP(Q55,Sheet2!$A$14:$B$65,2,0))</f>
        <v>地域一般入院料２</v>
      </c>
      <c r="S55" s="16">
        <v>36</v>
      </c>
    </row>
    <row r="56" spans="2:19" outlineLevel="2" x14ac:dyDescent="0.15">
      <c r="B56" s="10" t="s">
        <v>1731</v>
      </c>
      <c r="C56" s="10" t="s">
        <v>3</v>
      </c>
      <c r="D56" s="7" t="s">
        <v>181</v>
      </c>
      <c r="E56" s="10" t="s">
        <v>831</v>
      </c>
      <c r="F56" s="10" t="s">
        <v>1321</v>
      </c>
      <c r="G56" s="10" t="s">
        <v>1321</v>
      </c>
      <c r="H56" s="16">
        <v>60</v>
      </c>
      <c r="I56" s="16">
        <v>60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7" t="s">
        <v>1261</v>
      </c>
      <c r="R56" s="7" t="str">
        <f>IF(Q56="","",VLOOKUP(Q56,Sheet2!$A$14:$B$65,2,0))</f>
        <v>地域一般入院料２</v>
      </c>
      <c r="S56" s="16">
        <v>60</v>
      </c>
    </row>
    <row r="57" spans="2:19" outlineLevel="2" x14ac:dyDescent="0.15">
      <c r="B57" s="10" t="s">
        <v>1731</v>
      </c>
      <c r="C57" s="10" t="s">
        <v>3</v>
      </c>
      <c r="D57" s="7" t="s">
        <v>181</v>
      </c>
      <c r="E57" s="10" t="s">
        <v>832</v>
      </c>
      <c r="F57" s="10" t="s">
        <v>1321</v>
      </c>
      <c r="G57" s="10" t="s">
        <v>1321</v>
      </c>
      <c r="H57" s="16">
        <v>6</v>
      </c>
      <c r="I57" s="16">
        <v>6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7" t="s">
        <v>1299</v>
      </c>
      <c r="R57" s="7" t="str">
        <f>IF(Q57="","",VLOOKUP(Q57,Sheet2!$A$14:$B$65,2,0))</f>
        <v>特定集中治療室管理料１</v>
      </c>
      <c r="S57" s="16">
        <v>6</v>
      </c>
    </row>
    <row r="58" spans="2:19" outlineLevel="2" x14ac:dyDescent="0.15">
      <c r="B58" s="10" t="s">
        <v>1731</v>
      </c>
      <c r="C58" s="10" t="s">
        <v>3</v>
      </c>
      <c r="D58" s="7" t="s">
        <v>181</v>
      </c>
      <c r="E58" s="10" t="s">
        <v>833</v>
      </c>
      <c r="F58" s="10" t="s">
        <v>1321</v>
      </c>
      <c r="G58" s="10" t="s">
        <v>1321</v>
      </c>
      <c r="H58" s="16">
        <v>40</v>
      </c>
      <c r="I58" s="16">
        <v>40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7" t="s">
        <v>1261</v>
      </c>
      <c r="R58" s="7" t="str">
        <f>IF(Q58="","",VLOOKUP(Q58,Sheet2!$A$14:$B$65,2,0))</f>
        <v>地域一般入院料２</v>
      </c>
      <c r="S58" s="16">
        <v>40</v>
      </c>
    </row>
    <row r="59" spans="2:19" outlineLevel="2" x14ac:dyDescent="0.15">
      <c r="B59" s="10" t="s">
        <v>1731</v>
      </c>
      <c r="C59" s="10" t="s">
        <v>3</v>
      </c>
      <c r="D59" s="7" t="s">
        <v>181</v>
      </c>
      <c r="E59" s="10" t="s">
        <v>834</v>
      </c>
      <c r="F59" s="10" t="s">
        <v>1321</v>
      </c>
      <c r="G59" s="10" t="s">
        <v>1321</v>
      </c>
      <c r="H59" s="16">
        <v>40</v>
      </c>
      <c r="I59" s="16">
        <v>40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7" t="s">
        <v>1261</v>
      </c>
      <c r="R59" s="7" t="str">
        <f>IF(Q59="","",VLOOKUP(Q59,Sheet2!$A$14:$B$65,2,0))</f>
        <v>地域一般入院料２</v>
      </c>
      <c r="S59" s="16">
        <v>40</v>
      </c>
    </row>
    <row r="60" spans="2:19" outlineLevel="2" x14ac:dyDescent="0.15">
      <c r="B60" s="10" t="s">
        <v>1731</v>
      </c>
      <c r="C60" s="10" t="s">
        <v>3</v>
      </c>
      <c r="D60" s="7" t="s">
        <v>181</v>
      </c>
      <c r="E60" s="10" t="s">
        <v>835</v>
      </c>
      <c r="F60" s="10" t="s">
        <v>1321</v>
      </c>
      <c r="G60" s="10" t="s">
        <v>1321</v>
      </c>
      <c r="H60" s="16">
        <v>30</v>
      </c>
      <c r="I60" s="16">
        <v>30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7" t="s">
        <v>1261</v>
      </c>
      <c r="R60" s="7" t="str">
        <f>IF(Q60="","",VLOOKUP(Q60,Sheet2!$A$14:$B$65,2,0))</f>
        <v>地域一般入院料２</v>
      </c>
      <c r="S60" s="16">
        <v>30</v>
      </c>
    </row>
    <row r="61" spans="2:19" outlineLevel="2" x14ac:dyDescent="0.15">
      <c r="B61" s="10" t="s">
        <v>1731</v>
      </c>
      <c r="C61" s="10" t="s">
        <v>3</v>
      </c>
      <c r="D61" s="7" t="s">
        <v>181</v>
      </c>
      <c r="E61" s="10" t="s">
        <v>720</v>
      </c>
      <c r="F61" s="10" t="s">
        <v>1321</v>
      </c>
      <c r="G61" s="10" t="s">
        <v>1321</v>
      </c>
      <c r="H61" s="16">
        <v>45</v>
      </c>
      <c r="I61" s="16">
        <v>45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7" t="s">
        <v>1261</v>
      </c>
      <c r="R61" s="7" t="str">
        <f>IF(Q61="","",VLOOKUP(Q61,Sheet2!$A$14:$B$65,2,0))</f>
        <v>地域一般入院料２</v>
      </c>
      <c r="S61" s="16">
        <v>45</v>
      </c>
    </row>
    <row r="62" spans="2:19" outlineLevel="2" x14ac:dyDescent="0.15">
      <c r="B62" s="10" t="s">
        <v>1731</v>
      </c>
      <c r="C62" s="10" t="s">
        <v>3</v>
      </c>
      <c r="D62" s="7" t="s">
        <v>181</v>
      </c>
      <c r="E62" s="10" t="s">
        <v>721</v>
      </c>
      <c r="F62" s="10" t="s">
        <v>1321</v>
      </c>
      <c r="G62" s="10" t="s">
        <v>1321</v>
      </c>
      <c r="H62" s="16">
        <v>41</v>
      </c>
      <c r="I62" s="16">
        <v>41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7" t="s">
        <v>1261</v>
      </c>
      <c r="R62" s="7" t="str">
        <f>IF(Q62="","",VLOOKUP(Q62,Sheet2!$A$14:$B$65,2,0))</f>
        <v>地域一般入院料２</v>
      </c>
      <c r="S62" s="16">
        <v>41</v>
      </c>
    </row>
    <row r="63" spans="2:19" outlineLevel="2" x14ac:dyDescent="0.15">
      <c r="B63" s="10" t="s">
        <v>1731</v>
      </c>
      <c r="C63" s="10" t="s">
        <v>3</v>
      </c>
      <c r="D63" s="7" t="s">
        <v>181</v>
      </c>
      <c r="E63" s="10" t="s">
        <v>836</v>
      </c>
      <c r="F63" s="10" t="s">
        <v>1321</v>
      </c>
      <c r="G63" s="10" t="s">
        <v>1321</v>
      </c>
      <c r="H63" s="16">
        <v>32</v>
      </c>
      <c r="I63" s="16">
        <v>32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7" t="s">
        <v>1261</v>
      </c>
      <c r="R63" s="7" t="str">
        <f>IF(Q63="","",VLOOKUP(Q63,Sheet2!$A$14:$B$65,2,0))</f>
        <v>地域一般入院料２</v>
      </c>
      <c r="S63" s="16">
        <v>32</v>
      </c>
    </row>
    <row r="64" spans="2:19" outlineLevel="2" x14ac:dyDescent="0.15">
      <c r="B64" s="10" t="s">
        <v>1731</v>
      </c>
      <c r="C64" s="10" t="s">
        <v>3</v>
      </c>
      <c r="D64" s="7" t="s">
        <v>181</v>
      </c>
      <c r="E64" s="10" t="s">
        <v>837</v>
      </c>
      <c r="F64" s="10" t="s">
        <v>1321</v>
      </c>
      <c r="G64" s="10" t="s">
        <v>1321</v>
      </c>
      <c r="H64" s="16">
        <v>41</v>
      </c>
      <c r="I64" s="16">
        <v>41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7" t="s">
        <v>1261</v>
      </c>
      <c r="R64" s="7" t="str">
        <f>IF(Q64="","",VLOOKUP(Q64,Sheet2!$A$14:$B$65,2,0))</f>
        <v>地域一般入院料２</v>
      </c>
      <c r="S64" s="16">
        <v>41</v>
      </c>
    </row>
    <row r="65" spans="2:19" outlineLevel="2" x14ac:dyDescent="0.15">
      <c r="B65" s="10" t="s">
        <v>1731</v>
      </c>
      <c r="C65" s="10" t="s">
        <v>3</v>
      </c>
      <c r="D65" s="7" t="s">
        <v>181</v>
      </c>
      <c r="E65" s="10" t="s">
        <v>540</v>
      </c>
      <c r="F65" s="10" t="s">
        <v>1321</v>
      </c>
      <c r="G65" s="10" t="s">
        <v>1321</v>
      </c>
      <c r="H65" s="16">
        <v>60</v>
      </c>
      <c r="I65" s="16">
        <v>60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7" t="s">
        <v>1261</v>
      </c>
      <c r="R65" s="7" t="str">
        <f>IF(Q65="","",VLOOKUP(Q65,Sheet2!$A$14:$B$65,2,0))</f>
        <v>地域一般入院料２</v>
      </c>
      <c r="S65" s="16">
        <v>60</v>
      </c>
    </row>
    <row r="66" spans="2:19" outlineLevel="2" x14ac:dyDescent="0.15">
      <c r="B66" s="10" t="s">
        <v>1731</v>
      </c>
      <c r="C66" s="10" t="s">
        <v>3</v>
      </c>
      <c r="D66" s="7" t="s">
        <v>181</v>
      </c>
      <c r="E66" s="10" t="s">
        <v>838</v>
      </c>
      <c r="F66" s="10" t="s">
        <v>1321</v>
      </c>
      <c r="G66" s="10" t="s">
        <v>1321</v>
      </c>
      <c r="H66" s="16">
        <v>4</v>
      </c>
      <c r="I66" s="16">
        <v>4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7" t="s">
        <v>1277</v>
      </c>
      <c r="R66" s="7" t="str">
        <f>IF(Q66="","",VLOOKUP(Q66,Sheet2!$A$14:$B$65,2,0))</f>
        <v>救命救急入院料１</v>
      </c>
      <c r="S66" s="16">
        <v>4</v>
      </c>
    </row>
    <row r="67" spans="2:19" outlineLevel="2" x14ac:dyDescent="0.15">
      <c r="B67" s="10" t="s">
        <v>1731</v>
      </c>
      <c r="C67" s="10" t="s">
        <v>3</v>
      </c>
      <c r="D67" s="7" t="s">
        <v>181</v>
      </c>
      <c r="E67" s="10" t="s">
        <v>839</v>
      </c>
      <c r="F67" s="10" t="s">
        <v>1321</v>
      </c>
      <c r="G67" s="10" t="s">
        <v>1321</v>
      </c>
      <c r="H67" s="16">
        <v>10</v>
      </c>
      <c r="I67" s="16">
        <v>10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7" t="s">
        <v>1271</v>
      </c>
      <c r="R67" s="7" t="str">
        <f>IF(Q67="","",VLOOKUP(Q67,Sheet2!$A$14:$B$65,2,0))</f>
        <v>障害者施設等10対１入院基本料</v>
      </c>
      <c r="S67" s="16">
        <v>10</v>
      </c>
    </row>
    <row r="68" spans="2:19" outlineLevel="2" x14ac:dyDescent="0.15">
      <c r="B68" s="10" t="s">
        <v>1731</v>
      </c>
      <c r="C68" s="10" t="s">
        <v>3</v>
      </c>
      <c r="D68" s="7" t="s">
        <v>181</v>
      </c>
      <c r="E68" s="10" t="s">
        <v>840</v>
      </c>
      <c r="F68" s="10" t="s">
        <v>1321</v>
      </c>
      <c r="G68" s="10" t="s">
        <v>1321</v>
      </c>
      <c r="H68" s="16">
        <v>24</v>
      </c>
      <c r="I68" s="16">
        <v>24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7" t="s">
        <v>1303</v>
      </c>
      <c r="R68" s="7" t="str">
        <f>IF(Q68="","",VLOOKUP(Q68,Sheet2!$A$14:$B$65,2,0))</f>
        <v>専門病院10対１入院基本料</v>
      </c>
      <c r="S68" s="16">
        <v>24</v>
      </c>
    </row>
    <row r="69" spans="2:19" outlineLevel="2" x14ac:dyDescent="0.15">
      <c r="B69" s="10" t="s">
        <v>1731</v>
      </c>
      <c r="C69" s="10" t="s">
        <v>3</v>
      </c>
      <c r="D69" s="7" t="s">
        <v>181</v>
      </c>
      <c r="E69" s="10" t="s">
        <v>841</v>
      </c>
      <c r="F69" s="10" t="s">
        <v>1321</v>
      </c>
      <c r="G69" s="10" t="s">
        <v>1321</v>
      </c>
      <c r="H69" s="16">
        <v>18</v>
      </c>
      <c r="I69" s="16">
        <v>18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7" t="s">
        <v>1261</v>
      </c>
      <c r="R69" s="7" t="str">
        <f>IF(Q69="","",VLOOKUP(Q69,Sheet2!$A$14:$B$65,2,0))</f>
        <v>地域一般入院料２</v>
      </c>
      <c r="S69" s="16">
        <v>18</v>
      </c>
    </row>
    <row r="70" spans="2:19" outlineLevel="2" x14ac:dyDescent="0.15">
      <c r="B70" s="10" t="s">
        <v>1731</v>
      </c>
      <c r="C70" s="10" t="s">
        <v>3</v>
      </c>
      <c r="D70" s="7" t="s">
        <v>181</v>
      </c>
      <c r="E70" s="10" t="s">
        <v>842</v>
      </c>
      <c r="F70" s="10" t="s">
        <v>1321</v>
      </c>
      <c r="G70" s="10" t="s">
        <v>1321</v>
      </c>
      <c r="H70" s="16">
        <v>6</v>
      </c>
      <c r="I70" s="16">
        <v>6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7" t="s">
        <v>1279</v>
      </c>
      <c r="R70" s="7" t="str">
        <f>IF(Q70="","",VLOOKUP(Q70,Sheet2!$A$14:$B$65,2,0))</f>
        <v>ﾊｲｹｱﾕﾆｯﾄ入院医療管理料１</v>
      </c>
      <c r="S70" s="16">
        <v>6</v>
      </c>
    </row>
    <row r="71" spans="2:19" outlineLevel="2" x14ac:dyDescent="0.15">
      <c r="B71" s="10" t="s">
        <v>1731</v>
      </c>
      <c r="C71" s="10" t="s">
        <v>3</v>
      </c>
      <c r="D71" s="7" t="s">
        <v>181</v>
      </c>
      <c r="E71" s="10" t="s">
        <v>843</v>
      </c>
      <c r="F71" s="10" t="s">
        <v>1321</v>
      </c>
      <c r="G71" s="10" t="s">
        <v>1321</v>
      </c>
      <c r="H71" s="16">
        <v>15</v>
      </c>
      <c r="I71" s="16">
        <v>15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7" t="s">
        <v>1270</v>
      </c>
      <c r="R71" s="7" t="str">
        <f>IF(Q71="","",VLOOKUP(Q71,Sheet2!$A$14:$B$65,2,0))</f>
        <v>ﾊｲｹｱﾕﾆｯﾄ入院医療管理料２</v>
      </c>
      <c r="S71" s="16">
        <v>15</v>
      </c>
    </row>
    <row r="72" spans="2:19" outlineLevel="2" x14ac:dyDescent="0.15">
      <c r="B72" s="10" t="s">
        <v>1731</v>
      </c>
      <c r="C72" s="10" t="s">
        <v>3</v>
      </c>
      <c r="D72" s="7" t="s">
        <v>181</v>
      </c>
      <c r="E72" s="10" t="s">
        <v>844</v>
      </c>
      <c r="F72" s="10" t="s">
        <v>1321</v>
      </c>
      <c r="G72" s="10" t="s">
        <v>1321</v>
      </c>
      <c r="H72" s="16">
        <v>30</v>
      </c>
      <c r="I72" s="16">
        <v>30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7" t="s">
        <v>1297</v>
      </c>
      <c r="R72" s="7" t="str">
        <f>IF(Q72="","",VLOOKUP(Q72,Sheet2!$A$14:$B$65,2,0))</f>
        <v>脳卒中ｹｱﾕﾆｯﾄ入院医療管理料</v>
      </c>
      <c r="S72" s="16">
        <v>30</v>
      </c>
    </row>
    <row r="73" spans="2:19" outlineLevel="2" x14ac:dyDescent="0.15">
      <c r="B73" s="10" t="s">
        <v>1731</v>
      </c>
      <c r="C73" s="10" t="s">
        <v>3</v>
      </c>
      <c r="D73" s="7" t="s">
        <v>181</v>
      </c>
      <c r="E73" s="10" t="s">
        <v>845</v>
      </c>
      <c r="F73" s="10" t="s">
        <v>1321</v>
      </c>
      <c r="G73" s="10" t="s">
        <v>1321</v>
      </c>
      <c r="H73" s="16">
        <v>38</v>
      </c>
      <c r="I73" s="16">
        <v>38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7" t="s">
        <v>1295</v>
      </c>
      <c r="R73" s="7" t="str">
        <f>IF(Q73="","",VLOOKUP(Q73,Sheet2!$A$14:$B$65,2,0))</f>
        <v>新生児特定集中治療室管理料１</v>
      </c>
      <c r="S73" s="16">
        <v>38</v>
      </c>
    </row>
    <row r="74" spans="2:19" outlineLevel="2" x14ac:dyDescent="0.15">
      <c r="B74" s="10" t="s">
        <v>1731</v>
      </c>
      <c r="C74" s="10" t="s">
        <v>3</v>
      </c>
      <c r="D74" s="7" t="s">
        <v>181</v>
      </c>
      <c r="E74" s="10" t="s">
        <v>846</v>
      </c>
      <c r="F74" s="10" t="s">
        <v>1321</v>
      </c>
      <c r="G74" s="10" t="s">
        <v>1321</v>
      </c>
      <c r="H74" s="16">
        <v>42</v>
      </c>
      <c r="I74" s="16">
        <v>42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7" t="s">
        <v>1261</v>
      </c>
      <c r="R74" s="7" t="str">
        <f>IF(Q74="","",VLOOKUP(Q74,Sheet2!$A$14:$B$65,2,0))</f>
        <v>地域一般入院料２</v>
      </c>
      <c r="S74" s="16">
        <v>42</v>
      </c>
    </row>
    <row r="75" spans="2:19" outlineLevel="2" x14ac:dyDescent="0.15">
      <c r="B75" s="10" t="s">
        <v>1731</v>
      </c>
      <c r="C75" s="10" t="s">
        <v>3</v>
      </c>
      <c r="D75" s="7" t="s">
        <v>181</v>
      </c>
      <c r="E75" s="10" t="s">
        <v>847</v>
      </c>
      <c r="F75" s="10" t="s">
        <v>1321</v>
      </c>
      <c r="G75" s="10" t="s">
        <v>1321</v>
      </c>
      <c r="H75" s="16">
        <v>6</v>
      </c>
      <c r="I75" s="16">
        <v>6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7" t="s">
        <v>1277</v>
      </c>
      <c r="R75" s="7" t="str">
        <f>IF(Q75="","",VLOOKUP(Q75,Sheet2!$A$14:$B$65,2,0))</f>
        <v>救命救急入院料１</v>
      </c>
      <c r="S75" s="16">
        <v>6</v>
      </c>
    </row>
    <row r="76" spans="2:19" outlineLevel="2" x14ac:dyDescent="0.15">
      <c r="B76" s="10" t="s">
        <v>1731</v>
      </c>
      <c r="C76" s="10" t="s">
        <v>3</v>
      </c>
      <c r="D76" s="7" t="s">
        <v>181</v>
      </c>
      <c r="E76" s="10" t="s">
        <v>848</v>
      </c>
      <c r="F76" s="10" t="s">
        <v>1321</v>
      </c>
      <c r="G76" s="10" t="s">
        <v>1321</v>
      </c>
      <c r="H76" s="16">
        <v>48</v>
      </c>
      <c r="I76" s="16">
        <v>48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7" t="s">
        <v>1261</v>
      </c>
      <c r="R76" s="7" t="str">
        <f>IF(Q76="","",VLOOKUP(Q76,Sheet2!$A$14:$B$65,2,0))</f>
        <v>地域一般入院料２</v>
      </c>
      <c r="S76" s="16">
        <v>48</v>
      </c>
    </row>
    <row r="77" spans="2:19" outlineLevel="1" x14ac:dyDescent="0.15">
      <c r="B77" s="10"/>
      <c r="C77" s="10"/>
      <c r="D77" s="9" t="s">
        <v>1440</v>
      </c>
      <c r="E77" s="10"/>
      <c r="F77" s="10"/>
      <c r="G77" s="10"/>
      <c r="H77" s="16">
        <f t="shared" ref="H77:P77" si="13">SUBTOTAL(9,H50:H76)</f>
        <v>855</v>
      </c>
      <c r="I77" s="16">
        <f t="shared" si="13"/>
        <v>819</v>
      </c>
      <c r="J77" s="16">
        <f t="shared" si="13"/>
        <v>36</v>
      </c>
      <c r="K77" s="16">
        <f t="shared" si="13"/>
        <v>0</v>
      </c>
      <c r="L77" s="16">
        <f t="shared" si="13"/>
        <v>0</v>
      </c>
      <c r="M77" s="16">
        <f t="shared" si="13"/>
        <v>0</v>
      </c>
      <c r="N77" s="16">
        <f t="shared" si="13"/>
        <v>0</v>
      </c>
      <c r="O77" s="16">
        <f t="shared" si="13"/>
        <v>0</v>
      </c>
      <c r="P77" s="16">
        <f t="shared" si="13"/>
        <v>0</v>
      </c>
      <c r="Q77" s="7"/>
      <c r="R77" s="7"/>
      <c r="S77" s="16">
        <f>SUBTOTAL(9,S50:S76)</f>
        <v>855</v>
      </c>
    </row>
    <row r="78" spans="2:19" outlineLevel="2" x14ac:dyDescent="0.15">
      <c r="B78" s="10" t="s">
        <v>1731</v>
      </c>
      <c r="C78" s="10" t="s">
        <v>3</v>
      </c>
      <c r="D78" s="7" t="s">
        <v>313</v>
      </c>
      <c r="E78" s="10" t="s">
        <v>492</v>
      </c>
      <c r="F78" s="10" t="s">
        <v>1322</v>
      </c>
      <c r="G78" s="10" t="s">
        <v>1322</v>
      </c>
      <c r="H78" s="16">
        <v>57</v>
      </c>
      <c r="I78" s="16">
        <v>57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7" t="s">
        <v>1254</v>
      </c>
      <c r="R78" s="7" t="str">
        <f>IF(Q78="","",VLOOKUP(Q78,Sheet2!$A$14:$B$65,2,0))</f>
        <v>急性期一般入院料２</v>
      </c>
      <c r="S78" s="16">
        <v>57</v>
      </c>
    </row>
    <row r="79" spans="2:19" outlineLevel="1" x14ac:dyDescent="0.15">
      <c r="B79" s="10"/>
      <c r="C79" s="10"/>
      <c r="D79" s="9" t="s">
        <v>1571</v>
      </c>
      <c r="E79" s="10"/>
      <c r="F79" s="10"/>
      <c r="G79" s="10"/>
      <c r="H79" s="16">
        <f t="shared" ref="H79:P79" si="14">SUBTOTAL(9,H78:H78)</f>
        <v>57</v>
      </c>
      <c r="I79" s="16">
        <f t="shared" si="14"/>
        <v>57</v>
      </c>
      <c r="J79" s="16">
        <f t="shared" si="14"/>
        <v>0</v>
      </c>
      <c r="K79" s="16">
        <f t="shared" si="14"/>
        <v>0</v>
      </c>
      <c r="L79" s="16">
        <f t="shared" si="14"/>
        <v>0</v>
      </c>
      <c r="M79" s="16">
        <f t="shared" si="14"/>
        <v>0</v>
      </c>
      <c r="N79" s="16">
        <f t="shared" si="14"/>
        <v>0</v>
      </c>
      <c r="O79" s="16">
        <f t="shared" si="14"/>
        <v>0</v>
      </c>
      <c r="P79" s="16">
        <f t="shared" si="14"/>
        <v>0</v>
      </c>
      <c r="Q79" s="7"/>
      <c r="R79" s="7"/>
      <c r="S79" s="16">
        <f>SUBTOTAL(9,S78:S78)</f>
        <v>57</v>
      </c>
    </row>
    <row r="80" spans="2:19" outlineLevel="2" x14ac:dyDescent="0.15">
      <c r="B80" s="10" t="s">
        <v>1731</v>
      </c>
      <c r="C80" s="10" t="s">
        <v>14</v>
      </c>
      <c r="D80" s="7" t="s">
        <v>247</v>
      </c>
      <c r="E80" s="10" t="s">
        <v>500</v>
      </c>
      <c r="F80" s="10" t="s">
        <v>1193</v>
      </c>
      <c r="G80" s="10" t="s">
        <v>1193</v>
      </c>
      <c r="H80" s="16">
        <v>0</v>
      </c>
      <c r="I80" s="16">
        <v>0</v>
      </c>
      <c r="J80" s="16">
        <v>0</v>
      </c>
      <c r="K80" s="16">
        <v>60</v>
      </c>
      <c r="L80" s="16">
        <v>60</v>
      </c>
      <c r="M80" s="16">
        <v>0</v>
      </c>
      <c r="N80" s="16">
        <v>60</v>
      </c>
      <c r="O80" s="16">
        <v>60</v>
      </c>
      <c r="P80" s="16">
        <v>0</v>
      </c>
      <c r="Q80" s="7" t="s">
        <v>433</v>
      </c>
      <c r="R80" s="7" t="str">
        <f>IF(Q80="","",VLOOKUP(Q80,Sheet2!$A$14:$B$65,2,0))</f>
        <v/>
      </c>
      <c r="S80" s="16">
        <v>0</v>
      </c>
    </row>
    <row r="81" spans="2:19" outlineLevel="2" x14ac:dyDescent="0.15">
      <c r="B81" s="10" t="s">
        <v>1731</v>
      </c>
      <c r="C81" s="10" t="s">
        <v>14</v>
      </c>
      <c r="D81" s="7" t="s">
        <v>247</v>
      </c>
      <c r="E81" s="10" t="s">
        <v>496</v>
      </c>
      <c r="F81" s="10" t="s">
        <v>1193</v>
      </c>
      <c r="G81" s="10" t="s">
        <v>1193</v>
      </c>
      <c r="H81" s="16">
        <v>0</v>
      </c>
      <c r="I81" s="16">
        <v>0</v>
      </c>
      <c r="J81" s="16">
        <v>0</v>
      </c>
      <c r="K81" s="16">
        <v>60</v>
      </c>
      <c r="L81" s="16">
        <v>60</v>
      </c>
      <c r="M81" s="16">
        <v>0</v>
      </c>
      <c r="N81" s="16">
        <v>60</v>
      </c>
      <c r="O81" s="16">
        <v>60</v>
      </c>
      <c r="P81" s="16">
        <v>0</v>
      </c>
      <c r="Q81" s="7" t="s">
        <v>433</v>
      </c>
      <c r="R81" s="7" t="str">
        <f>IF(Q81="","",VLOOKUP(Q81,Sheet2!$A$14:$B$65,2,0))</f>
        <v/>
      </c>
      <c r="S81" s="16">
        <v>0</v>
      </c>
    </row>
    <row r="82" spans="2:19" outlineLevel="2" x14ac:dyDescent="0.15">
      <c r="B82" s="10" t="s">
        <v>1731</v>
      </c>
      <c r="C82" s="10" t="s">
        <v>14</v>
      </c>
      <c r="D82" s="7" t="s">
        <v>247</v>
      </c>
      <c r="E82" s="10" t="s">
        <v>497</v>
      </c>
      <c r="F82" s="10" t="s">
        <v>1193</v>
      </c>
      <c r="G82" s="10" t="s">
        <v>1193</v>
      </c>
      <c r="H82" s="16">
        <v>0</v>
      </c>
      <c r="I82" s="16">
        <v>0</v>
      </c>
      <c r="J82" s="16">
        <v>0</v>
      </c>
      <c r="K82" s="16">
        <v>60</v>
      </c>
      <c r="L82" s="16">
        <v>60</v>
      </c>
      <c r="M82" s="16">
        <v>0</v>
      </c>
      <c r="N82" s="16">
        <v>60</v>
      </c>
      <c r="O82" s="16">
        <v>60</v>
      </c>
      <c r="P82" s="16">
        <v>0</v>
      </c>
      <c r="Q82" s="7" t="s">
        <v>433</v>
      </c>
      <c r="R82" s="7" t="str">
        <f>IF(Q82="","",VLOOKUP(Q82,Sheet2!$A$14:$B$65,2,0))</f>
        <v/>
      </c>
      <c r="S82" s="16">
        <v>0</v>
      </c>
    </row>
    <row r="83" spans="2:19" outlineLevel="2" x14ac:dyDescent="0.15">
      <c r="B83" s="10" t="s">
        <v>1731</v>
      </c>
      <c r="C83" s="10" t="s">
        <v>14</v>
      </c>
      <c r="D83" s="7" t="s">
        <v>247</v>
      </c>
      <c r="E83" s="10" t="s">
        <v>977</v>
      </c>
      <c r="F83" s="10" t="s">
        <v>1193</v>
      </c>
      <c r="G83" s="10" t="s">
        <v>1193</v>
      </c>
      <c r="H83" s="16">
        <v>0</v>
      </c>
      <c r="I83" s="16">
        <v>0</v>
      </c>
      <c r="J83" s="16">
        <v>0</v>
      </c>
      <c r="K83" s="16">
        <v>53</v>
      </c>
      <c r="L83" s="16">
        <v>53</v>
      </c>
      <c r="M83" s="16">
        <v>0</v>
      </c>
      <c r="N83" s="16">
        <v>53</v>
      </c>
      <c r="O83" s="16">
        <v>53</v>
      </c>
      <c r="P83" s="16">
        <v>0</v>
      </c>
      <c r="Q83" s="7" t="s">
        <v>433</v>
      </c>
      <c r="R83" s="7" t="str">
        <f>IF(Q83="","",VLOOKUP(Q83,Sheet2!$A$14:$B$65,2,0))</f>
        <v/>
      </c>
      <c r="S83" s="16">
        <v>0</v>
      </c>
    </row>
    <row r="84" spans="2:19" outlineLevel="2" x14ac:dyDescent="0.15">
      <c r="B84" s="10" t="s">
        <v>1731</v>
      </c>
      <c r="C84" s="10" t="s">
        <v>14</v>
      </c>
      <c r="D84" s="7" t="s">
        <v>247</v>
      </c>
      <c r="E84" s="10" t="s">
        <v>498</v>
      </c>
      <c r="F84" s="10" t="s">
        <v>1193</v>
      </c>
      <c r="G84" s="10" t="s">
        <v>1193</v>
      </c>
      <c r="H84" s="16">
        <v>0</v>
      </c>
      <c r="I84" s="16">
        <v>0</v>
      </c>
      <c r="J84" s="16">
        <v>0</v>
      </c>
      <c r="K84" s="16">
        <v>60</v>
      </c>
      <c r="L84" s="16">
        <v>60</v>
      </c>
      <c r="M84" s="16">
        <v>0</v>
      </c>
      <c r="N84" s="16">
        <v>0</v>
      </c>
      <c r="O84" s="16">
        <v>0</v>
      </c>
      <c r="P84" s="16">
        <v>0</v>
      </c>
      <c r="Q84" s="7" t="s">
        <v>1257</v>
      </c>
      <c r="R84" s="7" t="str">
        <f>IF(Q84="","",VLOOKUP(Q84,Sheet2!$A$14:$B$65,2,0))</f>
        <v>急性期一般入院料６</v>
      </c>
      <c r="S84" s="16">
        <v>60</v>
      </c>
    </row>
    <row r="85" spans="2:19" outlineLevel="2" x14ac:dyDescent="0.15">
      <c r="B85" s="10" t="s">
        <v>1731</v>
      </c>
      <c r="C85" s="10" t="s">
        <v>14</v>
      </c>
      <c r="D85" s="7" t="s">
        <v>247</v>
      </c>
      <c r="E85" s="10" t="s">
        <v>499</v>
      </c>
      <c r="F85" s="10" t="s">
        <v>1193</v>
      </c>
      <c r="G85" s="10" t="s">
        <v>1193</v>
      </c>
      <c r="H85" s="16">
        <v>0</v>
      </c>
      <c r="I85" s="16">
        <v>0</v>
      </c>
      <c r="J85" s="16">
        <v>0</v>
      </c>
      <c r="K85" s="16">
        <v>60</v>
      </c>
      <c r="L85" s="16">
        <v>60</v>
      </c>
      <c r="M85" s="16">
        <v>0</v>
      </c>
      <c r="N85" s="16">
        <v>0</v>
      </c>
      <c r="O85" s="16">
        <v>0</v>
      </c>
      <c r="P85" s="16">
        <v>0</v>
      </c>
      <c r="Q85" s="7" t="s">
        <v>1257</v>
      </c>
      <c r="R85" s="7" t="str">
        <f>IF(Q85="","",VLOOKUP(Q85,Sheet2!$A$14:$B$65,2,0))</f>
        <v>急性期一般入院料６</v>
      </c>
      <c r="S85" s="16">
        <v>60</v>
      </c>
    </row>
    <row r="86" spans="2:19" outlineLevel="2" x14ac:dyDescent="0.15">
      <c r="B86" s="10" t="s">
        <v>1731</v>
      </c>
      <c r="C86" s="10" t="s">
        <v>14</v>
      </c>
      <c r="D86" s="7" t="s">
        <v>247</v>
      </c>
      <c r="E86" s="10" t="s">
        <v>978</v>
      </c>
      <c r="F86" s="10" t="s">
        <v>1193</v>
      </c>
      <c r="G86" s="10" t="s">
        <v>1193</v>
      </c>
      <c r="H86" s="16">
        <v>0</v>
      </c>
      <c r="I86" s="16">
        <v>0</v>
      </c>
      <c r="J86" s="16">
        <v>0</v>
      </c>
      <c r="K86" s="16">
        <v>60</v>
      </c>
      <c r="L86" s="16">
        <v>60</v>
      </c>
      <c r="M86" s="16">
        <v>0</v>
      </c>
      <c r="N86" s="16">
        <v>0</v>
      </c>
      <c r="O86" s="16">
        <v>0</v>
      </c>
      <c r="P86" s="16">
        <v>0</v>
      </c>
      <c r="Q86" s="7" t="s">
        <v>1257</v>
      </c>
      <c r="R86" s="7" t="str">
        <f>IF(Q86="","",VLOOKUP(Q86,Sheet2!$A$14:$B$65,2,0))</f>
        <v>急性期一般入院料６</v>
      </c>
      <c r="S86" s="16">
        <v>60</v>
      </c>
    </row>
    <row r="87" spans="2:19" outlineLevel="1" x14ac:dyDescent="0.15">
      <c r="B87" s="10"/>
      <c r="C87" s="10"/>
      <c r="D87" s="9" t="s">
        <v>1505</v>
      </c>
      <c r="E87" s="10"/>
      <c r="F87" s="10"/>
      <c r="G87" s="10"/>
      <c r="H87" s="16">
        <f t="shared" ref="H87:P87" si="15">SUBTOTAL(9,H80:H86)</f>
        <v>0</v>
      </c>
      <c r="I87" s="16">
        <f t="shared" si="15"/>
        <v>0</v>
      </c>
      <c r="J87" s="16">
        <f t="shared" si="15"/>
        <v>0</v>
      </c>
      <c r="K87" s="16">
        <f t="shared" si="15"/>
        <v>413</v>
      </c>
      <c r="L87" s="16">
        <f t="shared" si="15"/>
        <v>413</v>
      </c>
      <c r="M87" s="16">
        <f t="shared" si="15"/>
        <v>0</v>
      </c>
      <c r="N87" s="16">
        <f t="shared" si="15"/>
        <v>233</v>
      </c>
      <c r="O87" s="16">
        <f t="shared" si="15"/>
        <v>233</v>
      </c>
      <c r="P87" s="16">
        <f t="shared" si="15"/>
        <v>0</v>
      </c>
      <c r="Q87" s="7"/>
      <c r="R87" s="7"/>
      <c r="S87" s="16">
        <f>SUBTOTAL(9,S80:S86)</f>
        <v>180</v>
      </c>
    </row>
    <row r="88" spans="2:19" outlineLevel="2" x14ac:dyDescent="0.15">
      <c r="B88" s="10" t="s">
        <v>1731</v>
      </c>
      <c r="C88" s="10" t="s">
        <v>14</v>
      </c>
      <c r="D88" s="7" t="s">
        <v>432</v>
      </c>
      <c r="E88" s="10" t="s">
        <v>1237</v>
      </c>
      <c r="F88" s="10" t="s">
        <v>1193</v>
      </c>
      <c r="G88" s="10" t="s">
        <v>1193</v>
      </c>
      <c r="H88" s="16">
        <v>0</v>
      </c>
      <c r="I88" s="16">
        <v>0</v>
      </c>
      <c r="J88" s="16">
        <v>0</v>
      </c>
      <c r="K88" s="16">
        <v>25</v>
      </c>
      <c r="L88" s="16">
        <v>25</v>
      </c>
      <c r="M88" s="16">
        <v>0</v>
      </c>
      <c r="N88" s="16">
        <v>0</v>
      </c>
      <c r="O88" s="16">
        <v>0</v>
      </c>
      <c r="P88" s="16">
        <v>0</v>
      </c>
      <c r="Q88" s="7" t="s">
        <v>1257</v>
      </c>
      <c r="R88" s="7" t="str">
        <f>IF(Q88="","",VLOOKUP(Q88,Sheet2!$A$14:$B$65,2,0))</f>
        <v>急性期一般入院料６</v>
      </c>
      <c r="S88" s="16">
        <v>25</v>
      </c>
    </row>
    <row r="89" spans="2:19" outlineLevel="2" x14ac:dyDescent="0.15">
      <c r="B89" s="10" t="s">
        <v>1731</v>
      </c>
      <c r="C89" s="10" t="s">
        <v>14</v>
      </c>
      <c r="D89" s="7" t="s">
        <v>432</v>
      </c>
      <c r="E89" s="10" t="s">
        <v>1238</v>
      </c>
      <c r="F89" s="10" t="s">
        <v>1193</v>
      </c>
      <c r="G89" s="10" t="s">
        <v>1193</v>
      </c>
      <c r="H89" s="16">
        <v>0</v>
      </c>
      <c r="I89" s="16">
        <v>0</v>
      </c>
      <c r="J89" s="16">
        <v>0</v>
      </c>
      <c r="K89" s="16">
        <v>37</v>
      </c>
      <c r="L89" s="16">
        <v>37</v>
      </c>
      <c r="M89" s="16">
        <v>0</v>
      </c>
      <c r="N89" s="16">
        <v>0</v>
      </c>
      <c r="O89" s="16">
        <v>0</v>
      </c>
      <c r="P89" s="16">
        <v>0</v>
      </c>
      <c r="Q89" s="7" t="s">
        <v>1266</v>
      </c>
      <c r="R89" s="7" t="str">
        <f>IF(Q89="","",VLOOKUP(Q89,Sheet2!$A$14:$B$65,2,0))</f>
        <v>急性期一般入院料７</v>
      </c>
      <c r="S89" s="16">
        <v>37</v>
      </c>
    </row>
    <row r="90" spans="2:19" outlineLevel="1" x14ac:dyDescent="0.15">
      <c r="B90" s="10"/>
      <c r="C90" s="10"/>
      <c r="D90" s="9" t="s">
        <v>1690</v>
      </c>
      <c r="E90" s="10"/>
      <c r="F90" s="10"/>
      <c r="G90" s="10"/>
      <c r="H90" s="16">
        <f t="shared" ref="H90:P90" si="16">SUBTOTAL(9,H88:H89)</f>
        <v>0</v>
      </c>
      <c r="I90" s="16">
        <f t="shared" si="16"/>
        <v>0</v>
      </c>
      <c r="J90" s="16">
        <f t="shared" si="16"/>
        <v>0</v>
      </c>
      <c r="K90" s="16">
        <f t="shared" si="16"/>
        <v>62</v>
      </c>
      <c r="L90" s="16">
        <f t="shared" si="16"/>
        <v>62</v>
      </c>
      <c r="M90" s="16">
        <f t="shared" si="16"/>
        <v>0</v>
      </c>
      <c r="N90" s="16">
        <f t="shared" si="16"/>
        <v>0</v>
      </c>
      <c r="O90" s="16">
        <f t="shared" si="16"/>
        <v>0</v>
      </c>
      <c r="P90" s="16">
        <f t="shared" si="16"/>
        <v>0</v>
      </c>
      <c r="Q90" s="7"/>
      <c r="R90" s="7"/>
      <c r="S90" s="16">
        <f>SUBTOTAL(9,S88:S89)</f>
        <v>62</v>
      </c>
    </row>
    <row r="91" spans="2:19" outlineLevel="2" x14ac:dyDescent="0.15">
      <c r="B91" s="10" t="s">
        <v>1731</v>
      </c>
      <c r="C91" s="10" t="s">
        <v>14</v>
      </c>
      <c r="D91" s="7" t="s">
        <v>332</v>
      </c>
      <c r="E91" s="10" t="s">
        <v>492</v>
      </c>
      <c r="F91" s="10" t="s">
        <v>1322</v>
      </c>
      <c r="G91" s="10" t="s">
        <v>1322</v>
      </c>
      <c r="H91" s="16">
        <v>60</v>
      </c>
      <c r="I91" s="16">
        <v>53</v>
      </c>
      <c r="J91" s="16">
        <v>7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7" t="s">
        <v>1254</v>
      </c>
      <c r="R91" s="7" t="str">
        <f>IF(Q91="","",VLOOKUP(Q91,Sheet2!$A$14:$B$65,2,0))</f>
        <v>急性期一般入院料２</v>
      </c>
      <c r="S91" s="16">
        <v>60</v>
      </c>
    </row>
    <row r="92" spans="2:19" outlineLevel="2" x14ac:dyDescent="0.15">
      <c r="B92" s="10" t="s">
        <v>1731</v>
      </c>
      <c r="C92" s="10" t="s">
        <v>14</v>
      </c>
      <c r="D92" s="7" t="s">
        <v>332</v>
      </c>
      <c r="E92" s="10" t="s">
        <v>493</v>
      </c>
      <c r="F92" s="10" t="s">
        <v>1193</v>
      </c>
      <c r="G92" s="10" t="s">
        <v>1193</v>
      </c>
      <c r="H92" s="16">
        <v>0</v>
      </c>
      <c r="I92" s="16">
        <v>0</v>
      </c>
      <c r="J92" s="16">
        <v>0</v>
      </c>
      <c r="K92" s="16">
        <v>57</v>
      </c>
      <c r="L92" s="16">
        <v>34</v>
      </c>
      <c r="M92" s="16">
        <v>23</v>
      </c>
      <c r="N92" s="16">
        <v>0</v>
      </c>
      <c r="O92" s="16">
        <v>0</v>
      </c>
      <c r="P92" s="16">
        <v>0</v>
      </c>
      <c r="Q92" s="7" t="s">
        <v>1266</v>
      </c>
      <c r="R92" s="7" t="str">
        <f>IF(Q92="","",VLOOKUP(Q92,Sheet2!$A$14:$B$65,2,0))</f>
        <v>急性期一般入院料７</v>
      </c>
      <c r="S92" s="16">
        <v>29</v>
      </c>
    </row>
    <row r="93" spans="2:19" outlineLevel="1" x14ac:dyDescent="0.15">
      <c r="B93" s="10"/>
      <c r="C93" s="10"/>
      <c r="D93" s="9" t="s">
        <v>1590</v>
      </c>
      <c r="E93" s="10"/>
      <c r="F93" s="10"/>
      <c r="G93" s="10"/>
      <c r="H93" s="16">
        <f t="shared" ref="H93:P93" si="17">SUBTOTAL(9,H91:H92)</f>
        <v>60</v>
      </c>
      <c r="I93" s="16">
        <f t="shared" si="17"/>
        <v>53</v>
      </c>
      <c r="J93" s="16">
        <f t="shared" si="17"/>
        <v>7</v>
      </c>
      <c r="K93" s="16">
        <f t="shared" si="17"/>
        <v>57</v>
      </c>
      <c r="L93" s="16">
        <f t="shared" si="17"/>
        <v>34</v>
      </c>
      <c r="M93" s="16">
        <f t="shared" si="17"/>
        <v>23</v>
      </c>
      <c r="N93" s="16">
        <f t="shared" si="17"/>
        <v>0</v>
      </c>
      <c r="O93" s="16">
        <f t="shared" si="17"/>
        <v>0</v>
      </c>
      <c r="P93" s="16">
        <f t="shared" si="17"/>
        <v>0</v>
      </c>
      <c r="Q93" s="7"/>
      <c r="R93" s="7"/>
      <c r="S93" s="16">
        <f>SUBTOTAL(9,S91:S92)</f>
        <v>89</v>
      </c>
    </row>
    <row r="94" spans="2:19" outlineLevel="2" x14ac:dyDescent="0.15">
      <c r="B94" s="10" t="s">
        <v>1731</v>
      </c>
      <c r="C94" s="10" t="s">
        <v>14</v>
      </c>
      <c r="D94" s="7" t="s">
        <v>220</v>
      </c>
      <c r="E94" s="10" t="s">
        <v>492</v>
      </c>
      <c r="F94" s="10" t="s">
        <v>1322</v>
      </c>
      <c r="G94" s="10" t="s">
        <v>1322</v>
      </c>
      <c r="H94" s="16">
        <v>60</v>
      </c>
      <c r="I94" s="16">
        <v>60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7" t="s">
        <v>1254</v>
      </c>
      <c r="R94" s="7" t="str">
        <f>IF(Q94="","",VLOOKUP(Q94,Sheet2!$A$14:$B$65,2,0))</f>
        <v>急性期一般入院料２</v>
      </c>
      <c r="S94" s="16">
        <v>60</v>
      </c>
    </row>
    <row r="95" spans="2:19" outlineLevel="2" x14ac:dyDescent="0.15">
      <c r="B95" s="10" t="s">
        <v>1731</v>
      </c>
      <c r="C95" s="10" t="s">
        <v>14</v>
      </c>
      <c r="D95" s="7" t="s">
        <v>220</v>
      </c>
      <c r="E95" s="10" t="s">
        <v>943</v>
      </c>
      <c r="F95" s="10" t="s">
        <v>1323</v>
      </c>
      <c r="G95" s="10" t="s">
        <v>1323</v>
      </c>
      <c r="H95" s="16">
        <v>0</v>
      </c>
      <c r="I95" s="16">
        <v>0</v>
      </c>
      <c r="J95" s="16">
        <v>0</v>
      </c>
      <c r="K95" s="16">
        <v>59</v>
      </c>
      <c r="L95" s="16">
        <v>59</v>
      </c>
      <c r="M95" s="16">
        <v>0</v>
      </c>
      <c r="N95" s="16">
        <v>0</v>
      </c>
      <c r="O95" s="16">
        <v>0</v>
      </c>
      <c r="P95" s="16">
        <v>0</v>
      </c>
      <c r="Q95" s="7" t="s">
        <v>1276</v>
      </c>
      <c r="R95" s="7" t="str">
        <f>IF(Q95="","",VLOOKUP(Q95,Sheet2!$A$14:$B$65,2,0))</f>
        <v>小児入院医療管理料１</v>
      </c>
      <c r="S95" s="16">
        <v>59</v>
      </c>
    </row>
    <row r="96" spans="2:19" outlineLevel="1" x14ac:dyDescent="0.15">
      <c r="B96" s="10"/>
      <c r="C96" s="10"/>
      <c r="D96" s="9" t="s">
        <v>1479</v>
      </c>
      <c r="E96" s="10"/>
      <c r="F96" s="10"/>
      <c r="G96" s="10"/>
      <c r="H96" s="16">
        <f t="shared" ref="H96:P96" si="18">SUBTOTAL(9,H94:H95)</f>
        <v>60</v>
      </c>
      <c r="I96" s="16">
        <f t="shared" si="18"/>
        <v>60</v>
      </c>
      <c r="J96" s="16">
        <f t="shared" si="18"/>
        <v>0</v>
      </c>
      <c r="K96" s="16">
        <f t="shared" si="18"/>
        <v>59</v>
      </c>
      <c r="L96" s="16">
        <f t="shared" si="18"/>
        <v>59</v>
      </c>
      <c r="M96" s="16">
        <f t="shared" si="18"/>
        <v>0</v>
      </c>
      <c r="N96" s="16">
        <f t="shared" si="18"/>
        <v>0</v>
      </c>
      <c r="O96" s="16">
        <f t="shared" si="18"/>
        <v>0</v>
      </c>
      <c r="P96" s="16">
        <f t="shared" si="18"/>
        <v>0</v>
      </c>
      <c r="Q96" s="7"/>
      <c r="R96" s="7"/>
      <c r="S96" s="16">
        <f>SUBTOTAL(9,S94:S95)</f>
        <v>119</v>
      </c>
    </row>
    <row r="97" spans="2:19" outlineLevel="2" x14ac:dyDescent="0.15">
      <c r="B97" s="10" t="s">
        <v>1731</v>
      </c>
      <c r="C97" s="10" t="s">
        <v>14</v>
      </c>
      <c r="D97" s="7" t="s">
        <v>370</v>
      </c>
      <c r="E97" s="10" t="s">
        <v>979</v>
      </c>
      <c r="F97" s="10" t="s">
        <v>1193</v>
      </c>
      <c r="G97" s="10" t="s">
        <v>1193</v>
      </c>
      <c r="H97" s="16">
        <v>0</v>
      </c>
      <c r="I97" s="16">
        <v>0</v>
      </c>
      <c r="J97" s="16">
        <v>0</v>
      </c>
      <c r="K97" s="16">
        <v>48</v>
      </c>
      <c r="L97" s="16">
        <v>48</v>
      </c>
      <c r="M97" s="16">
        <v>0</v>
      </c>
      <c r="N97" s="16">
        <v>21</v>
      </c>
      <c r="O97" s="16">
        <v>21</v>
      </c>
      <c r="P97" s="16">
        <v>0</v>
      </c>
      <c r="Q97" s="7" t="s">
        <v>1266</v>
      </c>
      <c r="R97" s="7" t="str">
        <f>IF(Q97="","",VLOOKUP(Q97,Sheet2!$A$14:$B$65,2,0))</f>
        <v>急性期一般入院料７</v>
      </c>
      <c r="S97" s="16">
        <v>27</v>
      </c>
    </row>
    <row r="98" spans="2:19" outlineLevel="2" x14ac:dyDescent="0.15">
      <c r="B98" s="10" t="s">
        <v>1731</v>
      </c>
      <c r="C98" s="10" t="s">
        <v>14</v>
      </c>
      <c r="D98" s="7" t="s">
        <v>370</v>
      </c>
      <c r="E98" s="10" t="s">
        <v>980</v>
      </c>
      <c r="F98" s="10" t="s">
        <v>1193</v>
      </c>
      <c r="G98" s="10" t="s">
        <v>1193</v>
      </c>
      <c r="H98" s="16">
        <v>0</v>
      </c>
      <c r="I98" s="16">
        <v>0</v>
      </c>
      <c r="J98" s="16">
        <v>0</v>
      </c>
      <c r="K98" s="16">
        <v>59</v>
      </c>
      <c r="L98" s="16">
        <v>59</v>
      </c>
      <c r="M98" s="16">
        <v>0</v>
      </c>
      <c r="N98" s="16">
        <v>0</v>
      </c>
      <c r="O98" s="16">
        <v>0</v>
      </c>
      <c r="P98" s="16">
        <v>0</v>
      </c>
      <c r="Q98" s="7" t="s">
        <v>1266</v>
      </c>
      <c r="R98" s="7" t="str">
        <f>IF(Q98="","",VLOOKUP(Q98,Sheet2!$A$14:$B$65,2,0))</f>
        <v>急性期一般入院料７</v>
      </c>
      <c r="S98" s="16">
        <v>59</v>
      </c>
    </row>
    <row r="99" spans="2:19" outlineLevel="1" x14ac:dyDescent="0.15">
      <c r="B99" s="10"/>
      <c r="C99" s="10"/>
      <c r="D99" s="9" t="s">
        <v>1628</v>
      </c>
      <c r="E99" s="10"/>
      <c r="F99" s="10"/>
      <c r="G99" s="10"/>
      <c r="H99" s="16">
        <f t="shared" ref="H99:P99" si="19">SUBTOTAL(9,H97:H98)</f>
        <v>0</v>
      </c>
      <c r="I99" s="16">
        <f t="shared" si="19"/>
        <v>0</v>
      </c>
      <c r="J99" s="16">
        <f t="shared" si="19"/>
        <v>0</v>
      </c>
      <c r="K99" s="16">
        <f t="shared" si="19"/>
        <v>107</v>
      </c>
      <c r="L99" s="16">
        <f t="shared" si="19"/>
        <v>107</v>
      </c>
      <c r="M99" s="16">
        <f t="shared" si="19"/>
        <v>0</v>
      </c>
      <c r="N99" s="16">
        <f t="shared" si="19"/>
        <v>21</v>
      </c>
      <c r="O99" s="16">
        <f t="shared" si="19"/>
        <v>21</v>
      </c>
      <c r="P99" s="16">
        <f t="shared" si="19"/>
        <v>0</v>
      </c>
      <c r="Q99" s="7"/>
      <c r="R99" s="7"/>
      <c r="S99" s="16">
        <f>SUBTOTAL(9,S97:S98)</f>
        <v>86</v>
      </c>
    </row>
    <row r="100" spans="2:19" outlineLevel="2" x14ac:dyDescent="0.15">
      <c r="B100" s="10" t="s">
        <v>1731</v>
      </c>
      <c r="C100" s="10" t="s">
        <v>14</v>
      </c>
      <c r="D100" s="7" t="s">
        <v>123</v>
      </c>
      <c r="E100" s="10" t="s">
        <v>468</v>
      </c>
      <c r="F100" s="10" t="s">
        <v>1322</v>
      </c>
      <c r="G100" s="10" t="s">
        <v>1322</v>
      </c>
      <c r="H100" s="16">
        <v>32</v>
      </c>
      <c r="I100" s="16">
        <v>32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7" t="s">
        <v>1219</v>
      </c>
      <c r="R100" s="7" t="str">
        <f>IF(Q100="","",VLOOKUP(Q100,Sheet2!$A$14:$B$65,2,0))</f>
        <v>急性期一般入院料１</v>
      </c>
      <c r="S100" s="16">
        <v>32</v>
      </c>
    </row>
    <row r="101" spans="2:19" outlineLevel="2" x14ac:dyDescent="0.15">
      <c r="B101" s="10" t="s">
        <v>1731</v>
      </c>
      <c r="C101" s="10" t="s">
        <v>14</v>
      </c>
      <c r="D101" s="7" t="s">
        <v>123</v>
      </c>
      <c r="E101" s="10" t="s">
        <v>484</v>
      </c>
      <c r="F101" s="10" t="s">
        <v>1322</v>
      </c>
      <c r="G101" s="10" t="s">
        <v>1322</v>
      </c>
      <c r="H101" s="16">
        <v>33</v>
      </c>
      <c r="I101" s="16">
        <v>33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7" t="s">
        <v>1282</v>
      </c>
      <c r="R101" s="7" t="str">
        <f>IF(Q101="","",VLOOKUP(Q101,Sheet2!$A$14:$B$65,2,0))</f>
        <v>小児入院医療管理料３</v>
      </c>
      <c r="S101" s="16">
        <v>33</v>
      </c>
    </row>
    <row r="102" spans="2:19" outlineLevel="1" x14ac:dyDescent="0.15">
      <c r="B102" s="10"/>
      <c r="C102" s="10"/>
      <c r="D102" s="9" t="s">
        <v>1382</v>
      </c>
      <c r="E102" s="10"/>
      <c r="F102" s="10"/>
      <c r="G102" s="10"/>
      <c r="H102" s="16">
        <f t="shared" ref="H102:P102" si="20">SUBTOTAL(9,H100:H101)</f>
        <v>65</v>
      </c>
      <c r="I102" s="16">
        <f t="shared" si="20"/>
        <v>65</v>
      </c>
      <c r="J102" s="16">
        <f t="shared" si="20"/>
        <v>0</v>
      </c>
      <c r="K102" s="16">
        <f t="shared" si="20"/>
        <v>0</v>
      </c>
      <c r="L102" s="16">
        <f t="shared" si="20"/>
        <v>0</v>
      </c>
      <c r="M102" s="16">
        <f t="shared" si="20"/>
        <v>0</v>
      </c>
      <c r="N102" s="16">
        <f t="shared" si="20"/>
        <v>0</v>
      </c>
      <c r="O102" s="16">
        <f t="shared" si="20"/>
        <v>0</v>
      </c>
      <c r="P102" s="16">
        <f t="shared" si="20"/>
        <v>0</v>
      </c>
      <c r="Q102" s="7"/>
      <c r="R102" s="7"/>
      <c r="S102" s="16">
        <f>SUBTOTAL(9,S100:S101)</f>
        <v>65</v>
      </c>
    </row>
    <row r="103" spans="2:19" outlineLevel="2" x14ac:dyDescent="0.15">
      <c r="B103" s="10" t="s">
        <v>1731</v>
      </c>
      <c r="C103" s="10" t="s">
        <v>14</v>
      </c>
      <c r="D103" s="7" t="s">
        <v>112</v>
      </c>
      <c r="E103" s="10" t="s">
        <v>530</v>
      </c>
      <c r="F103" s="10" t="s">
        <v>1193</v>
      </c>
      <c r="G103" s="10" t="s">
        <v>1193</v>
      </c>
      <c r="H103" s="16">
        <v>0</v>
      </c>
      <c r="I103" s="16">
        <v>0</v>
      </c>
      <c r="J103" s="16">
        <v>0</v>
      </c>
      <c r="K103" s="16">
        <v>25</v>
      </c>
      <c r="L103" s="16">
        <v>25</v>
      </c>
      <c r="M103" s="16">
        <v>0</v>
      </c>
      <c r="N103" s="16">
        <v>0</v>
      </c>
      <c r="O103" s="16">
        <v>0</v>
      </c>
      <c r="P103" s="16">
        <v>0</v>
      </c>
      <c r="Q103" s="7" t="s">
        <v>1257</v>
      </c>
      <c r="R103" s="7" t="str">
        <f>IF(Q103="","",VLOOKUP(Q103,Sheet2!$A$14:$B$65,2,0))</f>
        <v>急性期一般入院料６</v>
      </c>
      <c r="S103" s="16">
        <v>25</v>
      </c>
    </row>
    <row r="104" spans="2:19" outlineLevel="2" x14ac:dyDescent="0.15">
      <c r="B104" s="10" t="s">
        <v>1731</v>
      </c>
      <c r="C104" s="10" t="s">
        <v>14</v>
      </c>
      <c r="D104" s="7" t="s">
        <v>112</v>
      </c>
      <c r="E104" s="10" t="s">
        <v>587</v>
      </c>
      <c r="F104" s="10" t="s">
        <v>1323</v>
      </c>
      <c r="G104" s="10" t="s">
        <v>1323</v>
      </c>
      <c r="H104" s="16">
        <v>0</v>
      </c>
      <c r="I104" s="16">
        <v>0</v>
      </c>
      <c r="J104" s="16">
        <v>0</v>
      </c>
      <c r="K104" s="16">
        <v>20</v>
      </c>
      <c r="L104" s="16">
        <v>20</v>
      </c>
      <c r="M104" s="16">
        <v>0</v>
      </c>
      <c r="N104" s="16">
        <v>0</v>
      </c>
      <c r="O104" s="16">
        <v>0</v>
      </c>
      <c r="P104" s="16">
        <v>0</v>
      </c>
      <c r="Q104" s="7" t="s">
        <v>1276</v>
      </c>
      <c r="R104" s="7" t="str">
        <f>IF(Q104="","",VLOOKUP(Q104,Sheet2!$A$14:$B$65,2,0))</f>
        <v>小児入院医療管理料１</v>
      </c>
      <c r="S104" s="16">
        <v>20</v>
      </c>
    </row>
    <row r="105" spans="2:19" outlineLevel="2" x14ac:dyDescent="0.15">
      <c r="B105" s="10" t="s">
        <v>1731</v>
      </c>
      <c r="C105" s="10" t="s">
        <v>14</v>
      </c>
      <c r="D105" s="7" t="s">
        <v>112</v>
      </c>
      <c r="E105" s="10" t="s">
        <v>523</v>
      </c>
      <c r="F105" s="10" t="s">
        <v>1193</v>
      </c>
      <c r="G105" s="10" t="s">
        <v>1193</v>
      </c>
      <c r="H105" s="16">
        <v>40</v>
      </c>
      <c r="I105" s="16">
        <v>40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7" t="s">
        <v>1294</v>
      </c>
      <c r="R105" s="7" t="str">
        <f>IF(Q105="","",VLOOKUP(Q105,Sheet2!$A$14:$B$65,2,0))</f>
        <v>特定機能病院一般病棟７対１入院基本料</v>
      </c>
      <c r="S105" s="16">
        <v>40</v>
      </c>
    </row>
    <row r="106" spans="2:19" outlineLevel="2" x14ac:dyDescent="0.15">
      <c r="B106" s="10" t="s">
        <v>1731</v>
      </c>
      <c r="C106" s="10" t="s">
        <v>14</v>
      </c>
      <c r="D106" s="7" t="s">
        <v>112</v>
      </c>
      <c r="E106" s="10" t="s">
        <v>538</v>
      </c>
      <c r="F106" s="10" t="s">
        <v>1323</v>
      </c>
      <c r="G106" s="10" t="s">
        <v>1323</v>
      </c>
      <c r="H106" s="16">
        <v>45</v>
      </c>
      <c r="I106" s="16">
        <v>45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7" t="s">
        <v>1282</v>
      </c>
      <c r="R106" s="7" t="str">
        <f>IF(Q106="","",VLOOKUP(Q106,Sheet2!$A$14:$B$65,2,0))</f>
        <v>小児入院医療管理料３</v>
      </c>
      <c r="S106" s="16">
        <v>45</v>
      </c>
    </row>
    <row r="107" spans="2:19" outlineLevel="2" x14ac:dyDescent="0.15">
      <c r="B107" s="10" t="s">
        <v>1731</v>
      </c>
      <c r="C107" s="10" t="s">
        <v>14</v>
      </c>
      <c r="D107" s="7" t="s">
        <v>112</v>
      </c>
      <c r="E107" s="10" t="s">
        <v>536</v>
      </c>
      <c r="F107" s="10" t="s">
        <v>1322</v>
      </c>
      <c r="G107" s="10" t="s">
        <v>1322</v>
      </c>
      <c r="H107" s="16">
        <v>45</v>
      </c>
      <c r="I107" s="16">
        <v>45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7" t="s">
        <v>1219</v>
      </c>
      <c r="R107" s="7" t="str">
        <f>IF(Q107="","",VLOOKUP(Q107,Sheet2!$A$14:$B$65,2,0))</f>
        <v>急性期一般入院料１</v>
      </c>
      <c r="S107" s="16">
        <v>45</v>
      </c>
    </row>
    <row r="108" spans="2:19" outlineLevel="2" x14ac:dyDescent="0.15">
      <c r="B108" s="10" t="s">
        <v>1731</v>
      </c>
      <c r="C108" s="10" t="s">
        <v>14</v>
      </c>
      <c r="D108" s="7" t="s">
        <v>112</v>
      </c>
      <c r="E108" s="10" t="s">
        <v>495</v>
      </c>
      <c r="F108" s="10" t="s">
        <v>1193</v>
      </c>
      <c r="G108" s="10" t="s">
        <v>1193</v>
      </c>
      <c r="H108" s="16">
        <v>15</v>
      </c>
      <c r="I108" s="16">
        <v>15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7" t="s">
        <v>1290</v>
      </c>
      <c r="R108" s="7" t="str">
        <f>IF(Q108="","",VLOOKUP(Q108,Sheet2!$A$14:$B$65,2,0))</f>
        <v>回復期リハビリテーション病棟入院料４</v>
      </c>
      <c r="S108" s="16">
        <v>15</v>
      </c>
    </row>
    <row r="109" spans="2:19" outlineLevel="1" x14ac:dyDescent="0.15">
      <c r="B109" s="10"/>
      <c r="C109" s="10"/>
      <c r="D109" s="9" t="s">
        <v>1371</v>
      </c>
      <c r="E109" s="10"/>
      <c r="F109" s="10"/>
      <c r="G109" s="10"/>
      <c r="H109" s="16">
        <f t="shared" ref="H109:P109" si="21">SUBTOTAL(9,H103:H108)</f>
        <v>145</v>
      </c>
      <c r="I109" s="16">
        <f t="shared" si="21"/>
        <v>145</v>
      </c>
      <c r="J109" s="16">
        <f t="shared" si="21"/>
        <v>0</v>
      </c>
      <c r="K109" s="16">
        <f t="shared" si="21"/>
        <v>45</v>
      </c>
      <c r="L109" s="16">
        <f t="shared" si="21"/>
        <v>45</v>
      </c>
      <c r="M109" s="16">
        <f t="shared" si="21"/>
        <v>0</v>
      </c>
      <c r="N109" s="16">
        <f t="shared" si="21"/>
        <v>0</v>
      </c>
      <c r="O109" s="16">
        <f t="shared" si="21"/>
        <v>0</v>
      </c>
      <c r="P109" s="16">
        <f t="shared" si="21"/>
        <v>0</v>
      </c>
      <c r="Q109" s="7"/>
      <c r="R109" s="7"/>
      <c r="S109" s="16">
        <f>SUBTOTAL(9,S103:S108)</f>
        <v>190</v>
      </c>
    </row>
    <row r="110" spans="2:19" outlineLevel="2" x14ac:dyDescent="0.15">
      <c r="B110" s="10" t="s">
        <v>1731</v>
      </c>
      <c r="C110" s="10" t="s">
        <v>14</v>
      </c>
      <c r="D110" s="7" t="s">
        <v>383</v>
      </c>
      <c r="E110" s="10" t="s">
        <v>763</v>
      </c>
      <c r="F110" s="10" t="s">
        <v>1193</v>
      </c>
      <c r="G110" s="10" t="s">
        <v>1193</v>
      </c>
      <c r="H110" s="16">
        <v>60</v>
      </c>
      <c r="I110" s="16">
        <v>60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7" t="s">
        <v>1294</v>
      </c>
      <c r="R110" s="7" t="str">
        <f>IF(Q110="","",VLOOKUP(Q110,Sheet2!$A$14:$B$65,2,0))</f>
        <v>特定機能病院一般病棟７対１入院基本料</v>
      </c>
      <c r="S110" s="16">
        <v>60</v>
      </c>
    </row>
    <row r="111" spans="2:19" outlineLevel="2" x14ac:dyDescent="0.15">
      <c r="B111" s="10" t="s">
        <v>1731</v>
      </c>
      <c r="C111" s="10" t="s">
        <v>14</v>
      </c>
      <c r="D111" s="7" t="s">
        <v>383</v>
      </c>
      <c r="E111" s="10" t="s">
        <v>702</v>
      </c>
      <c r="F111" s="10" t="s">
        <v>1323</v>
      </c>
      <c r="G111" s="10" t="s">
        <v>1323</v>
      </c>
      <c r="H111" s="16">
        <v>30</v>
      </c>
      <c r="I111" s="16">
        <v>30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7" t="s">
        <v>1282</v>
      </c>
      <c r="R111" s="7" t="str">
        <f>IF(Q111="","",VLOOKUP(Q111,Sheet2!$A$14:$B$65,2,0))</f>
        <v>小児入院医療管理料３</v>
      </c>
      <c r="S111" s="16">
        <v>30</v>
      </c>
    </row>
    <row r="112" spans="2:19" outlineLevel="2" x14ac:dyDescent="0.15">
      <c r="B112" s="10" t="s">
        <v>1731</v>
      </c>
      <c r="C112" s="10" t="s">
        <v>14</v>
      </c>
      <c r="D112" s="7" t="s">
        <v>383</v>
      </c>
      <c r="E112" s="10" t="s">
        <v>686</v>
      </c>
      <c r="F112" s="10" t="s">
        <v>1193</v>
      </c>
      <c r="G112" s="10" t="s">
        <v>1193</v>
      </c>
      <c r="H112" s="16">
        <v>0</v>
      </c>
      <c r="I112" s="16">
        <v>0</v>
      </c>
      <c r="J112" s="16">
        <v>0</v>
      </c>
      <c r="K112" s="16">
        <v>30</v>
      </c>
      <c r="L112" s="16">
        <v>30</v>
      </c>
      <c r="M112" s="16">
        <v>0</v>
      </c>
      <c r="N112" s="16">
        <v>15</v>
      </c>
      <c r="O112" s="16">
        <v>15</v>
      </c>
      <c r="P112" s="16">
        <v>0</v>
      </c>
      <c r="Q112" s="7" t="s">
        <v>1257</v>
      </c>
      <c r="R112" s="7" t="str">
        <f>IF(Q112="","",VLOOKUP(Q112,Sheet2!$A$14:$B$65,2,0))</f>
        <v>急性期一般入院料６</v>
      </c>
      <c r="S112" s="16">
        <v>15</v>
      </c>
    </row>
    <row r="113" spans="2:19" outlineLevel="1" x14ac:dyDescent="0.15">
      <c r="B113" s="10"/>
      <c r="C113" s="10"/>
      <c r="D113" s="9" t="s">
        <v>1641</v>
      </c>
      <c r="E113" s="10"/>
      <c r="F113" s="10"/>
      <c r="G113" s="10"/>
      <c r="H113" s="16">
        <f t="shared" ref="H113:P113" si="22">SUBTOTAL(9,H110:H112)</f>
        <v>90</v>
      </c>
      <c r="I113" s="16">
        <f t="shared" si="22"/>
        <v>90</v>
      </c>
      <c r="J113" s="16">
        <f t="shared" si="22"/>
        <v>0</v>
      </c>
      <c r="K113" s="16">
        <f t="shared" si="22"/>
        <v>30</v>
      </c>
      <c r="L113" s="16">
        <f t="shared" si="22"/>
        <v>30</v>
      </c>
      <c r="M113" s="16">
        <f t="shared" si="22"/>
        <v>0</v>
      </c>
      <c r="N113" s="16">
        <f t="shared" si="22"/>
        <v>15</v>
      </c>
      <c r="O113" s="16">
        <f t="shared" si="22"/>
        <v>15</v>
      </c>
      <c r="P113" s="16">
        <f t="shared" si="22"/>
        <v>0</v>
      </c>
      <c r="Q113" s="7"/>
      <c r="R113" s="7"/>
      <c r="S113" s="16">
        <f>SUBTOTAL(9,S110:S112)</f>
        <v>105</v>
      </c>
    </row>
    <row r="114" spans="2:19" outlineLevel="2" x14ac:dyDescent="0.15">
      <c r="B114" s="10" t="s">
        <v>1731</v>
      </c>
      <c r="C114" s="10" t="s">
        <v>14</v>
      </c>
      <c r="D114" s="7" t="s">
        <v>226</v>
      </c>
      <c r="E114" s="10" t="s">
        <v>628</v>
      </c>
      <c r="F114" s="10" t="s">
        <v>1321</v>
      </c>
      <c r="G114" s="10" t="s">
        <v>1321</v>
      </c>
      <c r="H114" s="16">
        <v>12</v>
      </c>
      <c r="I114" s="16">
        <v>12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7" t="s">
        <v>1301</v>
      </c>
      <c r="R114" s="7" t="str">
        <f>IF(Q114="","",VLOOKUP(Q114,Sheet2!$A$14:$B$65,2,0))</f>
        <v>救命救急入院料３</v>
      </c>
      <c r="S114" s="16">
        <v>12</v>
      </c>
    </row>
    <row r="115" spans="2:19" outlineLevel="2" x14ac:dyDescent="0.15">
      <c r="B115" s="10" t="s">
        <v>1731</v>
      </c>
      <c r="C115" s="10" t="s">
        <v>14</v>
      </c>
      <c r="D115" s="7" t="s">
        <v>226</v>
      </c>
      <c r="E115" s="10" t="s">
        <v>530</v>
      </c>
      <c r="F115" s="10" t="s">
        <v>1322</v>
      </c>
      <c r="G115" s="10" t="s">
        <v>1322</v>
      </c>
      <c r="H115" s="16">
        <v>59</v>
      </c>
      <c r="I115" s="16">
        <v>59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7" t="s">
        <v>1219</v>
      </c>
      <c r="R115" s="7" t="str">
        <f>IF(Q115="","",VLOOKUP(Q115,Sheet2!$A$14:$B$65,2,0))</f>
        <v>急性期一般入院料１</v>
      </c>
      <c r="S115" s="16">
        <v>59</v>
      </c>
    </row>
    <row r="116" spans="2:19" outlineLevel="2" x14ac:dyDescent="0.15">
      <c r="B116" s="10" t="s">
        <v>1731</v>
      </c>
      <c r="C116" s="10" t="s">
        <v>14</v>
      </c>
      <c r="D116" s="7" t="s">
        <v>226</v>
      </c>
      <c r="E116" s="10" t="s">
        <v>828</v>
      </c>
      <c r="F116" s="10" t="s">
        <v>1322</v>
      </c>
      <c r="G116" s="10" t="s">
        <v>1322</v>
      </c>
      <c r="H116" s="16">
        <v>42</v>
      </c>
      <c r="I116" s="16">
        <v>42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7" t="s">
        <v>1219</v>
      </c>
      <c r="R116" s="7" t="str">
        <f>IF(Q116="","",VLOOKUP(Q116,Sheet2!$A$14:$B$65,2,0))</f>
        <v>急性期一般入院料１</v>
      </c>
      <c r="S116" s="16">
        <v>42</v>
      </c>
    </row>
    <row r="117" spans="2:19" outlineLevel="2" x14ac:dyDescent="0.15">
      <c r="B117" s="10" t="s">
        <v>1731</v>
      </c>
      <c r="C117" s="10" t="s">
        <v>14</v>
      </c>
      <c r="D117" s="7" t="s">
        <v>226</v>
      </c>
      <c r="E117" s="10" t="s">
        <v>826</v>
      </c>
      <c r="F117" s="10" t="s">
        <v>1322</v>
      </c>
      <c r="G117" s="10" t="s">
        <v>1322</v>
      </c>
      <c r="H117" s="16">
        <v>46</v>
      </c>
      <c r="I117" s="16">
        <v>46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7" t="s">
        <v>1219</v>
      </c>
      <c r="R117" s="7" t="str">
        <f>IF(Q117="","",VLOOKUP(Q117,Sheet2!$A$14:$B$65,2,0))</f>
        <v>急性期一般入院料１</v>
      </c>
      <c r="S117" s="16">
        <v>46</v>
      </c>
    </row>
    <row r="118" spans="2:19" outlineLevel="2" x14ac:dyDescent="0.15">
      <c r="B118" s="10" t="s">
        <v>1731</v>
      </c>
      <c r="C118" s="10" t="s">
        <v>14</v>
      </c>
      <c r="D118" s="7" t="s">
        <v>226</v>
      </c>
      <c r="E118" s="10" t="s">
        <v>830</v>
      </c>
      <c r="F118" s="10" t="s">
        <v>1322</v>
      </c>
      <c r="G118" s="10" t="s">
        <v>1322</v>
      </c>
      <c r="H118" s="16">
        <v>42</v>
      </c>
      <c r="I118" s="16">
        <v>42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7" t="s">
        <v>1219</v>
      </c>
      <c r="R118" s="7" t="str">
        <f>IF(Q118="","",VLOOKUP(Q118,Sheet2!$A$14:$B$65,2,0))</f>
        <v>急性期一般入院料１</v>
      </c>
      <c r="S118" s="16">
        <v>42</v>
      </c>
    </row>
    <row r="119" spans="2:19" outlineLevel="2" x14ac:dyDescent="0.15">
      <c r="B119" s="10" t="s">
        <v>1731</v>
      </c>
      <c r="C119" s="10" t="s">
        <v>14</v>
      </c>
      <c r="D119" s="7" t="s">
        <v>226</v>
      </c>
      <c r="E119" s="10" t="s">
        <v>964</v>
      </c>
      <c r="F119" s="10" t="s">
        <v>1322</v>
      </c>
      <c r="G119" s="10" t="s">
        <v>1322</v>
      </c>
      <c r="H119" s="16">
        <v>45</v>
      </c>
      <c r="I119" s="16">
        <v>45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7" t="s">
        <v>1219</v>
      </c>
      <c r="R119" s="7" t="str">
        <f>IF(Q119="","",VLOOKUP(Q119,Sheet2!$A$14:$B$65,2,0))</f>
        <v>急性期一般入院料１</v>
      </c>
      <c r="S119" s="16">
        <v>45</v>
      </c>
    </row>
    <row r="120" spans="2:19" outlineLevel="2" x14ac:dyDescent="0.15">
      <c r="B120" s="10" t="s">
        <v>1731</v>
      </c>
      <c r="C120" s="10" t="s">
        <v>14</v>
      </c>
      <c r="D120" s="7" t="s">
        <v>226</v>
      </c>
      <c r="E120" s="10" t="s">
        <v>522</v>
      </c>
      <c r="F120" s="10" t="s">
        <v>1323</v>
      </c>
      <c r="G120" s="10" t="s">
        <v>1323</v>
      </c>
      <c r="H120" s="16">
        <v>55</v>
      </c>
      <c r="I120" s="16">
        <v>55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7" t="s">
        <v>1283</v>
      </c>
      <c r="R120" s="7" t="str">
        <f>IF(Q120="","",VLOOKUP(Q120,Sheet2!$A$14:$B$65,2,0))</f>
        <v>特殊疾患入院医療管理料</v>
      </c>
      <c r="S120" s="16">
        <v>55</v>
      </c>
    </row>
    <row r="121" spans="2:19" outlineLevel="2" x14ac:dyDescent="0.15">
      <c r="B121" s="10" t="s">
        <v>1731</v>
      </c>
      <c r="C121" s="10" t="s">
        <v>14</v>
      </c>
      <c r="D121" s="7" t="s">
        <v>226</v>
      </c>
      <c r="E121" s="10" t="s">
        <v>683</v>
      </c>
      <c r="F121" s="10" t="s">
        <v>1323</v>
      </c>
      <c r="G121" s="10" t="s">
        <v>1323</v>
      </c>
      <c r="H121" s="16">
        <v>54</v>
      </c>
      <c r="I121" s="16">
        <v>54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7" t="s">
        <v>1282</v>
      </c>
      <c r="R121" s="7" t="str">
        <f>IF(Q121="","",VLOOKUP(Q121,Sheet2!$A$14:$B$65,2,0))</f>
        <v>小児入院医療管理料３</v>
      </c>
      <c r="S121" s="16">
        <v>54</v>
      </c>
    </row>
    <row r="122" spans="2:19" outlineLevel="2" x14ac:dyDescent="0.15">
      <c r="B122" s="10" t="s">
        <v>1731</v>
      </c>
      <c r="C122" s="10" t="s">
        <v>14</v>
      </c>
      <c r="D122" s="7" t="s">
        <v>226</v>
      </c>
      <c r="E122" s="10" t="s">
        <v>865</v>
      </c>
      <c r="F122" s="10" t="s">
        <v>1323</v>
      </c>
      <c r="G122" s="10" t="s">
        <v>1323</v>
      </c>
      <c r="H122" s="16">
        <v>56</v>
      </c>
      <c r="I122" s="16">
        <v>56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7" t="s">
        <v>1283</v>
      </c>
      <c r="R122" s="7" t="str">
        <f>IF(Q122="","",VLOOKUP(Q122,Sheet2!$A$14:$B$65,2,0))</f>
        <v>特殊疾患入院医療管理料</v>
      </c>
      <c r="S122" s="16">
        <v>56</v>
      </c>
    </row>
    <row r="123" spans="2:19" outlineLevel="2" x14ac:dyDescent="0.15">
      <c r="B123" s="10" t="s">
        <v>1731</v>
      </c>
      <c r="C123" s="10" t="s">
        <v>14</v>
      </c>
      <c r="D123" s="7" t="s">
        <v>226</v>
      </c>
      <c r="E123" s="10" t="s">
        <v>833</v>
      </c>
      <c r="F123" s="10" t="s">
        <v>1193</v>
      </c>
      <c r="G123" s="10" t="s">
        <v>1323</v>
      </c>
      <c r="H123" s="16">
        <v>0</v>
      </c>
      <c r="I123" s="16">
        <v>0</v>
      </c>
      <c r="J123" s="16">
        <v>0</v>
      </c>
      <c r="K123" s="16">
        <v>55</v>
      </c>
      <c r="L123" s="16">
        <v>55</v>
      </c>
      <c r="M123" s="16">
        <v>0</v>
      </c>
      <c r="N123" s="16">
        <v>0</v>
      </c>
      <c r="O123" s="16">
        <v>0</v>
      </c>
      <c r="P123" s="16">
        <v>0</v>
      </c>
      <c r="Q123" s="7" t="s">
        <v>1257</v>
      </c>
      <c r="R123" s="7" t="str">
        <f>IF(Q123="","",VLOOKUP(Q123,Sheet2!$A$14:$B$65,2,0))</f>
        <v>急性期一般入院料６</v>
      </c>
      <c r="S123" s="16">
        <v>55</v>
      </c>
    </row>
    <row r="124" spans="2:19" outlineLevel="1" x14ac:dyDescent="0.15">
      <c r="B124" s="10"/>
      <c r="C124" s="10"/>
      <c r="D124" s="9" t="s">
        <v>1485</v>
      </c>
      <c r="E124" s="10"/>
      <c r="F124" s="10"/>
      <c r="G124" s="10"/>
      <c r="H124" s="16">
        <f t="shared" ref="H124:P124" si="23">SUBTOTAL(9,H114:H123)</f>
        <v>411</v>
      </c>
      <c r="I124" s="16">
        <f t="shared" si="23"/>
        <v>411</v>
      </c>
      <c r="J124" s="16">
        <f t="shared" si="23"/>
        <v>0</v>
      </c>
      <c r="K124" s="16">
        <f t="shared" si="23"/>
        <v>55</v>
      </c>
      <c r="L124" s="16">
        <f t="shared" si="23"/>
        <v>55</v>
      </c>
      <c r="M124" s="16">
        <f t="shared" si="23"/>
        <v>0</v>
      </c>
      <c r="N124" s="16">
        <f t="shared" si="23"/>
        <v>0</v>
      </c>
      <c r="O124" s="16">
        <f t="shared" si="23"/>
        <v>0</v>
      </c>
      <c r="P124" s="16">
        <f t="shared" si="23"/>
        <v>0</v>
      </c>
      <c r="Q124" s="7"/>
      <c r="R124" s="7"/>
      <c r="S124" s="16">
        <f>SUBTOTAL(9,S114:S123)</f>
        <v>466</v>
      </c>
    </row>
    <row r="125" spans="2:19" outlineLevel="2" x14ac:dyDescent="0.15">
      <c r="B125" s="10" t="s">
        <v>1731</v>
      </c>
      <c r="C125" s="10" t="s">
        <v>14</v>
      </c>
      <c r="D125" s="7" t="s">
        <v>152</v>
      </c>
      <c r="E125" s="10" t="s">
        <v>681</v>
      </c>
      <c r="F125" s="10" t="s">
        <v>1322</v>
      </c>
      <c r="G125" s="10" t="s">
        <v>1322</v>
      </c>
      <c r="H125" s="16">
        <v>57</v>
      </c>
      <c r="I125" s="16">
        <v>57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7" t="s">
        <v>1219</v>
      </c>
      <c r="R125" s="7" t="str">
        <f>IF(Q125="","",VLOOKUP(Q125,Sheet2!$A$14:$B$65,2,0))</f>
        <v>急性期一般入院料１</v>
      </c>
      <c r="S125" s="16">
        <v>57</v>
      </c>
    </row>
    <row r="126" spans="2:19" outlineLevel="2" x14ac:dyDescent="0.15">
      <c r="B126" s="10" t="s">
        <v>1731</v>
      </c>
      <c r="C126" s="10" t="s">
        <v>14</v>
      </c>
      <c r="D126" s="7" t="s">
        <v>152</v>
      </c>
      <c r="E126" s="10" t="s">
        <v>760</v>
      </c>
      <c r="F126" s="10" t="s">
        <v>1322</v>
      </c>
      <c r="G126" s="10" t="s">
        <v>1322</v>
      </c>
      <c r="H126" s="16">
        <v>28</v>
      </c>
      <c r="I126" s="16">
        <v>28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7" t="s">
        <v>1282</v>
      </c>
      <c r="R126" s="7" t="str">
        <f>IF(Q126="","",VLOOKUP(Q126,Sheet2!$A$14:$B$65,2,0))</f>
        <v>小児入院医療管理料３</v>
      </c>
      <c r="S126" s="16">
        <v>28</v>
      </c>
    </row>
    <row r="127" spans="2:19" outlineLevel="1" x14ac:dyDescent="0.15">
      <c r="B127" s="10"/>
      <c r="C127" s="10"/>
      <c r="D127" s="9" t="s">
        <v>1411</v>
      </c>
      <c r="E127" s="10"/>
      <c r="F127" s="10"/>
      <c r="G127" s="10"/>
      <c r="H127" s="16">
        <f t="shared" ref="H127:P127" si="24">SUBTOTAL(9,H125:H126)</f>
        <v>85</v>
      </c>
      <c r="I127" s="16">
        <f t="shared" si="24"/>
        <v>85</v>
      </c>
      <c r="J127" s="16">
        <f t="shared" si="24"/>
        <v>0</v>
      </c>
      <c r="K127" s="16">
        <f t="shared" si="24"/>
        <v>0</v>
      </c>
      <c r="L127" s="16">
        <f t="shared" si="24"/>
        <v>0</v>
      </c>
      <c r="M127" s="16">
        <f t="shared" si="24"/>
        <v>0</v>
      </c>
      <c r="N127" s="16">
        <f t="shared" si="24"/>
        <v>0</v>
      </c>
      <c r="O127" s="16">
        <f t="shared" si="24"/>
        <v>0</v>
      </c>
      <c r="P127" s="16">
        <f t="shared" si="24"/>
        <v>0</v>
      </c>
      <c r="Q127" s="7"/>
      <c r="R127" s="7"/>
      <c r="S127" s="16">
        <f>SUBTOTAL(9,S125:S126)</f>
        <v>85</v>
      </c>
    </row>
    <row r="128" spans="2:19" outlineLevel="2" x14ac:dyDescent="0.15">
      <c r="B128" s="10" t="s">
        <v>1731</v>
      </c>
      <c r="C128" s="10" t="s">
        <v>14</v>
      </c>
      <c r="D128" s="7" t="s">
        <v>85</v>
      </c>
      <c r="E128" s="10" t="s">
        <v>523</v>
      </c>
      <c r="F128" s="10" t="s">
        <v>1323</v>
      </c>
      <c r="G128" s="10" t="s">
        <v>1323</v>
      </c>
      <c r="H128" s="16">
        <v>0</v>
      </c>
      <c r="I128" s="16">
        <v>0</v>
      </c>
      <c r="J128" s="16">
        <v>0</v>
      </c>
      <c r="K128" s="16">
        <v>49</v>
      </c>
      <c r="L128" s="16">
        <v>49</v>
      </c>
      <c r="M128" s="16">
        <v>0</v>
      </c>
      <c r="N128" s="16">
        <v>0</v>
      </c>
      <c r="O128" s="16">
        <v>0</v>
      </c>
      <c r="P128" s="16">
        <v>0</v>
      </c>
      <c r="Q128" s="7" t="s">
        <v>1257</v>
      </c>
      <c r="R128" s="7" t="str">
        <f>IF(Q128="","",VLOOKUP(Q128,Sheet2!$A$14:$B$65,2,0))</f>
        <v>急性期一般入院料６</v>
      </c>
      <c r="S128" s="16">
        <v>49</v>
      </c>
    </row>
    <row r="129" spans="2:19" outlineLevel="2" x14ac:dyDescent="0.15">
      <c r="B129" s="10" t="s">
        <v>1731</v>
      </c>
      <c r="C129" s="10" t="s">
        <v>14</v>
      </c>
      <c r="D129" s="7" t="s">
        <v>85</v>
      </c>
      <c r="E129" s="10" t="s">
        <v>524</v>
      </c>
      <c r="F129" s="10" t="s">
        <v>1322</v>
      </c>
      <c r="G129" s="10" t="s">
        <v>1322</v>
      </c>
      <c r="H129" s="16">
        <v>51</v>
      </c>
      <c r="I129" s="16">
        <v>51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7" t="s">
        <v>1254</v>
      </c>
      <c r="R129" s="7" t="str">
        <f>IF(Q129="","",VLOOKUP(Q129,Sheet2!$A$14:$B$65,2,0))</f>
        <v>急性期一般入院料２</v>
      </c>
      <c r="S129" s="16">
        <v>51</v>
      </c>
    </row>
    <row r="130" spans="2:19" outlineLevel="2" x14ac:dyDescent="0.15">
      <c r="B130" s="10" t="s">
        <v>1731</v>
      </c>
      <c r="C130" s="10" t="s">
        <v>14</v>
      </c>
      <c r="D130" s="7" t="s">
        <v>85</v>
      </c>
      <c r="E130" s="10" t="s">
        <v>530</v>
      </c>
      <c r="F130" s="10" t="s">
        <v>1323</v>
      </c>
      <c r="G130" s="10" t="s">
        <v>1323</v>
      </c>
      <c r="H130" s="16">
        <v>0</v>
      </c>
      <c r="I130" s="16">
        <v>0</v>
      </c>
      <c r="J130" s="16">
        <v>0</v>
      </c>
      <c r="K130" s="16">
        <v>50</v>
      </c>
      <c r="L130" s="16">
        <v>50</v>
      </c>
      <c r="M130" s="16">
        <v>0</v>
      </c>
      <c r="N130" s="16">
        <v>0</v>
      </c>
      <c r="O130" s="16">
        <v>0</v>
      </c>
      <c r="P130" s="16">
        <v>0</v>
      </c>
      <c r="Q130" s="7" t="s">
        <v>1283</v>
      </c>
      <c r="R130" s="7" t="str">
        <f>IF(Q130="","",VLOOKUP(Q130,Sheet2!$A$14:$B$65,2,0))</f>
        <v>特殊疾患入院医療管理料</v>
      </c>
      <c r="S130" s="16">
        <v>50</v>
      </c>
    </row>
    <row r="131" spans="2:19" outlineLevel="1" x14ac:dyDescent="0.15">
      <c r="B131" s="10"/>
      <c r="C131" s="10"/>
      <c r="D131" s="9" t="s">
        <v>1344</v>
      </c>
      <c r="E131" s="10"/>
      <c r="F131" s="10"/>
      <c r="G131" s="10"/>
      <c r="H131" s="16">
        <f t="shared" ref="H131:P131" si="25">SUBTOTAL(9,H128:H130)</f>
        <v>51</v>
      </c>
      <c r="I131" s="16">
        <f t="shared" si="25"/>
        <v>51</v>
      </c>
      <c r="J131" s="16">
        <f t="shared" si="25"/>
        <v>0</v>
      </c>
      <c r="K131" s="16">
        <f t="shared" si="25"/>
        <v>99</v>
      </c>
      <c r="L131" s="16">
        <f t="shared" si="25"/>
        <v>99</v>
      </c>
      <c r="M131" s="16">
        <f t="shared" si="25"/>
        <v>0</v>
      </c>
      <c r="N131" s="16">
        <f t="shared" si="25"/>
        <v>0</v>
      </c>
      <c r="O131" s="16">
        <f t="shared" si="25"/>
        <v>0</v>
      </c>
      <c r="P131" s="16">
        <f t="shared" si="25"/>
        <v>0</v>
      </c>
      <c r="Q131" s="7"/>
      <c r="R131" s="7"/>
      <c r="S131" s="16">
        <f>SUBTOTAL(9,S128:S130)</f>
        <v>150</v>
      </c>
    </row>
    <row r="132" spans="2:19" outlineLevel="2" x14ac:dyDescent="0.15">
      <c r="B132" s="10" t="s">
        <v>1731</v>
      </c>
      <c r="C132" s="10" t="s">
        <v>14</v>
      </c>
      <c r="D132" s="7" t="s">
        <v>217</v>
      </c>
      <c r="E132" s="10" t="s">
        <v>940</v>
      </c>
      <c r="F132" s="10" t="s">
        <v>1193</v>
      </c>
      <c r="G132" s="10" t="s">
        <v>1193</v>
      </c>
      <c r="H132" s="16">
        <v>30</v>
      </c>
      <c r="I132" s="16">
        <v>30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7" t="s">
        <v>1294</v>
      </c>
      <c r="R132" s="7" t="str">
        <f>IF(Q132="","",VLOOKUP(Q132,Sheet2!$A$14:$B$65,2,0))</f>
        <v>特定機能病院一般病棟７対１入院基本料</v>
      </c>
      <c r="S132" s="16">
        <v>30</v>
      </c>
    </row>
    <row r="133" spans="2:19" outlineLevel="2" x14ac:dyDescent="0.15">
      <c r="B133" s="10" t="s">
        <v>1731</v>
      </c>
      <c r="C133" s="10" t="s">
        <v>14</v>
      </c>
      <c r="D133" s="7" t="s">
        <v>217</v>
      </c>
      <c r="E133" s="10" t="s">
        <v>941</v>
      </c>
      <c r="F133" s="10" t="s">
        <v>1322</v>
      </c>
      <c r="G133" s="10" t="s">
        <v>1322</v>
      </c>
      <c r="H133" s="16">
        <v>38</v>
      </c>
      <c r="I133" s="16">
        <v>38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7" t="s">
        <v>1254</v>
      </c>
      <c r="R133" s="7" t="str">
        <f>IF(Q133="","",VLOOKUP(Q133,Sheet2!$A$14:$B$65,2,0))</f>
        <v>急性期一般入院料２</v>
      </c>
      <c r="S133" s="16">
        <v>38</v>
      </c>
    </row>
    <row r="134" spans="2:19" outlineLevel="2" x14ac:dyDescent="0.15">
      <c r="B134" s="10" t="s">
        <v>1731</v>
      </c>
      <c r="C134" s="10" t="s">
        <v>14</v>
      </c>
      <c r="D134" s="7" t="s">
        <v>217</v>
      </c>
      <c r="E134" s="10" t="s">
        <v>523</v>
      </c>
      <c r="F134" s="10" t="s">
        <v>1323</v>
      </c>
      <c r="G134" s="10" t="s">
        <v>1323</v>
      </c>
      <c r="H134" s="16">
        <v>38</v>
      </c>
      <c r="I134" s="16">
        <v>38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7" t="s">
        <v>1282</v>
      </c>
      <c r="R134" s="7" t="str">
        <f>IF(Q134="","",VLOOKUP(Q134,Sheet2!$A$14:$B$65,2,0))</f>
        <v>小児入院医療管理料３</v>
      </c>
      <c r="S134" s="16">
        <v>38</v>
      </c>
    </row>
    <row r="135" spans="2:19" outlineLevel="2" x14ac:dyDescent="0.15">
      <c r="B135" s="10" t="s">
        <v>1731</v>
      </c>
      <c r="C135" s="10" t="s">
        <v>14</v>
      </c>
      <c r="D135" s="7" t="s">
        <v>217</v>
      </c>
      <c r="E135" s="10" t="s">
        <v>524</v>
      </c>
      <c r="F135" s="10" t="s">
        <v>1322</v>
      </c>
      <c r="G135" s="10" t="s">
        <v>1322</v>
      </c>
      <c r="H135" s="16">
        <v>34</v>
      </c>
      <c r="I135" s="16">
        <v>34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7" t="s">
        <v>1254</v>
      </c>
      <c r="R135" s="7" t="str">
        <f>IF(Q135="","",VLOOKUP(Q135,Sheet2!$A$14:$B$65,2,0))</f>
        <v>急性期一般入院料２</v>
      </c>
      <c r="S135" s="16">
        <v>34</v>
      </c>
    </row>
    <row r="136" spans="2:19" outlineLevel="2" x14ac:dyDescent="0.15">
      <c r="B136" s="10" t="s">
        <v>1731</v>
      </c>
      <c r="C136" s="10" t="s">
        <v>14</v>
      </c>
      <c r="D136" s="7" t="s">
        <v>217</v>
      </c>
      <c r="E136" s="10" t="s">
        <v>495</v>
      </c>
      <c r="F136" s="10" t="s">
        <v>1322</v>
      </c>
      <c r="G136" s="10" t="s">
        <v>1322</v>
      </c>
      <c r="H136" s="16">
        <v>20</v>
      </c>
      <c r="I136" s="16">
        <v>20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7" t="s">
        <v>1290</v>
      </c>
      <c r="R136" s="7" t="str">
        <f>IF(Q136="","",VLOOKUP(Q136,Sheet2!$A$14:$B$65,2,0))</f>
        <v>回復期リハビリテーション病棟入院料４</v>
      </c>
      <c r="S136" s="16">
        <v>20</v>
      </c>
    </row>
    <row r="137" spans="2:19" outlineLevel="1" x14ac:dyDescent="0.15">
      <c r="B137" s="10"/>
      <c r="C137" s="10"/>
      <c r="D137" s="9" t="s">
        <v>1476</v>
      </c>
      <c r="E137" s="10"/>
      <c r="F137" s="10"/>
      <c r="G137" s="10"/>
      <c r="H137" s="16">
        <f t="shared" ref="H137:P137" si="26">SUBTOTAL(9,H132:H136)</f>
        <v>160</v>
      </c>
      <c r="I137" s="16">
        <f t="shared" si="26"/>
        <v>160</v>
      </c>
      <c r="J137" s="16">
        <f t="shared" si="26"/>
        <v>0</v>
      </c>
      <c r="K137" s="16">
        <f t="shared" si="26"/>
        <v>0</v>
      </c>
      <c r="L137" s="16">
        <f t="shared" si="26"/>
        <v>0</v>
      </c>
      <c r="M137" s="16">
        <f t="shared" si="26"/>
        <v>0</v>
      </c>
      <c r="N137" s="16">
        <f t="shared" si="26"/>
        <v>0</v>
      </c>
      <c r="O137" s="16">
        <f t="shared" si="26"/>
        <v>0</v>
      </c>
      <c r="P137" s="16">
        <f t="shared" si="26"/>
        <v>0</v>
      </c>
      <c r="Q137" s="7"/>
      <c r="R137" s="7"/>
      <c r="S137" s="16">
        <f>SUBTOTAL(9,S132:S136)</f>
        <v>160</v>
      </c>
    </row>
    <row r="138" spans="2:19" outlineLevel="2" x14ac:dyDescent="0.15">
      <c r="B138" s="10" t="s">
        <v>1731</v>
      </c>
      <c r="C138" s="10" t="s">
        <v>14</v>
      </c>
      <c r="D138" s="7" t="s">
        <v>337</v>
      </c>
      <c r="E138" s="10" t="s">
        <v>1096</v>
      </c>
      <c r="F138" s="10" t="s">
        <v>1322</v>
      </c>
      <c r="G138" s="10" t="s">
        <v>1322</v>
      </c>
      <c r="H138" s="16">
        <v>52</v>
      </c>
      <c r="I138" s="16">
        <v>52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7" t="s">
        <v>1219</v>
      </c>
      <c r="R138" s="7" t="str">
        <f>IF(Q138="","",VLOOKUP(Q138,Sheet2!$A$14:$B$65,2,0))</f>
        <v>急性期一般入院料１</v>
      </c>
      <c r="S138" s="16">
        <v>52</v>
      </c>
    </row>
    <row r="139" spans="2:19" outlineLevel="2" x14ac:dyDescent="0.15">
      <c r="B139" s="10" t="s">
        <v>1731</v>
      </c>
      <c r="C139" s="10" t="s">
        <v>14</v>
      </c>
      <c r="D139" s="7" t="s">
        <v>337</v>
      </c>
      <c r="E139" s="10" t="s">
        <v>1135</v>
      </c>
      <c r="F139" s="10" t="s">
        <v>1322</v>
      </c>
      <c r="G139" s="10" t="s">
        <v>1322</v>
      </c>
      <c r="H139" s="16">
        <v>56</v>
      </c>
      <c r="I139" s="16">
        <v>56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7" t="s">
        <v>1219</v>
      </c>
      <c r="R139" s="7" t="str">
        <f>IF(Q139="","",VLOOKUP(Q139,Sheet2!$A$14:$B$65,2,0))</f>
        <v>急性期一般入院料１</v>
      </c>
      <c r="S139" s="16">
        <v>56</v>
      </c>
    </row>
    <row r="140" spans="2:19" outlineLevel="2" x14ac:dyDescent="0.15">
      <c r="B140" s="10" t="s">
        <v>1731</v>
      </c>
      <c r="C140" s="10" t="s">
        <v>14</v>
      </c>
      <c r="D140" s="7" t="s">
        <v>337</v>
      </c>
      <c r="E140" s="10" t="s">
        <v>1136</v>
      </c>
      <c r="F140" s="10" t="s">
        <v>1323</v>
      </c>
      <c r="G140" s="10" t="s">
        <v>1323</v>
      </c>
      <c r="H140" s="16">
        <v>60</v>
      </c>
      <c r="I140" s="16">
        <v>60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7" t="s">
        <v>1282</v>
      </c>
      <c r="R140" s="7" t="str">
        <f>IF(Q140="","",VLOOKUP(Q140,Sheet2!$A$14:$B$65,2,0))</f>
        <v>小児入院医療管理料３</v>
      </c>
      <c r="S140" s="16">
        <v>60</v>
      </c>
    </row>
    <row r="141" spans="2:19" outlineLevel="2" x14ac:dyDescent="0.15">
      <c r="B141" s="10" t="s">
        <v>1731</v>
      </c>
      <c r="C141" s="10" t="s">
        <v>14</v>
      </c>
      <c r="D141" s="7" t="s">
        <v>337</v>
      </c>
      <c r="E141" s="10" t="s">
        <v>1137</v>
      </c>
      <c r="F141" s="10" t="s">
        <v>1323</v>
      </c>
      <c r="G141" s="10" t="s">
        <v>1323</v>
      </c>
      <c r="H141" s="16">
        <v>0</v>
      </c>
      <c r="I141" s="16">
        <v>0</v>
      </c>
      <c r="J141" s="16">
        <v>0</v>
      </c>
      <c r="K141" s="16">
        <v>60</v>
      </c>
      <c r="L141" s="16">
        <v>60</v>
      </c>
      <c r="M141" s="16">
        <v>0</v>
      </c>
      <c r="N141" s="16">
        <v>0</v>
      </c>
      <c r="O141" s="16">
        <v>0</v>
      </c>
      <c r="P141" s="16">
        <v>0</v>
      </c>
      <c r="Q141" s="7" t="s">
        <v>1283</v>
      </c>
      <c r="R141" s="7" t="str">
        <f>IF(Q141="","",VLOOKUP(Q141,Sheet2!$A$14:$B$65,2,0))</f>
        <v>特殊疾患入院医療管理料</v>
      </c>
      <c r="S141" s="16">
        <v>60</v>
      </c>
    </row>
    <row r="142" spans="2:19" outlineLevel="1" x14ac:dyDescent="0.15">
      <c r="B142" s="10"/>
      <c r="C142" s="10"/>
      <c r="D142" s="9" t="s">
        <v>1595</v>
      </c>
      <c r="E142" s="10"/>
      <c r="F142" s="10"/>
      <c r="G142" s="10"/>
      <c r="H142" s="16">
        <f t="shared" ref="H142:P142" si="27">SUBTOTAL(9,H138:H141)</f>
        <v>168</v>
      </c>
      <c r="I142" s="16">
        <f t="shared" si="27"/>
        <v>168</v>
      </c>
      <c r="J142" s="16">
        <f t="shared" si="27"/>
        <v>0</v>
      </c>
      <c r="K142" s="16">
        <f t="shared" si="27"/>
        <v>60</v>
      </c>
      <c r="L142" s="16">
        <f t="shared" si="27"/>
        <v>60</v>
      </c>
      <c r="M142" s="16">
        <f t="shared" si="27"/>
        <v>0</v>
      </c>
      <c r="N142" s="16">
        <f t="shared" si="27"/>
        <v>0</v>
      </c>
      <c r="O142" s="16">
        <f t="shared" si="27"/>
        <v>0</v>
      </c>
      <c r="P142" s="16">
        <f t="shared" si="27"/>
        <v>0</v>
      </c>
      <c r="Q142" s="7"/>
      <c r="R142" s="7"/>
      <c r="S142" s="16">
        <f>SUBTOTAL(9,S138:S141)</f>
        <v>228</v>
      </c>
    </row>
    <row r="143" spans="2:19" outlineLevel="2" x14ac:dyDescent="0.15">
      <c r="B143" s="10" t="s">
        <v>1731</v>
      </c>
      <c r="C143" s="10" t="s">
        <v>14</v>
      </c>
      <c r="D143" s="7" t="s">
        <v>201</v>
      </c>
      <c r="E143" s="10" t="s">
        <v>878</v>
      </c>
      <c r="F143" s="10" t="s">
        <v>1193</v>
      </c>
      <c r="G143" s="10" t="s">
        <v>1193</v>
      </c>
      <c r="H143" s="16">
        <v>0</v>
      </c>
      <c r="I143" s="16">
        <v>0</v>
      </c>
      <c r="J143" s="16">
        <v>0</v>
      </c>
      <c r="K143" s="16">
        <v>49</v>
      </c>
      <c r="L143" s="16">
        <v>49</v>
      </c>
      <c r="M143" s="16">
        <v>0</v>
      </c>
      <c r="N143" s="16">
        <v>0</v>
      </c>
      <c r="O143" s="16">
        <v>0</v>
      </c>
      <c r="P143" s="16">
        <v>0</v>
      </c>
      <c r="Q143" s="7" t="s">
        <v>1257</v>
      </c>
      <c r="R143" s="7" t="str">
        <f>IF(Q143="","",VLOOKUP(Q143,Sheet2!$A$14:$B$65,2,0))</f>
        <v>急性期一般入院料６</v>
      </c>
      <c r="S143" s="16">
        <v>49</v>
      </c>
    </row>
    <row r="144" spans="2:19" outlineLevel="2" x14ac:dyDescent="0.15">
      <c r="B144" s="10" t="s">
        <v>1731</v>
      </c>
      <c r="C144" s="10" t="s">
        <v>14</v>
      </c>
      <c r="D144" s="7" t="s">
        <v>201</v>
      </c>
      <c r="E144" s="10" t="s">
        <v>879</v>
      </c>
      <c r="F144" s="10" t="s">
        <v>1193</v>
      </c>
      <c r="G144" s="10" t="s">
        <v>1193</v>
      </c>
      <c r="H144" s="16">
        <v>0</v>
      </c>
      <c r="I144" s="16">
        <v>0</v>
      </c>
      <c r="J144" s="16">
        <v>0</v>
      </c>
      <c r="K144" s="16">
        <v>49</v>
      </c>
      <c r="L144" s="16">
        <v>49</v>
      </c>
      <c r="M144" s="16">
        <v>0</v>
      </c>
      <c r="N144" s="16">
        <v>0</v>
      </c>
      <c r="O144" s="16">
        <v>0</v>
      </c>
      <c r="P144" s="16">
        <v>0</v>
      </c>
      <c r="Q144" s="7" t="s">
        <v>1257</v>
      </c>
      <c r="R144" s="7" t="str">
        <f>IF(Q144="","",VLOOKUP(Q144,Sheet2!$A$14:$B$65,2,0))</f>
        <v>急性期一般入院料６</v>
      </c>
      <c r="S144" s="16">
        <v>49</v>
      </c>
    </row>
    <row r="145" spans="2:19" outlineLevel="2" x14ac:dyDescent="0.15">
      <c r="B145" s="10" t="s">
        <v>1731</v>
      </c>
      <c r="C145" s="10" t="s">
        <v>14</v>
      </c>
      <c r="D145" s="7" t="s">
        <v>201</v>
      </c>
      <c r="E145" s="10" t="s">
        <v>880</v>
      </c>
      <c r="F145" s="10" t="s">
        <v>1323</v>
      </c>
      <c r="G145" s="10" t="s">
        <v>1323</v>
      </c>
      <c r="H145" s="16">
        <v>0</v>
      </c>
      <c r="I145" s="16">
        <v>0</v>
      </c>
      <c r="J145" s="16">
        <v>0</v>
      </c>
      <c r="K145" s="16">
        <v>44</v>
      </c>
      <c r="L145" s="16">
        <v>44</v>
      </c>
      <c r="M145" s="16">
        <v>0</v>
      </c>
      <c r="N145" s="16">
        <v>0</v>
      </c>
      <c r="O145" s="16">
        <v>0</v>
      </c>
      <c r="P145" s="16">
        <v>0</v>
      </c>
      <c r="Q145" s="7" t="s">
        <v>1276</v>
      </c>
      <c r="R145" s="7" t="str">
        <f>IF(Q145="","",VLOOKUP(Q145,Sheet2!$A$14:$B$65,2,0))</f>
        <v>小児入院医療管理料１</v>
      </c>
      <c r="S145" s="16">
        <v>44</v>
      </c>
    </row>
    <row r="146" spans="2:19" outlineLevel="2" x14ac:dyDescent="0.15">
      <c r="B146" s="10" t="s">
        <v>1731</v>
      </c>
      <c r="C146" s="10" t="s">
        <v>14</v>
      </c>
      <c r="D146" s="7" t="s">
        <v>201</v>
      </c>
      <c r="E146" s="10" t="s">
        <v>881</v>
      </c>
      <c r="F146" s="10" t="s">
        <v>1193</v>
      </c>
      <c r="G146" s="10" t="s">
        <v>1193</v>
      </c>
      <c r="H146" s="16">
        <v>0</v>
      </c>
      <c r="I146" s="16">
        <v>0</v>
      </c>
      <c r="J146" s="16">
        <v>0</v>
      </c>
      <c r="K146" s="16">
        <v>50</v>
      </c>
      <c r="L146" s="16">
        <v>50</v>
      </c>
      <c r="M146" s="16">
        <v>0</v>
      </c>
      <c r="N146" s="16">
        <v>0</v>
      </c>
      <c r="O146" s="16">
        <v>0</v>
      </c>
      <c r="P146" s="16">
        <v>0</v>
      </c>
      <c r="Q146" s="7" t="s">
        <v>1257</v>
      </c>
      <c r="R146" s="7" t="str">
        <f>IF(Q146="","",VLOOKUP(Q146,Sheet2!$A$14:$B$65,2,0))</f>
        <v>急性期一般入院料６</v>
      </c>
      <c r="S146" s="16">
        <v>50</v>
      </c>
    </row>
    <row r="147" spans="2:19" outlineLevel="1" x14ac:dyDescent="0.15">
      <c r="B147" s="10"/>
      <c r="C147" s="10"/>
      <c r="D147" s="9" t="s">
        <v>1460</v>
      </c>
      <c r="E147" s="10"/>
      <c r="F147" s="10"/>
      <c r="G147" s="10"/>
      <c r="H147" s="16">
        <f t="shared" ref="H147:P147" si="28">SUBTOTAL(9,H143:H146)</f>
        <v>0</v>
      </c>
      <c r="I147" s="16">
        <f t="shared" si="28"/>
        <v>0</v>
      </c>
      <c r="J147" s="16">
        <f t="shared" si="28"/>
        <v>0</v>
      </c>
      <c r="K147" s="16">
        <f t="shared" si="28"/>
        <v>192</v>
      </c>
      <c r="L147" s="16">
        <f t="shared" si="28"/>
        <v>192</v>
      </c>
      <c r="M147" s="16">
        <f t="shared" si="28"/>
        <v>0</v>
      </c>
      <c r="N147" s="16">
        <f t="shared" si="28"/>
        <v>0</v>
      </c>
      <c r="O147" s="16">
        <f t="shared" si="28"/>
        <v>0</v>
      </c>
      <c r="P147" s="16">
        <f t="shared" si="28"/>
        <v>0</v>
      </c>
      <c r="Q147" s="7"/>
      <c r="R147" s="7"/>
      <c r="S147" s="16">
        <f>SUBTOTAL(9,S143:S146)</f>
        <v>192</v>
      </c>
    </row>
    <row r="148" spans="2:19" outlineLevel="2" x14ac:dyDescent="0.15">
      <c r="B148" s="10" t="s">
        <v>1731</v>
      </c>
      <c r="C148" s="10" t="s">
        <v>14</v>
      </c>
      <c r="D148" s="7" t="s">
        <v>90</v>
      </c>
      <c r="E148" s="10" t="s">
        <v>548</v>
      </c>
      <c r="F148" s="10" t="s">
        <v>1193</v>
      </c>
      <c r="G148" s="10" t="s">
        <v>1193</v>
      </c>
      <c r="H148" s="16">
        <v>0</v>
      </c>
      <c r="I148" s="16">
        <v>0</v>
      </c>
      <c r="J148" s="16">
        <v>0</v>
      </c>
      <c r="K148" s="16">
        <v>42</v>
      </c>
      <c r="L148" s="16">
        <v>42</v>
      </c>
      <c r="M148" s="16">
        <v>0</v>
      </c>
      <c r="N148" s="16">
        <v>0</v>
      </c>
      <c r="O148" s="16">
        <v>0</v>
      </c>
      <c r="P148" s="16">
        <v>0</v>
      </c>
      <c r="Q148" s="7" t="s">
        <v>1266</v>
      </c>
      <c r="R148" s="7" t="str">
        <f>IF(Q148="","",VLOOKUP(Q148,Sheet2!$A$14:$B$65,2,0))</f>
        <v>急性期一般入院料７</v>
      </c>
      <c r="S148" s="16">
        <v>42</v>
      </c>
    </row>
    <row r="149" spans="2:19" outlineLevel="1" x14ac:dyDescent="0.15">
      <c r="B149" s="10"/>
      <c r="C149" s="10"/>
      <c r="D149" s="9" t="s">
        <v>1349</v>
      </c>
      <c r="E149" s="10"/>
      <c r="F149" s="10"/>
      <c r="G149" s="10"/>
      <c r="H149" s="16">
        <f t="shared" ref="H149:P149" si="29">SUBTOTAL(9,H148:H148)</f>
        <v>0</v>
      </c>
      <c r="I149" s="16">
        <f t="shared" si="29"/>
        <v>0</v>
      </c>
      <c r="J149" s="16">
        <f t="shared" si="29"/>
        <v>0</v>
      </c>
      <c r="K149" s="16">
        <f t="shared" si="29"/>
        <v>42</v>
      </c>
      <c r="L149" s="16">
        <f t="shared" si="29"/>
        <v>42</v>
      </c>
      <c r="M149" s="16">
        <f t="shared" si="29"/>
        <v>0</v>
      </c>
      <c r="N149" s="16">
        <f t="shared" si="29"/>
        <v>0</v>
      </c>
      <c r="O149" s="16">
        <f t="shared" si="29"/>
        <v>0</v>
      </c>
      <c r="P149" s="16">
        <f t="shared" si="29"/>
        <v>0</v>
      </c>
      <c r="Q149" s="7"/>
      <c r="R149" s="7"/>
      <c r="S149" s="16">
        <f>SUBTOTAL(9,S148:S148)</f>
        <v>42</v>
      </c>
    </row>
    <row r="150" spans="2:19" outlineLevel="2" x14ac:dyDescent="0.15">
      <c r="B150" s="10" t="s">
        <v>1731</v>
      </c>
      <c r="C150" s="10" t="s">
        <v>13</v>
      </c>
      <c r="D150" s="7" t="s">
        <v>245</v>
      </c>
      <c r="E150" s="10" t="s">
        <v>967</v>
      </c>
      <c r="F150" s="10" t="s">
        <v>1193</v>
      </c>
      <c r="G150" s="10" t="s">
        <v>1193</v>
      </c>
      <c r="H150" s="16">
        <v>0</v>
      </c>
      <c r="I150" s="16">
        <v>0</v>
      </c>
      <c r="J150" s="16">
        <v>0</v>
      </c>
      <c r="K150" s="16">
        <v>40</v>
      </c>
      <c r="L150" s="16">
        <v>40</v>
      </c>
      <c r="M150" s="16">
        <v>0</v>
      </c>
      <c r="N150" s="16">
        <v>0</v>
      </c>
      <c r="O150" s="16">
        <v>0</v>
      </c>
      <c r="P150" s="16">
        <v>0</v>
      </c>
      <c r="Q150" s="7" t="s">
        <v>1257</v>
      </c>
      <c r="R150" s="7" t="str">
        <f>IF(Q150="","",VLOOKUP(Q150,Sheet2!$A$14:$B$65,2,0))</f>
        <v>急性期一般入院料６</v>
      </c>
      <c r="S150" s="16">
        <v>40</v>
      </c>
    </row>
    <row r="151" spans="2:19" outlineLevel="2" x14ac:dyDescent="0.15">
      <c r="B151" s="10" t="s">
        <v>1731</v>
      </c>
      <c r="C151" s="10" t="s">
        <v>13</v>
      </c>
      <c r="D151" s="7" t="s">
        <v>245</v>
      </c>
      <c r="E151" s="10" t="s">
        <v>496</v>
      </c>
      <c r="F151" s="10" t="s">
        <v>1193</v>
      </c>
      <c r="G151" s="10" t="s">
        <v>1193</v>
      </c>
      <c r="H151" s="16">
        <v>0</v>
      </c>
      <c r="I151" s="16">
        <v>0</v>
      </c>
      <c r="J151" s="16">
        <v>0</v>
      </c>
      <c r="K151" s="16">
        <v>43</v>
      </c>
      <c r="L151" s="16">
        <v>43</v>
      </c>
      <c r="M151" s="16">
        <v>0</v>
      </c>
      <c r="N151" s="16">
        <v>0</v>
      </c>
      <c r="O151" s="16">
        <v>0</v>
      </c>
      <c r="P151" s="16">
        <v>0</v>
      </c>
      <c r="Q151" s="7" t="s">
        <v>1257</v>
      </c>
      <c r="R151" s="7" t="str">
        <f>IF(Q151="","",VLOOKUP(Q151,Sheet2!$A$14:$B$65,2,0))</f>
        <v>急性期一般入院料６</v>
      </c>
      <c r="S151" s="16">
        <v>43</v>
      </c>
    </row>
    <row r="152" spans="2:19" outlineLevel="2" x14ac:dyDescent="0.15">
      <c r="B152" s="10" t="s">
        <v>1731</v>
      </c>
      <c r="C152" s="10" t="s">
        <v>13</v>
      </c>
      <c r="D152" s="7" t="s">
        <v>245</v>
      </c>
      <c r="E152" s="10" t="s">
        <v>497</v>
      </c>
      <c r="F152" s="10" t="s">
        <v>1193</v>
      </c>
      <c r="G152" s="10" t="s">
        <v>1193</v>
      </c>
      <c r="H152" s="16">
        <v>0</v>
      </c>
      <c r="I152" s="16">
        <v>0</v>
      </c>
      <c r="J152" s="16">
        <v>0</v>
      </c>
      <c r="K152" s="16">
        <v>41</v>
      </c>
      <c r="L152" s="16">
        <v>41</v>
      </c>
      <c r="M152" s="16">
        <v>0</v>
      </c>
      <c r="N152" s="16">
        <v>41</v>
      </c>
      <c r="O152" s="16">
        <v>41</v>
      </c>
      <c r="P152" s="16">
        <v>0</v>
      </c>
      <c r="Q152" s="7" t="s">
        <v>433</v>
      </c>
      <c r="R152" s="7" t="str">
        <f>IF(Q152="","",VLOOKUP(Q152,Sheet2!$A$14:$B$65,2,0))</f>
        <v/>
      </c>
      <c r="S152" s="16">
        <v>0</v>
      </c>
    </row>
    <row r="153" spans="2:19" outlineLevel="1" x14ac:dyDescent="0.15">
      <c r="B153" s="10"/>
      <c r="C153" s="10"/>
      <c r="D153" s="9" t="s">
        <v>1503</v>
      </c>
      <c r="E153" s="10"/>
      <c r="F153" s="10"/>
      <c r="G153" s="10"/>
      <c r="H153" s="16">
        <f t="shared" ref="H153:P153" si="30">SUBTOTAL(9,H150:H152)</f>
        <v>0</v>
      </c>
      <c r="I153" s="16">
        <f t="shared" si="30"/>
        <v>0</v>
      </c>
      <c r="J153" s="16">
        <f t="shared" si="30"/>
        <v>0</v>
      </c>
      <c r="K153" s="16">
        <f t="shared" si="30"/>
        <v>124</v>
      </c>
      <c r="L153" s="16">
        <f t="shared" si="30"/>
        <v>124</v>
      </c>
      <c r="M153" s="16">
        <f t="shared" si="30"/>
        <v>0</v>
      </c>
      <c r="N153" s="16">
        <f t="shared" si="30"/>
        <v>41</v>
      </c>
      <c r="O153" s="16">
        <f t="shared" si="30"/>
        <v>41</v>
      </c>
      <c r="P153" s="16">
        <f t="shared" si="30"/>
        <v>0</v>
      </c>
      <c r="Q153" s="7"/>
      <c r="R153" s="7"/>
      <c r="S153" s="16">
        <f>SUBTOTAL(9,S150:S152)</f>
        <v>83</v>
      </c>
    </row>
    <row r="154" spans="2:19" outlineLevel="2" x14ac:dyDescent="0.15">
      <c r="B154" s="10" t="s">
        <v>1731</v>
      </c>
      <c r="C154" s="10" t="s">
        <v>13</v>
      </c>
      <c r="D154" s="7" t="s">
        <v>451</v>
      </c>
      <c r="E154" s="10" t="s">
        <v>492</v>
      </c>
      <c r="F154" s="10" t="s">
        <v>1323</v>
      </c>
      <c r="G154" s="10" t="s">
        <v>1323</v>
      </c>
      <c r="H154" s="16">
        <v>48</v>
      </c>
      <c r="I154" s="16">
        <v>48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7" t="s">
        <v>1254</v>
      </c>
      <c r="R154" s="7" t="str">
        <f>IF(Q154="","",VLOOKUP(Q154,Sheet2!$A$14:$B$65,2,0))</f>
        <v>急性期一般入院料２</v>
      </c>
      <c r="S154" s="16">
        <v>48</v>
      </c>
    </row>
    <row r="155" spans="2:19" outlineLevel="1" x14ac:dyDescent="0.15">
      <c r="B155" s="10"/>
      <c r="C155" s="10"/>
      <c r="D155" s="9" t="s">
        <v>1708</v>
      </c>
      <c r="E155" s="10"/>
      <c r="F155" s="10"/>
      <c r="G155" s="10"/>
      <c r="H155" s="16">
        <f t="shared" ref="H155:P155" si="31">SUBTOTAL(9,H154:H154)</f>
        <v>48</v>
      </c>
      <c r="I155" s="16">
        <f t="shared" si="31"/>
        <v>48</v>
      </c>
      <c r="J155" s="16">
        <f t="shared" si="31"/>
        <v>0</v>
      </c>
      <c r="K155" s="16">
        <f t="shared" si="31"/>
        <v>0</v>
      </c>
      <c r="L155" s="16">
        <f t="shared" si="31"/>
        <v>0</v>
      </c>
      <c r="M155" s="16">
        <f t="shared" si="31"/>
        <v>0</v>
      </c>
      <c r="N155" s="16">
        <f t="shared" si="31"/>
        <v>0</v>
      </c>
      <c r="O155" s="16">
        <f t="shared" si="31"/>
        <v>0</v>
      </c>
      <c r="P155" s="16">
        <f t="shared" si="31"/>
        <v>0</v>
      </c>
      <c r="Q155" s="7"/>
      <c r="R155" s="7"/>
      <c r="S155" s="16">
        <f>SUBTOTAL(9,S154:S154)</f>
        <v>48</v>
      </c>
    </row>
    <row r="156" spans="2:19" outlineLevel="2" x14ac:dyDescent="0.15">
      <c r="B156" s="10" t="s">
        <v>1731</v>
      </c>
      <c r="C156" s="10" t="s">
        <v>13</v>
      </c>
      <c r="D156" s="7" t="s">
        <v>118</v>
      </c>
      <c r="E156" s="10" t="s">
        <v>656</v>
      </c>
      <c r="F156" s="10" t="s">
        <v>1322</v>
      </c>
      <c r="G156" s="10" t="s">
        <v>1322</v>
      </c>
      <c r="H156" s="16">
        <v>38</v>
      </c>
      <c r="I156" s="16">
        <v>38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7" t="s">
        <v>1254</v>
      </c>
      <c r="R156" s="7" t="str">
        <f>IF(Q156="","",VLOOKUP(Q156,Sheet2!$A$14:$B$65,2,0))</f>
        <v>急性期一般入院料２</v>
      </c>
      <c r="S156" s="16">
        <v>38</v>
      </c>
    </row>
    <row r="157" spans="2:19" outlineLevel="1" x14ac:dyDescent="0.15">
      <c r="B157" s="10"/>
      <c r="C157" s="10"/>
      <c r="D157" s="9" t="s">
        <v>1377</v>
      </c>
      <c r="E157" s="10"/>
      <c r="F157" s="10"/>
      <c r="G157" s="10"/>
      <c r="H157" s="16">
        <f t="shared" ref="H157:P157" si="32">SUBTOTAL(9,H156:H156)</f>
        <v>38</v>
      </c>
      <c r="I157" s="16">
        <f t="shared" si="32"/>
        <v>38</v>
      </c>
      <c r="J157" s="16">
        <f t="shared" si="32"/>
        <v>0</v>
      </c>
      <c r="K157" s="16">
        <f t="shared" si="32"/>
        <v>0</v>
      </c>
      <c r="L157" s="16">
        <f t="shared" si="32"/>
        <v>0</v>
      </c>
      <c r="M157" s="16">
        <f t="shared" si="32"/>
        <v>0</v>
      </c>
      <c r="N157" s="16">
        <f t="shared" si="32"/>
        <v>0</v>
      </c>
      <c r="O157" s="16">
        <f t="shared" si="32"/>
        <v>0</v>
      </c>
      <c r="P157" s="16">
        <f t="shared" si="32"/>
        <v>0</v>
      </c>
      <c r="Q157" s="7"/>
      <c r="R157" s="7"/>
      <c r="S157" s="16">
        <f>SUBTOTAL(9,S156:S156)</f>
        <v>38</v>
      </c>
    </row>
    <row r="158" spans="2:19" outlineLevel="2" x14ac:dyDescent="0.15">
      <c r="B158" s="10" t="s">
        <v>1731</v>
      </c>
      <c r="C158" s="10" t="s">
        <v>13</v>
      </c>
      <c r="D158" s="7" t="s">
        <v>100</v>
      </c>
      <c r="E158" s="10" t="s">
        <v>532</v>
      </c>
      <c r="F158" s="10" t="s">
        <v>1322</v>
      </c>
      <c r="G158" s="10" t="s">
        <v>1322</v>
      </c>
      <c r="H158" s="16">
        <v>36</v>
      </c>
      <c r="I158" s="16">
        <v>36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7" t="s">
        <v>1219</v>
      </c>
      <c r="R158" s="7" t="str">
        <f>IF(Q158="","",VLOOKUP(Q158,Sheet2!$A$14:$B$65,2,0))</f>
        <v>急性期一般入院料１</v>
      </c>
      <c r="S158" s="16">
        <v>36</v>
      </c>
    </row>
    <row r="159" spans="2:19" outlineLevel="2" x14ac:dyDescent="0.15">
      <c r="B159" s="10" t="s">
        <v>1731</v>
      </c>
      <c r="C159" s="10" t="s">
        <v>13</v>
      </c>
      <c r="D159" s="7" t="s">
        <v>100</v>
      </c>
      <c r="E159" s="10" t="s">
        <v>589</v>
      </c>
      <c r="F159" s="10" t="s">
        <v>1322</v>
      </c>
      <c r="G159" s="10" t="s">
        <v>1322</v>
      </c>
      <c r="H159" s="16">
        <v>41</v>
      </c>
      <c r="I159" s="16">
        <v>41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7" t="s">
        <v>1219</v>
      </c>
      <c r="R159" s="7" t="str">
        <f>IF(Q159="","",VLOOKUP(Q159,Sheet2!$A$14:$B$65,2,0))</f>
        <v>急性期一般入院料１</v>
      </c>
      <c r="S159" s="16">
        <v>41</v>
      </c>
    </row>
    <row r="160" spans="2:19" outlineLevel="2" x14ac:dyDescent="0.15">
      <c r="B160" s="10" t="s">
        <v>1731</v>
      </c>
      <c r="C160" s="10" t="s">
        <v>13</v>
      </c>
      <c r="D160" s="7" t="s">
        <v>100</v>
      </c>
      <c r="E160" s="10" t="s">
        <v>590</v>
      </c>
      <c r="F160" s="10" t="s">
        <v>1322</v>
      </c>
      <c r="G160" s="10" t="s">
        <v>1322</v>
      </c>
      <c r="H160" s="16">
        <v>41</v>
      </c>
      <c r="I160" s="16">
        <v>41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7" t="s">
        <v>1219</v>
      </c>
      <c r="R160" s="7" t="str">
        <f>IF(Q160="","",VLOOKUP(Q160,Sheet2!$A$14:$B$65,2,0))</f>
        <v>急性期一般入院料１</v>
      </c>
      <c r="S160" s="16">
        <v>41</v>
      </c>
    </row>
    <row r="161" spans="2:19" outlineLevel="2" x14ac:dyDescent="0.15">
      <c r="B161" s="10" t="s">
        <v>1731</v>
      </c>
      <c r="C161" s="10" t="s">
        <v>13</v>
      </c>
      <c r="D161" s="7" t="s">
        <v>100</v>
      </c>
      <c r="E161" s="10" t="s">
        <v>591</v>
      </c>
      <c r="F161" s="10" t="s">
        <v>1322</v>
      </c>
      <c r="G161" s="10" t="s">
        <v>1322</v>
      </c>
      <c r="H161" s="16">
        <v>41</v>
      </c>
      <c r="I161" s="16">
        <v>41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7" t="s">
        <v>1219</v>
      </c>
      <c r="R161" s="7" t="str">
        <f>IF(Q161="","",VLOOKUP(Q161,Sheet2!$A$14:$B$65,2,0))</f>
        <v>急性期一般入院料１</v>
      </c>
      <c r="S161" s="16">
        <v>41</v>
      </c>
    </row>
    <row r="162" spans="2:19" outlineLevel="2" x14ac:dyDescent="0.15">
      <c r="B162" s="10" t="s">
        <v>1731</v>
      </c>
      <c r="C162" s="10" t="s">
        <v>13</v>
      </c>
      <c r="D162" s="7" t="s">
        <v>100</v>
      </c>
      <c r="E162" s="10" t="s">
        <v>592</v>
      </c>
      <c r="F162" s="10" t="s">
        <v>1322</v>
      </c>
      <c r="G162" s="10" t="s">
        <v>1322</v>
      </c>
      <c r="H162" s="16">
        <v>28</v>
      </c>
      <c r="I162" s="16">
        <v>28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7" t="s">
        <v>1219</v>
      </c>
      <c r="R162" s="7" t="str">
        <f>IF(Q162="","",VLOOKUP(Q162,Sheet2!$A$14:$B$65,2,0))</f>
        <v>急性期一般入院料１</v>
      </c>
      <c r="S162" s="16">
        <v>28</v>
      </c>
    </row>
    <row r="163" spans="2:19" outlineLevel="2" x14ac:dyDescent="0.15">
      <c r="B163" s="10" t="s">
        <v>1731</v>
      </c>
      <c r="C163" s="10" t="s">
        <v>13</v>
      </c>
      <c r="D163" s="7" t="s">
        <v>100</v>
      </c>
      <c r="E163" s="10" t="s">
        <v>534</v>
      </c>
      <c r="F163" s="10" t="s">
        <v>1321</v>
      </c>
      <c r="G163" s="10" t="s">
        <v>1321</v>
      </c>
      <c r="H163" s="16">
        <v>6</v>
      </c>
      <c r="I163" s="16">
        <v>6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7" t="s">
        <v>1263</v>
      </c>
      <c r="R163" s="7" t="str">
        <f>IF(Q163="","",VLOOKUP(Q163,Sheet2!$A$14:$B$65,2,0))</f>
        <v>救命救急入院料４</v>
      </c>
      <c r="S163" s="16">
        <v>6</v>
      </c>
    </row>
    <row r="164" spans="2:19" outlineLevel="2" x14ac:dyDescent="0.15">
      <c r="B164" s="10" t="s">
        <v>1731</v>
      </c>
      <c r="C164" s="10" t="s">
        <v>13</v>
      </c>
      <c r="D164" s="7" t="s">
        <v>100</v>
      </c>
      <c r="E164" s="10" t="s">
        <v>543</v>
      </c>
      <c r="F164" s="10" t="s">
        <v>1321</v>
      </c>
      <c r="G164" s="10" t="s">
        <v>1321</v>
      </c>
      <c r="H164" s="16">
        <v>6</v>
      </c>
      <c r="I164" s="16">
        <v>6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7" t="s">
        <v>1285</v>
      </c>
      <c r="R164" s="7" t="str">
        <f>IF(Q164="","",VLOOKUP(Q164,Sheet2!$A$14:$B$65,2,0))</f>
        <v>特定集中治療室管理料４</v>
      </c>
      <c r="S164" s="16">
        <v>6</v>
      </c>
    </row>
    <row r="165" spans="2:19" outlineLevel="1" x14ac:dyDescent="0.15">
      <c r="B165" s="10"/>
      <c r="C165" s="10"/>
      <c r="D165" s="9" t="s">
        <v>1359</v>
      </c>
      <c r="E165" s="10"/>
      <c r="F165" s="10"/>
      <c r="G165" s="10"/>
      <c r="H165" s="16">
        <f t="shared" ref="H165:P165" si="33">SUBTOTAL(9,H158:H164)</f>
        <v>199</v>
      </c>
      <c r="I165" s="16">
        <f t="shared" si="33"/>
        <v>199</v>
      </c>
      <c r="J165" s="16">
        <f t="shared" si="33"/>
        <v>0</v>
      </c>
      <c r="K165" s="16">
        <f t="shared" si="33"/>
        <v>0</v>
      </c>
      <c r="L165" s="16">
        <f t="shared" si="33"/>
        <v>0</v>
      </c>
      <c r="M165" s="16">
        <f t="shared" si="33"/>
        <v>0</v>
      </c>
      <c r="N165" s="16">
        <f t="shared" si="33"/>
        <v>0</v>
      </c>
      <c r="O165" s="16">
        <f t="shared" si="33"/>
        <v>0</v>
      </c>
      <c r="P165" s="16">
        <f t="shared" si="33"/>
        <v>0</v>
      </c>
      <c r="Q165" s="7"/>
      <c r="R165" s="7"/>
      <c r="S165" s="16">
        <f>SUBTOTAL(9,S158:S164)</f>
        <v>199</v>
      </c>
    </row>
    <row r="166" spans="2:19" outlineLevel="2" x14ac:dyDescent="0.15">
      <c r="B166" s="10" t="s">
        <v>1731</v>
      </c>
      <c r="C166" s="10" t="s">
        <v>13</v>
      </c>
      <c r="D166" s="7" t="s">
        <v>458</v>
      </c>
      <c r="E166" s="10" t="s">
        <v>763</v>
      </c>
      <c r="F166" s="10" t="s">
        <v>1193</v>
      </c>
      <c r="G166" s="10" t="s">
        <v>1193</v>
      </c>
      <c r="H166" s="16">
        <v>0</v>
      </c>
      <c r="I166" s="16">
        <v>0</v>
      </c>
      <c r="J166" s="16">
        <v>0</v>
      </c>
      <c r="K166" s="16">
        <v>60</v>
      </c>
      <c r="L166" s="16">
        <v>60</v>
      </c>
      <c r="M166" s="16">
        <v>0</v>
      </c>
      <c r="N166" s="16">
        <v>0</v>
      </c>
      <c r="O166" s="16">
        <v>0</v>
      </c>
      <c r="P166" s="16">
        <v>0</v>
      </c>
      <c r="Q166" s="7" t="s">
        <v>1257</v>
      </c>
      <c r="R166" s="7" t="str">
        <f>IF(Q166="","",VLOOKUP(Q166,Sheet2!$A$14:$B$65,2,0))</f>
        <v>急性期一般入院料６</v>
      </c>
      <c r="S166" s="16">
        <v>60</v>
      </c>
    </row>
    <row r="167" spans="2:19" outlineLevel="2" x14ac:dyDescent="0.15">
      <c r="B167" s="10" t="s">
        <v>1731</v>
      </c>
      <c r="C167" s="10" t="s">
        <v>13</v>
      </c>
      <c r="D167" s="7" t="s">
        <v>458</v>
      </c>
      <c r="E167" s="10" t="s">
        <v>700</v>
      </c>
      <c r="F167" s="10" t="s">
        <v>1322</v>
      </c>
      <c r="G167" s="10" t="s">
        <v>1322</v>
      </c>
      <c r="H167" s="16">
        <v>60</v>
      </c>
      <c r="I167" s="16">
        <v>60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7" t="s">
        <v>1254</v>
      </c>
      <c r="R167" s="7" t="str">
        <f>IF(Q167="","",VLOOKUP(Q167,Sheet2!$A$14:$B$65,2,0))</f>
        <v>急性期一般入院料２</v>
      </c>
      <c r="S167" s="16">
        <v>60</v>
      </c>
    </row>
    <row r="168" spans="2:19" outlineLevel="2" x14ac:dyDescent="0.15">
      <c r="B168" s="10" t="s">
        <v>1731</v>
      </c>
      <c r="C168" s="10" t="s">
        <v>13</v>
      </c>
      <c r="D168" s="7" t="s">
        <v>458</v>
      </c>
      <c r="E168" s="10" t="s">
        <v>702</v>
      </c>
      <c r="F168" s="10" t="s">
        <v>1323</v>
      </c>
      <c r="G168" s="10" t="s">
        <v>1323</v>
      </c>
      <c r="H168" s="16">
        <v>0</v>
      </c>
      <c r="I168" s="16">
        <v>0</v>
      </c>
      <c r="J168" s="16">
        <v>0</v>
      </c>
      <c r="K168" s="16">
        <v>43</v>
      </c>
      <c r="L168" s="16">
        <v>43</v>
      </c>
      <c r="M168" s="16">
        <v>0</v>
      </c>
      <c r="N168" s="16">
        <v>0</v>
      </c>
      <c r="O168" s="16">
        <v>0</v>
      </c>
      <c r="P168" s="16">
        <v>0</v>
      </c>
      <c r="Q168" s="7" t="s">
        <v>1283</v>
      </c>
      <c r="R168" s="7" t="str">
        <f>IF(Q168="","",VLOOKUP(Q168,Sheet2!$A$14:$B$65,2,0))</f>
        <v>特殊疾患入院医療管理料</v>
      </c>
      <c r="S168" s="16">
        <v>33</v>
      </c>
    </row>
    <row r="169" spans="2:19" outlineLevel="1" x14ac:dyDescent="0.15">
      <c r="B169" s="10"/>
      <c r="C169" s="10"/>
      <c r="D169" s="9" t="s">
        <v>1715</v>
      </c>
      <c r="E169" s="10"/>
      <c r="F169" s="10"/>
      <c r="G169" s="10"/>
      <c r="H169" s="16">
        <f t="shared" ref="H169:P169" si="34">SUBTOTAL(9,H166:H168)</f>
        <v>60</v>
      </c>
      <c r="I169" s="16">
        <f t="shared" si="34"/>
        <v>60</v>
      </c>
      <c r="J169" s="16">
        <f t="shared" si="34"/>
        <v>0</v>
      </c>
      <c r="K169" s="16">
        <f t="shared" si="34"/>
        <v>103</v>
      </c>
      <c r="L169" s="16">
        <f t="shared" si="34"/>
        <v>103</v>
      </c>
      <c r="M169" s="16">
        <f t="shared" si="34"/>
        <v>0</v>
      </c>
      <c r="N169" s="16">
        <f t="shared" si="34"/>
        <v>0</v>
      </c>
      <c r="O169" s="16">
        <f t="shared" si="34"/>
        <v>0</v>
      </c>
      <c r="P169" s="16">
        <f t="shared" si="34"/>
        <v>0</v>
      </c>
      <c r="Q169" s="7"/>
      <c r="R169" s="7"/>
      <c r="S169" s="16">
        <f>SUBTOTAL(9,S166:S168)</f>
        <v>153</v>
      </c>
    </row>
    <row r="170" spans="2:19" outlineLevel="2" x14ac:dyDescent="0.15">
      <c r="B170" s="10" t="s">
        <v>1731</v>
      </c>
      <c r="C170" s="10" t="s">
        <v>13</v>
      </c>
      <c r="D170" s="7" t="s">
        <v>265</v>
      </c>
      <c r="E170" s="10" t="s">
        <v>493</v>
      </c>
      <c r="F170" s="10" t="s">
        <v>1193</v>
      </c>
      <c r="G170" s="10" t="s">
        <v>1193</v>
      </c>
      <c r="H170" s="16">
        <v>0</v>
      </c>
      <c r="I170" s="16">
        <v>0</v>
      </c>
      <c r="J170" s="16">
        <v>0</v>
      </c>
      <c r="K170" s="16">
        <v>43</v>
      </c>
      <c r="L170" s="16">
        <v>43</v>
      </c>
      <c r="M170" s="16">
        <v>0</v>
      </c>
      <c r="N170" s="16">
        <v>0</v>
      </c>
      <c r="O170" s="16">
        <v>0</v>
      </c>
      <c r="P170" s="16">
        <v>0</v>
      </c>
      <c r="Q170" s="7" t="s">
        <v>1257</v>
      </c>
      <c r="R170" s="7" t="str">
        <f>IF(Q170="","",VLOOKUP(Q170,Sheet2!$A$14:$B$65,2,0))</f>
        <v>急性期一般入院料６</v>
      </c>
      <c r="S170" s="16">
        <v>43</v>
      </c>
    </row>
    <row r="171" spans="2:19" outlineLevel="1" x14ac:dyDescent="0.15">
      <c r="B171" s="10"/>
      <c r="C171" s="10"/>
      <c r="D171" s="9" t="s">
        <v>1523</v>
      </c>
      <c r="E171" s="10"/>
      <c r="F171" s="10"/>
      <c r="G171" s="10"/>
      <c r="H171" s="16">
        <f t="shared" ref="H171:P171" si="35">SUBTOTAL(9,H170:H170)</f>
        <v>0</v>
      </c>
      <c r="I171" s="16">
        <f t="shared" si="35"/>
        <v>0</v>
      </c>
      <c r="J171" s="16">
        <f t="shared" si="35"/>
        <v>0</v>
      </c>
      <c r="K171" s="16">
        <f t="shared" si="35"/>
        <v>43</v>
      </c>
      <c r="L171" s="16">
        <f t="shared" si="35"/>
        <v>43</v>
      </c>
      <c r="M171" s="16">
        <f t="shared" si="35"/>
        <v>0</v>
      </c>
      <c r="N171" s="16">
        <f t="shared" si="35"/>
        <v>0</v>
      </c>
      <c r="O171" s="16">
        <f t="shared" si="35"/>
        <v>0</v>
      </c>
      <c r="P171" s="16">
        <f t="shared" si="35"/>
        <v>0</v>
      </c>
      <c r="Q171" s="7"/>
      <c r="R171" s="7"/>
      <c r="S171" s="16">
        <f>SUBTOTAL(9,S170:S170)</f>
        <v>43</v>
      </c>
    </row>
    <row r="172" spans="2:19" outlineLevel="2" x14ac:dyDescent="0.15">
      <c r="B172" s="10" t="s">
        <v>1731</v>
      </c>
      <c r="C172" s="10" t="s">
        <v>13</v>
      </c>
      <c r="D172" s="7" t="s">
        <v>84</v>
      </c>
      <c r="E172" s="10" t="s">
        <v>468</v>
      </c>
      <c r="F172" s="10" t="s">
        <v>1322</v>
      </c>
      <c r="G172" s="10" t="s">
        <v>1323</v>
      </c>
      <c r="H172" s="16">
        <v>50</v>
      </c>
      <c r="I172" s="16">
        <v>49</v>
      </c>
      <c r="J172" s="16">
        <v>1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7" t="s">
        <v>1219</v>
      </c>
      <c r="R172" s="7" t="str">
        <f>IF(Q172="","",VLOOKUP(Q172,Sheet2!$A$14:$B$65,2,0))</f>
        <v>急性期一般入院料１</v>
      </c>
      <c r="S172" s="16">
        <v>50</v>
      </c>
    </row>
    <row r="173" spans="2:19" outlineLevel="2" x14ac:dyDescent="0.15">
      <c r="B173" s="10" t="s">
        <v>1731</v>
      </c>
      <c r="C173" s="10" t="s">
        <v>13</v>
      </c>
      <c r="D173" s="7" t="s">
        <v>84</v>
      </c>
      <c r="E173" s="10" t="s">
        <v>484</v>
      </c>
      <c r="F173" s="10" t="s">
        <v>1322</v>
      </c>
      <c r="G173" s="10" t="s">
        <v>1322</v>
      </c>
      <c r="H173" s="16">
        <v>51</v>
      </c>
      <c r="I173" s="16">
        <v>50</v>
      </c>
      <c r="J173" s="16">
        <v>1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7" t="s">
        <v>1219</v>
      </c>
      <c r="R173" s="7" t="str">
        <f>IF(Q173="","",VLOOKUP(Q173,Sheet2!$A$14:$B$65,2,0))</f>
        <v>急性期一般入院料１</v>
      </c>
      <c r="S173" s="16">
        <v>51</v>
      </c>
    </row>
    <row r="174" spans="2:19" outlineLevel="2" x14ac:dyDescent="0.15">
      <c r="B174" s="10" t="s">
        <v>1731</v>
      </c>
      <c r="C174" s="10" t="s">
        <v>13</v>
      </c>
      <c r="D174" s="7" t="s">
        <v>84</v>
      </c>
      <c r="E174" s="10" t="s">
        <v>485</v>
      </c>
      <c r="F174" s="10" t="s">
        <v>1322</v>
      </c>
      <c r="G174" s="10" t="s">
        <v>1322</v>
      </c>
      <c r="H174" s="16">
        <v>49</v>
      </c>
      <c r="I174" s="16">
        <v>49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7" t="s">
        <v>1219</v>
      </c>
      <c r="R174" s="7" t="str">
        <f>IF(Q174="","",VLOOKUP(Q174,Sheet2!$A$14:$B$65,2,0))</f>
        <v>急性期一般入院料１</v>
      </c>
      <c r="S174" s="16">
        <v>49</v>
      </c>
    </row>
    <row r="175" spans="2:19" outlineLevel="2" x14ac:dyDescent="0.15">
      <c r="B175" s="10" t="s">
        <v>1731</v>
      </c>
      <c r="C175" s="10" t="s">
        <v>13</v>
      </c>
      <c r="D175" s="7" t="s">
        <v>84</v>
      </c>
      <c r="E175" s="10" t="s">
        <v>529</v>
      </c>
      <c r="F175" s="10" t="s">
        <v>1322</v>
      </c>
      <c r="G175" s="10" t="s">
        <v>1322</v>
      </c>
      <c r="H175" s="16">
        <v>48</v>
      </c>
      <c r="I175" s="16">
        <v>46</v>
      </c>
      <c r="J175" s="16">
        <v>2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7" t="s">
        <v>1219</v>
      </c>
      <c r="R175" s="7" t="str">
        <f>IF(Q175="","",VLOOKUP(Q175,Sheet2!$A$14:$B$65,2,0))</f>
        <v>急性期一般入院料１</v>
      </c>
      <c r="S175" s="16">
        <v>48</v>
      </c>
    </row>
    <row r="176" spans="2:19" outlineLevel="1" x14ac:dyDescent="0.15">
      <c r="B176" s="10"/>
      <c r="C176" s="10"/>
      <c r="D176" s="9" t="s">
        <v>1343</v>
      </c>
      <c r="E176" s="10"/>
      <c r="F176" s="10"/>
      <c r="G176" s="10"/>
      <c r="H176" s="16">
        <f t="shared" ref="H176:P176" si="36">SUBTOTAL(9,H172:H175)</f>
        <v>198</v>
      </c>
      <c r="I176" s="16">
        <f t="shared" si="36"/>
        <v>194</v>
      </c>
      <c r="J176" s="16">
        <f t="shared" si="36"/>
        <v>4</v>
      </c>
      <c r="K176" s="16">
        <f t="shared" si="36"/>
        <v>0</v>
      </c>
      <c r="L176" s="16">
        <f t="shared" si="36"/>
        <v>0</v>
      </c>
      <c r="M176" s="16">
        <f t="shared" si="36"/>
        <v>0</v>
      </c>
      <c r="N176" s="16">
        <f t="shared" si="36"/>
        <v>0</v>
      </c>
      <c r="O176" s="16">
        <f t="shared" si="36"/>
        <v>0</v>
      </c>
      <c r="P176" s="16">
        <f t="shared" si="36"/>
        <v>0</v>
      </c>
      <c r="Q176" s="7"/>
      <c r="R176" s="7"/>
      <c r="S176" s="16">
        <f>SUBTOTAL(9,S172:S175)</f>
        <v>198</v>
      </c>
    </row>
    <row r="177" spans="2:19" outlineLevel="2" x14ac:dyDescent="0.15">
      <c r="B177" s="10" t="s">
        <v>1731</v>
      </c>
      <c r="C177" s="10" t="s">
        <v>13</v>
      </c>
      <c r="D177" s="7" t="s">
        <v>315</v>
      </c>
      <c r="E177" s="10" t="s">
        <v>531</v>
      </c>
      <c r="F177" s="10" t="s">
        <v>1322</v>
      </c>
      <c r="G177" s="10" t="s">
        <v>1322</v>
      </c>
      <c r="H177" s="16">
        <v>57</v>
      </c>
      <c r="I177" s="16">
        <v>57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7" t="s">
        <v>1254</v>
      </c>
      <c r="R177" s="7" t="str">
        <f>IF(Q177="","",VLOOKUP(Q177,Sheet2!$A$14:$B$65,2,0))</f>
        <v>急性期一般入院料２</v>
      </c>
      <c r="S177" s="16">
        <v>57</v>
      </c>
    </row>
    <row r="178" spans="2:19" outlineLevel="1" x14ac:dyDescent="0.15">
      <c r="B178" s="10"/>
      <c r="C178" s="10"/>
      <c r="D178" s="9" t="s">
        <v>1573</v>
      </c>
      <c r="E178" s="10"/>
      <c r="F178" s="10"/>
      <c r="G178" s="10"/>
      <c r="H178" s="16">
        <f t="shared" ref="H178:P178" si="37">SUBTOTAL(9,H177:H177)</f>
        <v>57</v>
      </c>
      <c r="I178" s="16">
        <f t="shared" si="37"/>
        <v>57</v>
      </c>
      <c r="J178" s="16">
        <f t="shared" si="37"/>
        <v>0</v>
      </c>
      <c r="K178" s="16">
        <f t="shared" si="37"/>
        <v>0</v>
      </c>
      <c r="L178" s="16">
        <f t="shared" si="37"/>
        <v>0</v>
      </c>
      <c r="M178" s="16">
        <f t="shared" si="37"/>
        <v>0</v>
      </c>
      <c r="N178" s="16">
        <f t="shared" si="37"/>
        <v>0</v>
      </c>
      <c r="O178" s="16">
        <f t="shared" si="37"/>
        <v>0</v>
      </c>
      <c r="P178" s="16">
        <f t="shared" si="37"/>
        <v>0</v>
      </c>
      <c r="Q178" s="7"/>
      <c r="R178" s="7"/>
      <c r="S178" s="16">
        <f>SUBTOTAL(9,S177:S177)</f>
        <v>57</v>
      </c>
    </row>
    <row r="179" spans="2:19" outlineLevel="2" x14ac:dyDescent="0.15">
      <c r="B179" s="10" t="s">
        <v>1731</v>
      </c>
      <c r="C179" s="10" t="s">
        <v>13</v>
      </c>
      <c r="D179" s="7" t="s">
        <v>144</v>
      </c>
      <c r="E179" s="10" t="s">
        <v>703</v>
      </c>
      <c r="F179" s="10" t="s">
        <v>1322</v>
      </c>
      <c r="G179" s="10" t="s">
        <v>1322</v>
      </c>
      <c r="H179" s="16">
        <v>51</v>
      </c>
      <c r="I179" s="16">
        <v>51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7" t="s">
        <v>1219</v>
      </c>
      <c r="R179" s="7" t="str">
        <f>IF(Q179="","",VLOOKUP(Q179,Sheet2!$A$14:$B$65,2,0))</f>
        <v>急性期一般入院料１</v>
      </c>
      <c r="S179" s="16">
        <v>51</v>
      </c>
    </row>
    <row r="180" spans="2:19" outlineLevel="2" x14ac:dyDescent="0.15">
      <c r="B180" s="10" t="s">
        <v>1731</v>
      </c>
      <c r="C180" s="10" t="s">
        <v>13</v>
      </c>
      <c r="D180" s="7" t="s">
        <v>144</v>
      </c>
      <c r="E180" s="10" t="s">
        <v>704</v>
      </c>
      <c r="F180" s="10" t="s">
        <v>1322</v>
      </c>
      <c r="G180" s="10" t="s">
        <v>1322</v>
      </c>
      <c r="H180" s="16">
        <v>49</v>
      </c>
      <c r="I180" s="16">
        <v>49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7" t="s">
        <v>1219</v>
      </c>
      <c r="R180" s="7" t="str">
        <f>IF(Q180="","",VLOOKUP(Q180,Sheet2!$A$14:$B$65,2,0))</f>
        <v>急性期一般入院料１</v>
      </c>
      <c r="S180" s="16">
        <v>49</v>
      </c>
    </row>
    <row r="181" spans="2:19" outlineLevel="2" x14ac:dyDescent="0.15">
      <c r="B181" s="10" t="s">
        <v>1731</v>
      </c>
      <c r="C181" s="10" t="s">
        <v>13</v>
      </c>
      <c r="D181" s="7" t="s">
        <v>144</v>
      </c>
      <c r="E181" s="10" t="s">
        <v>705</v>
      </c>
      <c r="F181" s="10" t="s">
        <v>1322</v>
      </c>
      <c r="G181" s="10" t="s">
        <v>1322</v>
      </c>
      <c r="H181" s="16">
        <v>51</v>
      </c>
      <c r="I181" s="16">
        <v>51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7" t="s">
        <v>1219</v>
      </c>
      <c r="R181" s="7" t="str">
        <f>IF(Q181="","",VLOOKUP(Q181,Sheet2!$A$14:$B$65,2,0))</f>
        <v>急性期一般入院料１</v>
      </c>
      <c r="S181" s="16">
        <v>51</v>
      </c>
    </row>
    <row r="182" spans="2:19" outlineLevel="2" x14ac:dyDescent="0.15">
      <c r="B182" s="10" t="s">
        <v>1731</v>
      </c>
      <c r="C182" s="10" t="s">
        <v>13</v>
      </c>
      <c r="D182" s="7" t="s">
        <v>144</v>
      </c>
      <c r="E182" s="10" t="s">
        <v>706</v>
      </c>
      <c r="F182" s="10" t="s">
        <v>1321</v>
      </c>
      <c r="G182" s="10" t="s">
        <v>1321</v>
      </c>
      <c r="H182" s="16">
        <v>6</v>
      </c>
      <c r="I182" s="16">
        <v>6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7" t="s">
        <v>1263</v>
      </c>
      <c r="R182" s="7" t="str">
        <f>IF(Q182="","",VLOOKUP(Q182,Sheet2!$A$14:$B$65,2,0))</f>
        <v>救命救急入院料４</v>
      </c>
      <c r="S182" s="16">
        <v>6</v>
      </c>
    </row>
    <row r="183" spans="2:19" outlineLevel="2" x14ac:dyDescent="0.15">
      <c r="B183" s="10" t="s">
        <v>1731</v>
      </c>
      <c r="C183" s="10" t="s">
        <v>13</v>
      </c>
      <c r="D183" s="7" t="s">
        <v>144</v>
      </c>
      <c r="E183" s="10" t="s">
        <v>707</v>
      </c>
      <c r="F183" s="10" t="s">
        <v>1321</v>
      </c>
      <c r="G183" s="10" t="s">
        <v>1321</v>
      </c>
      <c r="H183" s="16">
        <v>12</v>
      </c>
      <c r="I183" s="16">
        <v>12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7" t="s">
        <v>1301</v>
      </c>
      <c r="R183" s="7" t="str">
        <f>IF(Q183="","",VLOOKUP(Q183,Sheet2!$A$14:$B$65,2,0))</f>
        <v>救命救急入院料３</v>
      </c>
      <c r="S183" s="16">
        <v>12</v>
      </c>
    </row>
    <row r="184" spans="2:19" outlineLevel="2" x14ac:dyDescent="0.15">
      <c r="B184" s="10" t="s">
        <v>1731</v>
      </c>
      <c r="C184" s="10" t="s">
        <v>13</v>
      </c>
      <c r="D184" s="7" t="s">
        <v>144</v>
      </c>
      <c r="E184" s="10" t="s">
        <v>708</v>
      </c>
      <c r="F184" s="10" t="s">
        <v>1321</v>
      </c>
      <c r="G184" s="10" t="s">
        <v>1321</v>
      </c>
      <c r="H184" s="16">
        <v>6</v>
      </c>
      <c r="I184" s="16">
        <v>6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7" t="s">
        <v>1277</v>
      </c>
      <c r="R184" s="7" t="str">
        <f>IF(Q184="","",VLOOKUP(Q184,Sheet2!$A$14:$B$65,2,0))</f>
        <v>救命救急入院料１</v>
      </c>
      <c r="S184" s="16">
        <v>6</v>
      </c>
    </row>
    <row r="185" spans="2:19" outlineLevel="2" x14ac:dyDescent="0.15">
      <c r="B185" s="10" t="s">
        <v>1731</v>
      </c>
      <c r="C185" s="10" t="s">
        <v>13</v>
      </c>
      <c r="D185" s="7" t="s">
        <v>144</v>
      </c>
      <c r="E185" s="10" t="s">
        <v>709</v>
      </c>
      <c r="F185" s="10" t="s">
        <v>1322</v>
      </c>
      <c r="G185" s="10" t="s">
        <v>1322</v>
      </c>
      <c r="H185" s="16">
        <v>15</v>
      </c>
      <c r="I185" s="16">
        <v>15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7" t="s">
        <v>1219</v>
      </c>
      <c r="R185" s="7" t="str">
        <f>IF(Q185="","",VLOOKUP(Q185,Sheet2!$A$14:$B$65,2,0))</f>
        <v>急性期一般入院料１</v>
      </c>
      <c r="S185" s="16">
        <v>15</v>
      </c>
    </row>
    <row r="186" spans="2:19" outlineLevel="2" x14ac:dyDescent="0.15">
      <c r="B186" s="10" t="s">
        <v>1731</v>
      </c>
      <c r="C186" s="10" t="s">
        <v>13</v>
      </c>
      <c r="D186" s="7" t="s">
        <v>144</v>
      </c>
      <c r="E186" s="10" t="s">
        <v>710</v>
      </c>
      <c r="F186" s="10" t="s">
        <v>1322</v>
      </c>
      <c r="G186" s="10" t="s">
        <v>1322</v>
      </c>
      <c r="H186" s="16">
        <v>49</v>
      </c>
      <c r="I186" s="16">
        <v>49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7" t="s">
        <v>1219</v>
      </c>
      <c r="R186" s="7" t="str">
        <f>IF(Q186="","",VLOOKUP(Q186,Sheet2!$A$14:$B$65,2,0))</f>
        <v>急性期一般入院料１</v>
      </c>
      <c r="S186" s="16">
        <v>49</v>
      </c>
    </row>
    <row r="187" spans="2:19" outlineLevel="1" x14ac:dyDescent="0.15">
      <c r="B187" s="10"/>
      <c r="C187" s="10"/>
      <c r="D187" s="9" t="s">
        <v>1403</v>
      </c>
      <c r="E187" s="10"/>
      <c r="F187" s="10"/>
      <c r="G187" s="10"/>
      <c r="H187" s="16">
        <f t="shared" ref="H187:P187" si="38">SUBTOTAL(9,H179:H186)</f>
        <v>239</v>
      </c>
      <c r="I187" s="16">
        <f t="shared" si="38"/>
        <v>239</v>
      </c>
      <c r="J187" s="16">
        <f t="shared" si="38"/>
        <v>0</v>
      </c>
      <c r="K187" s="16">
        <f t="shared" si="38"/>
        <v>0</v>
      </c>
      <c r="L187" s="16">
        <f t="shared" si="38"/>
        <v>0</v>
      </c>
      <c r="M187" s="16">
        <f t="shared" si="38"/>
        <v>0</v>
      </c>
      <c r="N187" s="16">
        <f t="shared" si="38"/>
        <v>0</v>
      </c>
      <c r="O187" s="16">
        <f t="shared" si="38"/>
        <v>0</v>
      </c>
      <c r="P187" s="16">
        <f t="shared" si="38"/>
        <v>0</v>
      </c>
      <c r="Q187" s="7"/>
      <c r="R187" s="7"/>
      <c r="S187" s="16">
        <f>SUBTOTAL(9,S179:S186)</f>
        <v>239</v>
      </c>
    </row>
    <row r="188" spans="2:19" outlineLevel="2" x14ac:dyDescent="0.15">
      <c r="B188" s="10" t="s">
        <v>1731</v>
      </c>
      <c r="C188" s="10" t="s">
        <v>13</v>
      </c>
      <c r="D188" s="7" t="s">
        <v>279</v>
      </c>
      <c r="E188" s="10" t="s">
        <v>530</v>
      </c>
      <c r="F188" s="10" t="s">
        <v>1322</v>
      </c>
      <c r="G188" s="10" t="s">
        <v>1322</v>
      </c>
      <c r="H188" s="16">
        <v>56</v>
      </c>
      <c r="I188" s="16">
        <v>56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7" t="s">
        <v>1219</v>
      </c>
      <c r="R188" s="7" t="str">
        <f>IF(Q188="","",VLOOKUP(Q188,Sheet2!$A$14:$B$65,2,0))</f>
        <v>急性期一般入院料１</v>
      </c>
      <c r="S188" s="16">
        <v>56</v>
      </c>
    </row>
    <row r="189" spans="2:19" outlineLevel="2" x14ac:dyDescent="0.15">
      <c r="B189" s="10" t="s">
        <v>1731</v>
      </c>
      <c r="C189" s="10" t="s">
        <v>13</v>
      </c>
      <c r="D189" s="7" t="s">
        <v>279</v>
      </c>
      <c r="E189" s="10" t="s">
        <v>523</v>
      </c>
      <c r="F189" s="10" t="s">
        <v>1322</v>
      </c>
      <c r="G189" s="10" t="s">
        <v>1322</v>
      </c>
      <c r="H189" s="16">
        <v>64</v>
      </c>
      <c r="I189" s="16">
        <v>64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7" t="s">
        <v>1219</v>
      </c>
      <c r="R189" s="7" t="str">
        <f>IF(Q189="","",VLOOKUP(Q189,Sheet2!$A$14:$B$65,2,0))</f>
        <v>急性期一般入院料１</v>
      </c>
      <c r="S189" s="16">
        <v>64</v>
      </c>
    </row>
    <row r="190" spans="2:19" outlineLevel="1" x14ac:dyDescent="0.15">
      <c r="B190" s="10"/>
      <c r="C190" s="10"/>
      <c r="D190" s="9" t="s">
        <v>1537</v>
      </c>
      <c r="E190" s="10"/>
      <c r="F190" s="10"/>
      <c r="G190" s="10"/>
      <c r="H190" s="16">
        <f t="shared" ref="H190:P190" si="39">SUBTOTAL(9,H188:H189)</f>
        <v>120</v>
      </c>
      <c r="I190" s="16">
        <f t="shared" si="39"/>
        <v>120</v>
      </c>
      <c r="J190" s="16">
        <f t="shared" si="39"/>
        <v>0</v>
      </c>
      <c r="K190" s="16">
        <f t="shared" si="39"/>
        <v>0</v>
      </c>
      <c r="L190" s="16">
        <f t="shared" si="39"/>
        <v>0</v>
      </c>
      <c r="M190" s="16">
        <f t="shared" si="39"/>
        <v>0</v>
      </c>
      <c r="N190" s="16">
        <f t="shared" si="39"/>
        <v>0</v>
      </c>
      <c r="O190" s="16">
        <f t="shared" si="39"/>
        <v>0</v>
      </c>
      <c r="P190" s="16">
        <f t="shared" si="39"/>
        <v>0</v>
      </c>
      <c r="Q190" s="7"/>
      <c r="R190" s="7"/>
      <c r="S190" s="16">
        <f>SUBTOTAL(9,S188:S189)</f>
        <v>120</v>
      </c>
    </row>
    <row r="191" spans="2:19" outlineLevel="2" x14ac:dyDescent="0.15">
      <c r="B191" s="10" t="s">
        <v>1731</v>
      </c>
      <c r="C191" s="10" t="s">
        <v>13</v>
      </c>
      <c r="D191" s="7" t="s">
        <v>107</v>
      </c>
      <c r="E191" s="10" t="s">
        <v>632</v>
      </c>
      <c r="F191" s="10" t="s">
        <v>1322</v>
      </c>
      <c r="G191" s="10" t="s">
        <v>1322</v>
      </c>
      <c r="H191" s="16">
        <v>50</v>
      </c>
      <c r="I191" s="16">
        <v>50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7" t="s">
        <v>1254</v>
      </c>
      <c r="R191" s="7" t="str">
        <f>IF(Q191="","",VLOOKUP(Q191,Sheet2!$A$14:$B$65,2,0))</f>
        <v>急性期一般入院料２</v>
      </c>
      <c r="S191" s="16">
        <v>50</v>
      </c>
    </row>
    <row r="192" spans="2:19" outlineLevel="1" x14ac:dyDescent="0.15">
      <c r="B192" s="10"/>
      <c r="C192" s="10"/>
      <c r="D192" s="9" t="s">
        <v>1366</v>
      </c>
      <c r="E192" s="10"/>
      <c r="F192" s="10"/>
      <c r="G192" s="10"/>
      <c r="H192" s="16">
        <f t="shared" ref="H192:P192" si="40">SUBTOTAL(9,H191:H191)</f>
        <v>50</v>
      </c>
      <c r="I192" s="16">
        <f t="shared" si="40"/>
        <v>50</v>
      </c>
      <c r="J192" s="16">
        <f t="shared" si="40"/>
        <v>0</v>
      </c>
      <c r="K192" s="16">
        <f t="shared" si="40"/>
        <v>0</v>
      </c>
      <c r="L192" s="16">
        <f t="shared" si="40"/>
        <v>0</v>
      </c>
      <c r="M192" s="16">
        <f t="shared" si="40"/>
        <v>0</v>
      </c>
      <c r="N192" s="16">
        <f t="shared" si="40"/>
        <v>0</v>
      </c>
      <c r="O192" s="16">
        <f t="shared" si="40"/>
        <v>0</v>
      </c>
      <c r="P192" s="16">
        <f t="shared" si="40"/>
        <v>0</v>
      </c>
      <c r="Q192" s="7"/>
      <c r="R192" s="7"/>
      <c r="S192" s="16">
        <f>SUBTOTAL(9,S191:S191)</f>
        <v>50</v>
      </c>
    </row>
    <row r="193" spans="2:19" outlineLevel="2" x14ac:dyDescent="0.15">
      <c r="B193" s="10" t="s">
        <v>1731</v>
      </c>
      <c r="C193" s="10" t="s">
        <v>13</v>
      </c>
      <c r="D193" s="7" t="s">
        <v>115</v>
      </c>
      <c r="E193" s="10" t="s">
        <v>523</v>
      </c>
      <c r="F193" s="10" t="s">
        <v>1193</v>
      </c>
      <c r="G193" s="10" t="s">
        <v>1193</v>
      </c>
      <c r="H193" s="16">
        <v>0</v>
      </c>
      <c r="I193" s="16">
        <v>0</v>
      </c>
      <c r="J193" s="16">
        <v>0</v>
      </c>
      <c r="K193" s="16">
        <v>32</v>
      </c>
      <c r="L193" s="16">
        <v>32</v>
      </c>
      <c r="M193" s="16">
        <v>0</v>
      </c>
      <c r="N193" s="16">
        <v>0</v>
      </c>
      <c r="O193" s="16">
        <v>0</v>
      </c>
      <c r="P193" s="16">
        <v>0</v>
      </c>
      <c r="Q193" s="7" t="s">
        <v>1257</v>
      </c>
      <c r="R193" s="7" t="str">
        <f>IF(Q193="","",VLOOKUP(Q193,Sheet2!$A$14:$B$65,2,0))</f>
        <v>急性期一般入院料６</v>
      </c>
      <c r="S193" s="16">
        <v>32</v>
      </c>
    </row>
    <row r="194" spans="2:19" outlineLevel="2" x14ac:dyDescent="0.15">
      <c r="B194" s="10" t="s">
        <v>1731</v>
      </c>
      <c r="C194" s="10" t="s">
        <v>13</v>
      </c>
      <c r="D194" s="7" t="s">
        <v>115</v>
      </c>
      <c r="E194" s="10" t="s">
        <v>524</v>
      </c>
      <c r="F194" s="10" t="s">
        <v>1193</v>
      </c>
      <c r="G194" s="10" t="s">
        <v>1193</v>
      </c>
      <c r="H194" s="16">
        <v>0</v>
      </c>
      <c r="I194" s="16">
        <v>0</v>
      </c>
      <c r="J194" s="16">
        <v>0</v>
      </c>
      <c r="K194" s="16">
        <v>38</v>
      </c>
      <c r="L194" s="16">
        <v>38</v>
      </c>
      <c r="M194" s="16">
        <v>0</v>
      </c>
      <c r="N194" s="16">
        <v>0</v>
      </c>
      <c r="O194" s="16">
        <v>0</v>
      </c>
      <c r="P194" s="16">
        <v>0</v>
      </c>
      <c r="Q194" s="7" t="s">
        <v>1257</v>
      </c>
      <c r="R194" s="7" t="str">
        <f>IF(Q194="","",VLOOKUP(Q194,Sheet2!$A$14:$B$65,2,0))</f>
        <v>急性期一般入院料６</v>
      </c>
      <c r="S194" s="16">
        <v>38</v>
      </c>
    </row>
    <row r="195" spans="2:19" outlineLevel="2" x14ac:dyDescent="0.15">
      <c r="B195" s="10" t="s">
        <v>1731</v>
      </c>
      <c r="C195" s="10" t="s">
        <v>13</v>
      </c>
      <c r="D195" s="7" t="s">
        <v>115</v>
      </c>
      <c r="E195" s="10" t="s">
        <v>530</v>
      </c>
      <c r="F195" s="10" t="s">
        <v>1323</v>
      </c>
      <c r="G195" s="10" t="s">
        <v>1323</v>
      </c>
      <c r="H195" s="16">
        <v>0</v>
      </c>
      <c r="I195" s="16">
        <v>0</v>
      </c>
      <c r="J195" s="16">
        <v>0</v>
      </c>
      <c r="K195" s="16">
        <v>40</v>
      </c>
      <c r="L195" s="16">
        <v>40</v>
      </c>
      <c r="M195" s="16">
        <v>0</v>
      </c>
      <c r="N195" s="16">
        <v>0</v>
      </c>
      <c r="O195" s="16">
        <v>0</v>
      </c>
      <c r="P195" s="16">
        <v>0</v>
      </c>
      <c r="Q195" s="7" t="s">
        <v>1283</v>
      </c>
      <c r="R195" s="7" t="str">
        <f>IF(Q195="","",VLOOKUP(Q195,Sheet2!$A$14:$B$65,2,0))</f>
        <v>特殊疾患入院医療管理料</v>
      </c>
      <c r="S195" s="16">
        <v>40</v>
      </c>
    </row>
    <row r="196" spans="2:19" outlineLevel="1" x14ac:dyDescent="0.15">
      <c r="B196" s="10"/>
      <c r="C196" s="10"/>
      <c r="D196" s="9" t="s">
        <v>1374</v>
      </c>
      <c r="E196" s="10"/>
      <c r="F196" s="10"/>
      <c r="G196" s="10"/>
      <c r="H196" s="16">
        <f t="shared" ref="H196:P196" si="41">SUBTOTAL(9,H193:H195)</f>
        <v>0</v>
      </c>
      <c r="I196" s="16">
        <f t="shared" si="41"/>
        <v>0</v>
      </c>
      <c r="J196" s="16">
        <f t="shared" si="41"/>
        <v>0</v>
      </c>
      <c r="K196" s="16">
        <f t="shared" si="41"/>
        <v>110</v>
      </c>
      <c r="L196" s="16">
        <f t="shared" si="41"/>
        <v>110</v>
      </c>
      <c r="M196" s="16">
        <f t="shared" si="41"/>
        <v>0</v>
      </c>
      <c r="N196" s="16">
        <f t="shared" si="41"/>
        <v>0</v>
      </c>
      <c r="O196" s="16">
        <f t="shared" si="41"/>
        <v>0</v>
      </c>
      <c r="P196" s="16">
        <f t="shared" si="41"/>
        <v>0</v>
      </c>
      <c r="Q196" s="7"/>
      <c r="R196" s="7"/>
      <c r="S196" s="16">
        <f>SUBTOTAL(9,S193:S195)</f>
        <v>110</v>
      </c>
    </row>
    <row r="197" spans="2:19" outlineLevel="2" x14ac:dyDescent="0.15">
      <c r="B197" s="10" t="s">
        <v>1731</v>
      </c>
      <c r="C197" s="10" t="s">
        <v>13</v>
      </c>
      <c r="D197" s="7" t="s">
        <v>116</v>
      </c>
      <c r="E197" s="10" t="s">
        <v>493</v>
      </c>
      <c r="F197" s="10" t="s">
        <v>1193</v>
      </c>
      <c r="G197" s="10" t="s">
        <v>1193</v>
      </c>
      <c r="H197" s="16">
        <v>0</v>
      </c>
      <c r="I197" s="16">
        <v>0</v>
      </c>
      <c r="J197" s="16">
        <v>0</v>
      </c>
      <c r="K197" s="16">
        <v>45</v>
      </c>
      <c r="L197" s="16">
        <v>45</v>
      </c>
      <c r="M197" s="16">
        <v>0</v>
      </c>
      <c r="N197" s="16">
        <v>0</v>
      </c>
      <c r="O197" s="16">
        <v>0</v>
      </c>
      <c r="P197" s="16">
        <v>0</v>
      </c>
      <c r="Q197" s="7" t="s">
        <v>1257</v>
      </c>
      <c r="R197" s="7" t="str">
        <f>IF(Q197="","",VLOOKUP(Q197,Sheet2!$A$14:$B$65,2,0))</f>
        <v>急性期一般入院料６</v>
      </c>
      <c r="S197" s="16">
        <v>45</v>
      </c>
    </row>
    <row r="198" spans="2:19" outlineLevel="1" x14ac:dyDescent="0.15">
      <c r="B198" s="10"/>
      <c r="C198" s="10"/>
      <c r="D198" s="9" t="s">
        <v>1375</v>
      </c>
      <c r="E198" s="10"/>
      <c r="F198" s="10"/>
      <c r="G198" s="10"/>
      <c r="H198" s="16">
        <f t="shared" ref="H198:P198" si="42">SUBTOTAL(9,H197:H197)</f>
        <v>0</v>
      </c>
      <c r="I198" s="16">
        <f t="shared" si="42"/>
        <v>0</v>
      </c>
      <c r="J198" s="16">
        <f t="shared" si="42"/>
        <v>0</v>
      </c>
      <c r="K198" s="16">
        <f t="shared" si="42"/>
        <v>45</v>
      </c>
      <c r="L198" s="16">
        <f t="shared" si="42"/>
        <v>45</v>
      </c>
      <c r="M198" s="16">
        <f t="shared" si="42"/>
        <v>0</v>
      </c>
      <c r="N198" s="16">
        <f t="shared" si="42"/>
        <v>0</v>
      </c>
      <c r="O198" s="16">
        <f t="shared" si="42"/>
        <v>0</v>
      </c>
      <c r="P198" s="16">
        <f t="shared" si="42"/>
        <v>0</v>
      </c>
      <c r="Q198" s="7"/>
      <c r="R198" s="7"/>
      <c r="S198" s="16">
        <f>SUBTOTAL(9,S197:S197)</f>
        <v>45</v>
      </c>
    </row>
    <row r="199" spans="2:19" outlineLevel="2" x14ac:dyDescent="0.15">
      <c r="B199" s="10" t="s">
        <v>1731</v>
      </c>
      <c r="C199" s="10" t="s">
        <v>21</v>
      </c>
      <c r="D199" s="7" t="s">
        <v>362</v>
      </c>
      <c r="E199" s="10" t="s">
        <v>863</v>
      </c>
      <c r="F199" s="10" t="s">
        <v>1322</v>
      </c>
      <c r="G199" s="10" t="s">
        <v>1193</v>
      </c>
      <c r="H199" s="16">
        <v>40</v>
      </c>
      <c r="I199" s="16">
        <v>40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7" t="s">
        <v>1254</v>
      </c>
      <c r="R199" s="7" t="str">
        <f>IF(Q199="","",VLOOKUP(Q199,Sheet2!$A$14:$B$65,2,0))</f>
        <v>急性期一般入院料２</v>
      </c>
      <c r="S199" s="16">
        <v>40</v>
      </c>
    </row>
    <row r="200" spans="2:19" outlineLevel="1" x14ac:dyDescent="0.15">
      <c r="B200" s="10"/>
      <c r="C200" s="10"/>
      <c r="D200" s="9" t="s">
        <v>1620</v>
      </c>
      <c r="E200" s="10"/>
      <c r="F200" s="10"/>
      <c r="G200" s="10"/>
      <c r="H200" s="16">
        <f t="shared" ref="H200:P200" si="43">SUBTOTAL(9,H199:H199)</f>
        <v>40</v>
      </c>
      <c r="I200" s="16">
        <f t="shared" si="43"/>
        <v>40</v>
      </c>
      <c r="J200" s="16">
        <f t="shared" si="43"/>
        <v>0</v>
      </c>
      <c r="K200" s="16">
        <f t="shared" si="43"/>
        <v>0</v>
      </c>
      <c r="L200" s="16">
        <f t="shared" si="43"/>
        <v>0</v>
      </c>
      <c r="M200" s="16">
        <f t="shared" si="43"/>
        <v>0</v>
      </c>
      <c r="N200" s="16">
        <f t="shared" si="43"/>
        <v>0</v>
      </c>
      <c r="O200" s="16">
        <f t="shared" si="43"/>
        <v>0</v>
      </c>
      <c r="P200" s="16">
        <f t="shared" si="43"/>
        <v>0</v>
      </c>
      <c r="Q200" s="7"/>
      <c r="R200" s="7"/>
      <c r="S200" s="16">
        <f>SUBTOTAL(9,S199:S199)</f>
        <v>40</v>
      </c>
    </row>
    <row r="201" spans="2:19" outlineLevel="2" x14ac:dyDescent="0.15">
      <c r="B201" s="10" t="s">
        <v>1731</v>
      </c>
      <c r="C201" s="10" t="s">
        <v>21</v>
      </c>
      <c r="D201" s="7" t="s">
        <v>406</v>
      </c>
      <c r="E201" s="10" t="s">
        <v>492</v>
      </c>
      <c r="F201" s="10" t="s">
        <v>1322</v>
      </c>
      <c r="G201" s="10" t="s">
        <v>1322</v>
      </c>
      <c r="H201" s="16">
        <v>34</v>
      </c>
      <c r="I201" s="16">
        <v>34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7" t="s">
        <v>1219</v>
      </c>
      <c r="R201" s="7" t="str">
        <f>IF(Q201="","",VLOOKUP(Q201,Sheet2!$A$14:$B$65,2,0))</f>
        <v>急性期一般入院料１</v>
      </c>
      <c r="S201" s="16">
        <v>34</v>
      </c>
    </row>
    <row r="202" spans="2:19" outlineLevel="2" x14ac:dyDescent="0.15">
      <c r="B202" s="10" t="s">
        <v>1731</v>
      </c>
      <c r="C202" s="10" t="s">
        <v>21</v>
      </c>
      <c r="D202" s="7" t="s">
        <v>406</v>
      </c>
      <c r="E202" s="10" t="s">
        <v>495</v>
      </c>
      <c r="F202" s="10" t="s">
        <v>1193</v>
      </c>
      <c r="G202" s="10" t="s">
        <v>1193</v>
      </c>
      <c r="H202" s="16">
        <v>16</v>
      </c>
      <c r="I202" s="16">
        <v>16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7" t="s">
        <v>1290</v>
      </c>
      <c r="R202" s="7" t="str">
        <f>IF(Q202="","",VLOOKUP(Q202,Sheet2!$A$14:$B$65,2,0))</f>
        <v>回復期リハビリテーション病棟入院料４</v>
      </c>
      <c r="S202" s="16">
        <v>16</v>
      </c>
    </row>
    <row r="203" spans="2:19" outlineLevel="1" x14ac:dyDescent="0.15">
      <c r="B203" s="10"/>
      <c r="C203" s="10"/>
      <c r="D203" s="9" t="s">
        <v>1664</v>
      </c>
      <c r="E203" s="10"/>
      <c r="F203" s="10"/>
      <c r="G203" s="10"/>
      <c r="H203" s="16">
        <f t="shared" ref="H203:P203" si="44">SUBTOTAL(9,H201:H202)</f>
        <v>50</v>
      </c>
      <c r="I203" s="16">
        <f t="shared" si="44"/>
        <v>50</v>
      </c>
      <c r="J203" s="16">
        <f t="shared" si="44"/>
        <v>0</v>
      </c>
      <c r="K203" s="16">
        <f t="shared" si="44"/>
        <v>0</v>
      </c>
      <c r="L203" s="16">
        <f t="shared" si="44"/>
        <v>0</v>
      </c>
      <c r="M203" s="16">
        <f t="shared" si="44"/>
        <v>0</v>
      </c>
      <c r="N203" s="16">
        <f t="shared" si="44"/>
        <v>0</v>
      </c>
      <c r="O203" s="16">
        <f t="shared" si="44"/>
        <v>0</v>
      </c>
      <c r="P203" s="16">
        <f t="shared" si="44"/>
        <v>0</v>
      </c>
      <c r="Q203" s="7"/>
      <c r="R203" s="7"/>
      <c r="S203" s="16">
        <f>SUBTOTAL(9,S201:S202)</f>
        <v>50</v>
      </c>
    </row>
    <row r="204" spans="2:19" outlineLevel="2" x14ac:dyDescent="0.15">
      <c r="B204" s="10" t="s">
        <v>1731</v>
      </c>
      <c r="C204" s="10" t="s">
        <v>21</v>
      </c>
      <c r="D204" s="7" t="s">
        <v>387</v>
      </c>
      <c r="E204" s="10" t="s">
        <v>1198</v>
      </c>
      <c r="F204" s="10" t="s">
        <v>1322</v>
      </c>
      <c r="G204" s="10" t="s">
        <v>1322</v>
      </c>
      <c r="H204" s="16">
        <v>45</v>
      </c>
      <c r="I204" s="16">
        <v>45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7" t="s">
        <v>1254</v>
      </c>
      <c r="R204" s="7" t="str">
        <f>IF(Q204="","",VLOOKUP(Q204,Sheet2!$A$14:$B$65,2,0))</f>
        <v>急性期一般入院料２</v>
      </c>
      <c r="S204" s="16">
        <v>45</v>
      </c>
    </row>
    <row r="205" spans="2:19" outlineLevel="2" x14ac:dyDescent="0.15">
      <c r="B205" s="10" t="s">
        <v>1731</v>
      </c>
      <c r="C205" s="10" t="s">
        <v>21</v>
      </c>
      <c r="D205" s="7" t="s">
        <v>387</v>
      </c>
      <c r="E205" s="10" t="s">
        <v>1199</v>
      </c>
      <c r="F205" s="10" t="s">
        <v>1322</v>
      </c>
      <c r="G205" s="10" t="s">
        <v>1322</v>
      </c>
      <c r="H205" s="16">
        <v>45</v>
      </c>
      <c r="I205" s="16">
        <v>45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7" t="s">
        <v>1254</v>
      </c>
      <c r="R205" s="7" t="str">
        <f>IF(Q205="","",VLOOKUP(Q205,Sheet2!$A$14:$B$65,2,0))</f>
        <v>急性期一般入院料２</v>
      </c>
      <c r="S205" s="16">
        <v>45</v>
      </c>
    </row>
    <row r="206" spans="2:19" outlineLevel="1" x14ac:dyDescent="0.15">
      <c r="B206" s="10"/>
      <c r="C206" s="10"/>
      <c r="D206" s="9" t="s">
        <v>1645</v>
      </c>
      <c r="E206" s="10"/>
      <c r="F206" s="10"/>
      <c r="G206" s="10"/>
      <c r="H206" s="16">
        <f t="shared" ref="H206:P206" si="45">SUBTOTAL(9,H204:H205)</f>
        <v>90</v>
      </c>
      <c r="I206" s="16">
        <f t="shared" si="45"/>
        <v>90</v>
      </c>
      <c r="J206" s="16">
        <f t="shared" si="45"/>
        <v>0</v>
      </c>
      <c r="K206" s="16">
        <f t="shared" si="45"/>
        <v>0</v>
      </c>
      <c r="L206" s="16">
        <f t="shared" si="45"/>
        <v>0</v>
      </c>
      <c r="M206" s="16">
        <f t="shared" si="45"/>
        <v>0</v>
      </c>
      <c r="N206" s="16">
        <f t="shared" si="45"/>
        <v>0</v>
      </c>
      <c r="O206" s="16">
        <f t="shared" si="45"/>
        <v>0</v>
      </c>
      <c r="P206" s="16">
        <f t="shared" si="45"/>
        <v>0</v>
      </c>
      <c r="Q206" s="7"/>
      <c r="R206" s="7"/>
      <c r="S206" s="16">
        <f>SUBTOTAL(9,S204:S205)</f>
        <v>90</v>
      </c>
    </row>
    <row r="207" spans="2:19" outlineLevel="2" x14ac:dyDescent="0.15">
      <c r="B207" s="10" t="s">
        <v>1731</v>
      </c>
      <c r="C207" s="10" t="s">
        <v>21</v>
      </c>
      <c r="D207" s="7" t="s">
        <v>214</v>
      </c>
      <c r="E207" s="10" t="s">
        <v>634</v>
      </c>
      <c r="F207" s="10" t="s">
        <v>1322</v>
      </c>
      <c r="G207" s="10" t="s">
        <v>1323</v>
      </c>
      <c r="H207" s="16">
        <v>60</v>
      </c>
      <c r="I207" s="16">
        <v>58</v>
      </c>
      <c r="J207" s="16">
        <v>2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7" t="s">
        <v>1282</v>
      </c>
      <c r="R207" s="7" t="str">
        <f>IF(Q207="","",VLOOKUP(Q207,Sheet2!$A$14:$B$65,2,0))</f>
        <v>小児入院医療管理料３</v>
      </c>
      <c r="S207" s="16">
        <v>60</v>
      </c>
    </row>
    <row r="208" spans="2:19" outlineLevel="2" x14ac:dyDescent="0.15">
      <c r="B208" s="10" t="s">
        <v>1731</v>
      </c>
      <c r="C208" s="10" t="s">
        <v>21</v>
      </c>
      <c r="D208" s="7" t="s">
        <v>214</v>
      </c>
      <c r="E208" s="10" t="s">
        <v>633</v>
      </c>
      <c r="F208" s="10" t="s">
        <v>1322</v>
      </c>
      <c r="G208" s="10" t="s">
        <v>1322</v>
      </c>
      <c r="H208" s="16">
        <v>60</v>
      </c>
      <c r="I208" s="16">
        <v>48</v>
      </c>
      <c r="J208" s="16">
        <v>12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7" t="s">
        <v>1219</v>
      </c>
      <c r="R208" s="7" t="str">
        <f>IF(Q208="","",VLOOKUP(Q208,Sheet2!$A$14:$B$65,2,0))</f>
        <v>急性期一般入院料１</v>
      </c>
      <c r="S208" s="16">
        <v>60</v>
      </c>
    </row>
    <row r="209" spans="2:19" outlineLevel="2" x14ac:dyDescent="0.15">
      <c r="B209" s="10" t="s">
        <v>1731</v>
      </c>
      <c r="C209" s="10" t="s">
        <v>21</v>
      </c>
      <c r="D209" s="7" t="s">
        <v>214</v>
      </c>
      <c r="E209" s="10" t="s">
        <v>512</v>
      </c>
      <c r="F209" s="10" t="s">
        <v>1322</v>
      </c>
      <c r="G209" s="10" t="s">
        <v>1322</v>
      </c>
      <c r="H209" s="16">
        <v>60</v>
      </c>
      <c r="I209" s="16">
        <v>51</v>
      </c>
      <c r="J209" s="16">
        <v>9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7" t="s">
        <v>1219</v>
      </c>
      <c r="R209" s="7" t="str">
        <f>IF(Q209="","",VLOOKUP(Q209,Sheet2!$A$14:$B$65,2,0))</f>
        <v>急性期一般入院料１</v>
      </c>
      <c r="S209" s="16">
        <v>60</v>
      </c>
    </row>
    <row r="210" spans="2:19" outlineLevel="1" x14ac:dyDescent="0.15">
      <c r="B210" s="10"/>
      <c r="C210" s="10"/>
      <c r="D210" s="9" t="s">
        <v>1473</v>
      </c>
      <c r="E210" s="10"/>
      <c r="F210" s="10"/>
      <c r="G210" s="10"/>
      <c r="H210" s="16">
        <f t="shared" ref="H210:P210" si="46">SUBTOTAL(9,H207:H209)</f>
        <v>180</v>
      </c>
      <c r="I210" s="16">
        <f t="shared" si="46"/>
        <v>157</v>
      </c>
      <c r="J210" s="16">
        <f t="shared" si="46"/>
        <v>23</v>
      </c>
      <c r="K210" s="16">
        <f t="shared" si="46"/>
        <v>0</v>
      </c>
      <c r="L210" s="16">
        <f t="shared" si="46"/>
        <v>0</v>
      </c>
      <c r="M210" s="16">
        <f t="shared" si="46"/>
        <v>0</v>
      </c>
      <c r="N210" s="16">
        <f t="shared" si="46"/>
        <v>0</v>
      </c>
      <c r="O210" s="16">
        <f t="shared" si="46"/>
        <v>0</v>
      </c>
      <c r="P210" s="16">
        <f t="shared" si="46"/>
        <v>0</v>
      </c>
      <c r="Q210" s="7"/>
      <c r="R210" s="7"/>
      <c r="S210" s="16">
        <f>SUBTOTAL(9,S207:S209)</f>
        <v>180</v>
      </c>
    </row>
    <row r="211" spans="2:19" outlineLevel="2" x14ac:dyDescent="0.15">
      <c r="B211" s="10" t="s">
        <v>1731</v>
      </c>
      <c r="C211" s="10" t="s">
        <v>21</v>
      </c>
      <c r="D211" s="7" t="s">
        <v>207</v>
      </c>
      <c r="E211" s="10" t="s">
        <v>468</v>
      </c>
      <c r="F211" s="10" t="s">
        <v>1322</v>
      </c>
      <c r="G211" s="10" t="s">
        <v>1323</v>
      </c>
      <c r="H211" s="16">
        <v>50</v>
      </c>
      <c r="I211" s="16">
        <v>50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7" t="s">
        <v>1254</v>
      </c>
      <c r="R211" s="7" t="str">
        <f>IF(Q211="","",VLOOKUP(Q211,Sheet2!$A$14:$B$65,2,0))</f>
        <v>急性期一般入院料２</v>
      </c>
      <c r="S211" s="16">
        <v>50</v>
      </c>
    </row>
    <row r="212" spans="2:19" outlineLevel="2" x14ac:dyDescent="0.15">
      <c r="B212" s="10" t="s">
        <v>1731</v>
      </c>
      <c r="C212" s="10" t="s">
        <v>21</v>
      </c>
      <c r="D212" s="7" t="s">
        <v>207</v>
      </c>
      <c r="E212" s="10" t="s">
        <v>484</v>
      </c>
      <c r="F212" s="10" t="s">
        <v>1323</v>
      </c>
      <c r="G212" s="10" t="s">
        <v>1323</v>
      </c>
      <c r="H212" s="16">
        <v>47</v>
      </c>
      <c r="I212" s="16">
        <v>47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7" t="s">
        <v>1283</v>
      </c>
      <c r="R212" s="7" t="str">
        <f>IF(Q212="","",VLOOKUP(Q212,Sheet2!$A$14:$B$65,2,0))</f>
        <v>特殊疾患入院医療管理料</v>
      </c>
      <c r="S212" s="16">
        <v>47</v>
      </c>
    </row>
    <row r="213" spans="2:19" outlineLevel="2" x14ac:dyDescent="0.15">
      <c r="B213" s="10" t="s">
        <v>1731</v>
      </c>
      <c r="C213" s="10" t="s">
        <v>21</v>
      </c>
      <c r="D213" s="7" t="s">
        <v>207</v>
      </c>
      <c r="E213" s="10" t="s">
        <v>485</v>
      </c>
      <c r="F213" s="10" t="s">
        <v>1323</v>
      </c>
      <c r="G213" s="10" t="s">
        <v>1323</v>
      </c>
      <c r="H213" s="16">
        <v>0</v>
      </c>
      <c r="I213" s="16">
        <v>0</v>
      </c>
      <c r="J213" s="16">
        <v>0</v>
      </c>
      <c r="K213" s="16">
        <v>48</v>
      </c>
      <c r="L213" s="16">
        <v>48</v>
      </c>
      <c r="M213" s="16">
        <v>0</v>
      </c>
      <c r="N213" s="16">
        <v>0</v>
      </c>
      <c r="O213" s="16">
        <v>0</v>
      </c>
      <c r="P213" s="16">
        <v>0</v>
      </c>
      <c r="Q213" s="7" t="s">
        <v>1283</v>
      </c>
      <c r="R213" s="7" t="str">
        <f>IF(Q213="","",VLOOKUP(Q213,Sheet2!$A$14:$B$65,2,0))</f>
        <v>特殊疾患入院医療管理料</v>
      </c>
      <c r="S213" s="16">
        <v>48</v>
      </c>
    </row>
    <row r="214" spans="2:19" outlineLevel="1" x14ac:dyDescent="0.15">
      <c r="B214" s="10"/>
      <c r="C214" s="10"/>
      <c r="D214" s="9" t="s">
        <v>1466</v>
      </c>
      <c r="E214" s="10"/>
      <c r="F214" s="10"/>
      <c r="G214" s="10"/>
      <c r="H214" s="16">
        <f t="shared" ref="H214:P214" si="47">SUBTOTAL(9,H211:H213)</f>
        <v>97</v>
      </c>
      <c r="I214" s="16">
        <f t="shared" si="47"/>
        <v>97</v>
      </c>
      <c r="J214" s="16">
        <f t="shared" si="47"/>
        <v>0</v>
      </c>
      <c r="K214" s="16">
        <f t="shared" si="47"/>
        <v>48</v>
      </c>
      <c r="L214" s="16">
        <f t="shared" si="47"/>
        <v>48</v>
      </c>
      <c r="M214" s="16">
        <f t="shared" si="47"/>
        <v>0</v>
      </c>
      <c r="N214" s="16">
        <f t="shared" si="47"/>
        <v>0</v>
      </c>
      <c r="O214" s="16">
        <f t="shared" si="47"/>
        <v>0</v>
      </c>
      <c r="P214" s="16">
        <f t="shared" si="47"/>
        <v>0</v>
      </c>
      <c r="Q214" s="7"/>
      <c r="R214" s="7"/>
      <c r="S214" s="16">
        <f>SUBTOTAL(9,S211:S213)</f>
        <v>145</v>
      </c>
    </row>
    <row r="215" spans="2:19" outlineLevel="2" x14ac:dyDescent="0.15">
      <c r="B215" s="10" t="s">
        <v>1731</v>
      </c>
      <c r="C215" s="10" t="s">
        <v>21</v>
      </c>
      <c r="D215" s="7" t="s">
        <v>278</v>
      </c>
      <c r="E215" s="10" t="s">
        <v>492</v>
      </c>
      <c r="F215" s="10" t="s">
        <v>1322</v>
      </c>
      <c r="G215" s="10" t="s">
        <v>1322</v>
      </c>
      <c r="H215" s="16">
        <v>49</v>
      </c>
      <c r="I215" s="16">
        <v>49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7" t="s">
        <v>1254</v>
      </c>
      <c r="R215" s="7" t="str">
        <f>IF(Q215="","",VLOOKUP(Q215,Sheet2!$A$14:$B$65,2,0))</f>
        <v>急性期一般入院料２</v>
      </c>
      <c r="S215" s="16">
        <v>49</v>
      </c>
    </row>
    <row r="216" spans="2:19" outlineLevel="2" x14ac:dyDescent="0.15">
      <c r="B216" s="10" t="s">
        <v>1731</v>
      </c>
      <c r="C216" s="10" t="s">
        <v>21</v>
      </c>
      <c r="D216" s="7" t="s">
        <v>278</v>
      </c>
      <c r="E216" s="10" t="s">
        <v>495</v>
      </c>
      <c r="F216" s="10" t="s">
        <v>1193</v>
      </c>
      <c r="G216" s="10" t="s">
        <v>1193</v>
      </c>
      <c r="H216" s="16">
        <v>13</v>
      </c>
      <c r="I216" s="16">
        <v>13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7" t="s">
        <v>1290</v>
      </c>
      <c r="R216" s="7" t="str">
        <f>IF(Q216="","",VLOOKUP(Q216,Sheet2!$A$14:$B$65,2,0))</f>
        <v>回復期リハビリテーション病棟入院料４</v>
      </c>
      <c r="S216" s="16">
        <v>13</v>
      </c>
    </row>
    <row r="217" spans="2:19" outlineLevel="1" x14ac:dyDescent="0.15">
      <c r="B217" s="10"/>
      <c r="C217" s="10"/>
      <c r="D217" s="9" t="s">
        <v>1536</v>
      </c>
      <c r="E217" s="10"/>
      <c r="F217" s="10"/>
      <c r="G217" s="10"/>
      <c r="H217" s="16">
        <f t="shared" ref="H217:P217" si="48">SUBTOTAL(9,H215:H216)</f>
        <v>62</v>
      </c>
      <c r="I217" s="16">
        <f t="shared" si="48"/>
        <v>62</v>
      </c>
      <c r="J217" s="16">
        <f t="shared" si="48"/>
        <v>0</v>
      </c>
      <c r="K217" s="16">
        <f t="shared" si="48"/>
        <v>0</v>
      </c>
      <c r="L217" s="16">
        <f t="shared" si="48"/>
        <v>0</v>
      </c>
      <c r="M217" s="16">
        <f t="shared" si="48"/>
        <v>0</v>
      </c>
      <c r="N217" s="16">
        <f t="shared" si="48"/>
        <v>0</v>
      </c>
      <c r="O217" s="16">
        <f t="shared" si="48"/>
        <v>0</v>
      </c>
      <c r="P217" s="16">
        <f t="shared" si="48"/>
        <v>0</v>
      </c>
      <c r="Q217" s="7"/>
      <c r="R217" s="7"/>
      <c r="S217" s="16">
        <f>SUBTOTAL(9,S215:S216)</f>
        <v>62</v>
      </c>
    </row>
    <row r="218" spans="2:19" outlineLevel="2" x14ac:dyDescent="0.15">
      <c r="B218" s="10" t="s">
        <v>1731</v>
      </c>
      <c r="C218" s="10" t="s">
        <v>21</v>
      </c>
      <c r="D218" s="7" t="s">
        <v>289</v>
      </c>
      <c r="E218" s="10" t="s">
        <v>484</v>
      </c>
      <c r="F218" s="10" t="s">
        <v>1193</v>
      </c>
      <c r="G218" s="10" t="s">
        <v>1193</v>
      </c>
      <c r="H218" s="16">
        <v>53</v>
      </c>
      <c r="I218" s="16">
        <v>53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7" t="s">
        <v>1294</v>
      </c>
      <c r="R218" s="7" t="str">
        <f>IF(Q218="","",VLOOKUP(Q218,Sheet2!$A$14:$B$65,2,0))</f>
        <v>特定機能病院一般病棟７対１入院基本料</v>
      </c>
      <c r="S218" s="16">
        <v>53</v>
      </c>
    </row>
    <row r="219" spans="2:19" outlineLevel="2" x14ac:dyDescent="0.15">
      <c r="B219" s="10" t="s">
        <v>1731</v>
      </c>
      <c r="C219" s="10" t="s">
        <v>21</v>
      </c>
      <c r="D219" s="7" t="s">
        <v>289</v>
      </c>
      <c r="E219" s="10" t="s">
        <v>485</v>
      </c>
      <c r="F219" s="10" t="s">
        <v>1193</v>
      </c>
      <c r="G219" s="10" t="s">
        <v>1193</v>
      </c>
      <c r="H219" s="16">
        <v>54</v>
      </c>
      <c r="I219" s="16">
        <v>54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7" t="s">
        <v>1294</v>
      </c>
      <c r="R219" s="7" t="str">
        <f>IF(Q219="","",VLOOKUP(Q219,Sheet2!$A$14:$B$65,2,0))</f>
        <v>特定機能病院一般病棟７対１入院基本料</v>
      </c>
      <c r="S219" s="16">
        <v>54</v>
      </c>
    </row>
    <row r="220" spans="2:19" outlineLevel="2" x14ac:dyDescent="0.15">
      <c r="B220" s="10" t="s">
        <v>1731</v>
      </c>
      <c r="C220" s="10" t="s">
        <v>21</v>
      </c>
      <c r="D220" s="7" t="s">
        <v>289</v>
      </c>
      <c r="E220" s="10" t="s">
        <v>529</v>
      </c>
      <c r="F220" s="10" t="s">
        <v>1323</v>
      </c>
      <c r="G220" s="10" t="s">
        <v>1323</v>
      </c>
      <c r="H220" s="16">
        <v>0</v>
      </c>
      <c r="I220" s="16">
        <v>0</v>
      </c>
      <c r="J220" s="16">
        <v>0</v>
      </c>
      <c r="K220" s="16">
        <v>46</v>
      </c>
      <c r="L220" s="16">
        <v>46</v>
      </c>
      <c r="M220" s="16">
        <v>0</v>
      </c>
      <c r="N220" s="16">
        <v>0</v>
      </c>
      <c r="O220" s="16">
        <v>0</v>
      </c>
      <c r="P220" s="16">
        <v>0</v>
      </c>
      <c r="Q220" s="7" t="s">
        <v>1283</v>
      </c>
      <c r="R220" s="7" t="str">
        <f>IF(Q220="","",VLOOKUP(Q220,Sheet2!$A$14:$B$65,2,0))</f>
        <v>特殊疾患入院医療管理料</v>
      </c>
      <c r="S220" s="16">
        <v>46</v>
      </c>
    </row>
    <row r="221" spans="2:19" outlineLevel="2" x14ac:dyDescent="0.15">
      <c r="B221" s="10" t="s">
        <v>1731</v>
      </c>
      <c r="C221" s="10" t="s">
        <v>21</v>
      </c>
      <c r="D221" s="7" t="s">
        <v>289</v>
      </c>
      <c r="E221" s="10" t="s">
        <v>532</v>
      </c>
      <c r="F221" s="10" t="s">
        <v>1323</v>
      </c>
      <c r="G221" s="10" t="s">
        <v>1323</v>
      </c>
      <c r="H221" s="16">
        <v>0</v>
      </c>
      <c r="I221" s="16">
        <v>0</v>
      </c>
      <c r="J221" s="16">
        <v>0</v>
      </c>
      <c r="K221" s="16">
        <v>46</v>
      </c>
      <c r="L221" s="16">
        <v>46</v>
      </c>
      <c r="M221" s="16">
        <v>0</v>
      </c>
      <c r="N221" s="16">
        <v>0</v>
      </c>
      <c r="O221" s="16">
        <v>0</v>
      </c>
      <c r="P221" s="16">
        <v>0</v>
      </c>
      <c r="Q221" s="7" t="s">
        <v>1283</v>
      </c>
      <c r="R221" s="7" t="str">
        <f>IF(Q221="","",VLOOKUP(Q221,Sheet2!$A$14:$B$65,2,0))</f>
        <v>特殊疾患入院医療管理料</v>
      </c>
      <c r="S221" s="16">
        <v>46</v>
      </c>
    </row>
    <row r="222" spans="2:19" outlineLevel="1" x14ac:dyDescent="0.15">
      <c r="B222" s="10"/>
      <c r="C222" s="10"/>
      <c r="D222" s="9" t="s">
        <v>1547</v>
      </c>
      <c r="E222" s="10"/>
      <c r="F222" s="10"/>
      <c r="G222" s="10"/>
      <c r="H222" s="16">
        <f t="shared" ref="H222:P222" si="49">SUBTOTAL(9,H218:H221)</f>
        <v>107</v>
      </c>
      <c r="I222" s="16">
        <f t="shared" si="49"/>
        <v>107</v>
      </c>
      <c r="J222" s="16">
        <f t="shared" si="49"/>
        <v>0</v>
      </c>
      <c r="K222" s="16">
        <f t="shared" si="49"/>
        <v>92</v>
      </c>
      <c r="L222" s="16">
        <f t="shared" si="49"/>
        <v>92</v>
      </c>
      <c r="M222" s="16">
        <f t="shared" si="49"/>
        <v>0</v>
      </c>
      <c r="N222" s="16">
        <f t="shared" si="49"/>
        <v>0</v>
      </c>
      <c r="O222" s="16">
        <f t="shared" si="49"/>
        <v>0</v>
      </c>
      <c r="P222" s="16">
        <f t="shared" si="49"/>
        <v>0</v>
      </c>
      <c r="Q222" s="7"/>
      <c r="R222" s="7"/>
      <c r="S222" s="16">
        <f>SUBTOTAL(9,S218:S221)</f>
        <v>199</v>
      </c>
    </row>
    <row r="223" spans="2:19" outlineLevel="2" x14ac:dyDescent="0.15">
      <c r="B223" s="10" t="s">
        <v>1731</v>
      </c>
      <c r="C223" s="10" t="s">
        <v>21</v>
      </c>
      <c r="D223" s="7" t="s">
        <v>457</v>
      </c>
      <c r="E223" s="10" t="s">
        <v>1253</v>
      </c>
      <c r="F223" s="10" t="s">
        <v>1322</v>
      </c>
      <c r="G223" s="10" t="s">
        <v>1322</v>
      </c>
      <c r="H223" s="16">
        <v>24</v>
      </c>
      <c r="I223" s="16">
        <v>24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7" t="s">
        <v>1254</v>
      </c>
      <c r="R223" s="7" t="str">
        <f>IF(Q223="","",VLOOKUP(Q223,Sheet2!$A$14:$B$65,2,0))</f>
        <v>急性期一般入院料２</v>
      </c>
      <c r="S223" s="16">
        <v>24</v>
      </c>
    </row>
    <row r="224" spans="2:19" outlineLevel="1" x14ac:dyDescent="0.15">
      <c r="B224" s="10"/>
      <c r="C224" s="10"/>
      <c r="D224" s="9" t="s">
        <v>1714</v>
      </c>
      <c r="E224" s="10"/>
      <c r="F224" s="10"/>
      <c r="G224" s="10"/>
      <c r="H224" s="16">
        <f t="shared" ref="H224:P224" si="50">SUBTOTAL(9,H223:H223)</f>
        <v>24</v>
      </c>
      <c r="I224" s="16">
        <f t="shared" si="50"/>
        <v>24</v>
      </c>
      <c r="J224" s="16">
        <f t="shared" si="50"/>
        <v>0</v>
      </c>
      <c r="K224" s="16">
        <f t="shared" si="50"/>
        <v>0</v>
      </c>
      <c r="L224" s="16">
        <f t="shared" si="50"/>
        <v>0</v>
      </c>
      <c r="M224" s="16">
        <f t="shared" si="50"/>
        <v>0</v>
      </c>
      <c r="N224" s="16">
        <f t="shared" si="50"/>
        <v>0</v>
      </c>
      <c r="O224" s="16">
        <f t="shared" si="50"/>
        <v>0</v>
      </c>
      <c r="P224" s="16">
        <f t="shared" si="50"/>
        <v>0</v>
      </c>
      <c r="Q224" s="7"/>
      <c r="R224" s="7"/>
      <c r="S224" s="16">
        <f>SUBTOTAL(9,S223:S223)</f>
        <v>24</v>
      </c>
    </row>
    <row r="225" spans="2:19" outlineLevel="2" x14ac:dyDescent="0.15">
      <c r="B225" s="10" t="s">
        <v>1731</v>
      </c>
      <c r="C225" s="10" t="s">
        <v>21</v>
      </c>
      <c r="D225" s="7" t="s">
        <v>164</v>
      </c>
      <c r="E225" s="10" t="s">
        <v>775</v>
      </c>
      <c r="F225" s="10" t="s">
        <v>1322</v>
      </c>
      <c r="G225" s="10" t="s">
        <v>1322</v>
      </c>
      <c r="H225" s="16">
        <v>21</v>
      </c>
      <c r="I225" s="16">
        <v>21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7" t="s">
        <v>1254</v>
      </c>
      <c r="R225" s="7" t="str">
        <f>IF(Q225="","",VLOOKUP(Q225,Sheet2!$A$14:$B$65,2,0))</f>
        <v>急性期一般入院料２</v>
      </c>
      <c r="S225" s="16">
        <v>21</v>
      </c>
    </row>
    <row r="226" spans="2:19" outlineLevel="2" x14ac:dyDescent="0.15">
      <c r="B226" s="10" t="s">
        <v>1731</v>
      </c>
      <c r="C226" s="10" t="s">
        <v>21</v>
      </c>
      <c r="D226" s="7" t="s">
        <v>164</v>
      </c>
      <c r="E226" s="10" t="s">
        <v>495</v>
      </c>
      <c r="F226" s="10" t="s">
        <v>1193</v>
      </c>
      <c r="G226" s="10" t="s">
        <v>1193</v>
      </c>
      <c r="H226" s="16">
        <v>15</v>
      </c>
      <c r="I226" s="16">
        <v>15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7" t="s">
        <v>1290</v>
      </c>
      <c r="R226" s="7" t="str">
        <f>IF(Q226="","",VLOOKUP(Q226,Sheet2!$A$14:$B$65,2,0))</f>
        <v>回復期リハビリテーション病棟入院料４</v>
      </c>
      <c r="S226" s="16">
        <v>15</v>
      </c>
    </row>
    <row r="227" spans="2:19" outlineLevel="1" x14ac:dyDescent="0.15">
      <c r="B227" s="10"/>
      <c r="C227" s="10"/>
      <c r="D227" s="9" t="s">
        <v>1423</v>
      </c>
      <c r="E227" s="10"/>
      <c r="F227" s="10"/>
      <c r="G227" s="10"/>
      <c r="H227" s="16">
        <f t="shared" ref="H227:P227" si="51">SUBTOTAL(9,H225:H226)</f>
        <v>36</v>
      </c>
      <c r="I227" s="16">
        <f t="shared" si="51"/>
        <v>36</v>
      </c>
      <c r="J227" s="16">
        <f t="shared" si="51"/>
        <v>0</v>
      </c>
      <c r="K227" s="16">
        <f t="shared" si="51"/>
        <v>0</v>
      </c>
      <c r="L227" s="16">
        <f t="shared" si="51"/>
        <v>0</v>
      </c>
      <c r="M227" s="16">
        <f t="shared" si="51"/>
        <v>0</v>
      </c>
      <c r="N227" s="16">
        <f t="shared" si="51"/>
        <v>0</v>
      </c>
      <c r="O227" s="16">
        <f t="shared" si="51"/>
        <v>0</v>
      </c>
      <c r="P227" s="16">
        <f t="shared" si="51"/>
        <v>0</v>
      </c>
      <c r="Q227" s="7"/>
      <c r="R227" s="7"/>
      <c r="S227" s="16">
        <f>SUBTOTAL(9,S225:S226)</f>
        <v>36</v>
      </c>
    </row>
    <row r="228" spans="2:19" outlineLevel="2" x14ac:dyDescent="0.15">
      <c r="B228" s="10" t="s">
        <v>1731</v>
      </c>
      <c r="C228" s="10" t="s">
        <v>21</v>
      </c>
      <c r="D228" s="7" t="s">
        <v>104</v>
      </c>
      <c r="E228" s="10" t="s">
        <v>534</v>
      </c>
      <c r="F228" s="10" t="s">
        <v>1321</v>
      </c>
      <c r="G228" s="10" t="s">
        <v>1321</v>
      </c>
      <c r="H228" s="16">
        <v>4</v>
      </c>
      <c r="I228" s="16">
        <v>4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7" t="s">
        <v>1277</v>
      </c>
      <c r="R228" s="7" t="str">
        <f>IF(Q228="","",VLOOKUP(Q228,Sheet2!$A$14:$B$65,2,0))</f>
        <v>救命救急入院料１</v>
      </c>
      <c r="S228" s="16">
        <v>4</v>
      </c>
    </row>
    <row r="229" spans="2:19" outlineLevel="2" x14ac:dyDescent="0.15">
      <c r="B229" s="10" t="s">
        <v>1731</v>
      </c>
      <c r="C229" s="10" t="s">
        <v>21</v>
      </c>
      <c r="D229" s="7" t="s">
        <v>104</v>
      </c>
      <c r="E229" s="10" t="s">
        <v>533</v>
      </c>
      <c r="F229" s="10" t="s">
        <v>1321</v>
      </c>
      <c r="G229" s="10" t="s">
        <v>1321</v>
      </c>
      <c r="H229" s="16">
        <v>20</v>
      </c>
      <c r="I229" s="16">
        <v>20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7" t="s">
        <v>1263</v>
      </c>
      <c r="R229" s="7" t="str">
        <f>IF(Q229="","",VLOOKUP(Q229,Sheet2!$A$14:$B$65,2,0))</f>
        <v>救命救急入院料４</v>
      </c>
      <c r="S229" s="16">
        <v>20</v>
      </c>
    </row>
    <row r="230" spans="2:19" outlineLevel="2" x14ac:dyDescent="0.15">
      <c r="B230" s="10" t="s">
        <v>1731</v>
      </c>
      <c r="C230" s="10" t="s">
        <v>21</v>
      </c>
      <c r="D230" s="7" t="s">
        <v>104</v>
      </c>
      <c r="E230" s="10" t="s">
        <v>606</v>
      </c>
      <c r="F230" s="10" t="s">
        <v>1321</v>
      </c>
      <c r="G230" s="10" t="s">
        <v>1321</v>
      </c>
      <c r="H230" s="16">
        <v>34</v>
      </c>
      <c r="I230" s="16">
        <v>34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7" t="s">
        <v>1219</v>
      </c>
      <c r="R230" s="7" t="str">
        <f>IF(Q230="","",VLOOKUP(Q230,Sheet2!$A$14:$B$65,2,0))</f>
        <v>急性期一般入院料１</v>
      </c>
      <c r="S230" s="16">
        <v>34</v>
      </c>
    </row>
    <row r="231" spans="2:19" outlineLevel="2" x14ac:dyDescent="0.15">
      <c r="B231" s="10" t="s">
        <v>1731</v>
      </c>
      <c r="C231" s="10" t="s">
        <v>21</v>
      </c>
      <c r="D231" s="7" t="s">
        <v>104</v>
      </c>
      <c r="E231" s="10" t="s">
        <v>607</v>
      </c>
      <c r="F231" s="10" t="s">
        <v>1322</v>
      </c>
      <c r="G231" s="10" t="s">
        <v>1322</v>
      </c>
      <c r="H231" s="16">
        <v>47</v>
      </c>
      <c r="I231" s="16">
        <v>47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7" t="s">
        <v>1219</v>
      </c>
      <c r="R231" s="7" t="str">
        <f>IF(Q231="","",VLOOKUP(Q231,Sheet2!$A$14:$B$65,2,0))</f>
        <v>急性期一般入院料１</v>
      </c>
      <c r="S231" s="16">
        <v>47</v>
      </c>
    </row>
    <row r="232" spans="2:19" outlineLevel="2" x14ac:dyDescent="0.15">
      <c r="B232" s="10" t="s">
        <v>1731</v>
      </c>
      <c r="C232" s="10" t="s">
        <v>21</v>
      </c>
      <c r="D232" s="7" t="s">
        <v>104</v>
      </c>
      <c r="E232" s="10" t="s">
        <v>608</v>
      </c>
      <c r="F232" s="10" t="s">
        <v>1322</v>
      </c>
      <c r="G232" s="10" t="s">
        <v>1322</v>
      </c>
      <c r="H232" s="16">
        <v>44</v>
      </c>
      <c r="I232" s="16">
        <v>44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7" t="s">
        <v>1219</v>
      </c>
      <c r="R232" s="7" t="str">
        <f>IF(Q232="","",VLOOKUP(Q232,Sheet2!$A$14:$B$65,2,0))</f>
        <v>急性期一般入院料１</v>
      </c>
      <c r="S232" s="16">
        <v>44</v>
      </c>
    </row>
    <row r="233" spans="2:19" outlineLevel="2" x14ac:dyDescent="0.15">
      <c r="B233" s="10" t="s">
        <v>1731</v>
      </c>
      <c r="C233" s="10" t="s">
        <v>21</v>
      </c>
      <c r="D233" s="7" t="s">
        <v>104</v>
      </c>
      <c r="E233" s="10" t="s">
        <v>609</v>
      </c>
      <c r="F233" s="10" t="s">
        <v>1321</v>
      </c>
      <c r="G233" s="10" t="s">
        <v>1321</v>
      </c>
      <c r="H233" s="16">
        <v>57</v>
      </c>
      <c r="I233" s="16">
        <v>57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7" t="s">
        <v>1219</v>
      </c>
      <c r="R233" s="7" t="str">
        <f>IF(Q233="","",VLOOKUP(Q233,Sheet2!$A$14:$B$65,2,0))</f>
        <v>急性期一般入院料１</v>
      </c>
      <c r="S233" s="16">
        <v>57</v>
      </c>
    </row>
    <row r="234" spans="2:19" outlineLevel="2" x14ac:dyDescent="0.15">
      <c r="B234" s="10" t="s">
        <v>1731</v>
      </c>
      <c r="C234" s="10" t="s">
        <v>21</v>
      </c>
      <c r="D234" s="7" t="s">
        <v>104</v>
      </c>
      <c r="E234" s="10" t="s">
        <v>610</v>
      </c>
      <c r="F234" s="10" t="s">
        <v>1322</v>
      </c>
      <c r="G234" s="10" t="s">
        <v>1322</v>
      </c>
      <c r="H234" s="16">
        <v>57</v>
      </c>
      <c r="I234" s="16">
        <v>57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7" t="s">
        <v>1219</v>
      </c>
      <c r="R234" s="7" t="str">
        <f>IF(Q234="","",VLOOKUP(Q234,Sheet2!$A$14:$B$65,2,0))</f>
        <v>急性期一般入院料１</v>
      </c>
      <c r="S234" s="16">
        <v>57</v>
      </c>
    </row>
    <row r="235" spans="2:19" outlineLevel="2" x14ac:dyDescent="0.15">
      <c r="B235" s="10" t="s">
        <v>1731</v>
      </c>
      <c r="C235" s="10" t="s">
        <v>21</v>
      </c>
      <c r="D235" s="7" t="s">
        <v>104</v>
      </c>
      <c r="E235" s="10" t="s">
        <v>611</v>
      </c>
      <c r="F235" s="10" t="s">
        <v>1321</v>
      </c>
      <c r="G235" s="10" t="s">
        <v>1321</v>
      </c>
      <c r="H235" s="16">
        <v>56</v>
      </c>
      <c r="I235" s="16">
        <v>56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7" t="s">
        <v>1219</v>
      </c>
      <c r="R235" s="7" t="str">
        <f>IF(Q235="","",VLOOKUP(Q235,Sheet2!$A$14:$B$65,2,0))</f>
        <v>急性期一般入院料１</v>
      </c>
      <c r="S235" s="16">
        <v>56</v>
      </c>
    </row>
    <row r="236" spans="2:19" outlineLevel="2" x14ac:dyDescent="0.15">
      <c r="B236" s="10" t="s">
        <v>1731</v>
      </c>
      <c r="C236" s="10" t="s">
        <v>21</v>
      </c>
      <c r="D236" s="7" t="s">
        <v>104</v>
      </c>
      <c r="E236" s="10" t="s">
        <v>612</v>
      </c>
      <c r="F236" s="10" t="s">
        <v>1321</v>
      </c>
      <c r="G236" s="10" t="s">
        <v>1321</v>
      </c>
      <c r="H236" s="16">
        <v>59</v>
      </c>
      <c r="I236" s="16">
        <v>59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7" t="s">
        <v>1219</v>
      </c>
      <c r="R236" s="7" t="str">
        <f>IF(Q236="","",VLOOKUP(Q236,Sheet2!$A$14:$B$65,2,0))</f>
        <v>急性期一般入院料１</v>
      </c>
      <c r="S236" s="16">
        <v>59</v>
      </c>
    </row>
    <row r="237" spans="2:19" outlineLevel="2" x14ac:dyDescent="0.15">
      <c r="B237" s="10" t="s">
        <v>1731</v>
      </c>
      <c r="C237" s="10" t="s">
        <v>21</v>
      </c>
      <c r="D237" s="7" t="s">
        <v>104</v>
      </c>
      <c r="E237" s="10" t="s">
        <v>613</v>
      </c>
      <c r="F237" s="10" t="s">
        <v>1321</v>
      </c>
      <c r="G237" s="10" t="s">
        <v>1321</v>
      </c>
      <c r="H237" s="16">
        <v>41</v>
      </c>
      <c r="I237" s="16">
        <v>41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7" t="s">
        <v>1219</v>
      </c>
      <c r="R237" s="7" t="str">
        <f>IF(Q237="","",VLOOKUP(Q237,Sheet2!$A$14:$B$65,2,0))</f>
        <v>急性期一般入院料１</v>
      </c>
      <c r="S237" s="16">
        <v>41</v>
      </c>
    </row>
    <row r="238" spans="2:19" outlineLevel="2" x14ac:dyDescent="0.15">
      <c r="B238" s="10" t="s">
        <v>1731</v>
      </c>
      <c r="C238" s="10" t="s">
        <v>21</v>
      </c>
      <c r="D238" s="7" t="s">
        <v>104</v>
      </c>
      <c r="E238" s="10" t="s">
        <v>614</v>
      </c>
      <c r="F238" s="10" t="s">
        <v>1322</v>
      </c>
      <c r="G238" s="10" t="s">
        <v>1322</v>
      </c>
      <c r="H238" s="16">
        <v>49</v>
      </c>
      <c r="I238" s="16">
        <v>49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7" t="s">
        <v>1219</v>
      </c>
      <c r="R238" s="7" t="str">
        <f>IF(Q238="","",VLOOKUP(Q238,Sheet2!$A$14:$B$65,2,0))</f>
        <v>急性期一般入院料１</v>
      </c>
      <c r="S238" s="16">
        <v>49</v>
      </c>
    </row>
    <row r="239" spans="2:19" outlineLevel="1" x14ac:dyDescent="0.15">
      <c r="B239" s="10"/>
      <c r="C239" s="10"/>
      <c r="D239" s="9" t="s">
        <v>1363</v>
      </c>
      <c r="E239" s="10"/>
      <c r="F239" s="10"/>
      <c r="G239" s="10"/>
      <c r="H239" s="16">
        <f t="shared" ref="H239:P239" si="52">SUBTOTAL(9,H228:H238)</f>
        <v>468</v>
      </c>
      <c r="I239" s="16">
        <f t="shared" si="52"/>
        <v>468</v>
      </c>
      <c r="J239" s="16">
        <f t="shared" si="52"/>
        <v>0</v>
      </c>
      <c r="K239" s="16">
        <f t="shared" si="52"/>
        <v>0</v>
      </c>
      <c r="L239" s="16">
        <f t="shared" si="52"/>
        <v>0</v>
      </c>
      <c r="M239" s="16">
        <f t="shared" si="52"/>
        <v>0</v>
      </c>
      <c r="N239" s="16">
        <f t="shared" si="52"/>
        <v>0</v>
      </c>
      <c r="O239" s="16">
        <f t="shared" si="52"/>
        <v>0</v>
      </c>
      <c r="P239" s="16">
        <f t="shared" si="52"/>
        <v>0</v>
      </c>
      <c r="Q239" s="7"/>
      <c r="R239" s="7"/>
      <c r="S239" s="16">
        <f>SUBTOTAL(9,S228:S238)</f>
        <v>468</v>
      </c>
    </row>
    <row r="240" spans="2:19" outlineLevel="2" x14ac:dyDescent="0.15">
      <c r="B240" s="10" t="s">
        <v>1731</v>
      </c>
      <c r="C240" s="10" t="s">
        <v>21</v>
      </c>
      <c r="D240" s="7" t="s">
        <v>413</v>
      </c>
      <c r="E240" s="10" t="s">
        <v>493</v>
      </c>
      <c r="F240" s="10" t="s">
        <v>1193</v>
      </c>
      <c r="G240" s="10" t="s">
        <v>1323</v>
      </c>
      <c r="H240" s="16">
        <v>0</v>
      </c>
      <c r="I240" s="16">
        <v>0</v>
      </c>
      <c r="J240" s="16">
        <v>0</v>
      </c>
      <c r="K240" s="16">
        <v>60</v>
      </c>
      <c r="L240" s="16">
        <v>60</v>
      </c>
      <c r="M240" s="16">
        <v>0</v>
      </c>
      <c r="N240" s="16">
        <v>0</v>
      </c>
      <c r="O240" s="16">
        <v>0</v>
      </c>
      <c r="P240" s="16">
        <v>0</v>
      </c>
      <c r="Q240" s="7" t="s">
        <v>1257</v>
      </c>
      <c r="R240" s="7" t="str">
        <f>IF(Q240="","",VLOOKUP(Q240,Sheet2!$A$14:$B$65,2,0))</f>
        <v>急性期一般入院料６</v>
      </c>
      <c r="S240" s="16">
        <v>60</v>
      </c>
    </row>
    <row r="241" spans="2:19" outlineLevel="1" x14ac:dyDescent="0.15">
      <c r="B241" s="10"/>
      <c r="C241" s="10"/>
      <c r="D241" s="9" t="s">
        <v>1671</v>
      </c>
      <c r="E241" s="10"/>
      <c r="F241" s="10"/>
      <c r="G241" s="10"/>
      <c r="H241" s="16">
        <f t="shared" ref="H241:P241" si="53">SUBTOTAL(9,H240:H240)</f>
        <v>0</v>
      </c>
      <c r="I241" s="16">
        <f t="shared" si="53"/>
        <v>0</v>
      </c>
      <c r="J241" s="16">
        <f t="shared" si="53"/>
        <v>0</v>
      </c>
      <c r="K241" s="16">
        <f t="shared" si="53"/>
        <v>60</v>
      </c>
      <c r="L241" s="16">
        <f t="shared" si="53"/>
        <v>60</v>
      </c>
      <c r="M241" s="16">
        <f t="shared" si="53"/>
        <v>0</v>
      </c>
      <c r="N241" s="16">
        <f t="shared" si="53"/>
        <v>0</v>
      </c>
      <c r="O241" s="16">
        <f t="shared" si="53"/>
        <v>0</v>
      </c>
      <c r="P241" s="16">
        <f t="shared" si="53"/>
        <v>0</v>
      </c>
      <c r="Q241" s="7"/>
      <c r="R241" s="7"/>
      <c r="S241" s="16">
        <f>SUBTOTAL(9,S240:S240)</f>
        <v>60</v>
      </c>
    </row>
    <row r="242" spans="2:19" outlineLevel="2" x14ac:dyDescent="0.15">
      <c r="B242" s="10" t="s">
        <v>1731</v>
      </c>
      <c r="C242" s="10" t="s">
        <v>21</v>
      </c>
      <c r="D242" s="7" t="s">
        <v>145</v>
      </c>
      <c r="E242" s="10" t="s">
        <v>711</v>
      </c>
      <c r="F242" s="10" t="s">
        <v>1321</v>
      </c>
      <c r="G242" s="10" t="s">
        <v>1321</v>
      </c>
      <c r="H242" s="16">
        <v>22</v>
      </c>
      <c r="I242" s="16">
        <v>22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7" t="s">
        <v>1219</v>
      </c>
      <c r="R242" s="7" t="str">
        <f>IF(Q242="","",VLOOKUP(Q242,Sheet2!$A$14:$B$65,2,0))</f>
        <v>急性期一般入院料１</v>
      </c>
      <c r="S242" s="16">
        <v>22</v>
      </c>
    </row>
    <row r="243" spans="2:19" outlineLevel="2" x14ac:dyDescent="0.15">
      <c r="B243" s="10" t="s">
        <v>1731</v>
      </c>
      <c r="C243" s="10" t="s">
        <v>21</v>
      </c>
      <c r="D243" s="7" t="s">
        <v>145</v>
      </c>
      <c r="E243" s="10" t="s">
        <v>712</v>
      </c>
      <c r="F243" s="10" t="s">
        <v>1321</v>
      </c>
      <c r="G243" s="10" t="s">
        <v>1321</v>
      </c>
      <c r="H243" s="16">
        <v>8</v>
      </c>
      <c r="I243" s="16">
        <v>8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7" t="s">
        <v>1277</v>
      </c>
      <c r="R243" s="7" t="str">
        <f>IF(Q243="","",VLOOKUP(Q243,Sheet2!$A$14:$B$65,2,0))</f>
        <v>救命救急入院料１</v>
      </c>
      <c r="S243" s="16">
        <v>8</v>
      </c>
    </row>
    <row r="244" spans="2:19" outlineLevel="2" x14ac:dyDescent="0.15">
      <c r="B244" s="10" t="s">
        <v>1731</v>
      </c>
      <c r="C244" s="10" t="s">
        <v>21</v>
      </c>
      <c r="D244" s="7" t="s">
        <v>145</v>
      </c>
      <c r="E244" s="10" t="s">
        <v>713</v>
      </c>
      <c r="F244" s="10" t="s">
        <v>1321</v>
      </c>
      <c r="G244" s="10" t="s">
        <v>1321</v>
      </c>
      <c r="H244" s="16">
        <v>26</v>
      </c>
      <c r="I244" s="16">
        <v>26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7" t="s">
        <v>1219</v>
      </c>
      <c r="R244" s="7" t="str">
        <f>IF(Q244="","",VLOOKUP(Q244,Sheet2!$A$14:$B$65,2,0))</f>
        <v>急性期一般入院料１</v>
      </c>
      <c r="S244" s="16">
        <v>26</v>
      </c>
    </row>
    <row r="245" spans="2:19" outlineLevel="2" x14ac:dyDescent="0.15">
      <c r="B245" s="10" t="s">
        <v>1731</v>
      </c>
      <c r="C245" s="10" t="s">
        <v>21</v>
      </c>
      <c r="D245" s="7" t="s">
        <v>145</v>
      </c>
      <c r="E245" s="10" t="s">
        <v>714</v>
      </c>
      <c r="F245" s="10" t="s">
        <v>1321</v>
      </c>
      <c r="G245" s="10" t="s">
        <v>1321</v>
      </c>
      <c r="H245" s="16">
        <v>9</v>
      </c>
      <c r="I245" s="16">
        <v>9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7" t="s">
        <v>1287</v>
      </c>
      <c r="R245" s="7" t="str">
        <f>IF(Q245="","",VLOOKUP(Q245,Sheet2!$A$14:$B$65,2,0))</f>
        <v>特定集中治療室管理料３</v>
      </c>
      <c r="S245" s="16">
        <v>9</v>
      </c>
    </row>
    <row r="246" spans="2:19" outlineLevel="2" x14ac:dyDescent="0.15">
      <c r="B246" s="10" t="s">
        <v>1731</v>
      </c>
      <c r="C246" s="10" t="s">
        <v>21</v>
      </c>
      <c r="D246" s="7" t="s">
        <v>145</v>
      </c>
      <c r="E246" s="10" t="s">
        <v>715</v>
      </c>
      <c r="F246" s="10" t="s">
        <v>1321</v>
      </c>
      <c r="G246" s="10" t="s">
        <v>1321</v>
      </c>
      <c r="H246" s="16">
        <v>6</v>
      </c>
      <c r="I246" s="16">
        <v>6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7" t="s">
        <v>1297</v>
      </c>
      <c r="R246" s="7" t="str">
        <f>IF(Q246="","",VLOOKUP(Q246,Sheet2!$A$14:$B$65,2,0))</f>
        <v>脳卒中ｹｱﾕﾆｯﾄ入院医療管理料</v>
      </c>
      <c r="S246" s="16">
        <v>6</v>
      </c>
    </row>
    <row r="247" spans="2:19" outlineLevel="2" x14ac:dyDescent="0.15">
      <c r="B247" s="10" t="s">
        <v>1731</v>
      </c>
      <c r="C247" s="10" t="s">
        <v>21</v>
      </c>
      <c r="D247" s="7" t="s">
        <v>145</v>
      </c>
      <c r="E247" s="10" t="s">
        <v>716</v>
      </c>
      <c r="F247" s="10" t="s">
        <v>1321</v>
      </c>
      <c r="G247" s="10" t="s">
        <v>1321</v>
      </c>
      <c r="H247" s="16">
        <v>41</v>
      </c>
      <c r="I247" s="16">
        <v>41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7" t="s">
        <v>1219</v>
      </c>
      <c r="R247" s="7" t="str">
        <f>IF(Q247="","",VLOOKUP(Q247,Sheet2!$A$14:$B$65,2,0))</f>
        <v>急性期一般入院料１</v>
      </c>
      <c r="S247" s="16">
        <v>41</v>
      </c>
    </row>
    <row r="248" spans="2:19" outlineLevel="2" x14ac:dyDescent="0.15">
      <c r="B248" s="10" t="s">
        <v>1731</v>
      </c>
      <c r="C248" s="10" t="s">
        <v>21</v>
      </c>
      <c r="D248" s="7" t="s">
        <v>145</v>
      </c>
      <c r="E248" s="10" t="s">
        <v>717</v>
      </c>
      <c r="F248" s="10" t="s">
        <v>1321</v>
      </c>
      <c r="G248" s="10" t="s">
        <v>1321</v>
      </c>
      <c r="H248" s="16">
        <v>4</v>
      </c>
      <c r="I248" s="16">
        <v>4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7" t="s">
        <v>1301</v>
      </c>
      <c r="R248" s="7" t="str">
        <f>IF(Q248="","",VLOOKUP(Q248,Sheet2!$A$14:$B$65,2,0))</f>
        <v>救命救急入院料３</v>
      </c>
      <c r="S248" s="16">
        <v>4</v>
      </c>
    </row>
    <row r="249" spans="2:19" outlineLevel="2" x14ac:dyDescent="0.15">
      <c r="B249" s="10" t="s">
        <v>1731</v>
      </c>
      <c r="C249" s="10" t="s">
        <v>21</v>
      </c>
      <c r="D249" s="7" t="s">
        <v>145</v>
      </c>
      <c r="E249" s="10" t="s">
        <v>718</v>
      </c>
      <c r="F249" s="10" t="s">
        <v>1321</v>
      </c>
      <c r="G249" s="10" t="s">
        <v>1321</v>
      </c>
      <c r="H249" s="16">
        <v>39</v>
      </c>
      <c r="I249" s="16">
        <v>39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7" t="s">
        <v>1219</v>
      </c>
      <c r="R249" s="7" t="str">
        <f>IF(Q249="","",VLOOKUP(Q249,Sheet2!$A$14:$B$65,2,0))</f>
        <v>急性期一般入院料１</v>
      </c>
      <c r="S249" s="16">
        <v>39</v>
      </c>
    </row>
    <row r="250" spans="2:19" outlineLevel="2" x14ac:dyDescent="0.15">
      <c r="B250" s="10" t="s">
        <v>1731</v>
      </c>
      <c r="C250" s="10" t="s">
        <v>21</v>
      </c>
      <c r="D250" s="7" t="s">
        <v>145</v>
      </c>
      <c r="E250" s="10" t="s">
        <v>719</v>
      </c>
      <c r="F250" s="10" t="s">
        <v>1321</v>
      </c>
      <c r="G250" s="10" t="s">
        <v>1321</v>
      </c>
      <c r="H250" s="16">
        <v>6</v>
      </c>
      <c r="I250" s="16">
        <v>6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7" t="s">
        <v>1299</v>
      </c>
      <c r="R250" s="7" t="str">
        <f>IF(Q250="","",VLOOKUP(Q250,Sheet2!$A$14:$B$65,2,0))</f>
        <v>特定集中治療室管理料１</v>
      </c>
      <c r="S250" s="16">
        <v>6</v>
      </c>
    </row>
    <row r="251" spans="2:19" outlineLevel="2" x14ac:dyDescent="0.15">
      <c r="B251" s="10" t="s">
        <v>1731</v>
      </c>
      <c r="C251" s="10" t="s">
        <v>21</v>
      </c>
      <c r="D251" s="7" t="s">
        <v>145</v>
      </c>
      <c r="E251" s="10" t="s">
        <v>720</v>
      </c>
      <c r="F251" s="10" t="s">
        <v>1321</v>
      </c>
      <c r="G251" s="10" t="s">
        <v>1321</v>
      </c>
      <c r="H251" s="16">
        <v>48</v>
      </c>
      <c r="I251" s="16">
        <v>48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7" t="s">
        <v>1219</v>
      </c>
      <c r="R251" s="7" t="str">
        <f>IF(Q251="","",VLOOKUP(Q251,Sheet2!$A$14:$B$65,2,0))</f>
        <v>急性期一般入院料１</v>
      </c>
      <c r="S251" s="16">
        <v>48</v>
      </c>
    </row>
    <row r="252" spans="2:19" outlineLevel="2" x14ac:dyDescent="0.15">
      <c r="B252" s="10" t="s">
        <v>1731</v>
      </c>
      <c r="C252" s="10" t="s">
        <v>21</v>
      </c>
      <c r="D252" s="7" t="s">
        <v>145</v>
      </c>
      <c r="E252" s="10" t="s">
        <v>721</v>
      </c>
      <c r="F252" s="10" t="s">
        <v>1321</v>
      </c>
      <c r="G252" s="10" t="s">
        <v>1321</v>
      </c>
      <c r="H252" s="16">
        <v>50</v>
      </c>
      <c r="I252" s="16">
        <v>50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7" t="s">
        <v>1219</v>
      </c>
      <c r="R252" s="7" t="str">
        <f>IF(Q252="","",VLOOKUP(Q252,Sheet2!$A$14:$B$65,2,0))</f>
        <v>急性期一般入院料１</v>
      </c>
      <c r="S252" s="16">
        <v>50</v>
      </c>
    </row>
    <row r="253" spans="2:19" outlineLevel="2" x14ac:dyDescent="0.15">
      <c r="B253" s="10" t="s">
        <v>1731</v>
      </c>
      <c r="C253" s="10" t="s">
        <v>21</v>
      </c>
      <c r="D253" s="7" t="s">
        <v>145</v>
      </c>
      <c r="E253" s="10" t="s">
        <v>722</v>
      </c>
      <c r="F253" s="10" t="s">
        <v>1321</v>
      </c>
      <c r="G253" s="10" t="s">
        <v>1321</v>
      </c>
      <c r="H253" s="16">
        <v>50</v>
      </c>
      <c r="I253" s="16">
        <v>50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7" t="s">
        <v>1219</v>
      </c>
      <c r="R253" s="7" t="str">
        <f>IF(Q253="","",VLOOKUP(Q253,Sheet2!$A$14:$B$65,2,0))</f>
        <v>急性期一般入院料１</v>
      </c>
      <c r="S253" s="16">
        <v>50</v>
      </c>
    </row>
    <row r="254" spans="2:19" outlineLevel="2" x14ac:dyDescent="0.15">
      <c r="B254" s="10" t="s">
        <v>1731</v>
      </c>
      <c r="C254" s="10" t="s">
        <v>21</v>
      </c>
      <c r="D254" s="7" t="s">
        <v>145</v>
      </c>
      <c r="E254" s="10" t="s">
        <v>723</v>
      </c>
      <c r="F254" s="10" t="s">
        <v>1321</v>
      </c>
      <c r="G254" s="10" t="s">
        <v>1321</v>
      </c>
      <c r="H254" s="16">
        <v>50</v>
      </c>
      <c r="I254" s="16">
        <v>50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7" t="s">
        <v>1219</v>
      </c>
      <c r="R254" s="7" t="str">
        <f>IF(Q254="","",VLOOKUP(Q254,Sheet2!$A$14:$B$65,2,0))</f>
        <v>急性期一般入院料１</v>
      </c>
      <c r="S254" s="16">
        <v>50</v>
      </c>
    </row>
    <row r="255" spans="2:19" outlineLevel="2" x14ac:dyDescent="0.15">
      <c r="B255" s="10" t="s">
        <v>1731</v>
      </c>
      <c r="C255" s="10" t="s">
        <v>21</v>
      </c>
      <c r="D255" s="7" t="s">
        <v>145</v>
      </c>
      <c r="E255" s="10" t="s">
        <v>724</v>
      </c>
      <c r="F255" s="10" t="s">
        <v>1321</v>
      </c>
      <c r="G255" s="10" t="s">
        <v>1321</v>
      </c>
      <c r="H255" s="16">
        <v>50</v>
      </c>
      <c r="I255" s="16">
        <v>50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7" t="s">
        <v>1219</v>
      </c>
      <c r="R255" s="7" t="str">
        <f>IF(Q255="","",VLOOKUP(Q255,Sheet2!$A$14:$B$65,2,0))</f>
        <v>急性期一般入院料１</v>
      </c>
      <c r="S255" s="16">
        <v>50</v>
      </c>
    </row>
    <row r="256" spans="2:19" outlineLevel="2" x14ac:dyDescent="0.15">
      <c r="B256" s="10" t="s">
        <v>1731</v>
      </c>
      <c r="C256" s="10" t="s">
        <v>21</v>
      </c>
      <c r="D256" s="7" t="s">
        <v>145</v>
      </c>
      <c r="E256" s="10" t="s">
        <v>725</v>
      </c>
      <c r="F256" s="10" t="s">
        <v>1321</v>
      </c>
      <c r="G256" s="10" t="s">
        <v>1321</v>
      </c>
      <c r="H256" s="16">
        <v>50</v>
      </c>
      <c r="I256" s="16">
        <v>50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7" t="s">
        <v>1219</v>
      </c>
      <c r="R256" s="7" t="str">
        <f>IF(Q256="","",VLOOKUP(Q256,Sheet2!$A$14:$B$65,2,0))</f>
        <v>急性期一般入院料１</v>
      </c>
      <c r="S256" s="16">
        <v>50</v>
      </c>
    </row>
    <row r="257" spans="2:19" outlineLevel="2" x14ac:dyDescent="0.15">
      <c r="B257" s="10" t="s">
        <v>1731</v>
      </c>
      <c r="C257" s="10" t="s">
        <v>21</v>
      </c>
      <c r="D257" s="7" t="s">
        <v>145</v>
      </c>
      <c r="E257" s="10" t="s">
        <v>726</v>
      </c>
      <c r="F257" s="10" t="s">
        <v>1321</v>
      </c>
      <c r="G257" s="10" t="s">
        <v>1321</v>
      </c>
      <c r="H257" s="16">
        <v>50</v>
      </c>
      <c r="I257" s="16">
        <v>50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7" t="s">
        <v>1219</v>
      </c>
      <c r="R257" s="7" t="str">
        <f>IF(Q257="","",VLOOKUP(Q257,Sheet2!$A$14:$B$65,2,0))</f>
        <v>急性期一般入院料１</v>
      </c>
      <c r="S257" s="16">
        <v>50</v>
      </c>
    </row>
    <row r="258" spans="2:19" outlineLevel="2" x14ac:dyDescent="0.15">
      <c r="B258" s="10" t="s">
        <v>1731</v>
      </c>
      <c r="C258" s="10" t="s">
        <v>21</v>
      </c>
      <c r="D258" s="7" t="s">
        <v>145</v>
      </c>
      <c r="E258" s="10" t="s">
        <v>727</v>
      </c>
      <c r="F258" s="10" t="s">
        <v>1321</v>
      </c>
      <c r="G258" s="10" t="s">
        <v>1321</v>
      </c>
      <c r="H258" s="16">
        <v>47</v>
      </c>
      <c r="I258" s="16">
        <v>47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7" t="s">
        <v>1219</v>
      </c>
      <c r="R258" s="7" t="str">
        <f>IF(Q258="","",VLOOKUP(Q258,Sheet2!$A$14:$B$65,2,0))</f>
        <v>急性期一般入院料１</v>
      </c>
      <c r="S258" s="16">
        <v>47</v>
      </c>
    </row>
    <row r="259" spans="2:19" outlineLevel="2" x14ac:dyDescent="0.15">
      <c r="B259" s="10" t="s">
        <v>1731</v>
      </c>
      <c r="C259" s="10" t="s">
        <v>21</v>
      </c>
      <c r="D259" s="7" t="s">
        <v>145</v>
      </c>
      <c r="E259" s="10" t="s">
        <v>728</v>
      </c>
      <c r="F259" s="10" t="s">
        <v>1321</v>
      </c>
      <c r="G259" s="10" t="s">
        <v>1321</v>
      </c>
      <c r="H259" s="16">
        <v>49</v>
      </c>
      <c r="I259" s="16">
        <v>49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7" t="s">
        <v>1219</v>
      </c>
      <c r="R259" s="7" t="str">
        <f>IF(Q259="","",VLOOKUP(Q259,Sheet2!$A$14:$B$65,2,0))</f>
        <v>急性期一般入院料１</v>
      </c>
      <c r="S259" s="16">
        <v>49</v>
      </c>
    </row>
    <row r="260" spans="2:19" outlineLevel="2" x14ac:dyDescent="0.15">
      <c r="B260" s="10" t="s">
        <v>1731</v>
      </c>
      <c r="C260" s="10" t="s">
        <v>21</v>
      </c>
      <c r="D260" s="7" t="s">
        <v>145</v>
      </c>
      <c r="E260" s="10" t="s">
        <v>729</v>
      </c>
      <c r="F260" s="10" t="s">
        <v>1321</v>
      </c>
      <c r="G260" s="10" t="s">
        <v>1321</v>
      </c>
      <c r="H260" s="16">
        <v>47</v>
      </c>
      <c r="I260" s="16">
        <v>47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7" t="s">
        <v>1219</v>
      </c>
      <c r="R260" s="7" t="str">
        <f>IF(Q260="","",VLOOKUP(Q260,Sheet2!$A$14:$B$65,2,0))</f>
        <v>急性期一般入院料１</v>
      </c>
      <c r="S260" s="16">
        <v>47</v>
      </c>
    </row>
    <row r="261" spans="2:19" outlineLevel="1" x14ac:dyDescent="0.15">
      <c r="B261" s="10"/>
      <c r="C261" s="10"/>
      <c r="D261" s="9" t="s">
        <v>1404</v>
      </c>
      <c r="E261" s="10"/>
      <c r="F261" s="10"/>
      <c r="G261" s="10"/>
      <c r="H261" s="16">
        <f t="shared" ref="H261:P261" si="54">SUBTOTAL(9,H242:H260)</f>
        <v>652</v>
      </c>
      <c r="I261" s="16">
        <f t="shared" si="54"/>
        <v>652</v>
      </c>
      <c r="J261" s="16">
        <f t="shared" si="54"/>
        <v>0</v>
      </c>
      <c r="K261" s="16">
        <f t="shared" si="54"/>
        <v>0</v>
      </c>
      <c r="L261" s="16">
        <f t="shared" si="54"/>
        <v>0</v>
      </c>
      <c r="M261" s="16">
        <f t="shared" si="54"/>
        <v>0</v>
      </c>
      <c r="N261" s="16">
        <f t="shared" si="54"/>
        <v>0</v>
      </c>
      <c r="O261" s="16">
        <f t="shared" si="54"/>
        <v>0</v>
      </c>
      <c r="P261" s="16">
        <f t="shared" si="54"/>
        <v>0</v>
      </c>
      <c r="Q261" s="7"/>
      <c r="R261" s="7"/>
      <c r="S261" s="16">
        <f>SUBTOTAL(9,S242:S260)</f>
        <v>652</v>
      </c>
    </row>
    <row r="262" spans="2:19" outlineLevel="2" x14ac:dyDescent="0.15">
      <c r="B262" s="10" t="s">
        <v>1731</v>
      </c>
      <c r="C262" s="10" t="s">
        <v>21</v>
      </c>
      <c r="D262" s="7" t="s">
        <v>357</v>
      </c>
      <c r="E262" s="10" t="s">
        <v>533</v>
      </c>
      <c r="F262" s="10" t="s">
        <v>1321</v>
      </c>
      <c r="G262" s="10" t="s">
        <v>1321</v>
      </c>
      <c r="H262" s="16">
        <v>16</v>
      </c>
      <c r="I262" s="16">
        <v>16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7" t="s">
        <v>1301</v>
      </c>
      <c r="R262" s="7" t="str">
        <f>IF(Q262="","",VLOOKUP(Q262,Sheet2!$A$14:$B$65,2,0))</f>
        <v>救命救急入院料３</v>
      </c>
      <c r="S262" s="16">
        <v>16</v>
      </c>
    </row>
    <row r="263" spans="2:19" outlineLevel="2" x14ac:dyDescent="0.15">
      <c r="B263" s="10" t="s">
        <v>1731</v>
      </c>
      <c r="C263" s="10" t="s">
        <v>21</v>
      </c>
      <c r="D263" s="7" t="s">
        <v>357</v>
      </c>
      <c r="E263" s="10" t="s">
        <v>1170</v>
      </c>
      <c r="F263" s="10" t="s">
        <v>1321</v>
      </c>
      <c r="G263" s="10" t="s">
        <v>1321</v>
      </c>
      <c r="H263" s="16">
        <v>13</v>
      </c>
      <c r="I263" s="16">
        <v>13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7" t="s">
        <v>1303</v>
      </c>
      <c r="R263" s="7" t="str">
        <f>IF(Q263="","",VLOOKUP(Q263,Sheet2!$A$14:$B$65,2,0))</f>
        <v>専門病院10対１入院基本料</v>
      </c>
      <c r="S263" s="16">
        <v>13</v>
      </c>
    </row>
    <row r="264" spans="2:19" outlineLevel="2" x14ac:dyDescent="0.15">
      <c r="B264" s="10" t="s">
        <v>1731</v>
      </c>
      <c r="C264" s="10" t="s">
        <v>21</v>
      </c>
      <c r="D264" s="7" t="s">
        <v>357</v>
      </c>
      <c r="E264" s="10" t="s">
        <v>534</v>
      </c>
      <c r="F264" s="10" t="s">
        <v>1321</v>
      </c>
      <c r="G264" s="10" t="s">
        <v>1321</v>
      </c>
      <c r="H264" s="16">
        <v>4</v>
      </c>
      <c r="I264" s="16">
        <v>4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7" t="s">
        <v>1305</v>
      </c>
      <c r="R264" s="7" t="str">
        <f>IF(Q264="","",VLOOKUP(Q264,Sheet2!$A$14:$B$65,2,0))</f>
        <v>障害者施設等15対１入院基本料</v>
      </c>
      <c r="S264" s="16">
        <v>4</v>
      </c>
    </row>
    <row r="265" spans="2:19" outlineLevel="2" x14ac:dyDescent="0.15">
      <c r="B265" s="10" t="s">
        <v>1731</v>
      </c>
      <c r="C265" s="10" t="s">
        <v>21</v>
      </c>
      <c r="D265" s="7" t="s">
        <v>357</v>
      </c>
      <c r="E265" s="10" t="s">
        <v>1171</v>
      </c>
      <c r="F265" s="10" t="s">
        <v>1321</v>
      </c>
      <c r="G265" s="10" t="s">
        <v>1321</v>
      </c>
      <c r="H265" s="16">
        <v>33</v>
      </c>
      <c r="I265" s="16">
        <v>33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7" t="s">
        <v>1303</v>
      </c>
      <c r="R265" s="7" t="str">
        <f>IF(Q265="","",VLOOKUP(Q265,Sheet2!$A$14:$B$65,2,0))</f>
        <v>専門病院10対１入院基本料</v>
      </c>
      <c r="S265" s="16">
        <v>33</v>
      </c>
    </row>
    <row r="266" spans="2:19" outlineLevel="2" x14ac:dyDescent="0.15">
      <c r="B266" s="10" t="s">
        <v>1731</v>
      </c>
      <c r="C266" s="10" t="s">
        <v>21</v>
      </c>
      <c r="D266" s="7" t="s">
        <v>357</v>
      </c>
      <c r="E266" s="10" t="s">
        <v>589</v>
      </c>
      <c r="F266" s="10" t="s">
        <v>1321</v>
      </c>
      <c r="G266" s="10" t="s">
        <v>1321</v>
      </c>
      <c r="H266" s="16">
        <v>59</v>
      </c>
      <c r="I266" s="16">
        <v>59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7" t="s">
        <v>1219</v>
      </c>
      <c r="R266" s="7" t="str">
        <f>IF(Q266="","",VLOOKUP(Q266,Sheet2!$A$14:$B$65,2,0))</f>
        <v>急性期一般入院料１</v>
      </c>
      <c r="S266" s="16">
        <v>59</v>
      </c>
    </row>
    <row r="267" spans="2:19" outlineLevel="2" x14ac:dyDescent="0.15">
      <c r="B267" s="10" t="s">
        <v>1731</v>
      </c>
      <c r="C267" s="10" t="s">
        <v>21</v>
      </c>
      <c r="D267" s="7" t="s">
        <v>357</v>
      </c>
      <c r="E267" s="10" t="s">
        <v>590</v>
      </c>
      <c r="F267" s="10" t="s">
        <v>1322</v>
      </c>
      <c r="G267" s="10" t="s">
        <v>1322</v>
      </c>
      <c r="H267" s="16">
        <v>55</v>
      </c>
      <c r="I267" s="16">
        <v>55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7" t="s">
        <v>1219</v>
      </c>
      <c r="R267" s="7" t="str">
        <f>IF(Q267="","",VLOOKUP(Q267,Sheet2!$A$14:$B$65,2,0))</f>
        <v>急性期一般入院料１</v>
      </c>
      <c r="S267" s="16">
        <v>55</v>
      </c>
    </row>
    <row r="268" spans="2:19" outlineLevel="2" x14ac:dyDescent="0.15">
      <c r="B268" s="10" t="s">
        <v>1731</v>
      </c>
      <c r="C268" s="10" t="s">
        <v>21</v>
      </c>
      <c r="D268" s="7" t="s">
        <v>357</v>
      </c>
      <c r="E268" s="10" t="s">
        <v>591</v>
      </c>
      <c r="F268" s="10" t="s">
        <v>1322</v>
      </c>
      <c r="G268" s="10" t="s">
        <v>1322</v>
      </c>
      <c r="H268" s="16">
        <v>42</v>
      </c>
      <c r="I268" s="16">
        <v>42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7" t="s">
        <v>1219</v>
      </c>
      <c r="R268" s="7" t="str">
        <f>IF(Q268="","",VLOOKUP(Q268,Sheet2!$A$14:$B$65,2,0))</f>
        <v>急性期一般入院料１</v>
      </c>
      <c r="S268" s="16">
        <v>42</v>
      </c>
    </row>
    <row r="269" spans="2:19" outlineLevel="2" x14ac:dyDescent="0.15">
      <c r="B269" s="10" t="s">
        <v>1731</v>
      </c>
      <c r="C269" s="10" t="s">
        <v>21</v>
      </c>
      <c r="D269" s="7" t="s">
        <v>357</v>
      </c>
      <c r="E269" s="10" t="s">
        <v>825</v>
      </c>
      <c r="F269" s="10" t="s">
        <v>1321</v>
      </c>
      <c r="G269" s="10" t="s">
        <v>1321</v>
      </c>
      <c r="H269" s="16">
        <v>9</v>
      </c>
      <c r="I269" s="16">
        <v>9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7" t="s">
        <v>1299</v>
      </c>
      <c r="R269" s="7" t="str">
        <f>IF(Q269="","",VLOOKUP(Q269,Sheet2!$A$14:$B$65,2,0))</f>
        <v>特定集中治療室管理料１</v>
      </c>
      <c r="S269" s="16">
        <v>9</v>
      </c>
    </row>
    <row r="270" spans="2:19" outlineLevel="2" x14ac:dyDescent="0.15">
      <c r="B270" s="10" t="s">
        <v>1731</v>
      </c>
      <c r="C270" s="10" t="s">
        <v>21</v>
      </c>
      <c r="D270" s="7" t="s">
        <v>357</v>
      </c>
      <c r="E270" s="10" t="s">
        <v>592</v>
      </c>
      <c r="F270" s="10" t="s">
        <v>1322</v>
      </c>
      <c r="G270" s="10" t="s">
        <v>1322</v>
      </c>
      <c r="H270" s="16">
        <v>57</v>
      </c>
      <c r="I270" s="16">
        <v>57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7" t="s">
        <v>1219</v>
      </c>
      <c r="R270" s="7" t="str">
        <f>IF(Q270="","",VLOOKUP(Q270,Sheet2!$A$14:$B$65,2,0))</f>
        <v>急性期一般入院料１</v>
      </c>
      <c r="S270" s="16">
        <v>57</v>
      </c>
    </row>
    <row r="271" spans="2:19" outlineLevel="2" x14ac:dyDescent="0.15">
      <c r="B271" s="10" t="s">
        <v>1731</v>
      </c>
      <c r="C271" s="10" t="s">
        <v>21</v>
      </c>
      <c r="D271" s="7" t="s">
        <v>357</v>
      </c>
      <c r="E271" s="10" t="s">
        <v>1172</v>
      </c>
      <c r="F271" s="10" t="s">
        <v>1321</v>
      </c>
      <c r="G271" s="10" t="s">
        <v>1321</v>
      </c>
      <c r="H271" s="16">
        <v>50</v>
      </c>
      <c r="I271" s="16">
        <v>50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7" t="s">
        <v>1219</v>
      </c>
      <c r="R271" s="7" t="str">
        <f>IF(Q271="","",VLOOKUP(Q271,Sheet2!$A$14:$B$65,2,0))</f>
        <v>急性期一般入院料１</v>
      </c>
      <c r="S271" s="16">
        <v>50</v>
      </c>
    </row>
    <row r="272" spans="2:19" outlineLevel="2" x14ac:dyDescent="0.15">
      <c r="B272" s="10" t="s">
        <v>1731</v>
      </c>
      <c r="C272" s="10" t="s">
        <v>21</v>
      </c>
      <c r="D272" s="7" t="s">
        <v>357</v>
      </c>
      <c r="E272" s="10" t="s">
        <v>1173</v>
      </c>
      <c r="F272" s="10" t="s">
        <v>1322</v>
      </c>
      <c r="G272" s="10" t="s">
        <v>1322</v>
      </c>
      <c r="H272" s="16">
        <v>42</v>
      </c>
      <c r="I272" s="16">
        <v>42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7" t="s">
        <v>1219</v>
      </c>
      <c r="R272" s="7" t="str">
        <f>IF(Q272="","",VLOOKUP(Q272,Sheet2!$A$14:$B$65,2,0))</f>
        <v>急性期一般入院料１</v>
      </c>
      <c r="S272" s="16">
        <v>42</v>
      </c>
    </row>
    <row r="273" spans="2:19" outlineLevel="1" x14ac:dyDescent="0.15">
      <c r="B273" s="10"/>
      <c r="C273" s="10"/>
      <c r="D273" s="9" t="s">
        <v>1615</v>
      </c>
      <c r="E273" s="10"/>
      <c r="F273" s="10"/>
      <c r="G273" s="10"/>
      <c r="H273" s="16">
        <f t="shared" ref="H273:P273" si="55">SUBTOTAL(9,H262:H272)</f>
        <v>380</v>
      </c>
      <c r="I273" s="16">
        <f t="shared" si="55"/>
        <v>380</v>
      </c>
      <c r="J273" s="16">
        <f t="shared" si="55"/>
        <v>0</v>
      </c>
      <c r="K273" s="16">
        <f t="shared" si="55"/>
        <v>0</v>
      </c>
      <c r="L273" s="16">
        <f t="shared" si="55"/>
        <v>0</v>
      </c>
      <c r="M273" s="16">
        <f t="shared" si="55"/>
        <v>0</v>
      </c>
      <c r="N273" s="16">
        <f t="shared" si="55"/>
        <v>0</v>
      </c>
      <c r="O273" s="16">
        <f t="shared" si="55"/>
        <v>0</v>
      </c>
      <c r="P273" s="16">
        <f t="shared" si="55"/>
        <v>0</v>
      </c>
      <c r="Q273" s="7"/>
      <c r="R273" s="7"/>
      <c r="S273" s="16">
        <f>SUBTOTAL(9,S262:S272)</f>
        <v>380</v>
      </c>
    </row>
    <row r="274" spans="2:19" outlineLevel="2" x14ac:dyDescent="0.15">
      <c r="B274" s="10" t="s">
        <v>1731</v>
      </c>
      <c r="C274" s="10" t="s">
        <v>21</v>
      </c>
      <c r="D274" s="7" t="s">
        <v>149</v>
      </c>
      <c r="E274" s="10" t="s">
        <v>468</v>
      </c>
      <c r="F274" s="10" t="s">
        <v>1322</v>
      </c>
      <c r="G274" s="10" t="s">
        <v>1322</v>
      </c>
      <c r="H274" s="16">
        <v>60</v>
      </c>
      <c r="I274" s="16">
        <v>42</v>
      </c>
      <c r="J274" s="16">
        <v>18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7" t="s">
        <v>1282</v>
      </c>
      <c r="R274" s="7" t="str">
        <f>IF(Q274="","",VLOOKUP(Q274,Sheet2!$A$14:$B$65,2,0))</f>
        <v>小児入院医療管理料３</v>
      </c>
      <c r="S274" s="16">
        <v>60</v>
      </c>
    </row>
    <row r="275" spans="2:19" outlineLevel="2" x14ac:dyDescent="0.15">
      <c r="B275" s="10" t="s">
        <v>1731</v>
      </c>
      <c r="C275" s="10" t="s">
        <v>21</v>
      </c>
      <c r="D275" s="7" t="s">
        <v>149</v>
      </c>
      <c r="E275" s="10" t="s">
        <v>484</v>
      </c>
      <c r="F275" s="10" t="s">
        <v>1322</v>
      </c>
      <c r="G275" s="10" t="s">
        <v>1322</v>
      </c>
      <c r="H275" s="16">
        <v>38</v>
      </c>
      <c r="I275" s="16">
        <v>29</v>
      </c>
      <c r="J275" s="16">
        <v>9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7" t="s">
        <v>1219</v>
      </c>
      <c r="R275" s="7" t="str">
        <f>IF(Q275="","",VLOOKUP(Q275,Sheet2!$A$14:$B$65,2,0))</f>
        <v>急性期一般入院料１</v>
      </c>
      <c r="S275" s="16">
        <v>38</v>
      </c>
    </row>
    <row r="276" spans="2:19" outlineLevel="2" x14ac:dyDescent="0.15">
      <c r="B276" s="10" t="s">
        <v>1731</v>
      </c>
      <c r="C276" s="10" t="s">
        <v>21</v>
      </c>
      <c r="D276" s="7" t="s">
        <v>149</v>
      </c>
      <c r="E276" s="10" t="s">
        <v>485</v>
      </c>
      <c r="F276" s="10" t="s">
        <v>1322</v>
      </c>
      <c r="G276" s="10" t="s">
        <v>1322</v>
      </c>
      <c r="H276" s="16">
        <v>49</v>
      </c>
      <c r="I276" s="16">
        <v>37</v>
      </c>
      <c r="J276" s="16">
        <v>12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7" t="s">
        <v>1219</v>
      </c>
      <c r="R276" s="7" t="str">
        <f>IF(Q276="","",VLOOKUP(Q276,Sheet2!$A$14:$B$65,2,0))</f>
        <v>急性期一般入院料１</v>
      </c>
      <c r="S276" s="16">
        <v>49</v>
      </c>
    </row>
    <row r="277" spans="2:19" outlineLevel="2" x14ac:dyDescent="0.15">
      <c r="B277" s="10" t="s">
        <v>1731</v>
      </c>
      <c r="C277" s="10" t="s">
        <v>21</v>
      </c>
      <c r="D277" s="7" t="s">
        <v>149</v>
      </c>
      <c r="E277" s="10" t="s">
        <v>529</v>
      </c>
      <c r="F277" s="10" t="s">
        <v>1193</v>
      </c>
      <c r="G277" s="10" t="s">
        <v>1193</v>
      </c>
      <c r="H277" s="16">
        <v>0</v>
      </c>
      <c r="I277" s="16">
        <v>0</v>
      </c>
      <c r="J277" s="16">
        <v>0</v>
      </c>
      <c r="K277" s="16">
        <v>45</v>
      </c>
      <c r="L277" s="16">
        <v>33</v>
      </c>
      <c r="M277" s="16">
        <v>12</v>
      </c>
      <c r="N277" s="16">
        <v>0</v>
      </c>
      <c r="O277" s="16">
        <v>0</v>
      </c>
      <c r="P277" s="16">
        <v>0</v>
      </c>
      <c r="Q277" s="7" t="s">
        <v>1257</v>
      </c>
      <c r="R277" s="7" t="str">
        <f>IF(Q277="","",VLOOKUP(Q277,Sheet2!$A$14:$B$65,2,0))</f>
        <v>急性期一般入院料６</v>
      </c>
      <c r="S277" s="16">
        <v>45</v>
      </c>
    </row>
    <row r="278" spans="2:19" outlineLevel="1" x14ac:dyDescent="0.15">
      <c r="B278" s="10"/>
      <c r="C278" s="10"/>
      <c r="D278" s="9" t="s">
        <v>1408</v>
      </c>
      <c r="E278" s="10"/>
      <c r="F278" s="10"/>
      <c r="G278" s="10"/>
      <c r="H278" s="16">
        <f t="shared" ref="H278:P278" si="56">SUBTOTAL(9,H274:H277)</f>
        <v>147</v>
      </c>
      <c r="I278" s="16">
        <f t="shared" si="56"/>
        <v>108</v>
      </c>
      <c r="J278" s="16">
        <f t="shared" si="56"/>
        <v>39</v>
      </c>
      <c r="K278" s="16">
        <f t="shared" si="56"/>
        <v>45</v>
      </c>
      <c r="L278" s="16">
        <f t="shared" si="56"/>
        <v>33</v>
      </c>
      <c r="M278" s="16">
        <f t="shared" si="56"/>
        <v>12</v>
      </c>
      <c r="N278" s="16">
        <f t="shared" si="56"/>
        <v>0</v>
      </c>
      <c r="O278" s="16">
        <f t="shared" si="56"/>
        <v>0</v>
      </c>
      <c r="P278" s="16">
        <f t="shared" si="56"/>
        <v>0</v>
      </c>
      <c r="Q278" s="7"/>
      <c r="R278" s="7"/>
      <c r="S278" s="16">
        <f>SUBTOTAL(9,S274:S277)</f>
        <v>192</v>
      </c>
    </row>
    <row r="279" spans="2:19" outlineLevel="2" x14ac:dyDescent="0.15">
      <c r="B279" s="10" t="s">
        <v>1731</v>
      </c>
      <c r="C279" s="10" t="s">
        <v>21</v>
      </c>
      <c r="D279" s="7" t="s">
        <v>122</v>
      </c>
      <c r="E279" s="10" t="s">
        <v>634</v>
      </c>
      <c r="F279" s="10" t="s">
        <v>1193</v>
      </c>
      <c r="G279" s="10" t="s">
        <v>1193</v>
      </c>
      <c r="H279" s="16">
        <v>0</v>
      </c>
      <c r="I279" s="16">
        <v>0</v>
      </c>
      <c r="J279" s="16">
        <v>0</v>
      </c>
      <c r="K279" s="16">
        <v>36</v>
      </c>
      <c r="L279" s="16">
        <v>36</v>
      </c>
      <c r="M279" s="16">
        <v>0</v>
      </c>
      <c r="N279" s="16">
        <v>0</v>
      </c>
      <c r="O279" s="16">
        <v>0</v>
      </c>
      <c r="P279" s="16">
        <v>0</v>
      </c>
      <c r="Q279" s="7" t="s">
        <v>1257</v>
      </c>
      <c r="R279" s="7" t="str">
        <f>IF(Q279="","",VLOOKUP(Q279,Sheet2!$A$14:$B$65,2,0))</f>
        <v>急性期一般入院料６</v>
      </c>
      <c r="S279" s="16">
        <v>36</v>
      </c>
    </row>
    <row r="280" spans="2:19" outlineLevel="1" x14ac:dyDescent="0.15">
      <c r="B280" s="10"/>
      <c r="C280" s="10"/>
      <c r="D280" s="9" t="s">
        <v>1381</v>
      </c>
      <c r="E280" s="10"/>
      <c r="F280" s="10"/>
      <c r="G280" s="10"/>
      <c r="H280" s="16">
        <f t="shared" ref="H280:P280" si="57">SUBTOTAL(9,H279:H279)</f>
        <v>0</v>
      </c>
      <c r="I280" s="16">
        <f t="shared" si="57"/>
        <v>0</v>
      </c>
      <c r="J280" s="16">
        <f t="shared" si="57"/>
        <v>0</v>
      </c>
      <c r="K280" s="16">
        <f t="shared" si="57"/>
        <v>36</v>
      </c>
      <c r="L280" s="16">
        <f t="shared" si="57"/>
        <v>36</v>
      </c>
      <c r="M280" s="16">
        <f t="shared" si="57"/>
        <v>0</v>
      </c>
      <c r="N280" s="16">
        <f t="shared" si="57"/>
        <v>0</v>
      </c>
      <c r="O280" s="16">
        <f t="shared" si="57"/>
        <v>0</v>
      </c>
      <c r="P280" s="16">
        <f t="shared" si="57"/>
        <v>0</v>
      </c>
      <c r="Q280" s="7"/>
      <c r="R280" s="7"/>
      <c r="S280" s="16">
        <f>SUBTOTAL(9,S279:S279)</f>
        <v>36</v>
      </c>
    </row>
    <row r="281" spans="2:19" outlineLevel="2" x14ac:dyDescent="0.15">
      <c r="B281" s="10" t="s">
        <v>1731</v>
      </c>
      <c r="C281" s="10" t="s">
        <v>18</v>
      </c>
      <c r="D281" s="7" t="s">
        <v>395</v>
      </c>
      <c r="E281" s="10" t="s">
        <v>1203</v>
      </c>
      <c r="F281" s="10" t="s">
        <v>1323</v>
      </c>
      <c r="G281" s="10" t="s">
        <v>1323</v>
      </c>
      <c r="H281" s="16">
        <v>0</v>
      </c>
      <c r="I281" s="16">
        <v>0</v>
      </c>
      <c r="J281" s="16">
        <v>0</v>
      </c>
      <c r="K281" s="16">
        <v>48</v>
      </c>
      <c r="L281" s="16">
        <v>48</v>
      </c>
      <c r="M281" s="16">
        <v>0</v>
      </c>
      <c r="N281" s="16">
        <v>0</v>
      </c>
      <c r="O281" s="16">
        <v>0</v>
      </c>
      <c r="P281" s="16">
        <v>0</v>
      </c>
      <c r="Q281" s="7" t="s">
        <v>1282</v>
      </c>
      <c r="R281" s="7" t="str">
        <f>IF(Q281="","",VLOOKUP(Q281,Sheet2!$A$14:$B$65,2,0))</f>
        <v>小児入院医療管理料３</v>
      </c>
      <c r="S281" s="16">
        <v>48</v>
      </c>
    </row>
    <row r="282" spans="2:19" outlineLevel="2" x14ac:dyDescent="0.15">
      <c r="B282" s="10" t="s">
        <v>1731</v>
      </c>
      <c r="C282" s="10" t="s">
        <v>18</v>
      </c>
      <c r="D282" s="7" t="s">
        <v>395</v>
      </c>
      <c r="E282" s="10" t="s">
        <v>1204</v>
      </c>
      <c r="F282" s="10" t="s">
        <v>1193</v>
      </c>
      <c r="G282" s="10" t="s">
        <v>1325</v>
      </c>
      <c r="H282" s="16">
        <v>0</v>
      </c>
      <c r="I282" s="16">
        <v>0</v>
      </c>
      <c r="J282" s="16">
        <v>0</v>
      </c>
      <c r="K282" s="16">
        <v>38</v>
      </c>
      <c r="L282" s="16">
        <v>38</v>
      </c>
      <c r="M282" s="16">
        <v>0</v>
      </c>
      <c r="N282" s="16">
        <v>0</v>
      </c>
      <c r="O282" s="16">
        <v>0</v>
      </c>
      <c r="P282" s="16">
        <v>0</v>
      </c>
      <c r="Q282" s="7" t="s">
        <v>1257</v>
      </c>
      <c r="R282" s="7" t="str">
        <f>IF(Q282="","",VLOOKUP(Q282,Sheet2!$A$14:$B$65,2,0))</f>
        <v>急性期一般入院料６</v>
      </c>
      <c r="S282" s="16">
        <v>38</v>
      </c>
    </row>
    <row r="283" spans="2:19" outlineLevel="2" x14ac:dyDescent="0.15">
      <c r="B283" s="10" t="s">
        <v>1731</v>
      </c>
      <c r="C283" s="10" t="s">
        <v>18</v>
      </c>
      <c r="D283" s="7" t="s">
        <v>395</v>
      </c>
      <c r="E283" s="10" t="s">
        <v>1205</v>
      </c>
      <c r="F283" s="10" t="s">
        <v>1193</v>
      </c>
      <c r="G283" s="10" t="s">
        <v>1193</v>
      </c>
      <c r="H283" s="16">
        <v>48</v>
      </c>
      <c r="I283" s="16">
        <v>48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7" t="s">
        <v>1294</v>
      </c>
      <c r="R283" s="7" t="str">
        <f>IF(Q283="","",VLOOKUP(Q283,Sheet2!$A$14:$B$65,2,0))</f>
        <v>特定機能病院一般病棟７対１入院基本料</v>
      </c>
      <c r="S283" s="16">
        <v>48</v>
      </c>
    </row>
    <row r="284" spans="2:19" outlineLevel="2" x14ac:dyDescent="0.15">
      <c r="B284" s="10" t="s">
        <v>1731</v>
      </c>
      <c r="C284" s="10" t="s">
        <v>18</v>
      </c>
      <c r="D284" s="7" t="s">
        <v>395</v>
      </c>
      <c r="E284" s="10" t="s">
        <v>1206</v>
      </c>
      <c r="F284" s="10" t="s">
        <v>1193</v>
      </c>
      <c r="G284" s="10" t="s">
        <v>1193</v>
      </c>
      <c r="H284" s="16">
        <v>0</v>
      </c>
      <c r="I284" s="16">
        <v>0</v>
      </c>
      <c r="J284" s="16">
        <v>0</v>
      </c>
      <c r="K284" s="16">
        <v>44</v>
      </c>
      <c r="L284" s="16">
        <v>44</v>
      </c>
      <c r="M284" s="16">
        <v>0</v>
      </c>
      <c r="N284" s="16">
        <v>0</v>
      </c>
      <c r="O284" s="16">
        <v>0</v>
      </c>
      <c r="P284" s="16">
        <v>0</v>
      </c>
      <c r="Q284" s="7" t="s">
        <v>1257</v>
      </c>
      <c r="R284" s="7" t="str">
        <f>IF(Q284="","",VLOOKUP(Q284,Sheet2!$A$14:$B$65,2,0))</f>
        <v>急性期一般入院料６</v>
      </c>
      <c r="S284" s="16">
        <v>44</v>
      </c>
    </row>
    <row r="285" spans="2:19" outlineLevel="2" x14ac:dyDescent="0.15">
      <c r="B285" s="10" t="s">
        <v>1731</v>
      </c>
      <c r="C285" s="10" t="s">
        <v>18</v>
      </c>
      <c r="D285" s="7" t="s">
        <v>395</v>
      </c>
      <c r="E285" s="10" t="s">
        <v>1207</v>
      </c>
      <c r="F285" s="10" t="s">
        <v>1193</v>
      </c>
      <c r="G285" s="10" t="s">
        <v>1193</v>
      </c>
      <c r="H285" s="16">
        <v>21</v>
      </c>
      <c r="I285" s="16">
        <v>21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7" t="s">
        <v>1290</v>
      </c>
      <c r="R285" s="7" t="str">
        <f>IF(Q285="","",VLOOKUP(Q285,Sheet2!$A$14:$B$65,2,0))</f>
        <v>回復期リハビリテーション病棟入院料４</v>
      </c>
      <c r="S285" s="16">
        <v>21</v>
      </c>
    </row>
    <row r="286" spans="2:19" outlineLevel="1" x14ac:dyDescent="0.15">
      <c r="B286" s="10"/>
      <c r="C286" s="10"/>
      <c r="D286" s="9" t="s">
        <v>1653</v>
      </c>
      <c r="E286" s="10"/>
      <c r="F286" s="10"/>
      <c r="G286" s="10"/>
      <c r="H286" s="16">
        <f t="shared" ref="H286:P286" si="58">SUBTOTAL(9,H281:H285)</f>
        <v>69</v>
      </c>
      <c r="I286" s="16">
        <f t="shared" si="58"/>
        <v>69</v>
      </c>
      <c r="J286" s="16">
        <f t="shared" si="58"/>
        <v>0</v>
      </c>
      <c r="K286" s="16">
        <f t="shared" si="58"/>
        <v>130</v>
      </c>
      <c r="L286" s="16">
        <f t="shared" si="58"/>
        <v>130</v>
      </c>
      <c r="M286" s="16">
        <f t="shared" si="58"/>
        <v>0</v>
      </c>
      <c r="N286" s="16">
        <f t="shared" si="58"/>
        <v>0</v>
      </c>
      <c r="O286" s="16">
        <f t="shared" si="58"/>
        <v>0</v>
      </c>
      <c r="P286" s="16">
        <f t="shared" si="58"/>
        <v>0</v>
      </c>
      <c r="Q286" s="7"/>
      <c r="R286" s="7"/>
      <c r="S286" s="16">
        <f>SUBTOTAL(9,S281:S285)</f>
        <v>199</v>
      </c>
    </row>
    <row r="287" spans="2:19" outlineLevel="2" x14ac:dyDescent="0.15">
      <c r="B287" s="10" t="s">
        <v>1731</v>
      </c>
      <c r="C287" s="10" t="s">
        <v>18</v>
      </c>
      <c r="D287" s="7" t="s">
        <v>91</v>
      </c>
      <c r="E287" s="10" t="s">
        <v>531</v>
      </c>
      <c r="F287" s="10" t="s">
        <v>1322</v>
      </c>
      <c r="G287" s="10" t="s">
        <v>1322</v>
      </c>
      <c r="H287" s="16">
        <v>30</v>
      </c>
      <c r="I287" s="16">
        <v>30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7" t="s">
        <v>1254</v>
      </c>
      <c r="R287" s="7" t="str">
        <f>IF(Q287="","",VLOOKUP(Q287,Sheet2!$A$14:$B$65,2,0))</f>
        <v>急性期一般入院料２</v>
      </c>
      <c r="S287" s="16">
        <v>30</v>
      </c>
    </row>
    <row r="288" spans="2:19" outlineLevel="1" x14ac:dyDescent="0.15">
      <c r="B288" s="10"/>
      <c r="C288" s="10"/>
      <c r="D288" s="9" t="s">
        <v>1350</v>
      </c>
      <c r="E288" s="10"/>
      <c r="F288" s="10"/>
      <c r="G288" s="10"/>
      <c r="H288" s="16">
        <f t="shared" ref="H288:P288" si="59">SUBTOTAL(9,H287:H287)</f>
        <v>30</v>
      </c>
      <c r="I288" s="16">
        <f t="shared" si="59"/>
        <v>30</v>
      </c>
      <c r="J288" s="16">
        <f t="shared" si="59"/>
        <v>0</v>
      </c>
      <c r="K288" s="16">
        <f t="shared" si="59"/>
        <v>0</v>
      </c>
      <c r="L288" s="16">
        <f t="shared" si="59"/>
        <v>0</v>
      </c>
      <c r="M288" s="16">
        <f t="shared" si="59"/>
        <v>0</v>
      </c>
      <c r="N288" s="16">
        <f t="shared" si="59"/>
        <v>0</v>
      </c>
      <c r="O288" s="16">
        <f t="shared" si="59"/>
        <v>0</v>
      </c>
      <c r="P288" s="16">
        <f t="shared" si="59"/>
        <v>0</v>
      </c>
      <c r="Q288" s="7"/>
      <c r="R288" s="7"/>
      <c r="S288" s="16">
        <f>SUBTOTAL(9,S287:S287)</f>
        <v>30</v>
      </c>
    </row>
    <row r="289" spans="2:19" outlineLevel="2" x14ac:dyDescent="0.15">
      <c r="B289" s="10" t="s">
        <v>1731</v>
      </c>
      <c r="C289" s="10" t="s">
        <v>18</v>
      </c>
      <c r="D289" s="7" t="s">
        <v>426</v>
      </c>
      <c r="E289" s="10" t="s">
        <v>1135</v>
      </c>
      <c r="F289" s="10" t="s">
        <v>1323</v>
      </c>
      <c r="G289" s="10" t="s">
        <v>1323</v>
      </c>
      <c r="H289" s="16">
        <v>28</v>
      </c>
      <c r="I289" s="16">
        <v>28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7" t="s">
        <v>1276</v>
      </c>
      <c r="R289" s="7" t="str">
        <f>IF(Q289="","",VLOOKUP(Q289,Sheet2!$A$14:$B$65,2,0))</f>
        <v>小児入院医療管理料１</v>
      </c>
      <c r="S289" s="16">
        <v>28</v>
      </c>
    </row>
    <row r="290" spans="2:19" outlineLevel="2" x14ac:dyDescent="0.15">
      <c r="B290" s="10" t="s">
        <v>1731</v>
      </c>
      <c r="C290" s="10" t="s">
        <v>18</v>
      </c>
      <c r="D290" s="7" t="s">
        <v>426</v>
      </c>
      <c r="E290" s="10" t="s">
        <v>1137</v>
      </c>
      <c r="F290" s="10" t="s">
        <v>1322</v>
      </c>
      <c r="G290" s="10" t="s">
        <v>1322</v>
      </c>
      <c r="H290" s="16">
        <v>36</v>
      </c>
      <c r="I290" s="16">
        <v>36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7" t="s">
        <v>1278</v>
      </c>
      <c r="R290" s="7" t="str">
        <f>IF(Q290="","",VLOOKUP(Q290,Sheet2!$A$14:$B$65,2,0))</f>
        <v>小児入院医療管理料５</v>
      </c>
      <c r="S290" s="16">
        <v>36</v>
      </c>
    </row>
    <row r="291" spans="2:19" outlineLevel="2" x14ac:dyDescent="0.15">
      <c r="B291" s="10" t="s">
        <v>1731</v>
      </c>
      <c r="C291" s="10" t="s">
        <v>18</v>
      </c>
      <c r="D291" s="7" t="s">
        <v>426</v>
      </c>
      <c r="E291" s="10" t="s">
        <v>1224</v>
      </c>
      <c r="F291" s="10" t="s">
        <v>1322</v>
      </c>
      <c r="G291" s="10" t="s">
        <v>1322</v>
      </c>
      <c r="H291" s="16">
        <v>33</v>
      </c>
      <c r="I291" s="16">
        <v>33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7" t="s">
        <v>1219</v>
      </c>
      <c r="R291" s="7" t="str">
        <f>IF(Q291="","",VLOOKUP(Q291,Sheet2!$A$14:$B$65,2,0))</f>
        <v>急性期一般入院料１</v>
      </c>
      <c r="S291" s="16">
        <v>33</v>
      </c>
    </row>
    <row r="292" spans="2:19" outlineLevel="2" x14ac:dyDescent="0.15">
      <c r="B292" s="10" t="s">
        <v>1731</v>
      </c>
      <c r="C292" s="10" t="s">
        <v>18</v>
      </c>
      <c r="D292" s="7" t="s">
        <v>426</v>
      </c>
      <c r="E292" s="10" t="s">
        <v>1225</v>
      </c>
      <c r="F292" s="10" t="s">
        <v>1321</v>
      </c>
      <c r="G292" s="10" t="s">
        <v>1321</v>
      </c>
      <c r="H292" s="16">
        <v>7</v>
      </c>
      <c r="I292" s="16">
        <v>7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7" t="s">
        <v>1301</v>
      </c>
      <c r="R292" s="7" t="str">
        <f>IF(Q292="","",VLOOKUP(Q292,Sheet2!$A$14:$B$65,2,0))</f>
        <v>救命救急入院料３</v>
      </c>
      <c r="S292" s="16">
        <v>7</v>
      </c>
    </row>
    <row r="293" spans="2:19" outlineLevel="2" x14ac:dyDescent="0.15">
      <c r="B293" s="10" t="s">
        <v>1731</v>
      </c>
      <c r="C293" s="10" t="s">
        <v>18</v>
      </c>
      <c r="D293" s="7" t="s">
        <v>426</v>
      </c>
      <c r="E293" s="10" t="s">
        <v>1226</v>
      </c>
      <c r="F293" s="10" t="s">
        <v>1193</v>
      </c>
      <c r="G293" s="10" t="s">
        <v>1193</v>
      </c>
      <c r="H293" s="16">
        <v>0</v>
      </c>
      <c r="I293" s="16">
        <v>0</v>
      </c>
      <c r="J293" s="16">
        <v>0</v>
      </c>
      <c r="K293" s="16">
        <v>45</v>
      </c>
      <c r="L293" s="16">
        <v>45</v>
      </c>
      <c r="M293" s="16">
        <v>0</v>
      </c>
      <c r="N293" s="16">
        <v>0</v>
      </c>
      <c r="O293" s="16">
        <v>0</v>
      </c>
      <c r="P293" s="16">
        <v>0</v>
      </c>
      <c r="Q293" s="7" t="s">
        <v>1266</v>
      </c>
      <c r="R293" s="7" t="str">
        <f>IF(Q293="","",VLOOKUP(Q293,Sheet2!$A$14:$B$65,2,0))</f>
        <v>急性期一般入院料７</v>
      </c>
      <c r="S293" s="16">
        <v>45</v>
      </c>
    </row>
    <row r="294" spans="2:19" outlineLevel="2" x14ac:dyDescent="0.15">
      <c r="B294" s="10" t="s">
        <v>1731</v>
      </c>
      <c r="C294" s="10" t="s">
        <v>18</v>
      </c>
      <c r="D294" s="7" t="s">
        <v>426</v>
      </c>
      <c r="E294" s="10" t="s">
        <v>1227</v>
      </c>
      <c r="F294" s="10" t="s">
        <v>1322</v>
      </c>
      <c r="G294" s="10" t="s">
        <v>1322</v>
      </c>
      <c r="H294" s="16">
        <v>56</v>
      </c>
      <c r="I294" s="16">
        <v>56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7" t="s">
        <v>1219</v>
      </c>
      <c r="R294" s="7" t="str">
        <f>IF(Q294="","",VLOOKUP(Q294,Sheet2!$A$14:$B$65,2,0))</f>
        <v>急性期一般入院料１</v>
      </c>
      <c r="S294" s="16">
        <v>56</v>
      </c>
    </row>
    <row r="295" spans="2:19" outlineLevel="2" x14ac:dyDescent="0.15">
      <c r="B295" s="10" t="s">
        <v>1731</v>
      </c>
      <c r="C295" s="10" t="s">
        <v>18</v>
      </c>
      <c r="D295" s="7" t="s">
        <v>426</v>
      </c>
      <c r="E295" s="10" t="s">
        <v>1228</v>
      </c>
      <c r="F295" s="10" t="s">
        <v>1322</v>
      </c>
      <c r="G295" s="10" t="s">
        <v>1322</v>
      </c>
      <c r="H295" s="16">
        <v>50</v>
      </c>
      <c r="I295" s="16">
        <v>50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7" t="s">
        <v>1219</v>
      </c>
      <c r="R295" s="7" t="str">
        <f>IF(Q295="","",VLOOKUP(Q295,Sheet2!$A$14:$B$65,2,0))</f>
        <v>急性期一般入院料１</v>
      </c>
      <c r="S295" s="16">
        <v>50</v>
      </c>
    </row>
    <row r="296" spans="2:19" outlineLevel="1" x14ac:dyDescent="0.15">
      <c r="B296" s="10"/>
      <c r="C296" s="10"/>
      <c r="D296" s="9" t="s">
        <v>1684</v>
      </c>
      <c r="E296" s="10"/>
      <c r="F296" s="10"/>
      <c r="G296" s="10"/>
      <c r="H296" s="16">
        <f t="shared" ref="H296:P296" si="60">SUBTOTAL(9,H289:H295)</f>
        <v>210</v>
      </c>
      <c r="I296" s="16">
        <f t="shared" si="60"/>
        <v>210</v>
      </c>
      <c r="J296" s="16">
        <f t="shared" si="60"/>
        <v>0</v>
      </c>
      <c r="K296" s="16">
        <f t="shared" si="60"/>
        <v>45</v>
      </c>
      <c r="L296" s="16">
        <f t="shared" si="60"/>
        <v>45</v>
      </c>
      <c r="M296" s="16">
        <f t="shared" si="60"/>
        <v>0</v>
      </c>
      <c r="N296" s="16">
        <f t="shared" si="60"/>
        <v>0</v>
      </c>
      <c r="O296" s="16">
        <f t="shared" si="60"/>
        <v>0</v>
      </c>
      <c r="P296" s="16">
        <f t="shared" si="60"/>
        <v>0</v>
      </c>
      <c r="Q296" s="7"/>
      <c r="R296" s="7"/>
      <c r="S296" s="16">
        <f>SUBTOTAL(9,S289:S295)</f>
        <v>255</v>
      </c>
    </row>
    <row r="297" spans="2:19" outlineLevel="2" x14ac:dyDescent="0.15">
      <c r="B297" s="10" t="s">
        <v>1731</v>
      </c>
      <c r="C297" s="10" t="s">
        <v>18</v>
      </c>
      <c r="D297" s="7" t="s">
        <v>146</v>
      </c>
      <c r="E297" s="10" t="s">
        <v>634</v>
      </c>
      <c r="F297" s="10" t="s">
        <v>1193</v>
      </c>
      <c r="G297" s="10" t="s">
        <v>1193</v>
      </c>
      <c r="H297" s="16">
        <v>0</v>
      </c>
      <c r="I297" s="16">
        <v>0</v>
      </c>
      <c r="J297" s="16">
        <v>0</v>
      </c>
      <c r="K297" s="16">
        <v>58</v>
      </c>
      <c r="L297" s="16">
        <v>58</v>
      </c>
      <c r="M297" s="16">
        <v>0</v>
      </c>
      <c r="N297" s="16">
        <v>0</v>
      </c>
      <c r="O297" s="16">
        <v>0</v>
      </c>
      <c r="P297" s="16">
        <v>0</v>
      </c>
      <c r="Q297" s="7" t="s">
        <v>1266</v>
      </c>
      <c r="R297" s="7" t="str">
        <f>IF(Q297="","",VLOOKUP(Q297,Sheet2!$A$14:$B$65,2,0))</f>
        <v>急性期一般入院料７</v>
      </c>
      <c r="S297" s="16">
        <v>58</v>
      </c>
    </row>
    <row r="298" spans="2:19" outlineLevel="2" x14ac:dyDescent="0.15">
      <c r="B298" s="10" t="s">
        <v>1731</v>
      </c>
      <c r="C298" s="10" t="s">
        <v>18</v>
      </c>
      <c r="D298" s="7" t="s">
        <v>146</v>
      </c>
      <c r="E298" s="10" t="s">
        <v>730</v>
      </c>
      <c r="F298" s="10" t="s">
        <v>1193</v>
      </c>
      <c r="G298" s="10" t="s">
        <v>1193</v>
      </c>
      <c r="H298" s="16">
        <v>0</v>
      </c>
      <c r="I298" s="16">
        <v>0</v>
      </c>
      <c r="J298" s="16">
        <v>0</v>
      </c>
      <c r="K298" s="16">
        <v>46</v>
      </c>
      <c r="L298" s="16">
        <v>46</v>
      </c>
      <c r="M298" s="16">
        <v>0</v>
      </c>
      <c r="N298" s="16">
        <v>0</v>
      </c>
      <c r="O298" s="16">
        <v>0</v>
      </c>
      <c r="P298" s="16">
        <v>0</v>
      </c>
      <c r="Q298" s="7" t="s">
        <v>1266</v>
      </c>
      <c r="R298" s="7" t="str">
        <f>IF(Q298="","",VLOOKUP(Q298,Sheet2!$A$14:$B$65,2,0))</f>
        <v>急性期一般入院料７</v>
      </c>
      <c r="S298" s="16">
        <v>46</v>
      </c>
    </row>
    <row r="299" spans="2:19" outlineLevel="2" x14ac:dyDescent="0.15">
      <c r="B299" s="10" t="s">
        <v>1731</v>
      </c>
      <c r="C299" s="10" t="s">
        <v>18</v>
      </c>
      <c r="D299" s="7" t="s">
        <v>146</v>
      </c>
      <c r="E299" s="10" t="s">
        <v>731</v>
      </c>
      <c r="F299" s="10" t="s">
        <v>1193</v>
      </c>
      <c r="G299" s="10" t="s">
        <v>1193</v>
      </c>
      <c r="H299" s="16">
        <v>0</v>
      </c>
      <c r="I299" s="16">
        <v>0</v>
      </c>
      <c r="J299" s="16">
        <v>0</v>
      </c>
      <c r="K299" s="16">
        <v>45</v>
      </c>
      <c r="L299" s="16">
        <v>44</v>
      </c>
      <c r="M299" s="16">
        <v>1</v>
      </c>
      <c r="N299" s="16">
        <v>0</v>
      </c>
      <c r="O299" s="16">
        <v>0</v>
      </c>
      <c r="P299" s="16">
        <v>0</v>
      </c>
      <c r="Q299" s="7" t="s">
        <v>1266</v>
      </c>
      <c r="R299" s="7" t="str">
        <f>IF(Q299="","",VLOOKUP(Q299,Sheet2!$A$14:$B$65,2,0))</f>
        <v>急性期一般入院料７</v>
      </c>
      <c r="S299" s="16">
        <v>45</v>
      </c>
    </row>
    <row r="300" spans="2:19" outlineLevel="2" x14ac:dyDescent="0.15">
      <c r="B300" s="10" t="s">
        <v>1731</v>
      </c>
      <c r="C300" s="10" t="s">
        <v>18</v>
      </c>
      <c r="D300" s="7" t="s">
        <v>146</v>
      </c>
      <c r="E300" s="10" t="s">
        <v>732</v>
      </c>
      <c r="F300" s="10" t="s">
        <v>1323</v>
      </c>
      <c r="G300" s="10" t="s">
        <v>1323</v>
      </c>
      <c r="H300" s="16">
        <v>0</v>
      </c>
      <c r="I300" s="16">
        <v>0</v>
      </c>
      <c r="J300" s="16">
        <v>0</v>
      </c>
      <c r="K300" s="16">
        <v>45</v>
      </c>
      <c r="L300" s="16">
        <v>44</v>
      </c>
      <c r="M300" s="16">
        <v>1</v>
      </c>
      <c r="N300" s="16">
        <v>0</v>
      </c>
      <c r="O300" s="16">
        <v>0</v>
      </c>
      <c r="P300" s="16">
        <v>0</v>
      </c>
      <c r="Q300" s="7" t="s">
        <v>1283</v>
      </c>
      <c r="R300" s="7" t="str">
        <f>IF(Q300="","",VLOOKUP(Q300,Sheet2!$A$14:$B$65,2,0))</f>
        <v>特殊疾患入院医療管理料</v>
      </c>
      <c r="S300" s="16">
        <v>45</v>
      </c>
    </row>
    <row r="301" spans="2:19" outlineLevel="2" x14ac:dyDescent="0.15">
      <c r="B301" s="10" t="s">
        <v>1731</v>
      </c>
      <c r="C301" s="10" t="s">
        <v>18</v>
      </c>
      <c r="D301" s="7" t="s">
        <v>146</v>
      </c>
      <c r="E301" s="10" t="s">
        <v>512</v>
      </c>
      <c r="F301" s="10" t="s">
        <v>1193</v>
      </c>
      <c r="G301" s="10" t="s">
        <v>1193</v>
      </c>
      <c r="H301" s="16">
        <v>0</v>
      </c>
      <c r="I301" s="16">
        <v>0</v>
      </c>
      <c r="J301" s="16">
        <v>0</v>
      </c>
      <c r="K301" s="16">
        <v>56</v>
      </c>
      <c r="L301" s="16">
        <v>53</v>
      </c>
      <c r="M301" s="16">
        <v>3</v>
      </c>
      <c r="N301" s="16">
        <v>0</v>
      </c>
      <c r="O301" s="16">
        <v>0</v>
      </c>
      <c r="P301" s="16">
        <v>0</v>
      </c>
      <c r="Q301" s="7" t="s">
        <v>1266</v>
      </c>
      <c r="R301" s="7" t="str">
        <f>IF(Q301="","",VLOOKUP(Q301,Sheet2!$A$14:$B$65,2,0))</f>
        <v>急性期一般入院料７</v>
      </c>
      <c r="S301" s="16">
        <v>56</v>
      </c>
    </row>
    <row r="302" spans="2:19" outlineLevel="1" x14ac:dyDescent="0.15">
      <c r="B302" s="10"/>
      <c r="C302" s="10"/>
      <c r="D302" s="9" t="s">
        <v>1405</v>
      </c>
      <c r="E302" s="10"/>
      <c r="F302" s="10"/>
      <c r="G302" s="10"/>
      <c r="H302" s="16">
        <f t="shared" ref="H302:P302" si="61">SUBTOTAL(9,H297:H301)</f>
        <v>0</v>
      </c>
      <c r="I302" s="16">
        <f t="shared" si="61"/>
        <v>0</v>
      </c>
      <c r="J302" s="16">
        <f t="shared" si="61"/>
        <v>0</v>
      </c>
      <c r="K302" s="16">
        <f t="shared" si="61"/>
        <v>250</v>
      </c>
      <c r="L302" s="16">
        <f t="shared" si="61"/>
        <v>245</v>
      </c>
      <c r="M302" s="16">
        <f t="shared" si="61"/>
        <v>5</v>
      </c>
      <c r="N302" s="16">
        <f t="shared" si="61"/>
        <v>0</v>
      </c>
      <c r="O302" s="16">
        <f t="shared" si="61"/>
        <v>0</v>
      </c>
      <c r="P302" s="16">
        <f t="shared" si="61"/>
        <v>0</v>
      </c>
      <c r="Q302" s="7"/>
      <c r="R302" s="7"/>
      <c r="S302" s="16">
        <f>SUBTOTAL(9,S297:S301)</f>
        <v>250</v>
      </c>
    </row>
    <row r="303" spans="2:19" outlineLevel="2" x14ac:dyDescent="0.15">
      <c r="B303" s="10" t="s">
        <v>1731</v>
      </c>
      <c r="C303" s="10" t="s">
        <v>18</v>
      </c>
      <c r="D303" s="7" t="s">
        <v>447</v>
      </c>
      <c r="E303" s="10" t="s">
        <v>1250</v>
      </c>
      <c r="F303" s="10" t="s">
        <v>1193</v>
      </c>
      <c r="G303" s="10" t="s">
        <v>1193</v>
      </c>
      <c r="H303" s="16">
        <v>0</v>
      </c>
      <c r="I303" s="16">
        <v>0</v>
      </c>
      <c r="J303" s="16">
        <v>0</v>
      </c>
      <c r="K303" s="16">
        <v>33</v>
      </c>
      <c r="L303" s="16">
        <v>33</v>
      </c>
      <c r="M303" s="16">
        <v>0</v>
      </c>
      <c r="N303" s="16">
        <v>0</v>
      </c>
      <c r="O303" s="16">
        <v>0</v>
      </c>
      <c r="P303" s="16">
        <v>0</v>
      </c>
      <c r="Q303" s="7" t="s">
        <v>1266</v>
      </c>
      <c r="R303" s="7" t="str">
        <f>IF(Q303="","",VLOOKUP(Q303,Sheet2!$A$14:$B$65,2,0))</f>
        <v>急性期一般入院料７</v>
      </c>
      <c r="S303" s="16">
        <v>33</v>
      </c>
    </row>
    <row r="304" spans="2:19" outlineLevel="1" x14ac:dyDescent="0.15">
      <c r="B304" s="10"/>
      <c r="C304" s="10"/>
      <c r="D304" s="9" t="s">
        <v>1704</v>
      </c>
      <c r="E304" s="10"/>
      <c r="F304" s="10"/>
      <c r="G304" s="10"/>
      <c r="H304" s="16">
        <f t="shared" ref="H304:P304" si="62">SUBTOTAL(9,H303:H303)</f>
        <v>0</v>
      </c>
      <c r="I304" s="16">
        <f t="shared" si="62"/>
        <v>0</v>
      </c>
      <c r="J304" s="16">
        <f t="shared" si="62"/>
        <v>0</v>
      </c>
      <c r="K304" s="16">
        <f t="shared" si="62"/>
        <v>33</v>
      </c>
      <c r="L304" s="16">
        <f t="shared" si="62"/>
        <v>33</v>
      </c>
      <c r="M304" s="16">
        <f t="shared" si="62"/>
        <v>0</v>
      </c>
      <c r="N304" s="16">
        <f t="shared" si="62"/>
        <v>0</v>
      </c>
      <c r="O304" s="16">
        <f t="shared" si="62"/>
        <v>0</v>
      </c>
      <c r="P304" s="16">
        <f t="shared" si="62"/>
        <v>0</v>
      </c>
      <c r="Q304" s="7"/>
      <c r="R304" s="7"/>
      <c r="S304" s="16">
        <f>SUBTOTAL(9,S303:S303)</f>
        <v>33</v>
      </c>
    </row>
    <row r="305" spans="2:19" outlineLevel="2" x14ac:dyDescent="0.15">
      <c r="B305" s="10" t="s">
        <v>1731</v>
      </c>
      <c r="C305" s="10" t="s">
        <v>18</v>
      </c>
      <c r="D305" s="7" t="s">
        <v>338</v>
      </c>
      <c r="E305" s="10" t="s">
        <v>1100</v>
      </c>
      <c r="F305" s="10" t="s">
        <v>1193</v>
      </c>
      <c r="G305" s="10" t="s">
        <v>1193</v>
      </c>
      <c r="H305" s="16">
        <v>0</v>
      </c>
      <c r="I305" s="16">
        <v>0</v>
      </c>
      <c r="J305" s="16">
        <v>0</v>
      </c>
      <c r="K305" s="16">
        <v>46</v>
      </c>
      <c r="L305" s="16">
        <v>46</v>
      </c>
      <c r="M305" s="16">
        <v>0</v>
      </c>
      <c r="N305" s="16">
        <v>0</v>
      </c>
      <c r="O305" s="16">
        <v>0</v>
      </c>
      <c r="P305" s="16">
        <v>0</v>
      </c>
      <c r="Q305" s="7" t="s">
        <v>1266</v>
      </c>
      <c r="R305" s="7" t="str">
        <f>IF(Q305="","",VLOOKUP(Q305,Sheet2!$A$14:$B$65,2,0))</f>
        <v>急性期一般入院料７</v>
      </c>
      <c r="S305" s="16">
        <v>46</v>
      </c>
    </row>
    <row r="306" spans="2:19" outlineLevel="2" x14ac:dyDescent="0.15">
      <c r="B306" s="10" t="s">
        <v>1731</v>
      </c>
      <c r="C306" s="10" t="s">
        <v>18</v>
      </c>
      <c r="D306" s="7" t="s">
        <v>338</v>
      </c>
      <c r="E306" s="10" t="s">
        <v>699</v>
      </c>
      <c r="F306" s="10" t="s">
        <v>1323</v>
      </c>
      <c r="G306" s="10" t="s">
        <v>1322</v>
      </c>
      <c r="H306" s="16">
        <v>40</v>
      </c>
      <c r="I306" s="16">
        <v>40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7" t="s">
        <v>1282</v>
      </c>
      <c r="R306" s="7" t="str">
        <f>IF(Q306="","",VLOOKUP(Q306,Sheet2!$A$14:$B$65,2,0))</f>
        <v>小児入院医療管理料３</v>
      </c>
      <c r="S306" s="16">
        <v>40</v>
      </c>
    </row>
    <row r="307" spans="2:19" outlineLevel="2" x14ac:dyDescent="0.15">
      <c r="B307" s="10" t="s">
        <v>1731</v>
      </c>
      <c r="C307" s="10" t="s">
        <v>18</v>
      </c>
      <c r="D307" s="7" t="s">
        <v>338</v>
      </c>
      <c r="E307" s="10" t="s">
        <v>1103</v>
      </c>
      <c r="F307" s="10" t="s">
        <v>1323</v>
      </c>
      <c r="G307" s="10" t="s">
        <v>1323</v>
      </c>
      <c r="H307" s="16">
        <v>0</v>
      </c>
      <c r="I307" s="16">
        <v>0</v>
      </c>
      <c r="J307" s="16">
        <v>0</v>
      </c>
      <c r="K307" s="16">
        <v>50</v>
      </c>
      <c r="L307" s="16">
        <v>50</v>
      </c>
      <c r="M307" s="16">
        <v>0</v>
      </c>
      <c r="N307" s="16">
        <v>0</v>
      </c>
      <c r="O307" s="16">
        <v>0</v>
      </c>
      <c r="P307" s="16">
        <v>0</v>
      </c>
      <c r="Q307" s="7" t="s">
        <v>1283</v>
      </c>
      <c r="R307" s="7" t="str">
        <f>IF(Q307="","",VLOOKUP(Q307,Sheet2!$A$14:$B$65,2,0))</f>
        <v>特殊疾患入院医療管理料</v>
      </c>
      <c r="S307" s="16">
        <v>50</v>
      </c>
    </row>
    <row r="308" spans="2:19" outlineLevel="2" x14ac:dyDescent="0.15">
      <c r="B308" s="10" t="s">
        <v>1731</v>
      </c>
      <c r="C308" s="10" t="s">
        <v>18</v>
      </c>
      <c r="D308" s="7" t="s">
        <v>338</v>
      </c>
      <c r="E308" s="10" t="s">
        <v>1102</v>
      </c>
      <c r="F308" s="10" t="s">
        <v>1323</v>
      </c>
      <c r="G308" s="10" t="s">
        <v>1323</v>
      </c>
      <c r="H308" s="16">
        <v>0</v>
      </c>
      <c r="I308" s="16">
        <v>0</v>
      </c>
      <c r="J308" s="16">
        <v>0</v>
      </c>
      <c r="K308" s="16">
        <v>49</v>
      </c>
      <c r="L308" s="16">
        <v>49</v>
      </c>
      <c r="M308" s="16">
        <v>0</v>
      </c>
      <c r="N308" s="16">
        <v>0</v>
      </c>
      <c r="O308" s="16">
        <v>0</v>
      </c>
      <c r="P308" s="16">
        <v>0</v>
      </c>
      <c r="Q308" s="7" t="s">
        <v>1276</v>
      </c>
      <c r="R308" s="7" t="str">
        <f>IF(Q308="","",VLOOKUP(Q308,Sheet2!$A$14:$B$65,2,0))</f>
        <v>小児入院医療管理料１</v>
      </c>
      <c r="S308" s="16">
        <v>49</v>
      </c>
    </row>
    <row r="309" spans="2:19" outlineLevel="2" x14ac:dyDescent="0.15">
      <c r="B309" s="10" t="s">
        <v>1731</v>
      </c>
      <c r="C309" s="10" t="s">
        <v>18</v>
      </c>
      <c r="D309" s="7" t="s">
        <v>338</v>
      </c>
      <c r="E309" s="10" t="s">
        <v>1101</v>
      </c>
      <c r="F309" s="10" t="s">
        <v>1323</v>
      </c>
      <c r="G309" s="10" t="s">
        <v>1323</v>
      </c>
      <c r="H309" s="16">
        <v>0</v>
      </c>
      <c r="I309" s="16">
        <v>0</v>
      </c>
      <c r="J309" s="16">
        <v>0</v>
      </c>
      <c r="K309" s="16">
        <v>47</v>
      </c>
      <c r="L309" s="16">
        <v>47</v>
      </c>
      <c r="M309" s="16">
        <v>0</v>
      </c>
      <c r="N309" s="16">
        <v>0</v>
      </c>
      <c r="O309" s="16">
        <v>0</v>
      </c>
      <c r="P309" s="16">
        <v>0</v>
      </c>
      <c r="Q309" s="7" t="s">
        <v>1276</v>
      </c>
      <c r="R309" s="7" t="str">
        <f>IF(Q309="","",VLOOKUP(Q309,Sheet2!$A$14:$B$65,2,0))</f>
        <v>小児入院医療管理料１</v>
      </c>
      <c r="S309" s="16">
        <v>47</v>
      </c>
    </row>
    <row r="310" spans="2:19" outlineLevel="2" x14ac:dyDescent="0.15">
      <c r="B310" s="10" t="s">
        <v>1731</v>
      </c>
      <c r="C310" s="10" t="s">
        <v>18</v>
      </c>
      <c r="D310" s="7" t="s">
        <v>338</v>
      </c>
      <c r="E310" s="10" t="s">
        <v>1138</v>
      </c>
      <c r="F310" s="10" t="s">
        <v>1193</v>
      </c>
      <c r="G310" s="10" t="s">
        <v>1193</v>
      </c>
      <c r="H310" s="16">
        <v>50</v>
      </c>
      <c r="I310" s="16">
        <v>50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7" t="s">
        <v>1294</v>
      </c>
      <c r="R310" s="7" t="str">
        <f>IF(Q310="","",VLOOKUP(Q310,Sheet2!$A$14:$B$65,2,0))</f>
        <v>特定機能病院一般病棟７対１入院基本料</v>
      </c>
      <c r="S310" s="16">
        <v>50</v>
      </c>
    </row>
    <row r="311" spans="2:19" outlineLevel="2" x14ac:dyDescent="0.15">
      <c r="B311" s="10" t="s">
        <v>1731</v>
      </c>
      <c r="C311" s="10" t="s">
        <v>18</v>
      </c>
      <c r="D311" s="7" t="s">
        <v>338</v>
      </c>
      <c r="E311" s="10" t="s">
        <v>1139</v>
      </c>
      <c r="F311" s="10" t="s">
        <v>1193</v>
      </c>
      <c r="G311" s="10" t="s">
        <v>1193</v>
      </c>
      <c r="H311" s="16">
        <v>49</v>
      </c>
      <c r="I311" s="16">
        <v>49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7" t="s">
        <v>1294</v>
      </c>
      <c r="R311" s="7" t="str">
        <f>IF(Q311="","",VLOOKUP(Q311,Sheet2!$A$14:$B$65,2,0))</f>
        <v>特定機能病院一般病棟７対１入院基本料</v>
      </c>
      <c r="S311" s="16">
        <v>49</v>
      </c>
    </row>
    <row r="312" spans="2:19" outlineLevel="2" x14ac:dyDescent="0.15">
      <c r="B312" s="10" t="s">
        <v>1731</v>
      </c>
      <c r="C312" s="10" t="s">
        <v>18</v>
      </c>
      <c r="D312" s="7" t="s">
        <v>338</v>
      </c>
      <c r="E312" s="10" t="s">
        <v>880</v>
      </c>
      <c r="F312" s="10" t="s">
        <v>1193</v>
      </c>
      <c r="G312" s="10" t="s">
        <v>1322</v>
      </c>
      <c r="H312" s="16">
        <v>0</v>
      </c>
      <c r="I312" s="16">
        <v>0</v>
      </c>
      <c r="J312" s="16">
        <v>0</v>
      </c>
      <c r="K312" s="16">
        <v>47</v>
      </c>
      <c r="L312" s="16">
        <v>47</v>
      </c>
      <c r="M312" s="16">
        <v>0</v>
      </c>
      <c r="N312" s="16">
        <v>0</v>
      </c>
      <c r="O312" s="16">
        <v>0</v>
      </c>
      <c r="P312" s="16">
        <v>0</v>
      </c>
      <c r="Q312" s="7" t="s">
        <v>1257</v>
      </c>
      <c r="R312" s="7" t="str">
        <f>IF(Q312="","",VLOOKUP(Q312,Sheet2!$A$14:$B$65,2,0))</f>
        <v>急性期一般入院料６</v>
      </c>
      <c r="S312" s="16">
        <v>47</v>
      </c>
    </row>
    <row r="313" spans="2:19" outlineLevel="2" x14ac:dyDescent="0.15">
      <c r="B313" s="10" t="s">
        <v>1731</v>
      </c>
      <c r="C313" s="10" t="s">
        <v>18</v>
      </c>
      <c r="D313" s="7" t="s">
        <v>338</v>
      </c>
      <c r="E313" s="10" t="s">
        <v>698</v>
      </c>
      <c r="F313" s="10" t="s">
        <v>1322</v>
      </c>
      <c r="G313" s="10" t="s">
        <v>1322</v>
      </c>
      <c r="H313" s="16">
        <v>40</v>
      </c>
      <c r="I313" s="16">
        <v>40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7" t="s">
        <v>1254</v>
      </c>
      <c r="R313" s="7" t="str">
        <f>IF(Q313="","",VLOOKUP(Q313,Sheet2!$A$14:$B$65,2,0))</f>
        <v>急性期一般入院料２</v>
      </c>
      <c r="S313" s="16">
        <v>40</v>
      </c>
    </row>
    <row r="314" spans="2:19" outlineLevel="1" x14ac:dyDescent="0.15">
      <c r="B314" s="10"/>
      <c r="C314" s="10"/>
      <c r="D314" s="9" t="s">
        <v>1596</v>
      </c>
      <c r="E314" s="10"/>
      <c r="F314" s="10"/>
      <c r="G314" s="10"/>
      <c r="H314" s="16">
        <f t="shared" ref="H314:P314" si="63">SUBTOTAL(9,H305:H313)</f>
        <v>179</v>
      </c>
      <c r="I314" s="16">
        <f t="shared" si="63"/>
        <v>179</v>
      </c>
      <c r="J314" s="16">
        <f t="shared" si="63"/>
        <v>0</v>
      </c>
      <c r="K314" s="16">
        <f t="shared" si="63"/>
        <v>239</v>
      </c>
      <c r="L314" s="16">
        <f t="shared" si="63"/>
        <v>239</v>
      </c>
      <c r="M314" s="16">
        <f t="shared" si="63"/>
        <v>0</v>
      </c>
      <c r="N314" s="16">
        <f t="shared" si="63"/>
        <v>0</v>
      </c>
      <c r="O314" s="16">
        <f t="shared" si="63"/>
        <v>0</v>
      </c>
      <c r="P314" s="16">
        <f t="shared" si="63"/>
        <v>0</v>
      </c>
      <c r="Q314" s="7"/>
      <c r="R314" s="7"/>
      <c r="S314" s="16">
        <f>SUBTOTAL(9,S305:S313)</f>
        <v>418</v>
      </c>
    </row>
    <row r="315" spans="2:19" outlineLevel="2" x14ac:dyDescent="0.15">
      <c r="B315" s="10" t="s">
        <v>1731</v>
      </c>
      <c r="C315" s="10" t="s">
        <v>18</v>
      </c>
      <c r="D315" s="7" t="s">
        <v>219</v>
      </c>
      <c r="E315" s="10" t="s">
        <v>492</v>
      </c>
      <c r="F315" s="10" t="s">
        <v>1322</v>
      </c>
      <c r="G315" s="10" t="s">
        <v>1322</v>
      </c>
      <c r="H315" s="16">
        <v>60</v>
      </c>
      <c r="I315" s="16">
        <v>60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7" t="s">
        <v>1254</v>
      </c>
      <c r="R315" s="7" t="str">
        <f>IF(Q315="","",VLOOKUP(Q315,Sheet2!$A$14:$B$65,2,0))</f>
        <v>急性期一般入院料２</v>
      </c>
      <c r="S315" s="16">
        <v>54</v>
      </c>
    </row>
    <row r="316" spans="2:19" outlineLevel="2" x14ac:dyDescent="0.15">
      <c r="B316" s="10" t="s">
        <v>1731</v>
      </c>
      <c r="C316" s="10" t="s">
        <v>18</v>
      </c>
      <c r="D316" s="7" t="s">
        <v>219</v>
      </c>
      <c r="E316" s="10" t="s">
        <v>493</v>
      </c>
      <c r="F316" s="10" t="s">
        <v>1193</v>
      </c>
      <c r="G316" s="10" t="s">
        <v>1323</v>
      </c>
      <c r="H316" s="16">
        <v>0</v>
      </c>
      <c r="I316" s="16">
        <v>0</v>
      </c>
      <c r="J316" s="16">
        <v>0</v>
      </c>
      <c r="K316" s="16">
        <v>39</v>
      </c>
      <c r="L316" s="16">
        <v>39</v>
      </c>
      <c r="M316" s="16">
        <v>0</v>
      </c>
      <c r="N316" s="16">
        <v>0</v>
      </c>
      <c r="O316" s="16">
        <v>0</v>
      </c>
      <c r="P316" s="16">
        <v>0</v>
      </c>
      <c r="Q316" s="7" t="s">
        <v>1257</v>
      </c>
      <c r="R316" s="7" t="str">
        <f>IF(Q316="","",VLOOKUP(Q316,Sheet2!$A$14:$B$65,2,0))</f>
        <v>急性期一般入院料６</v>
      </c>
      <c r="S316" s="16">
        <v>39</v>
      </c>
    </row>
    <row r="317" spans="2:19" outlineLevel="2" x14ac:dyDescent="0.15">
      <c r="B317" s="10" t="s">
        <v>1731</v>
      </c>
      <c r="C317" s="10" t="s">
        <v>18</v>
      </c>
      <c r="D317" s="7" t="s">
        <v>219</v>
      </c>
      <c r="E317" s="10" t="s">
        <v>942</v>
      </c>
      <c r="F317" s="10" t="s">
        <v>1193</v>
      </c>
      <c r="G317" s="10" t="s">
        <v>1323</v>
      </c>
      <c r="H317" s="16">
        <v>28</v>
      </c>
      <c r="I317" s="16">
        <v>28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7" t="s">
        <v>1294</v>
      </c>
      <c r="R317" s="7" t="str">
        <f>IF(Q317="","",VLOOKUP(Q317,Sheet2!$A$14:$B$65,2,0))</f>
        <v>特定機能病院一般病棟７対１入院基本料</v>
      </c>
      <c r="S317" s="16">
        <v>28</v>
      </c>
    </row>
    <row r="318" spans="2:19" outlineLevel="1" x14ac:dyDescent="0.15">
      <c r="B318" s="10"/>
      <c r="C318" s="10"/>
      <c r="D318" s="9" t="s">
        <v>1478</v>
      </c>
      <c r="E318" s="10"/>
      <c r="F318" s="10"/>
      <c r="G318" s="10"/>
      <c r="H318" s="16">
        <f t="shared" ref="H318:P318" si="64">SUBTOTAL(9,H315:H317)</f>
        <v>88</v>
      </c>
      <c r="I318" s="16">
        <f t="shared" si="64"/>
        <v>88</v>
      </c>
      <c r="J318" s="16">
        <f t="shared" si="64"/>
        <v>0</v>
      </c>
      <c r="K318" s="16">
        <f t="shared" si="64"/>
        <v>39</v>
      </c>
      <c r="L318" s="16">
        <f t="shared" si="64"/>
        <v>39</v>
      </c>
      <c r="M318" s="16">
        <f t="shared" si="64"/>
        <v>0</v>
      </c>
      <c r="N318" s="16">
        <f t="shared" si="64"/>
        <v>0</v>
      </c>
      <c r="O318" s="16">
        <f t="shared" si="64"/>
        <v>0</v>
      </c>
      <c r="P318" s="16">
        <f t="shared" si="64"/>
        <v>0</v>
      </c>
      <c r="Q318" s="7"/>
      <c r="R318" s="7"/>
      <c r="S318" s="16">
        <f>SUBTOTAL(9,S315:S317)</f>
        <v>121</v>
      </c>
    </row>
    <row r="319" spans="2:19" outlineLevel="2" x14ac:dyDescent="0.15">
      <c r="B319" s="10" t="s">
        <v>1731</v>
      </c>
      <c r="C319" s="10" t="s">
        <v>18</v>
      </c>
      <c r="D319" s="7" t="s">
        <v>230</v>
      </c>
      <c r="E319" s="10" t="s">
        <v>468</v>
      </c>
      <c r="F319" s="10" t="s">
        <v>1322</v>
      </c>
      <c r="G319" s="10" t="s">
        <v>1322</v>
      </c>
      <c r="H319" s="16">
        <v>53</v>
      </c>
      <c r="I319" s="16">
        <v>53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7" t="s">
        <v>1254</v>
      </c>
      <c r="R319" s="7" t="str">
        <f>IF(Q319="","",VLOOKUP(Q319,Sheet2!$A$14:$B$65,2,0))</f>
        <v>急性期一般入院料２</v>
      </c>
      <c r="S319" s="16">
        <v>53</v>
      </c>
    </row>
    <row r="320" spans="2:19" outlineLevel="2" x14ac:dyDescent="0.15">
      <c r="B320" s="10" t="s">
        <v>1731</v>
      </c>
      <c r="C320" s="10" t="s">
        <v>18</v>
      </c>
      <c r="D320" s="7" t="s">
        <v>230</v>
      </c>
      <c r="E320" s="10" t="s">
        <v>484</v>
      </c>
      <c r="F320" s="10" t="s">
        <v>1193</v>
      </c>
      <c r="G320" s="10" t="s">
        <v>1193</v>
      </c>
      <c r="H320" s="16">
        <v>56</v>
      </c>
      <c r="I320" s="16">
        <v>56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7" t="s">
        <v>1294</v>
      </c>
      <c r="R320" s="7" t="str">
        <f>IF(Q320="","",VLOOKUP(Q320,Sheet2!$A$14:$B$65,2,0))</f>
        <v>特定機能病院一般病棟７対１入院基本料</v>
      </c>
      <c r="S320" s="16">
        <v>56</v>
      </c>
    </row>
    <row r="321" spans="2:19" outlineLevel="2" x14ac:dyDescent="0.15">
      <c r="B321" s="10" t="s">
        <v>1731</v>
      </c>
      <c r="C321" s="10" t="s">
        <v>18</v>
      </c>
      <c r="D321" s="7" t="s">
        <v>230</v>
      </c>
      <c r="E321" s="10" t="s">
        <v>485</v>
      </c>
      <c r="F321" s="10" t="s">
        <v>1322</v>
      </c>
      <c r="G321" s="10" t="s">
        <v>1323</v>
      </c>
      <c r="H321" s="16">
        <v>56</v>
      </c>
      <c r="I321" s="16">
        <v>56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7" t="s">
        <v>1254</v>
      </c>
      <c r="R321" s="7" t="str">
        <f>IF(Q321="","",VLOOKUP(Q321,Sheet2!$A$14:$B$65,2,0))</f>
        <v>急性期一般入院料２</v>
      </c>
      <c r="S321" s="16">
        <v>56</v>
      </c>
    </row>
    <row r="322" spans="2:19" outlineLevel="2" x14ac:dyDescent="0.15">
      <c r="B322" s="10" t="s">
        <v>1731</v>
      </c>
      <c r="C322" s="10" t="s">
        <v>18</v>
      </c>
      <c r="D322" s="7" t="s">
        <v>230</v>
      </c>
      <c r="E322" s="10" t="s">
        <v>529</v>
      </c>
      <c r="F322" s="10" t="s">
        <v>1323</v>
      </c>
      <c r="G322" s="10" t="s">
        <v>1323</v>
      </c>
      <c r="H322" s="16">
        <v>34</v>
      </c>
      <c r="I322" s="16">
        <v>34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7" t="s">
        <v>1282</v>
      </c>
      <c r="R322" s="7" t="str">
        <f>IF(Q322="","",VLOOKUP(Q322,Sheet2!$A$14:$B$65,2,0))</f>
        <v>小児入院医療管理料３</v>
      </c>
      <c r="S322" s="16">
        <v>34</v>
      </c>
    </row>
    <row r="323" spans="2:19" outlineLevel="1" x14ac:dyDescent="0.15">
      <c r="B323" s="10"/>
      <c r="C323" s="10"/>
      <c r="D323" s="9" t="s">
        <v>1489</v>
      </c>
      <c r="E323" s="10"/>
      <c r="F323" s="10"/>
      <c r="G323" s="10"/>
      <c r="H323" s="16">
        <f t="shared" ref="H323:P323" si="65">SUBTOTAL(9,H319:H322)</f>
        <v>199</v>
      </c>
      <c r="I323" s="16">
        <f t="shared" si="65"/>
        <v>199</v>
      </c>
      <c r="J323" s="16">
        <f t="shared" si="65"/>
        <v>0</v>
      </c>
      <c r="K323" s="16">
        <f t="shared" si="65"/>
        <v>0</v>
      </c>
      <c r="L323" s="16">
        <f t="shared" si="65"/>
        <v>0</v>
      </c>
      <c r="M323" s="16">
        <f t="shared" si="65"/>
        <v>0</v>
      </c>
      <c r="N323" s="16">
        <f t="shared" si="65"/>
        <v>0</v>
      </c>
      <c r="O323" s="16">
        <f t="shared" si="65"/>
        <v>0</v>
      </c>
      <c r="P323" s="16">
        <f t="shared" si="65"/>
        <v>0</v>
      </c>
      <c r="Q323" s="7"/>
      <c r="R323" s="7"/>
      <c r="S323" s="16">
        <f>SUBTOTAL(9,S319:S322)</f>
        <v>199</v>
      </c>
    </row>
    <row r="324" spans="2:19" outlineLevel="2" x14ac:dyDescent="0.15">
      <c r="B324" s="10" t="s">
        <v>1731</v>
      </c>
      <c r="C324" s="10" t="s">
        <v>18</v>
      </c>
      <c r="D324" s="7" t="s">
        <v>233</v>
      </c>
      <c r="E324" s="10" t="s">
        <v>965</v>
      </c>
      <c r="F324" s="10" t="s">
        <v>1323</v>
      </c>
      <c r="G324" s="10" t="s">
        <v>1323</v>
      </c>
      <c r="H324" s="16">
        <v>29</v>
      </c>
      <c r="I324" s="16">
        <v>29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7" t="s">
        <v>1256</v>
      </c>
      <c r="R324" s="7" t="str">
        <f>IF(Q324="","",VLOOKUP(Q324,Sheet2!$A$14:$B$65,2,0))</f>
        <v>急性期一般入院料４</v>
      </c>
      <c r="S324" s="16">
        <v>29</v>
      </c>
    </row>
    <row r="325" spans="2:19" outlineLevel="1" x14ac:dyDescent="0.15">
      <c r="B325" s="10"/>
      <c r="C325" s="10"/>
      <c r="D325" s="9" t="s">
        <v>1491</v>
      </c>
      <c r="E325" s="10"/>
      <c r="F325" s="10"/>
      <c r="G325" s="10"/>
      <c r="H325" s="16">
        <f t="shared" ref="H325:P325" si="66">SUBTOTAL(9,H324:H324)</f>
        <v>29</v>
      </c>
      <c r="I325" s="16">
        <f t="shared" si="66"/>
        <v>29</v>
      </c>
      <c r="J325" s="16">
        <f t="shared" si="66"/>
        <v>0</v>
      </c>
      <c r="K325" s="16">
        <f t="shared" si="66"/>
        <v>0</v>
      </c>
      <c r="L325" s="16">
        <f t="shared" si="66"/>
        <v>0</v>
      </c>
      <c r="M325" s="16">
        <f t="shared" si="66"/>
        <v>0</v>
      </c>
      <c r="N325" s="16">
        <f t="shared" si="66"/>
        <v>0</v>
      </c>
      <c r="O325" s="16">
        <f t="shared" si="66"/>
        <v>0</v>
      </c>
      <c r="P325" s="16">
        <f t="shared" si="66"/>
        <v>0</v>
      </c>
      <c r="Q325" s="7"/>
      <c r="R325" s="7"/>
      <c r="S325" s="16">
        <f>SUBTOTAL(9,S324:S324)</f>
        <v>29</v>
      </c>
    </row>
    <row r="326" spans="2:19" outlineLevel="2" x14ac:dyDescent="0.15">
      <c r="B326" s="10" t="s">
        <v>1731</v>
      </c>
      <c r="C326" s="10" t="s">
        <v>18</v>
      </c>
      <c r="D326" s="7" t="s">
        <v>287</v>
      </c>
      <c r="E326" s="10" t="s">
        <v>628</v>
      </c>
      <c r="F326" s="10" t="s">
        <v>1321</v>
      </c>
      <c r="G326" s="10" t="s">
        <v>1321</v>
      </c>
      <c r="H326" s="16">
        <v>12</v>
      </c>
      <c r="I326" s="16">
        <v>12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7" t="s">
        <v>1264</v>
      </c>
      <c r="R326" s="7" t="str">
        <f>IF(Q326="","",VLOOKUP(Q326,Sheet2!$A$14:$B$65,2,0))</f>
        <v>障害者施設等13対１入院基本料</v>
      </c>
      <c r="S326" s="16">
        <v>12</v>
      </c>
    </row>
    <row r="327" spans="2:19" outlineLevel="2" x14ac:dyDescent="0.15">
      <c r="B327" s="10" t="s">
        <v>1731</v>
      </c>
      <c r="C327" s="10" t="s">
        <v>18</v>
      </c>
      <c r="D327" s="7" t="s">
        <v>287</v>
      </c>
      <c r="E327" s="10" t="s">
        <v>1059</v>
      </c>
      <c r="F327" s="10" t="s">
        <v>1321</v>
      </c>
      <c r="G327" s="10" t="s">
        <v>1321</v>
      </c>
      <c r="H327" s="16">
        <v>10</v>
      </c>
      <c r="I327" s="16">
        <v>10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7" t="s">
        <v>1271</v>
      </c>
      <c r="R327" s="7" t="str">
        <f>IF(Q327="","",VLOOKUP(Q327,Sheet2!$A$14:$B$65,2,0))</f>
        <v>障害者施設等10対１入院基本料</v>
      </c>
      <c r="S327" s="16">
        <v>10</v>
      </c>
    </row>
    <row r="328" spans="2:19" outlineLevel="2" x14ac:dyDescent="0.15">
      <c r="B328" s="10" t="s">
        <v>1731</v>
      </c>
      <c r="C328" s="10" t="s">
        <v>18</v>
      </c>
      <c r="D328" s="7" t="s">
        <v>287</v>
      </c>
      <c r="E328" s="10" t="s">
        <v>953</v>
      </c>
      <c r="F328" s="10" t="s">
        <v>1321</v>
      </c>
      <c r="G328" s="10" t="s">
        <v>1321</v>
      </c>
      <c r="H328" s="16">
        <v>10</v>
      </c>
      <c r="I328" s="16">
        <v>10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7" t="s">
        <v>1303</v>
      </c>
      <c r="R328" s="7" t="str">
        <f>IF(Q328="","",VLOOKUP(Q328,Sheet2!$A$14:$B$65,2,0))</f>
        <v>専門病院10対１入院基本料</v>
      </c>
      <c r="S328" s="16">
        <v>10</v>
      </c>
    </row>
    <row r="329" spans="2:19" outlineLevel="2" x14ac:dyDescent="0.15">
      <c r="B329" s="10" t="s">
        <v>1731</v>
      </c>
      <c r="C329" s="10" t="s">
        <v>18</v>
      </c>
      <c r="D329" s="7" t="s">
        <v>287</v>
      </c>
      <c r="E329" s="10" t="s">
        <v>1060</v>
      </c>
      <c r="F329" s="10" t="s">
        <v>1321</v>
      </c>
      <c r="G329" s="10" t="s">
        <v>1321</v>
      </c>
      <c r="H329" s="16">
        <v>10</v>
      </c>
      <c r="I329" s="16">
        <v>10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7" t="s">
        <v>1273</v>
      </c>
      <c r="R329" s="7" t="str">
        <f>IF(Q329="","",VLOOKUP(Q329,Sheet2!$A$14:$B$65,2,0))</f>
        <v>障害者施設等７対１入院基本料</v>
      </c>
      <c r="S329" s="16">
        <v>10</v>
      </c>
    </row>
    <row r="330" spans="2:19" outlineLevel="2" x14ac:dyDescent="0.15">
      <c r="B330" s="10" t="s">
        <v>1731</v>
      </c>
      <c r="C330" s="10" t="s">
        <v>18</v>
      </c>
      <c r="D330" s="7" t="s">
        <v>287</v>
      </c>
      <c r="E330" s="10" t="s">
        <v>1061</v>
      </c>
      <c r="F330" s="10" t="s">
        <v>1321</v>
      </c>
      <c r="G330" s="10" t="s">
        <v>1321</v>
      </c>
      <c r="H330" s="16">
        <v>22</v>
      </c>
      <c r="I330" s="16">
        <v>22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7" t="s">
        <v>1261</v>
      </c>
      <c r="R330" s="7" t="str">
        <f>IF(Q330="","",VLOOKUP(Q330,Sheet2!$A$14:$B$65,2,0))</f>
        <v>地域一般入院料２</v>
      </c>
      <c r="S330" s="16">
        <v>22</v>
      </c>
    </row>
    <row r="331" spans="2:19" outlineLevel="2" x14ac:dyDescent="0.15">
      <c r="B331" s="10" t="s">
        <v>1731</v>
      </c>
      <c r="C331" s="10" t="s">
        <v>18</v>
      </c>
      <c r="D331" s="7" t="s">
        <v>287</v>
      </c>
      <c r="E331" s="10" t="s">
        <v>1062</v>
      </c>
      <c r="F331" s="10" t="s">
        <v>1321</v>
      </c>
      <c r="G331" s="10" t="s">
        <v>1321</v>
      </c>
      <c r="H331" s="16">
        <v>6</v>
      </c>
      <c r="I331" s="16">
        <v>6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7" t="s">
        <v>1279</v>
      </c>
      <c r="R331" s="7" t="str">
        <f>IF(Q331="","",VLOOKUP(Q331,Sheet2!$A$14:$B$65,2,0))</f>
        <v>ﾊｲｹｱﾕﾆｯﾄ入院医療管理料１</v>
      </c>
      <c r="S331" s="16">
        <v>6</v>
      </c>
    </row>
    <row r="332" spans="2:19" outlineLevel="2" x14ac:dyDescent="0.15">
      <c r="B332" s="10" t="s">
        <v>1731</v>
      </c>
      <c r="C332" s="10" t="s">
        <v>18</v>
      </c>
      <c r="D332" s="7" t="s">
        <v>287</v>
      </c>
      <c r="E332" s="10" t="s">
        <v>1063</v>
      </c>
      <c r="F332" s="10" t="s">
        <v>1321</v>
      </c>
      <c r="G332" s="10" t="s">
        <v>1321</v>
      </c>
      <c r="H332" s="16">
        <v>18</v>
      </c>
      <c r="I332" s="16">
        <v>18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7" t="s">
        <v>1270</v>
      </c>
      <c r="R332" s="7" t="str">
        <f>IF(Q332="","",VLOOKUP(Q332,Sheet2!$A$14:$B$65,2,0))</f>
        <v>ﾊｲｹｱﾕﾆｯﾄ入院医療管理料２</v>
      </c>
      <c r="S332" s="16">
        <v>18</v>
      </c>
    </row>
    <row r="333" spans="2:19" outlineLevel="2" x14ac:dyDescent="0.15">
      <c r="B333" s="10" t="s">
        <v>1731</v>
      </c>
      <c r="C333" s="10" t="s">
        <v>18</v>
      </c>
      <c r="D333" s="7" t="s">
        <v>287</v>
      </c>
      <c r="E333" s="10" t="s">
        <v>1064</v>
      </c>
      <c r="F333" s="10" t="s">
        <v>1321</v>
      </c>
      <c r="G333" s="10" t="s">
        <v>1321</v>
      </c>
      <c r="H333" s="16">
        <v>13</v>
      </c>
      <c r="I333" s="16">
        <v>13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7" t="s">
        <v>1297</v>
      </c>
      <c r="R333" s="7" t="str">
        <f>IF(Q333="","",VLOOKUP(Q333,Sheet2!$A$14:$B$65,2,0))</f>
        <v>脳卒中ｹｱﾕﾆｯﾄ入院医療管理料</v>
      </c>
      <c r="S333" s="16">
        <v>13</v>
      </c>
    </row>
    <row r="334" spans="2:19" outlineLevel="2" x14ac:dyDescent="0.15">
      <c r="B334" s="10" t="s">
        <v>1731</v>
      </c>
      <c r="C334" s="10" t="s">
        <v>18</v>
      </c>
      <c r="D334" s="7" t="s">
        <v>287</v>
      </c>
      <c r="E334" s="10" t="s">
        <v>1065</v>
      </c>
      <c r="F334" s="10" t="s">
        <v>1321</v>
      </c>
      <c r="G334" s="10" t="s">
        <v>1321</v>
      </c>
      <c r="H334" s="16">
        <v>45</v>
      </c>
      <c r="I334" s="16">
        <v>45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7" t="s">
        <v>1261</v>
      </c>
      <c r="R334" s="7" t="str">
        <f>IF(Q334="","",VLOOKUP(Q334,Sheet2!$A$14:$B$65,2,0))</f>
        <v>地域一般入院料２</v>
      </c>
      <c r="S334" s="16">
        <v>45</v>
      </c>
    </row>
    <row r="335" spans="2:19" outlineLevel="2" x14ac:dyDescent="0.15">
      <c r="B335" s="10" t="s">
        <v>1731</v>
      </c>
      <c r="C335" s="10" t="s">
        <v>18</v>
      </c>
      <c r="D335" s="7" t="s">
        <v>287</v>
      </c>
      <c r="E335" s="10" t="s">
        <v>1066</v>
      </c>
      <c r="F335" s="10" t="s">
        <v>1321</v>
      </c>
      <c r="G335" s="10" t="s">
        <v>1321</v>
      </c>
      <c r="H335" s="16">
        <v>45</v>
      </c>
      <c r="I335" s="16">
        <v>45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7" t="s">
        <v>1261</v>
      </c>
      <c r="R335" s="7" t="str">
        <f>IF(Q335="","",VLOOKUP(Q335,Sheet2!$A$14:$B$65,2,0))</f>
        <v>地域一般入院料２</v>
      </c>
      <c r="S335" s="16">
        <v>45</v>
      </c>
    </row>
    <row r="336" spans="2:19" outlineLevel="2" x14ac:dyDescent="0.15">
      <c r="B336" s="10" t="s">
        <v>1731</v>
      </c>
      <c r="C336" s="10" t="s">
        <v>18</v>
      </c>
      <c r="D336" s="7" t="s">
        <v>287</v>
      </c>
      <c r="E336" s="10" t="s">
        <v>1067</v>
      </c>
      <c r="F336" s="10" t="s">
        <v>1321</v>
      </c>
      <c r="G336" s="10" t="s">
        <v>1321</v>
      </c>
      <c r="H336" s="16">
        <v>51</v>
      </c>
      <c r="I336" s="16">
        <v>51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7" t="s">
        <v>1261</v>
      </c>
      <c r="R336" s="7" t="str">
        <f>IF(Q336="","",VLOOKUP(Q336,Sheet2!$A$14:$B$65,2,0))</f>
        <v>地域一般入院料２</v>
      </c>
      <c r="S336" s="16">
        <v>51</v>
      </c>
    </row>
    <row r="337" spans="2:19" outlineLevel="2" x14ac:dyDescent="0.15">
      <c r="B337" s="10" t="s">
        <v>1731</v>
      </c>
      <c r="C337" s="10" t="s">
        <v>18</v>
      </c>
      <c r="D337" s="7" t="s">
        <v>287</v>
      </c>
      <c r="E337" s="10" t="s">
        <v>1068</v>
      </c>
      <c r="F337" s="10" t="s">
        <v>1321</v>
      </c>
      <c r="G337" s="10" t="s">
        <v>1321</v>
      </c>
      <c r="H337" s="16">
        <v>39</v>
      </c>
      <c r="I337" s="16">
        <v>39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7" t="s">
        <v>1261</v>
      </c>
      <c r="R337" s="7" t="str">
        <f>IF(Q337="","",VLOOKUP(Q337,Sheet2!$A$14:$B$65,2,0))</f>
        <v>地域一般入院料２</v>
      </c>
      <c r="S337" s="16">
        <v>39</v>
      </c>
    </row>
    <row r="338" spans="2:19" outlineLevel="2" x14ac:dyDescent="0.15">
      <c r="B338" s="10" t="s">
        <v>1731</v>
      </c>
      <c r="C338" s="10" t="s">
        <v>18</v>
      </c>
      <c r="D338" s="7" t="s">
        <v>287</v>
      </c>
      <c r="E338" s="10" t="s">
        <v>1069</v>
      </c>
      <c r="F338" s="10" t="s">
        <v>1321</v>
      </c>
      <c r="G338" s="10" t="s">
        <v>1321</v>
      </c>
      <c r="H338" s="16">
        <v>50</v>
      </c>
      <c r="I338" s="16">
        <v>50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7" t="s">
        <v>1261</v>
      </c>
      <c r="R338" s="7" t="str">
        <f>IF(Q338="","",VLOOKUP(Q338,Sheet2!$A$14:$B$65,2,0))</f>
        <v>地域一般入院料２</v>
      </c>
      <c r="S338" s="16">
        <v>50</v>
      </c>
    </row>
    <row r="339" spans="2:19" outlineLevel="2" x14ac:dyDescent="0.15">
      <c r="B339" s="10" t="s">
        <v>1731</v>
      </c>
      <c r="C339" s="10" t="s">
        <v>18</v>
      </c>
      <c r="D339" s="7" t="s">
        <v>287</v>
      </c>
      <c r="E339" s="10" t="s">
        <v>1070</v>
      </c>
      <c r="F339" s="10" t="s">
        <v>1321</v>
      </c>
      <c r="G339" s="10" t="s">
        <v>1321</v>
      </c>
      <c r="H339" s="16">
        <v>44</v>
      </c>
      <c r="I339" s="16">
        <v>44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7" t="s">
        <v>1261</v>
      </c>
      <c r="R339" s="7" t="str">
        <f>IF(Q339="","",VLOOKUP(Q339,Sheet2!$A$14:$B$65,2,0))</f>
        <v>地域一般入院料２</v>
      </c>
      <c r="S339" s="16">
        <v>44</v>
      </c>
    </row>
    <row r="340" spans="2:19" outlineLevel="2" x14ac:dyDescent="0.15">
      <c r="B340" s="10" t="s">
        <v>1731</v>
      </c>
      <c r="C340" s="10" t="s">
        <v>18</v>
      </c>
      <c r="D340" s="7" t="s">
        <v>287</v>
      </c>
      <c r="E340" s="10" t="s">
        <v>1071</v>
      </c>
      <c r="F340" s="10" t="s">
        <v>1321</v>
      </c>
      <c r="G340" s="10" t="s">
        <v>1321</v>
      </c>
      <c r="H340" s="16">
        <v>48</v>
      </c>
      <c r="I340" s="16">
        <v>48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7" t="s">
        <v>1261</v>
      </c>
      <c r="R340" s="7" t="str">
        <f>IF(Q340="","",VLOOKUP(Q340,Sheet2!$A$14:$B$65,2,0))</f>
        <v>地域一般入院料２</v>
      </c>
      <c r="S340" s="16">
        <v>48</v>
      </c>
    </row>
    <row r="341" spans="2:19" outlineLevel="2" x14ac:dyDescent="0.15">
      <c r="B341" s="10" t="s">
        <v>1731</v>
      </c>
      <c r="C341" s="10" t="s">
        <v>18</v>
      </c>
      <c r="D341" s="7" t="s">
        <v>287</v>
      </c>
      <c r="E341" s="10" t="s">
        <v>1072</v>
      </c>
      <c r="F341" s="10" t="s">
        <v>1321</v>
      </c>
      <c r="G341" s="10" t="s">
        <v>1321</v>
      </c>
      <c r="H341" s="16">
        <v>43</v>
      </c>
      <c r="I341" s="16">
        <v>43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7" t="s">
        <v>1261</v>
      </c>
      <c r="R341" s="7" t="str">
        <f>IF(Q341="","",VLOOKUP(Q341,Sheet2!$A$14:$B$65,2,0))</f>
        <v>地域一般入院料２</v>
      </c>
      <c r="S341" s="16">
        <v>43</v>
      </c>
    </row>
    <row r="342" spans="2:19" outlineLevel="2" x14ac:dyDescent="0.15">
      <c r="B342" s="10" t="s">
        <v>1731</v>
      </c>
      <c r="C342" s="10" t="s">
        <v>18</v>
      </c>
      <c r="D342" s="7" t="s">
        <v>287</v>
      </c>
      <c r="E342" s="10" t="s">
        <v>1073</v>
      </c>
      <c r="F342" s="10" t="s">
        <v>1321</v>
      </c>
      <c r="G342" s="10" t="s">
        <v>1321</v>
      </c>
      <c r="H342" s="16">
        <v>45</v>
      </c>
      <c r="I342" s="16">
        <v>45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7" t="s">
        <v>1261</v>
      </c>
      <c r="R342" s="7" t="str">
        <f>IF(Q342="","",VLOOKUP(Q342,Sheet2!$A$14:$B$65,2,0))</f>
        <v>地域一般入院料２</v>
      </c>
      <c r="S342" s="16">
        <v>45</v>
      </c>
    </row>
    <row r="343" spans="2:19" outlineLevel="2" x14ac:dyDescent="0.15">
      <c r="B343" s="10" t="s">
        <v>1731</v>
      </c>
      <c r="C343" s="10" t="s">
        <v>18</v>
      </c>
      <c r="D343" s="7" t="s">
        <v>287</v>
      </c>
      <c r="E343" s="10" t="s">
        <v>1074</v>
      </c>
      <c r="F343" s="10" t="s">
        <v>1321</v>
      </c>
      <c r="G343" s="10" t="s">
        <v>1321</v>
      </c>
      <c r="H343" s="16">
        <v>48</v>
      </c>
      <c r="I343" s="16">
        <v>48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7" t="s">
        <v>1261</v>
      </c>
      <c r="R343" s="7" t="str">
        <f>IF(Q343="","",VLOOKUP(Q343,Sheet2!$A$14:$B$65,2,0))</f>
        <v>地域一般入院料２</v>
      </c>
      <c r="S343" s="16">
        <v>48</v>
      </c>
    </row>
    <row r="344" spans="2:19" outlineLevel="2" x14ac:dyDescent="0.15">
      <c r="B344" s="10" t="s">
        <v>1731</v>
      </c>
      <c r="C344" s="10" t="s">
        <v>18</v>
      </c>
      <c r="D344" s="7" t="s">
        <v>287</v>
      </c>
      <c r="E344" s="10" t="s">
        <v>1075</v>
      </c>
      <c r="F344" s="10" t="s">
        <v>1321</v>
      </c>
      <c r="G344" s="10" t="s">
        <v>1321</v>
      </c>
      <c r="H344" s="16">
        <v>34</v>
      </c>
      <c r="I344" s="16">
        <v>34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7" t="s">
        <v>1261</v>
      </c>
      <c r="R344" s="7" t="str">
        <f>IF(Q344="","",VLOOKUP(Q344,Sheet2!$A$14:$B$65,2,0))</f>
        <v>地域一般入院料２</v>
      </c>
      <c r="S344" s="16">
        <v>34</v>
      </c>
    </row>
    <row r="345" spans="2:19" outlineLevel="2" x14ac:dyDescent="0.15">
      <c r="B345" s="10" t="s">
        <v>1731</v>
      </c>
      <c r="C345" s="10" t="s">
        <v>18</v>
      </c>
      <c r="D345" s="7" t="s">
        <v>287</v>
      </c>
      <c r="E345" s="10" t="s">
        <v>1076</v>
      </c>
      <c r="F345" s="10" t="s">
        <v>1321</v>
      </c>
      <c r="G345" s="10" t="s">
        <v>1321</v>
      </c>
      <c r="H345" s="16">
        <v>38</v>
      </c>
      <c r="I345" s="16">
        <v>38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7" t="s">
        <v>1261</v>
      </c>
      <c r="R345" s="7" t="str">
        <f>IF(Q345="","",VLOOKUP(Q345,Sheet2!$A$14:$B$65,2,0))</f>
        <v>地域一般入院料２</v>
      </c>
      <c r="S345" s="16">
        <v>38</v>
      </c>
    </row>
    <row r="346" spans="2:19" outlineLevel="2" x14ac:dyDescent="0.15">
      <c r="B346" s="10" t="s">
        <v>1731</v>
      </c>
      <c r="C346" s="10" t="s">
        <v>18</v>
      </c>
      <c r="D346" s="7" t="s">
        <v>287</v>
      </c>
      <c r="E346" s="10" t="s">
        <v>1077</v>
      </c>
      <c r="F346" s="10" t="s">
        <v>1321</v>
      </c>
      <c r="G346" s="10" t="s">
        <v>1321</v>
      </c>
      <c r="H346" s="16">
        <v>33</v>
      </c>
      <c r="I346" s="16">
        <v>33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7" t="s">
        <v>1261</v>
      </c>
      <c r="R346" s="7" t="str">
        <f>IF(Q346="","",VLOOKUP(Q346,Sheet2!$A$14:$B$65,2,0))</f>
        <v>地域一般入院料２</v>
      </c>
      <c r="S346" s="16">
        <v>33</v>
      </c>
    </row>
    <row r="347" spans="2:19" outlineLevel="2" x14ac:dyDescent="0.15">
      <c r="B347" s="10" t="s">
        <v>1731</v>
      </c>
      <c r="C347" s="10" t="s">
        <v>18</v>
      </c>
      <c r="D347" s="7" t="s">
        <v>287</v>
      </c>
      <c r="E347" s="10" t="s">
        <v>1078</v>
      </c>
      <c r="F347" s="10" t="s">
        <v>1321</v>
      </c>
      <c r="G347" s="10" t="s">
        <v>1321</v>
      </c>
      <c r="H347" s="16">
        <v>28</v>
      </c>
      <c r="I347" s="16">
        <v>28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7" t="s">
        <v>1261</v>
      </c>
      <c r="R347" s="7" t="str">
        <f>IF(Q347="","",VLOOKUP(Q347,Sheet2!$A$14:$B$65,2,0))</f>
        <v>地域一般入院料２</v>
      </c>
      <c r="S347" s="16">
        <v>28</v>
      </c>
    </row>
    <row r="348" spans="2:19" outlineLevel="2" x14ac:dyDescent="0.15">
      <c r="B348" s="10" t="s">
        <v>1731</v>
      </c>
      <c r="C348" s="10" t="s">
        <v>18</v>
      </c>
      <c r="D348" s="7" t="s">
        <v>287</v>
      </c>
      <c r="E348" s="10" t="s">
        <v>1079</v>
      </c>
      <c r="F348" s="10" t="s">
        <v>1321</v>
      </c>
      <c r="G348" s="10" t="s">
        <v>1321</v>
      </c>
      <c r="H348" s="16">
        <v>41</v>
      </c>
      <c r="I348" s="16">
        <v>41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7" t="s">
        <v>1295</v>
      </c>
      <c r="R348" s="7" t="str">
        <f>IF(Q348="","",VLOOKUP(Q348,Sheet2!$A$14:$B$65,2,0))</f>
        <v>新生児特定集中治療室管理料１</v>
      </c>
      <c r="S348" s="16">
        <v>41</v>
      </c>
    </row>
    <row r="349" spans="2:19" outlineLevel="2" x14ac:dyDescent="0.15">
      <c r="B349" s="10" t="s">
        <v>1731</v>
      </c>
      <c r="C349" s="10" t="s">
        <v>18</v>
      </c>
      <c r="D349" s="7" t="s">
        <v>287</v>
      </c>
      <c r="E349" s="10" t="s">
        <v>1080</v>
      </c>
      <c r="F349" s="10" t="s">
        <v>1321</v>
      </c>
      <c r="G349" s="10" t="s">
        <v>1321</v>
      </c>
      <c r="H349" s="16">
        <v>33</v>
      </c>
      <c r="I349" s="16">
        <v>33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7" t="s">
        <v>1295</v>
      </c>
      <c r="R349" s="7" t="str">
        <f>IF(Q349="","",VLOOKUP(Q349,Sheet2!$A$14:$B$65,2,0))</f>
        <v>新生児特定集中治療室管理料１</v>
      </c>
      <c r="S349" s="16">
        <v>33</v>
      </c>
    </row>
    <row r="350" spans="2:19" outlineLevel="2" x14ac:dyDescent="0.15">
      <c r="B350" s="10" t="s">
        <v>1731</v>
      </c>
      <c r="C350" s="10" t="s">
        <v>18</v>
      </c>
      <c r="D350" s="7" t="s">
        <v>287</v>
      </c>
      <c r="E350" s="10" t="s">
        <v>1081</v>
      </c>
      <c r="F350" s="10" t="s">
        <v>1321</v>
      </c>
      <c r="G350" s="10" t="s">
        <v>1321</v>
      </c>
      <c r="H350" s="16">
        <v>40</v>
      </c>
      <c r="I350" s="16">
        <v>40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7" t="s">
        <v>1261</v>
      </c>
      <c r="R350" s="7" t="str">
        <f>IF(Q350="","",VLOOKUP(Q350,Sheet2!$A$14:$B$65,2,0))</f>
        <v>地域一般入院料２</v>
      </c>
      <c r="S350" s="16">
        <v>40</v>
      </c>
    </row>
    <row r="351" spans="2:19" outlineLevel="2" x14ac:dyDescent="0.15">
      <c r="B351" s="10" t="s">
        <v>1731</v>
      </c>
      <c r="C351" s="10" t="s">
        <v>18</v>
      </c>
      <c r="D351" s="7" t="s">
        <v>287</v>
      </c>
      <c r="E351" s="10" t="s">
        <v>1082</v>
      </c>
      <c r="F351" s="10" t="s">
        <v>1321</v>
      </c>
      <c r="G351" s="10" t="s">
        <v>1321</v>
      </c>
      <c r="H351" s="16">
        <v>38</v>
      </c>
      <c r="I351" s="16">
        <v>38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7" t="s">
        <v>1261</v>
      </c>
      <c r="R351" s="7" t="str">
        <f>IF(Q351="","",VLOOKUP(Q351,Sheet2!$A$14:$B$65,2,0))</f>
        <v>地域一般入院料２</v>
      </c>
      <c r="S351" s="16">
        <v>38</v>
      </c>
    </row>
    <row r="352" spans="2:19" outlineLevel="2" x14ac:dyDescent="0.15">
      <c r="B352" s="10" t="s">
        <v>1731</v>
      </c>
      <c r="C352" s="10" t="s">
        <v>18</v>
      </c>
      <c r="D352" s="7" t="s">
        <v>287</v>
      </c>
      <c r="E352" s="10" t="s">
        <v>1083</v>
      </c>
      <c r="F352" s="10" t="s">
        <v>1321</v>
      </c>
      <c r="G352" s="10" t="s">
        <v>1321</v>
      </c>
      <c r="H352" s="16">
        <v>44</v>
      </c>
      <c r="I352" s="16">
        <v>44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7" t="s">
        <v>1261</v>
      </c>
      <c r="R352" s="7" t="str">
        <f>IF(Q352="","",VLOOKUP(Q352,Sheet2!$A$14:$B$65,2,0))</f>
        <v>地域一般入院料２</v>
      </c>
      <c r="S352" s="16">
        <v>44</v>
      </c>
    </row>
    <row r="353" spans="2:19" outlineLevel="2" x14ac:dyDescent="0.15">
      <c r="B353" s="10" t="s">
        <v>1731</v>
      </c>
      <c r="C353" s="10" t="s">
        <v>18</v>
      </c>
      <c r="D353" s="7" t="s">
        <v>287</v>
      </c>
      <c r="E353" s="10" t="s">
        <v>1084</v>
      </c>
      <c r="F353" s="10" t="s">
        <v>1321</v>
      </c>
      <c r="G353" s="10" t="s">
        <v>1321</v>
      </c>
      <c r="H353" s="16">
        <v>44</v>
      </c>
      <c r="I353" s="16">
        <v>44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7" t="s">
        <v>1261</v>
      </c>
      <c r="R353" s="7" t="str">
        <f>IF(Q353="","",VLOOKUP(Q353,Sheet2!$A$14:$B$65,2,0))</f>
        <v>地域一般入院料２</v>
      </c>
      <c r="S353" s="16">
        <v>44</v>
      </c>
    </row>
    <row r="354" spans="2:19" outlineLevel="2" x14ac:dyDescent="0.15">
      <c r="B354" s="10" t="s">
        <v>1731</v>
      </c>
      <c r="C354" s="10" t="s">
        <v>18</v>
      </c>
      <c r="D354" s="7" t="s">
        <v>287</v>
      </c>
      <c r="E354" s="10" t="s">
        <v>1085</v>
      </c>
      <c r="F354" s="10" t="s">
        <v>1321</v>
      </c>
      <c r="G354" s="10" t="s">
        <v>1321</v>
      </c>
      <c r="H354" s="16">
        <v>40</v>
      </c>
      <c r="I354" s="16">
        <v>40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7" t="s">
        <v>1261</v>
      </c>
      <c r="R354" s="7" t="str">
        <f>IF(Q354="","",VLOOKUP(Q354,Sheet2!$A$14:$B$65,2,0))</f>
        <v>地域一般入院料２</v>
      </c>
      <c r="S354" s="16">
        <v>40</v>
      </c>
    </row>
    <row r="355" spans="2:19" outlineLevel="2" x14ac:dyDescent="0.15">
      <c r="B355" s="10" t="s">
        <v>1731</v>
      </c>
      <c r="C355" s="10" t="s">
        <v>18</v>
      </c>
      <c r="D355" s="7" t="s">
        <v>287</v>
      </c>
      <c r="E355" s="10" t="s">
        <v>1086</v>
      </c>
      <c r="F355" s="10" t="s">
        <v>1321</v>
      </c>
      <c r="G355" s="10" t="s">
        <v>1321</v>
      </c>
      <c r="H355" s="16">
        <v>46</v>
      </c>
      <c r="I355" s="16">
        <v>46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7" t="s">
        <v>1261</v>
      </c>
      <c r="R355" s="7" t="str">
        <f>IF(Q355="","",VLOOKUP(Q355,Sheet2!$A$14:$B$65,2,0))</f>
        <v>地域一般入院料２</v>
      </c>
      <c r="S355" s="16">
        <v>46</v>
      </c>
    </row>
    <row r="356" spans="2:19" outlineLevel="2" x14ac:dyDescent="0.15">
      <c r="B356" s="10" t="s">
        <v>1731</v>
      </c>
      <c r="C356" s="10" t="s">
        <v>18</v>
      </c>
      <c r="D356" s="7" t="s">
        <v>287</v>
      </c>
      <c r="E356" s="10" t="s">
        <v>1087</v>
      </c>
      <c r="F356" s="10" t="s">
        <v>1321</v>
      </c>
      <c r="G356" s="10" t="s">
        <v>1321</v>
      </c>
      <c r="H356" s="16">
        <v>44</v>
      </c>
      <c r="I356" s="16">
        <v>44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7" t="s">
        <v>1261</v>
      </c>
      <c r="R356" s="7" t="str">
        <f>IF(Q356="","",VLOOKUP(Q356,Sheet2!$A$14:$B$65,2,0))</f>
        <v>地域一般入院料２</v>
      </c>
      <c r="S356" s="16">
        <v>44</v>
      </c>
    </row>
    <row r="357" spans="2:19" outlineLevel="2" x14ac:dyDescent="0.15">
      <c r="B357" s="10" t="s">
        <v>1731</v>
      </c>
      <c r="C357" s="10" t="s">
        <v>18</v>
      </c>
      <c r="D357" s="7" t="s">
        <v>287</v>
      </c>
      <c r="E357" s="10" t="s">
        <v>1088</v>
      </c>
      <c r="F357" s="10" t="s">
        <v>1321</v>
      </c>
      <c r="G357" s="10" t="s">
        <v>1321</v>
      </c>
      <c r="H357" s="16">
        <v>46</v>
      </c>
      <c r="I357" s="16">
        <v>46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7" t="s">
        <v>1261</v>
      </c>
      <c r="R357" s="7" t="str">
        <f>IF(Q357="","",VLOOKUP(Q357,Sheet2!$A$14:$B$65,2,0))</f>
        <v>地域一般入院料２</v>
      </c>
      <c r="S357" s="16">
        <v>46</v>
      </c>
    </row>
    <row r="358" spans="2:19" outlineLevel="2" x14ac:dyDescent="0.15">
      <c r="B358" s="10" t="s">
        <v>1731</v>
      </c>
      <c r="C358" s="10" t="s">
        <v>18</v>
      </c>
      <c r="D358" s="7" t="s">
        <v>287</v>
      </c>
      <c r="E358" s="10" t="s">
        <v>1089</v>
      </c>
      <c r="F358" s="10" t="s">
        <v>1321</v>
      </c>
      <c r="G358" s="10" t="s">
        <v>1321</v>
      </c>
      <c r="H358" s="16">
        <v>42</v>
      </c>
      <c r="I358" s="16">
        <v>42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7" t="s">
        <v>1261</v>
      </c>
      <c r="R358" s="7" t="str">
        <f>IF(Q358="","",VLOOKUP(Q358,Sheet2!$A$14:$B$65,2,0))</f>
        <v>地域一般入院料２</v>
      </c>
      <c r="S358" s="16">
        <v>42</v>
      </c>
    </row>
    <row r="359" spans="2:19" outlineLevel="2" x14ac:dyDescent="0.15">
      <c r="B359" s="10" t="s">
        <v>1731</v>
      </c>
      <c r="C359" s="10" t="s">
        <v>18</v>
      </c>
      <c r="D359" s="7" t="s">
        <v>287</v>
      </c>
      <c r="E359" s="10" t="s">
        <v>1090</v>
      </c>
      <c r="F359" s="10" t="s">
        <v>1321</v>
      </c>
      <c r="G359" s="10" t="s">
        <v>1321</v>
      </c>
      <c r="H359" s="16">
        <v>32</v>
      </c>
      <c r="I359" s="16">
        <v>32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7" t="s">
        <v>1261</v>
      </c>
      <c r="R359" s="7" t="str">
        <f>IF(Q359="","",VLOOKUP(Q359,Sheet2!$A$14:$B$65,2,0))</f>
        <v>地域一般入院料２</v>
      </c>
      <c r="S359" s="16">
        <v>32</v>
      </c>
    </row>
    <row r="360" spans="2:19" outlineLevel="1" x14ac:dyDescent="0.15">
      <c r="B360" s="10"/>
      <c r="C360" s="10"/>
      <c r="D360" s="9" t="s">
        <v>1545</v>
      </c>
      <c r="E360" s="10"/>
      <c r="F360" s="10"/>
      <c r="G360" s="10"/>
      <c r="H360" s="16">
        <f t="shared" ref="H360:P360" si="67">SUBTOTAL(9,H326:H359)</f>
        <v>1182</v>
      </c>
      <c r="I360" s="16">
        <f t="shared" si="67"/>
        <v>1182</v>
      </c>
      <c r="J360" s="16">
        <f t="shared" si="67"/>
        <v>0</v>
      </c>
      <c r="K360" s="16">
        <f t="shared" si="67"/>
        <v>0</v>
      </c>
      <c r="L360" s="16">
        <f t="shared" si="67"/>
        <v>0</v>
      </c>
      <c r="M360" s="16">
        <f t="shared" si="67"/>
        <v>0</v>
      </c>
      <c r="N360" s="16">
        <f t="shared" si="67"/>
        <v>0</v>
      </c>
      <c r="O360" s="16">
        <f t="shared" si="67"/>
        <v>0</v>
      </c>
      <c r="P360" s="16">
        <f t="shared" si="67"/>
        <v>0</v>
      </c>
      <c r="Q360" s="7"/>
      <c r="R360" s="7"/>
      <c r="S360" s="16">
        <f>SUBTOTAL(9,S326:S359)</f>
        <v>1182</v>
      </c>
    </row>
    <row r="361" spans="2:19" outlineLevel="2" x14ac:dyDescent="0.15">
      <c r="B361" s="10" t="s">
        <v>1731</v>
      </c>
      <c r="C361" s="10" t="s">
        <v>18</v>
      </c>
      <c r="D361" s="7" t="s">
        <v>342</v>
      </c>
      <c r="E361" s="10" t="s">
        <v>965</v>
      </c>
      <c r="F361" s="10" t="s">
        <v>1193</v>
      </c>
      <c r="G361" s="10" t="s">
        <v>1193</v>
      </c>
      <c r="H361" s="16">
        <v>56</v>
      </c>
      <c r="I361" s="16">
        <v>56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7" t="s">
        <v>1272</v>
      </c>
      <c r="R361" s="7" t="str">
        <f>IF(Q361="","",VLOOKUP(Q361,Sheet2!$A$14:$B$65,2,0))</f>
        <v>回復期リハビリテーション病棟入院料２</v>
      </c>
      <c r="S361" s="16">
        <v>56</v>
      </c>
    </row>
    <row r="362" spans="2:19" outlineLevel="2" x14ac:dyDescent="0.15">
      <c r="B362" s="10" t="s">
        <v>1731</v>
      </c>
      <c r="C362" s="10" t="s">
        <v>18</v>
      </c>
      <c r="D362" s="7" t="s">
        <v>342</v>
      </c>
      <c r="E362" s="10" t="s">
        <v>1142</v>
      </c>
      <c r="F362" s="10" t="s">
        <v>1193</v>
      </c>
      <c r="G362" s="10" t="s">
        <v>1193</v>
      </c>
      <c r="H362" s="16">
        <v>0</v>
      </c>
      <c r="I362" s="16">
        <v>0</v>
      </c>
      <c r="J362" s="16">
        <v>0</v>
      </c>
      <c r="K362" s="16">
        <v>58</v>
      </c>
      <c r="L362" s="16">
        <v>58</v>
      </c>
      <c r="M362" s="16">
        <v>0</v>
      </c>
      <c r="N362" s="16">
        <v>0</v>
      </c>
      <c r="O362" s="16">
        <v>0</v>
      </c>
      <c r="P362" s="16">
        <v>0</v>
      </c>
      <c r="Q362" s="7" t="s">
        <v>1257</v>
      </c>
      <c r="R362" s="7" t="str">
        <f>IF(Q362="","",VLOOKUP(Q362,Sheet2!$A$14:$B$65,2,0))</f>
        <v>急性期一般入院料６</v>
      </c>
      <c r="S362" s="16">
        <v>58</v>
      </c>
    </row>
    <row r="363" spans="2:19" outlineLevel="2" x14ac:dyDescent="0.15">
      <c r="B363" s="10" t="s">
        <v>1731</v>
      </c>
      <c r="C363" s="10" t="s">
        <v>18</v>
      </c>
      <c r="D363" s="7" t="s">
        <v>342</v>
      </c>
      <c r="E363" s="10" t="s">
        <v>1143</v>
      </c>
      <c r="F363" s="10" t="s">
        <v>1323</v>
      </c>
      <c r="G363" s="10" t="s">
        <v>1323</v>
      </c>
      <c r="H363" s="16">
        <v>0</v>
      </c>
      <c r="I363" s="16">
        <v>0</v>
      </c>
      <c r="J363" s="16">
        <v>0</v>
      </c>
      <c r="K363" s="16">
        <v>50</v>
      </c>
      <c r="L363" s="16">
        <v>50</v>
      </c>
      <c r="M363" s="16">
        <v>0</v>
      </c>
      <c r="N363" s="16">
        <v>0</v>
      </c>
      <c r="O363" s="16">
        <v>0</v>
      </c>
      <c r="P363" s="16">
        <v>0</v>
      </c>
      <c r="Q363" s="7" t="s">
        <v>1283</v>
      </c>
      <c r="R363" s="7" t="str">
        <f>IF(Q363="","",VLOOKUP(Q363,Sheet2!$A$14:$B$65,2,0))</f>
        <v>特殊疾患入院医療管理料</v>
      </c>
      <c r="S363" s="16">
        <v>50</v>
      </c>
    </row>
    <row r="364" spans="2:19" outlineLevel="2" x14ac:dyDescent="0.15">
      <c r="B364" s="10" t="s">
        <v>1731</v>
      </c>
      <c r="C364" s="10" t="s">
        <v>18</v>
      </c>
      <c r="D364" s="7" t="s">
        <v>342</v>
      </c>
      <c r="E364" s="10" t="s">
        <v>1144</v>
      </c>
      <c r="F364" s="10" t="s">
        <v>1322</v>
      </c>
      <c r="G364" s="10" t="s">
        <v>1322</v>
      </c>
      <c r="H364" s="16">
        <v>44</v>
      </c>
      <c r="I364" s="16">
        <v>44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7" t="s">
        <v>1254</v>
      </c>
      <c r="R364" s="7" t="str">
        <f>IF(Q364="","",VLOOKUP(Q364,Sheet2!$A$14:$B$65,2,0))</f>
        <v>急性期一般入院料２</v>
      </c>
      <c r="S364" s="16">
        <v>44</v>
      </c>
    </row>
    <row r="365" spans="2:19" outlineLevel="2" x14ac:dyDescent="0.15">
      <c r="B365" s="10" t="s">
        <v>1731</v>
      </c>
      <c r="C365" s="10" t="s">
        <v>18</v>
      </c>
      <c r="D365" s="7" t="s">
        <v>342</v>
      </c>
      <c r="E365" s="10" t="s">
        <v>1145</v>
      </c>
      <c r="F365" s="10" t="s">
        <v>1323</v>
      </c>
      <c r="G365" s="10" t="s">
        <v>1323</v>
      </c>
      <c r="H365" s="16">
        <v>0</v>
      </c>
      <c r="I365" s="16">
        <v>0</v>
      </c>
      <c r="J365" s="16">
        <v>0</v>
      </c>
      <c r="K365" s="16">
        <v>60</v>
      </c>
      <c r="L365" s="16">
        <v>60</v>
      </c>
      <c r="M365" s="16">
        <v>0</v>
      </c>
      <c r="N365" s="16">
        <v>0</v>
      </c>
      <c r="O365" s="16">
        <v>0</v>
      </c>
      <c r="P365" s="16">
        <v>0</v>
      </c>
      <c r="Q365" s="7" t="s">
        <v>1282</v>
      </c>
      <c r="R365" s="7" t="str">
        <f>IF(Q365="","",VLOOKUP(Q365,Sheet2!$A$14:$B$65,2,0))</f>
        <v>小児入院医療管理料３</v>
      </c>
      <c r="S365" s="16">
        <v>60</v>
      </c>
    </row>
    <row r="366" spans="2:19" outlineLevel="2" x14ac:dyDescent="0.15">
      <c r="B366" s="10" t="s">
        <v>1731</v>
      </c>
      <c r="C366" s="10" t="s">
        <v>18</v>
      </c>
      <c r="D366" s="7" t="s">
        <v>342</v>
      </c>
      <c r="E366" s="10" t="s">
        <v>1146</v>
      </c>
      <c r="F366" s="10" t="s">
        <v>1193</v>
      </c>
      <c r="G366" s="10" t="s">
        <v>1193</v>
      </c>
      <c r="H366" s="16">
        <v>0</v>
      </c>
      <c r="I366" s="16">
        <v>0</v>
      </c>
      <c r="J366" s="16">
        <v>0</v>
      </c>
      <c r="K366" s="16">
        <v>58</v>
      </c>
      <c r="L366" s="16">
        <v>58</v>
      </c>
      <c r="M366" s="16">
        <v>0</v>
      </c>
      <c r="N366" s="16">
        <v>0</v>
      </c>
      <c r="O366" s="16">
        <v>0</v>
      </c>
      <c r="P366" s="16">
        <v>0</v>
      </c>
      <c r="Q366" s="7" t="s">
        <v>1257</v>
      </c>
      <c r="R366" s="7" t="str">
        <f>IF(Q366="","",VLOOKUP(Q366,Sheet2!$A$14:$B$65,2,0))</f>
        <v>急性期一般入院料６</v>
      </c>
      <c r="S366" s="16">
        <v>58</v>
      </c>
    </row>
    <row r="367" spans="2:19" outlineLevel="2" x14ac:dyDescent="0.15">
      <c r="B367" s="10" t="s">
        <v>1731</v>
      </c>
      <c r="C367" s="10" t="s">
        <v>18</v>
      </c>
      <c r="D367" s="7" t="s">
        <v>342</v>
      </c>
      <c r="E367" s="10" t="s">
        <v>1147</v>
      </c>
      <c r="F367" s="10" t="s">
        <v>1193</v>
      </c>
      <c r="G367" s="10" t="s">
        <v>1193</v>
      </c>
      <c r="H367" s="16">
        <v>0</v>
      </c>
      <c r="I367" s="16">
        <v>0</v>
      </c>
      <c r="J367" s="16">
        <v>0</v>
      </c>
      <c r="K367" s="16">
        <v>60</v>
      </c>
      <c r="L367" s="16">
        <v>60</v>
      </c>
      <c r="M367" s="16">
        <v>0</v>
      </c>
      <c r="N367" s="16">
        <v>0</v>
      </c>
      <c r="O367" s="16">
        <v>0</v>
      </c>
      <c r="P367" s="16">
        <v>0</v>
      </c>
      <c r="Q367" s="7" t="s">
        <v>1257</v>
      </c>
      <c r="R367" s="7" t="str">
        <f>IF(Q367="","",VLOOKUP(Q367,Sheet2!$A$14:$B$65,2,0))</f>
        <v>急性期一般入院料６</v>
      </c>
      <c r="S367" s="16">
        <v>60</v>
      </c>
    </row>
    <row r="368" spans="2:19" outlineLevel="2" x14ac:dyDescent="0.15">
      <c r="B368" s="10" t="s">
        <v>1731</v>
      </c>
      <c r="C368" s="10" t="s">
        <v>18</v>
      </c>
      <c r="D368" s="7" t="s">
        <v>342</v>
      </c>
      <c r="E368" s="10" t="s">
        <v>1148</v>
      </c>
      <c r="F368" s="10" t="s">
        <v>1322</v>
      </c>
      <c r="G368" s="10" t="s">
        <v>1322</v>
      </c>
      <c r="H368" s="16">
        <v>44</v>
      </c>
      <c r="I368" s="16">
        <v>44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7" t="s">
        <v>1282</v>
      </c>
      <c r="R368" s="7" t="str">
        <f>IF(Q368="","",VLOOKUP(Q368,Sheet2!$A$14:$B$65,2,0))</f>
        <v>小児入院医療管理料３</v>
      </c>
      <c r="S368" s="16">
        <v>44</v>
      </c>
    </row>
    <row r="369" spans="2:19" outlineLevel="2" x14ac:dyDescent="0.15">
      <c r="B369" s="10" t="s">
        <v>1731</v>
      </c>
      <c r="C369" s="10" t="s">
        <v>18</v>
      </c>
      <c r="D369" s="7" t="s">
        <v>342</v>
      </c>
      <c r="E369" s="10" t="s">
        <v>1149</v>
      </c>
      <c r="F369" s="10" t="s">
        <v>1322</v>
      </c>
      <c r="G369" s="10" t="s">
        <v>1322</v>
      </c>
      <c r="H369" s="16">
        <v>42</v>
      </c>
      <c r="I369" s="16">
        <v>42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7" t="s">
        <v>1254</v>
      </c>
      <c r="R369" s="7" t="str">
        <f>IF(Q369="","",VLOOKUP(Q369,Sheet2!$A$14:$B$65,2,0))</f>
        <v>急性期一般入院料２</v>
      </c>
      <c r="S369" s="16">
        <v>42</v>
      </c>
    </row>
    <row r="370" spans="2:19" outlineLevel="2" x14ac:dyDescent="0.15">
      <c r="B370" s="10" t="s">
        <v>1731</v>
      </c>
      <c r="C370" s="10" t="s">
        <v>18</v>
      </c>
      <c r="D370" s="7" t="s">
        <v>342</v>
      </c>
      <c r="E370" s="10" t="s">
        <v>1150</v>
      </c>
      <c r="F370" s="10" t="s">
        <v>1322</v>
      </c>
      <c r="G370" s="10" t="s">
        <v>1322</v>
      </c>
      <c r="H370" s="16">
        <v>30</v>
      </c>
      <c r="I370" s="16">
        <v>30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7" t="s">
        <v>1290</v>
      </c>
      <c r="R370" s="7" t="str">
        <f>IF(Q370="","",VLOOKUP(Q370,Sheet2!$A$14:$B$65,2,0))</f>
        <v>回復期リハビリテーション病棟入院料４</v>
      </c>
      <c r="S370" s="16">
        <v>30</v>
      </c>
    </row>
    <row r="371" spans="2:19" outlineLevel="2" x14ac:dyDescent="0.15">
      <c r="B371" s="10" t="s">
        <v>1731</v>
      </c>
      <c r="C371" s="10" t="s">
        <v>18</v>
      </c>
      <c r="D371" s="7" t="s">
        <v>342</v>
      </c>
      <c r="E371" s="10" t="s">
        <v>1151</v>
      </c>
      <c r="F371" s="10" t="s">
        <v>1323</v>
      </c>
      <c r="G371" s="10" t="s">
        <v>1323</v>
      </c>
      <c r="H371" s="16">
        <v>0</v>
      </c>
      <c r="I371" s="16">
        <v>0</v>
      </c>
      <c r="J371" s="16">
        <v>0</v>
      </c>
      <c r="K371" s="16">
        <v>54</v>
      </c>
      <c r="L371" s="16">
        <v>54</v>
      </c>
      <c r="M371" s="16">
        <v>0</v>
      </c>
      <c r="N371" s="16">
        <v>0</v>
      </c>
      <c r="O371" s="16">
        <v>0</v>
      </c>
      <c r="P371" s="16">
        <v>0</v>
      </c>
      <c r="Q371" s="7" t="s">
        <v>1276</v>
      </c>
      <c r="R371" s="7" t="str">
        <f>IF(Q371="","",VLOOKUP(Q371,Sheet2!$A$14:$B$65,2,0))</f>
        <v>小児入院医療管理料１</v>
      </c>
      <c r="S371" s="16">
        <v>54</v>
      </c>
    </row>
    <row r="372" spans="2:19" outlineLevel="1" x14ac:dyDescent="0.15">
      <c r="B372" s="10"/>
      <c r="C372" s="10"/>
      <c r="D372" s="9" t="s">
        <v>1600</v>
      </c>
      <c r="E372" s="10"/>
      <c r="F372" s="10"/>
      <c r="G372" s="10"/>
      <c r="H372" s="16">
        <f t="shared" ref="H372:P372" si="68">SUBTOTAL(9,H361:H371)</f>
        <v>216</v>
      </c>
      <c r="I372" s="16">
        <f t="shared" si="68"/>
        <v>216</v>
      </c>
      <c r="J372" s="16">
        <f t="shared" si="68"/>
        <v>0</v>
      </c>
      <c r="K372" s="16">
        <f t="shared" si="68"/>
        <v>340</v>
      </c>
      <c r="L372" s="16">
        <f t="shared" si="68"/>
        <v>340</v>
      </c>
      <c r="M372" s="16">
        <f t="shared" si="68"/>
        <v>0</v>
      </c>
      <c r="N372" s="16">
        <f t="shared" si="68"/>
        <v>0</v>
      </c>
      <c r="O372" s="16">
        <f t="shared" si="68"/>
        <v>0</v>
      </c>
      <c r="P372" s="16">
        <f t="shared" si="68"/>
        <v>0</v>
      </c>
      <c r="Q372" s="7"/>
      <c r="R372" s="7"/>
      <c r="S372" s="16">
        <f>SUBTOTAL(9,S361:S371)</f>
        <v>556</v>
      </c>
    </row>
    <row r="373" spans="2:19" outlineLevel="2" x14ac:dyDescent="0.15">
      <c r="B373" s="10" t="s">
        <v>1731</v>
      </c>
      <c r="C373" s="10" t="s">
        <v>18</v>
      </c>
      <c r="D373" s="7" t="s">
        <v>177</v>
      </c>
      <c r="E373" s="10" t="s">
        <v>812</v>
      </c>
      <c r="F373" s="10" t="s">
        <v>1323</v>
      </c>
      <c r="G373" s="10" t="s">
        <v>1323</v>
      </c>
      <c r="H373" s="16">
        <v>0</v>
      </c>
      <c r="I373" s="16">
        <v>0</v>
      </c>
      <c r="J373" s="16">
        <v>0</v>
      </c>
      <c r="K373" s="16">
        <v>60</v>
      </c>
      <c r="L373" s="16">
        <v>60</v>
      </c>
      <c r="M373" s="16">
        <v>0</v>
      </c>
      <c r="N373" s="16">
        <v>0</v>
      </c>
      <c r="O373" s="16">
        <v>0</v>
      </c>
      <c r="P373" s="16">
        <v>0</v>
      </c>
      <c r="Q373" s="7" t="s">
        <v>1283</v>
      </c>
      <c r="R373" s="7" t="str">
        <f>IF(Q373="","",VLOOKUP(Q373,Sheet2!$A$14:$B$65,2,0))</f>
        <v>特殊疾患入院医療管理料</v>
      </c>
      <c r="S373" s="16">
        <v>60</v>
      </c>
    </row>
    <row r="374" spans="2:19" outlineLevel="2" x14ac:dyDescent="0.15">
      <c r="B374" s="10" t="s">
        <v>1731</v>
      </c>
      <c r="C374" s="10" t="s">
        <v>18</v>
      </c>
      <c r="D374" s="7" t="s">
        <v>177</v>
      </c>
      <c r="E374" s="10" t="s">
        <v>813</v>
      </c>
      <c r="F374" s="10" t="s">
        <v>1323</v>
      </c>
      <c r="G374" s="10" t="s">
        <v>1323</v>
      </c>
      <c r="H374" s="16">
        <v>0</v>
      </c>
      <c r="I374" s="16">
        <v>0</v>
      </c>
      <c r="J374" s="16">
        <v>0</v>
      </c>
      <c r="K374" s="16">
        <v>60</v>
      </c>
      <c r="L374" s="16">
        <v>60</v>
      </c>
      <c r="M374" s="16">
        <v>0</v>
      </c>
      <c r="N374" s="16">
        <v>0</v>
      </c>
      <c r="O374" s="16">
        <v>0</v>
      </c>
      <c r="P374" s="16">
        <v>0</v>
      </c>
      <c r="Q374" s="7" t="s">
        <v>1283</v>
      </c>
      <c r="R374" s="7" t="str">
        <f>IF(Q374="","",VLOOKUP(Q374,Sheet2!$A$14:$B$65,2,0))</f>
        <v>特殊疾患入院医療管理料</v>
      </c>
      <c r="S374" s="16">
        <v>60</v>
      </c>
    </row>
    <row r="375" spans="2:19" outlineLevel="1" x14ac:dyDescent="0.15">
      <c r="B375" s="10"/>
      <c r="C375" s="10"/>
      <c r="D375" s="9" t="s">
        <v>1436</v>
      </c>
      <c r="E375" s="10"/>
      <c r="F375" s="10"/>
      <c r="G375" s="10"/>
      <c r="H375" s="16">
        <f t="shared" ref="H375:P375" si="69">SUBTOTAL(9,H373:H374)</f>
        <v>0</v>
      </c>
      <c r="I375" s="16">
        <f t="shared" si="69"/>
        <v>0</v>
      </c>
      <c r="J375" s="16">
        <f t="shared" si="69"/>
        <v>0</v>
      </c>
      <c r="K375" s="16">
        <f t="shared" si="69"/>
        <v>120</v>
      </c>
      <c r="L375" s="16">
        <f t="shared" si="69"/>
        <v>120</v>
      </c>
      <c r="M375" s="16">
        <f t="shared" si="69"/>
        <v>0</v>
      </c>
      <c r="N375" s="16">
        <f t="shared" si="69"/>
        <v>0</v>
      </c>
      <c r="O375" s="16">
        <f t="shared" si="69"/>
        <v>0</v>
      </c>
      <c r="P375" s="16">
        <f t="shared" si="69"/>
        <v>0</v>
      </c>
      <c r="Q375" s="7"/>
      <c r="R375" s="7"/>
      <c r="S375" s="16">
        <f>SUBTOTAL(9,S373:S374)</f>
        <v>120</v>
      </c>
    </row>
    <row r="376" spans="2:19" outlineLevel="2" x14ac:dyDescent="0.15">
      <c r="B376" s="10" t="s">
        <v>1731</v>
      </c>
      <c r="C376" s="10" t="s">
        <v>18</v>
      </c>
      <c r="D376" s="7" t="s">
        <v>129</v>
      </c>
      <c r="E376" s="10" t="s">
        <v>520</v>
      </c>
      <c r="F376" s="10" t="s">
        <v>1322</v>
      </c>
      <c r="G376" s="10" t="s">
        <v>1322</v>
      </c>
      <c r="H376" s="16">
        <v>51</v>
      </c>
      <c r="I376" s="16">
        <v>51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7" t="s">
        <v>1219</v>
      </c>
      <c r="R376" s="7" t="str">
        <f>IF(Q376="","",VLOOKUP(Q376,Sheet2!$A$14:$B$65,2,0))</f>
        <v>急性期一般入院料１</v>
      </c>
      <c r="S376" s="16">
        <v>51</v>
      </c>
    </row>
    <row r="377" spans="2:19" outlineLevel="2" x14ac:dyDescent="0.15">
      <c r="B377" s="10" t="s">
        <v>1731</v>
      </c>
      <c r="C377" s="10" t="s">
        <v>18</v>
      </c>
      <c r="D377" s="7" t="s">
        <v>129</v>
      </c>
      <c r="E377" s="10" t="s">
        <v>530</v>
      </c>
      <c r="F377" s="10" t="s">
        <v>1322</v>
      </c>
      <c r="G377" s="10" t="s">
        <v>1322</v>
      </c>
      <c r="H377" s="16">
        <v>38</v>
      </c>
      <c r="I377" s="16">
        <v>38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7" t="s">
        <v>1219</v>
      </c>
      <c r="R377" s="7" t="str">
        <f>IF(Q377="","",VLOOKUP(Q377,Sheet2!$A$14:$B$65,2,0))</f>
        <v>急性期一般入院料１</v>
      </c>
      <c r="S377" s="16">
        <v>38</v>
      </c>
    </row>
    <row r="378" spans="2:19" outlineLevel="2" x14ac:dyDescent="0.15">
      <c r="B378" s="10" t="s">
        <v>1731</v>
      </c>
      <c r="C378" s="10" t="s">
        <v>18</v>
      </c>
      <c r="D378" s="7" t="s">
        <v>129</v>
      </c>
      <c r="E378" s="10" t="s">
        <v>523</v>
      </c>
      <c r="F378" s="10" t="s">
        <v>1322</v>
      </c>
      <c r="G378" s="10" t="s">
        <v>1322</v>
      </c>
      <c r="H378" s="16">
        <v>57</v>
      </c>
      <c r="I378" s="16">
        <v>57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7" t="s">
        <v>1219</v>
      </c>
      <c r="R378" s="7" t="str">
        <f>IF(Q378="","",VLOOKUP(Q378,Sheet2!$A$14:$B$65,2,0))</f>
        <v>急性期一般入院料１</v>
      </c>
      <c r="S378" s="16">
        <v>57</v>
      </c>
    </row>
    <row r="379" spans="2:19" outlineLevel="2" x14ac:dyDescent="0.15">
      <c r="B379" s="10" t="s">
        <v>1731</v>
      </c>
      <c r="C379" s="10" t="s">
        <v>18</v>
      </c>
      <c r="D379" s="7" t="s">
        <v>129</v>
      </c>
      <c r="E379" s="10" t="s">
        <v>524</v>
      </c>
      <c r="F379" s="10" t="s">
        <v>1322</v>
      </c>
      <c r="G379" s="10" t="s">
        <v>1322</v>
      </c>
      <c r="H379" s="16">
        <v>40</v>
      </c>
      <c r="I379" s="16">
        <v>40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7" t="s">
        <v>1219</v>
      </c>
      <c r="R379" s="7" t="str">
        <f>IF(Q379="","",VLOOKUP(Q379,Sheet2!$A$14:$B$65,2,0))</f>
        <v>急性期一般入院料１</v>
      </c>
      <c r="S379" s="16">
        <v>40</v>
      </c>
    </row>
    <row r="380" spans="2:19" outlineLevel="1" x14ac:dyDescent="0.15">
      <c r="B380" s="10"/>
      <c r="C380" s="10"/>
      <c r="D380" s="9" t="s">
        <v>1388</v>
      </c>
      <c r="E380" s="10"/>
      <c r="F380" s="10"/>
      <c r="G380" s="10"/>
      <c r="H380" s="16">
        <f t="shared" ref="H380:P380" si="70">SUBTOTAL(9,H376:H379)</f>
        <v>186</v>
      </c>
      <c r="I380" s="16">
        <f t="shared" si="70"/>
        <v>186</v>
      </c>
      <c r="J380" s="16">
        <f t="shared" si="70"/>
        <v>0</v>
      </c>
      <c r="K380" s="16">
        <f t="shared" si="70"/>
        <v>0</v>
      </c>
      <c r="L380" s="16">
        <f t="shared" si="70"/>
        <v>0</v>
      </c>
      <c r="M380" s="16">
        <f t="shared" si="70"/>
        <v>0</v>
      </c>
      <c r="N380" s="16">
        <f t="shared" si="70"/>
        <v>0</v>
      </c>
      <c r="O380" s="16">
        <f t="shared" si="70"/>
        <v>0</v>
      </c>
      <c r="P380" s="16">
        <f t="shared" si="70"/>
        <v>0</v>
      </c>
      <c r="Q380" s="7"/>
      <c r="R380" s="7"/>
      <c r="S380" s="16">
        <f>SUBTOTAL(9,S376:S379)</f>
        <v>186</v>
      </c>
    </row>
    <row r="381" spans="2:19" outlineLevel="2" x14ac:dyDescent="0.15">
      <c r="B381" s="10" t="s">
        <v>1731</v>
      </c>
      <c r="C381" s="10" t="s">
        <v>18</v>
      </c>
      <c r="D381" s="7" t="s">
        <v>256</v>
      </c>
      <c r="E381" s="10" t="s">
        <v>784</v>
      </c>
      <c r="F381" s="10" t="s">
        <v>1193</v>
      </c>
      <c r="G381" s="10" t="s">
        <v>1193</v>
      </c>
      <c r="H381" s="16">
        <v>15</v>
      </c>
      <c r="I381" s="16">
        <v>15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7" t="s">
        <v>1256</v>
      </c>
      <c r="R381" s="7" t="str">
        <f>IF(Q381="","",VLOOKUP(Q381,Sheet2!$A$14:$B$65,2,0))</f>
        <v>急性期一般入院料４</v>
      </c>
      <c r="S381" s="16">
        <v>15</v>
      </c>
    </row>
    <row r="382" spans="2:19" outlineLevel="1" x14ac:dyDescent="0.15">
      <c r="B382" s="10"/>
      <c r="C382" s="10"/>
      <c r="D382" s="9" t="s">
        <v>1514</v>
      </c>
      <c r="E382" s="10"/>
      <c r="F382" s="10"/>
      <c r="G382" s="10"/>
      <c r="H382" s="16">
        <f t="shared" ref="H382:P382" si="71">SUBTOTAL(9,H381:H381)</f>
        <v>15</v>
      </c>
      <c r="I382" s="16">
        <f t="shared" si="71"/>
        <v>15</v>
      </c>
      <c r="J382" s="16">
        <f t="shared" si="71"/>
        <v>0</v>
      </c>
      <c r="K382" s="16">
        <f t="shared" si="71"/>
        <v>0</v>
      </c>
      <c r="L382" s="16">
        <f t="shared" si="71"/>
        <v>0</v>
      </c>
      <c r="M382" s="16">
        <f t="shared" si="71"/>
        <v>0</v>
      </c>
      <c r="N382" s="16">
        <f t="shared" si="71"/>
        <v>0</v>
      </c>
      <c r="O382" s="16">
        <f t="shared" si="71"/>
        <v>0</v>
      </c>
      <c r="P382" s="16">
        <f t="shared" si="71"/>
        <v>0</v>
      </c>
      <c r="Q382" s="7"/>
      <c r="R382" s="7"/>
      <c r="S382" s="16">
        <f>SUBTOTAL(9,S381:S381)</f>
        <v>15</v>
      </c>
    </row>
    <row r="383" spans="2:19" outlineLevel="2" x14ac:dyDescent="0.15">
      <c r="B383" s="10" t="s">
        <v>1731</v>
      </c>
      <c r="C383" s="10" t="s">
        <v>18</v>
      </c>
      <c r="D383" s="7" t="s">
        <v>224</v>
      </c>
      <c r="E383" s="10" t="s">
        <v>534</v>
      </c>
      <c r="F383" s="10" t="s">
        <v>1321</v>
      </c>
      <c r="G383" s="10" t="s">
        <v>1321</v>
      </c>
      <c r="H383" s="16">
        <v>18</v>
      </c>
      <c r="I383" s="16">
        <v>18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7" t="s">
        <v>1277</v>
      </c>
      <c r="R383" s="7" t="str">
        <f>IF(Q383="","",VLOOKUP(Q383,Sheet2!$A$14:$B$65,2,0))</f>
        <v>救命救急入院料１</v>
      </c>
      <c r="S383" s="16">
        <v>18</v>
      </c>
    </row>
    <row r="384" spans="2:19" outlineLevel="2" x14ac:dyDescent="0.15">
      <c r="B384" s="10" t="s">
        <v>1731</v>
      </c>
      <c r="C384" s="10" t="s">
        <v>18</v>
      </c>
      <c r="D384" s="7" t="s">
        <v>224</v>
      </c>
      <c r="E384" s="10" t="s">
        <v>533</v>
      </c>
      <c r="F384" s="10" t="s">
        <v>1321</v>
      </c>
      <c r="G384" s="10" t="s">
        <v>1321</v>
      </c>
      <c r="H384" s="16">
        <v>16</v>
      </c>
      <c r="I384" s="16">
        <v>16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7" t="s">
        <v>1301</v>
      </c>
      <c r="R384" s="7" t="str">
        <f>IF(Q384="","",VLOOKUP(Q384,Sheet2!$A$14:$B$65,2,0))</f>
        <v>救命救急入院料３</v>
      </c>
      <c r="S384" s="16">
        <v>16</v>
      </c>
    </row>
    <row r="385" spans="2:19" outlineLevel="2" x14ac:dyDescent="0.15">
      <c r="B385" s="10" t="s">
        <v>1731</v>
      </c>
      <c r="C385" s="10" t="s">
        <v>18</v>
      </c>
      <c r="D385" s="7" t="s">
        <v>224</v>
      </c>
      <c r="E385" s="10" t="s">
        <v>959</v>
      </c>
      <c r="F385" s="10" t="s">
        <v>1321</v>
      </c>
      <c r="G385" s="10" t="s">
        <v>1321</v>
      </c>
      <c r="H385" s="16">
        <v>55</v>
      </c>
      <c r="I385" s="16">
        <v>55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7" t="s">
        <v>1219</v>
      </c>
      <c r="R385" s="7" t="str">
        <f>IF(Q385="","",VLOOKUP(Q385,Sheet2!$A$14:$B$65,2,0))</f>
        <v>急性期一般入院料１</v>
      </c>
      <c r="S385" s="16">
        <v>55</v>
      </c>
    </row>
    <row r="386" spans="2:19" outlineLevel="2" x14ac:dyDescent="0.15">
      <c r="B386" s="10" t="s">
        <v>1731</v>
      </c>
      <c r="C386" s="10" t="s">
        <v>18</v>
      </c>
      <c r="D386" s="7" t="s">
        <v>224</v>
      </c>
      <c r="E386" s="10" t="s">
        <v>960</v>
      </c>
      <c r="F386" s="10" t="s">
        <v>1323</v>
      </c>
      <c r="G386" s="10" t="s">
        <v>1323</v>
      </c>
      <c r="H386" s="16">
        <v>26</v>
      </c>
      <c r="I386" s="16">
        <v>26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7" t="s">
        <v>1283</v>
      </c>
      <c r="R386" s="7" t="str">
        <f>IF(Q386="","",VLOOKUP(Q386,Sheet2!$A$14:$B$65,2,0))</f>
        <v>特殊疾患入院医療管理料</v>
      </c>
      <c r="S386" s="16">
        <v>26</v>
      </c>
    </row>
    <row r="387" spans="2:19" outlineLevel="2" x14ac:dyDescent="0.15">
      <c r="B387" s="10" t="s">
        <v>1731</v>
      </c>
      <c r="C387" s="10" t="s">
        <v>18</v>
      </c>
      <c r="D387" s="7" t="s">
        <v>224</v>
      </c>
      <c r="E387" s="10" t="s">
        <v>704</v>
      </c>
      <c r="F387" s="10" t="s">
        <v>1321</v>
      </c>
      <c r="G387" s="10" t="s">
        <v>1321</v>
      </c>
      <c r="H387" s="16">
        <v>50</v>
      </c>
      <c r="I387" s="16">
        <v>50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7" t="s">
        <v>1219</v>
      </c>
      <c r="R387" s="7" t="str">
        <f>IF(Q387="","",VLOOKUP(Q387,Sheet2!$A$14:$B$65,2,0))</f>
        <v>急性期一般入院料１</v>
      </c>
      <c r="S387" s="16">
        <v>50</v>
      </c>
    </row>
    <row r="388" spans="2:19" outlineLevel="2" x14ac:dyDescent="0.15">
      <c r="B388" s="10" t="s">
        <v>1731</v>
      </c>
      <c r="C388" s="10" t="s">
        <v>18</v>
      </c>
      <c r="D388" s="7" t="s">
        <v>224</v>
      </c>
      <c r="E388" s="10" t="s">
        <v>705</v>
      </c>
      <c r="F388" s="10" t="s">
        <v>1321</v>
      </c>
      <c r="G388" s="10" t="s">
        <v>1321</v>
      </c>
      <c r="H388" s="16">
        <v>52</v>
      </c>
      <c r="I388" s="16">
        <v>52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7" t="s">
        <v>1219</v>
      </c>
      <c r="R388" s="7" t="str">
        <f>IF(Q388="","",VLOOKUP(Q388,Sheet2!$A$14:$B$65,2,0))</f>
        <v>急性期一般入院料１</v>
      </c>
      <c r="S388" s="16">
        <v>52</v>
      </c>
    </row>
    <row r="389" spans="2:19" outlineLevel="2" x14ac:dyDescent="0.15">
      <c r="B389" s="10" t="s">
        <v>1731</v>
      </c>
      <c r="C389" s="10" t="s">
        <v>18</v>
      </c>
      <c r="D389" s="7" t="s">
        <v>224</v>
      </c>
      <c r="E389" s="10" t="s">
        <v>961</v>
      </c>
      <c r="F389" s="10" t="s">
        <v>1321</v>
      </c>
      <c r="G389" s="10" t="s">
        <v>1321</v>
      </c>
      <c r="H389" s="16">
        <v>50</v>
      </c>
      <c r="I389" s="16">
        <v>50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7" t="s">
        <v>1219</v>
      </c>
      <c r="R389" s="7" t="str">
        <f>IF(Q389="","",VLOOKUP(Q389,Sheet2!$A$14:$B$65,2,0))</f>
        <v>急性期一般入院料１</v>
      </c>
      <c r="S389" s="16">
        <v>50</v>
      </c>
    </row>
    <row r="390" spans="2:19" outlineLevel="2" x14ac:dyDescent="0.15">
      <c r="B390" s="10" t="s">
        <v>1731</v>
      </c>
      <c r="C390" s="10" t="s">
        <v>18</v>
      </c>
      <c r="D390" s="7" t="s">
        <v>224</v>
      </c>
      <c r="E390" s="10" t="s">
        <v>962</v>
      </c>
      <c r="F390" s="10" t="s">
        <v>1321</v>
      </c>
      <c r="G390" s="10" t="s">
        <v>1321</v>
      </c>
      <c r="H390" s="16">
        <v>52</v>
      </c>
      <c r="I390" s="16">
        <v>52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7" t="s">
        <v>1219</v>
      </c>
      <c r="R390" s="7" t="str">
        <f>IF(Q390="","",VLOOKUP(Q390,Sheet2!$A$14:$B$65,2,0))</f>
        <v>急性期一般入院料１</v>
      </c>
      <c r="S390" s="16">
        <v>52</v>
      </c>
    </row>
    <row r="391" spans="2:19" outlineLevel="2" x14ac:dyDescent="0.15">
      <c r="B391" s="10" t="s">
        <v>1731</v>
      </c>
      <c r="C391" s="10" t="s">
        <v>18</v>
      </c>
      <c r="D391" s="7" t="s">
        <v>224</v>
      </c>
      <c r="E391" s="10" t="s">
        <v>963</v>
      </c>
      <c r="F391" s="10" t="s">
        <v>1321</v>
      </c>
      <c r="G391" s="10" t="s">
        <v>1321</v>
      </c>
      <c r="H391" s="16">
        <v>50</v>
      </c>
      <c r="I391" s="16">
        <v>50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7" t="s">
        <v>1219</v>
      </c>
      <c r="R391" s="7" t="str">
        <f>IF(Q391="","",VLOOKUP(Q391,Sheet2!$A$14:$B$65,2,0))</f>
        <v>急性期一般入院料１</v>
      </c>
      <c r="S391" s="16">
        <v>50</v>
      </c>
    </row>
    <row r="392" spans="2:19" outlineLevel="1" x14ac:dyDescent="0.15">
      <c r="B392" s="10"/>
      <c r="C392" s="10"/>
      <c r="D392" s="9" t="s">
        <v>1483</v>
      </c>
      <c r="E392" s="10"/>
      <c r="F392" s="10"/>
      <c r="G392" s="10"/>
      <c r="H392" s="16">
        <f t="shared" ref="H392:P392" si="72">SUBTOTAL(9,H383:H391)</f>
        <v>369</v>
      </c>
      <c r="I392" s="16">
        <f t="shared" si="72"/>
        <v>369</v>
      </c>
      <c r="J392" s="16">
        <f t="shared" si="72"/>
        <v>0</v>
      </c>
      <c r="K392" s="16">
        <f t="shared" si="72"/>
        <v>0</v>
      </c>
      <c r="L392" s="16">
        <f t="shared" si="72"/>
        <v>0</v>
      </c>
      <c r="M392" s="16">
        <f t="shared" si="72"/>
        <v>0</v>
      </c>
      <c r="N392" s="16">
        <f t="shared" si="72"/>
        <v>0</v>
      </c>
      <c r="O392" s="16">
        <f t="shared" si="72"/>
        <v>0</v>
      </c>
      <c r="P392" s="16">
        <f t="shared" si="72"/>
        <v>0</v>
      </c>
      <c r="Q392" s="7"/>
      <c r="R392" s="7"/>
      <c r="S392" s="16">
        <f>SUBTOTAL(9,S383:S391)</f>
        <v>369</v>
      </c>
    </row>
    <row r="393" spans="2:19" outlineLevel="2" x14ac:dyDescent="0.15">
      <c r="B393" s="10" t="s">
        <v>1731</v>
      </c>
      <c r="C393" s="10" t="s">
        <v>18</v>
      </c>
      <c r="D393" s="7" t="s">
        <v>415</v>
      </c>
      <c r="E393" s="10" t="s">
        <v>491</v>
      </c>
      <c r="F393" s="10" t="s">
        <v>1193</v>
      </c>
      <c r="G393" s="10" t="s">
        <v>1193</v>
      </c>
      <c r="H393" s="16">
        <v>0</v>
      </c>
      <c r="I393" s="16">
        <v>0</v>
      </c>
      <c r="J393" s="16">
        <v>0</v>
      </c>
      <c r="K393" s="16">
        <v>44</v>
      </c>
      <c r="L393" s="16">
        <v>44</v>
      </c>
      <c r="M393" s="16">
        <v>0</v>
      </c>
      <c r="N393" s="16">
        <v>0</v>
      </c>
      <c r="O393" s="16">
        <v>0</v>
      </c>
      <c r="P393" s="16">
        <v>0</v>
      </c>
      <c r="Q393" s="7" t="s">
        <v>1257</v>
      </c>
      <c r="R393" s="7" t="str">
        <f>IF(Q393="","",VLOOKUP(Q393,Sheet2!$A$14:$B$65,2,0))</f>
        <v>急性期一般入院料６</v>
      </c>
      <c r="S393" s="16">
        <v>44</v>
      </c>
    </row>
    <row r="394" spans="2:19" outlineLevel="2" x14ac:dyDescent="0.15">
      <c r="B394" s="10" t="s">
        <v>1731</v>
      </c>
      <c r="C394" s="10" t="s">
        <v>18</v>
      </c>
      <c r="D394" s="7" t="s">
        <v>415</v>
      </c>
      <c r="E394" s="10" t="s">
        <v>634</v>
      </c>
      <c r="F394" s="10" t="s">
        <v>1193</v>
      </c>
      <c r="G394" s="10" t="s">
        <v>1193</v>
      </c>
      <c r="H394" s="16">
        <v>0</v>
      </c>
      <c r="I394" s="16">
        <v>0</v>
      </c>
      <c r="J394" s="16">
        <v>0</v>
      </c>
      <c r="K394" s="16">
        <v>47</v>
      </c>
      <c r="L394" s="16">
        <v>47</v>
      </c>
      <c r="M394" s="16">
        <v>0</v>
      </c>
      <c r="N394" s="16">
        <v>0</v>
      </c>
      <c r="O394" s="16">
        <v>0</v>
      </c>
      <c r="P394" s="16">
        <v>0</v>
      </c>
      <c r="Q394" s="7" t="s">
        <v>1266</v>
      </c>
      <c r="R394" s="7" t="str">
        <f>IF(Q394="","",VLOOKUP(Q394,Sheet2!$A$14:$B$65,2,0))</f>
        <v>急性期一般入院料７</v>
      </c>
      <c r="S394" s="16">
        <v>47</v>
      </c>
    </row>
    <row r="395" spans="2:19" outlineLevel="2" x14ac:dyDescent="0.15">
      <c r="B395" s="10" t="s">
        <v>1731</v>
      </c>
      <c r="C395" s="10" t="s">
        <v>18</v>
      </c>
      <c r="D395" s="7" t="s">
        <v>415</v>
      </c>
      <c r="E395" s="10" t="s">
        <v>633</v>
      </c>
      <c r="F395" s="10" t="s">
        <v>1193</v>
      </c>
      <c r="G395" s="10" t="s">
        <v>1193</v>
      </c>
      <c r="H395" s="16">
        <v>0</v>
      </c>
      <c r="I395" s="16">
        <v>0</v>
      </c>
      <c r="J395" s="16">
        <v>0</v>
      </c>
      <c r="K395" s="16">
        <v>54</v>
      </c>
      <c r="L395" s="16">
        <v>54</v>
      </c>
      <c r="M395" s="16">
        <v>0</v>
      </c>
      <c r="N395" s="16">
        <v>0</v>
      </c>
      <c r="O395" s="16">
        <v>0</v>
      </c>
      <c r="P395" s="16">
        <v>0</v>
      </c>
      <c r="Q395" s="7" t="s">
        <v>1257</v>
      </c>
      <c r="R395" s="7" t="str">
        <f>IF(Q395="","",VLOOKUP(Q395,Sheet2!$A$14:$B$65,2,0))</f>
        <v>急性期一般入院料６</v>
      </c>
      <c r="S395" s="16">
        <v>54</v>
      </c>
    </row>
    <row r="396" spans="2:19" outlineLevel="1" x14ac:dyDescent="0.15">
      <c r="B396" s="10"/>
      <c r="C396" s="10"/>
      <c r="D396" s="9" t="s">
        <v>1673</v>
      </c>
      <c r="E396" s="10"/>
      <c r="F396" s="10"/>
      <c r="G396" s="10"/>
      <c r="H396" s="16">
        <f t="shared" ref="H396:P396" si="73">SUBTOTAL(9,H393:H395)</f>
        <v>0</v>
      </c>
      <c r="I396" s="16">
        <f t="shared" si="73"/>
        <v>0</v>
      </c>
      <c r="J396" s="16">
        <f t="shared" si="73"/>
        <v>0</v>
      </c>
      <c r="K396" s="16">
        <f t="shared" si="73"/>
        <v>145</v>
      </c>
      <c r="L396" s="16">
        <f t="shared" si="73"/>
        <v>145</v>
      </c>
      <c r="M396" s="16">
        <f t="shared" si="73"/>
        <v>0</v>
      </c>
      <c r="N396" s="16">
        <f t="shared" si="73"/>
        <v>0</v>
      </c>
      <c r="O396" s="16">
        <f t="shared" si="73"/>
        <v>0</v>
      </c>
      <c r="P396" s="16">
        <f t="shared" si="73"/>
        <v>0</v>
      </c>
      <c r="Q396" s="7"/>
      <c r="R396" s="7"/>
      <c r="S396" s="16">
        <f>SUBTOTAL(9,S393:S395)</f>
        <v>145</v>
      </c>
    </row>
    <row r="397" spans="2:19" outlineLevel="2" x14ac:dyDescent="0.15">
      <c r="B397" s="10" t="s">
        <v>1731</v>
      </c>
      <c r="C397" s="10" t="s">
        <v>18</v>
      </c>
      <c r="D397" s="7" t="s">
        <v>355</v>
      </c>
      <c r="E397" s="10" t="s">
        <v>1169</v>
      </c>
      <c r="F397" s="10" t="s">
        <v>1322</v>
      </c>
      <c r="G397" s="10" t="s">
        <v>1322</v>
      </c>
      <c r="H397" s="16">
        <v>41</v>
      </c>
      <c r="I397" s="16">
        <v>17</v>
      </c>
      <c r="J397" s="16">
        <v>24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7" t="s">
        <v>1258</v>
      </c>
      <c r="R397" s="7" t="str">
        <f>IF(Q397="","",VLOOKUP(Q397,Sheet2!$A$14:$B$65,2,0))</f>
        <v>急性期一般入院料５</v>
      </c>
      <c r="S397" s="16">
        <v>41</v>
      </c>
    </row>
    <row r="398" spans="2:19" outlineLevel="1" x14ac:dyDescent="0.15">
      <c r="B398" s="10"/>
      <c r="C398" s="10"/>
      <c r="D398" s="9" t="s">
        <v>1613</v>
      </c>
      <c r="E398" s="10"/>
      <c r="F398" s="10"/>
      <c r="G398" s="10"/>
      <c r="H398" s="16">
        <f t="shared" ref="H398:P398" si="74">SUBTOTAL(9,H397:H397)</f>
        <v>41</v>
      </c>
      <c r="I398" s="16">
        <f t="shared" si="74"/>
        <v>17</v>
      </c>
      <c r="J398" s="16">
        <f t="shared" si="74"/>
        <v>24</v>
      </c>
      <c r="K398" s="16">
        <f t="shared" si="74"/>
        <v>0</v>
      </c>
      <c r="L398" s="16">
        <f t="shared" si="74"/>
        <v>0</v>
      </c>
      <c r="M398" s="16">
        <f t="shared" si="74"/>
        <v>0</v>
      </c>
      <c r="N398" s="16">
        <f t="shared" si="74"/>
        <v>0</v>
      </c>
      <c r="O398" s="16">
        <f t="shared" si="74"/>
        <v>0</v>
      </c>
      <c r="P398" s="16">
        <f t="shared" si="74"/>
        <v>0</v>
      </c>
      <c r="Q398" s="7"/>
      <c r="R398" s="7"/>
      <c r="S398" s="16">
        <f>SUBTOTAL(9,S397:S397)</f>
        <v>41</v>
      </c>
    </row>
    <row r="399" spans="2:19" outlineLevel="2" x14ac:dyDescent="0.15">
      <c r="B399" s="10" t="s">
        <v>1731</v>
      </c>
      <c r="C399" s="10" t="s">
        <v>18</v>
      </c>
      <c r="D399" s="7" t="s">
        <v>189</v>
      </c>
      <c r="E399" s="10" t="s">
        <v>533</v>
      </c>
      <c r="F399" s="10" t="s">
        <v>1321</v>
      </c>
      <c r="G399" s="10" t="s">
        <v>1321</v>
      </c>
      <c r="H399" s="16">
        <v>16</v>
      </c>
      <c r="I399" s="16">
        <v>16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7" t="s">
        <v>1295</v>
      </c>
      <c r="R399" s="7" t="str">
        <f>IF(Q399="","",VLOOKUP(Q399,Sheet2!$A$14:$B$65,2,0))</f>
        <v>新生児特定集中治療室管理料１</v>
      </c>
      <c r="S399" s="16">
        <v>16</v>
      </c>
    </row>
    <row r="400" spans="2:19" outlineLevel="2" x14ac:dyDescent="0.15">
      <c r="B400" s="10" t="s">
        <v>1731</v>
      </c>
      <c r="C400" s="10" t="s">
        <v>18</v>
      </c>
      <c r="D400" s="7" t="s">
        <v>189</v>
      </c>
      <c r="E400" s="10" t="s">
        <v>865</v>
      </c>
      <c r="F400" s="10" t="s">
        <v>1321</v>
      </c>
      <c r="G400" s="10" t="s">
        <v>1321</v>
      </c>
      <c r="H400" s="16">
        <v>34</v>
      </c>
      <c r="I400" s="16">
        <v>34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7" t="s">
        <v>1295</v>
      </c>
      <c r="R400" s="7" t="str">
        <f>IF(Q400="","",VLOOKUP(Q400,Sheet2!$A$14:$B$65,2,0))</f>
        <v>新生児特定集中治療室管理料１</v>
      </c>
      <c r="S400" s="16">
        <v>34</v>
      </c>
    </row>
    <row r="401" spans="2:19" outlineLevel="2" x14ac:dyDescent="0.15">
      <c r="B401" s="10" t="s">
        <v>1731</v>
      </c>
      <c r="C401" s="10" t="s">
        <v>18</v>
      </c>
      <c r="D401" s="7" t="s">
        <v>189</v>
      </c>
      <c r="E401" s="10" t="s">
        <v>829</v>
      </c>
      <c r="F401" s="10" t="s">
        <v>1321</v>
      </c>
      <c r="G401" s="10" t="s">
        <v>1321</v>
      </c>
      <c r="H401" s="16">
        <v>34</v>
      </c>
      <c r="I401" s="16">
        <v>34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7" t="s">
        <v>1295</v>
      </c>
      <c r="R401" s="7" t="str">
        <f>IF(Q401="","",VLOOKUP(Q401,Sheet2!$A$14:$B$65,2,0))</f>
        <v>新生児特定集中治療室管理料１</v>
      </c>
      <c r="S401" s="16">
        <v>34</v>
      </c>
    </row>
    <row r="402" spans="2:19" outlineLevel="2" x14ac:dyDescent="0.15">
      <c r="B402" s="10" t="s">
        <v>1731</v>
      </c>
      <c r="C402" s="10" t="s">
        <v>18</v>
      </c>
      <c r="D402" s="7" t="s">
        <v>189</v>
      </c>
      <c r="E402" s="10" t="s">
        <v>833</v>
      </c>
      <c r="F402" s="10" t="s">
        <v>1321</v>
      </c>
      <c r="G402" s="10" t="s">
        <v>1321</v>
      </c>
      <c r="H402" s="16">
        <v>36</v>
      </c>
      <c r="I402" s="16">
        <v>36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7" t="s">
        <v>1295</v>
      </c>
      <c r="R402" s="7" t="str">
        <f>IF(Q402="","",VLOOKUP(Q402,Sheet2!$A$14:$B$65,2,0))</f>
        <v>新生児特定集中治療室管理料１</v>
      </c>
      <c r="S402" s="16">
        <v>36</v>
      </c>
    </row>
    <row r="403" spans="2:19" outlineLevel="2" x14ac:dyDescent="0.15">
      <c r="B403" s="10" t="s">
        <v>1731</v>
      </c>
      <c r="C403" s="10" t="s">
        <v>18</v>
      </c>
      <c r="D403" s="7" t="s">
        <v>189</v>
      </c>
      <c r="E403" s="10" t="s">
        <v>834</v>
      </c>
      <c r="F403" s="10" t="s">
        <v>1321</v>
      </c>
      <c r="G403" s="10" t="s">
        <v>1321</v>
      </c>
      <c r="H403" s="16">
        <v>42</v>
      </c>
      <c r="I403" s="16">
        <v>42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7" t="s">
        <v>1295</v>
      </c>
      <c r="R403" s="7" t="str">
        <f>IF(Q403="","",VLOOKUP(Q403,Sheet2!$A$14:$B$65,2,0))</f>
        <v>新生児特定集中治療室管理料１</v>
      </c>
      <c r="S403" s="16">
        <v>42</v>
      </c>
    </row>
    <row r="404" spans="2:19" outlineLevel="2" x14ac:dyDescent="0.15">
      <c r="B404" s="10" t="s">
        <v>1731</v>
      </c>
      <c r="C404" s="10" t="s">
        <v>18</v>
      </c>
      <c r="D404" s="7" t="s">
        <v>189</v>
      </c>
      <c r="E404" s="10" t="s">
        <v>866</v>
      </c>
      <c r="F404" s="10" t="s">
        <v>1321</v>
      </c>
      <c r="G404" s="10" t="s">
        <v>1321</v>
      </c>
      <c r="H404" s="16">
        <v>8</v>
      </c>
      <c r="I404" s="16">
        <v>8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7" t="s">
        <v>1277</v>
      </c>
      <c r="R404" s="7" t="str">
        <f>IF(Q404="","",VLOOKUP(Q404,Sheet2!$A$14:$B$65,2,0))</f>
        <v>救命救急入院料１</v>
      </c>
      <c r="S404" s="16">
        <v>8</v>
      </c>
    </row>
    <row r="405" spans="2:19" outlineLevel="2" x14ac:dyDescent="0.15">
      <c r="B405" s="10" t="s">
        <v>1731</v>
      </c>
      <c r="C405" s="10" t="s">
        <v>18</v>
      </c>
      <c r="D405" s="7" t="s">
        <v>189</v>
      </c>
      <c r="E405" s="10" t="s">
        <v>543</v>
      </c>
      <c r="F405" s="10" t="s">
        <v>1321</v>
      </c>
      <c r="G405" s="10" t="s">
        <v>1321</v>
      </c>
      <c r="H405" s="16">
        <v>18</v>
      </c>
      <c r="I405" s="16">
        <v>18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7" t="s">
        <v>1270</v>
      </c>
      <c r="R405" s="7" t="str">
        <f>IF(Q405="","",VLOOKUP(Q405,Sheet2!$A$14:$B$65,2,0))</f>
        <v>ﾊｲｹｱﾕﾆｯﾄ入院医療管理料２</v>
      </c>
      <c r="S405" s="16">
        <v>18</v>
      </c>
    </row>
    <row r="406" spans="2:19" outlineLevel="2" x14ac:dyDescent="0.15">
      <c r="B406" s="10" t="s">
        <v>1731</v>
      </c>
      <c r="C406" s="10" t="s">
        <v>18</v>
      </c>
      <c r="D406" s="7" t="s">
        <v>189</v>
      </c>
      <c r="E406" s="10" t="s">
        <v>544</v>
      </c>
      <c r="F406" s="10" t="s">
        <v>1321</v>
      </c>
      <c r="G406" s="10" t="s">
        <v>1321</v>
      </c>
      <c r="H406" s="16">
        <v>21</v>
      </c>
      <c r="I406" s="16">
        <v>21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7" t="s">
        <v>1295</v>
      </c>
      <c r="R406" s="7" t="str">
        <f>IF(Q406="","",VLOOKUP(Q406,Sheet2!$A$14:$B$65,2,0))</f>
        <v>新生児特定集中治療室管理料１</v>
      </c>
      <c r="S406" s="16">
        <v>21</v>
      </c>
    </row>
    <row r="407" spans="2:19" outlineLevel="2" x14ac:dyDescent="0.15">
      <c r="B407" s="10" t="s">
        <v>1731</v>
      </c>
      <c r="C407" s="10" t="s">
        <v>18</v>
      </c>
      <c r="D407" s="7" t="s">
        <v>189</v>
      </c>
      <c r="E407" s="10" t="s">
        <v>867</v>
      </c>
      <c r="F407" s="10" t="s">
        <v>1321</v>
      </c>
      <c r="G407" s="10" t="s">
        <v>1321</v>
      </c>
      <c r="H407" s="16">
        <v>24</v>
      </c>
      <c r="I407" s="16">
        <v>24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7" t="s">
        <v>1219</v>
      </c>
      <c r="R407" s="7" t="str">
        <f>IF(Q407="","",VLOOKUP(Q407,Sheet2!$A$14:$B$65,2,0))</f>
        <v>急性期一般入院料１</v>
      </c>
      <c r="S407" s="16">
        <v>24</v>
      </c>
    </row>
    <row r="408" spans="2:19" outlineLevel="2" x14ac:dyDescent="0.15">
      <c r="B408" s="10" t="s">
        <v>1731</v>
      </c>
      <c r="C408" s="10" t="s">
        <v>18</v>
      </c>
      <c r="D408" s="7" t="s">
        <v>189</v>
      </c>
      <c r="E408" s="10" t="s">
        <v>790</v>
      </c>
      <c r="F408" s="10" t="s">
        <v>1321</v>
      </c>
      <c r="G408" s="10" t="s">
        <v>1321</v>
      </c>
      <c r="H408" s="16">
        <v>6</v>
      </c>
      <c r="I408" s="16">
        <v>6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7" t="s">
        <v>1279</v>
      </c>
      <c r="R408" s="7" t="str">
        <f>IF(Q408="","",VLOOKUP(Q408,Sheet2!$A$14:$B$65,2,0))</f>
        <v>ﾊｲｹｱﾕﾆｯﾄ入院医療管理料１</v>
      </c>
      <c r="S408" s="16">
        <v>6</v>
      </c>
    </row>
    <row r="409" spans="2:19" outlineLevel="1" x14ac:dyDescent="0.15">
      <c r="B409" s="10"/>
      <c r="C409" s="10"/>
      <c r="D409" s="9" t="s">
        <v>1448</v>
      </c>
      <c r="E409" s="10"/>
      <c r="F409" s="10"/>
      <c r="G409" s="10"/>
      <c r="H409" s="16">
        <f t="shared" ref="H409:P409" si="75">SUBTOTAL(9,H399:H408)</f>
        <v>239</v>
      </c>
      <c r="I409" s="16">
        <f t="shared" si="75"/>
        <v>239</v>
      </c>
      <c r="J409" s="16">
        <f t="shared" si="75"/>
        <v>0</v>
      </c>
      <c r="K409" s="16">
        <f t="shared" si="75"/>
        <v>0</v>
      </c>
      <c r="L409" s="16">
        <f t="shared" si="75"/>
        <v>0</v>
      </c>
      <c r="M409" s="16">
        <f t="shared" si="75"/>
        <v>0</v>
      </c>
      <c r="N409" s="16">
        <f t="shared" si="75"/>
        <v>0</v>
      </c>
      <c r="O409" s="16">
        <f t="shared" si="75"/>
        <v>0</v>
      </c>
      <c r="P409" s="16">
        <f t="shared" si="75"/>
        <v>0</v>
      </c>
      <c r="Q409" s="7"/>
      <c r="R409" s="7"/>
      <c r="S409" s="16">
        <f>SUBTOTAL(9,S399:S408)</f>
        <v>239</v>
      </c>
    </row>
    <row r="410" spans="2:19" outlineLevel="2" x14ac:dyDescent="0.15">
      <c r="B410" s="10" t="s">
        <v>1731</v>
      </c>
      <c r="C410" s="10" t="s">
        <v>24</v>
      </c>
      <c r="D410" s="7" t="s">
        <v>259</v>
      </c>
      <c r="E410" s="10" t="s">
        <v>1004</v>
      </c>
      <c r="F410" s="10" t="s">
        <v>1193</v>
      </c>
      <c r="G410" s="10" t="s">
        <v>1193</v>
      </c>
      <c r="H410" s="16">
        <v>24</v>
      </c>
      <c r="I410" s="16">
        <v>24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7" t="s">
        <v>1272</v>
      </c>
      <c r="R410" s="7" t="str">
        <f>IF(Q410="","",VLOOKUP(Q410,Sheet2!$A$14:$B$65,2,0))</f>
        <v>回復期リハビリテーション病棟入院料２</v>
      </c>
      <c r="S410" s="16">
        <v>24</v>
      </c>
    </row>
    <row r="411" spans="2:19" outlineLevel="2" x14ac:dyDescent="0.15">
      <c r="B411" s="10" t="s">
        <v>1731</v>
      </c>
      <c r="C411" s="10" t="s">
        <v>24</v>
      </c>
      <c r="D411" s="7" t="s">
        <v>259</v>
      </c>
      <c r="E411" s="10" t="s">
        <v>1005</v>
      </c>
      <c r="F411" s="10" t="s">
        <v>1193</v>
      </c>
      <c r="G411" s="10" t="s">
        <v>1193</v>
      </c>
      <c r="H411" s="16">
        <v>0</v>
      </c>
      <c r="I411" s="16">
        <v>0</v>
      </c>
      <c r="J411" s="16">
        <v>0</v>
      </c>
      <c r="K411" s="16">
        <v>28</v>
      </c>
      <c r="L411" s="16">
        <v>28</v>
      </c>
      <c r="M411" s="16">
        <v>0</v>
      </c>
      <c r="N411" s="16">
        <v>0</v>
      </c>
      <c r="O411" s="16">
        <v>0</v>
      </c>
      <c r="P411" s="16">
        <v>0</v>
      </c>
      <c r="Q411" s="7" t="s">
        <v>1257</v>
      </c>
      <c r="R411" s="7" t="str">
        <f>IF(Q411="","",VLOOKUP(Q411,Sheet2!$A$14:$B$65,2,0))</f>
        <v>急性期一般入院料６</v>
      </c>
      <c r="S411" s="16">
        <v>28</v>
      </c>
    </row>
    <row r="412" spans="2:19" outlineLevel="2" x14ac:dyDescent="0.15">
      <c r="B412" s="10" t="s">
        <v>1731</v>
      </c>
      <c r="C412" s="10" t="s">
        <v>24</v>
      </c>
      <c r="D412" s="7" t="s">
        <v>259</v>
      </c>
      <c r="E412" s="10" t="s">
        <v>495</v>
      </c>
      <c r="F412" s="10" t="s">
        <v>1193</v>
      </c>
      <c r="G412" s="10" t="s">
        <v>1193</v>
      </c>
      <c r="H412" s="16">
        <v>16</v>
      </c>
      <c r="I412" s="16">
        <v>16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7" t="s">
        <v>1290</v>
      </c>
      <c r="R412" s="7" t="str">
        <f>IF(Q412="","",VLOOKUP(Q412,Sheet2!$A$14:$B$65,2,0))</f>
        <v>回復期リハビリテーション病棟入院料４</v>
      </c>
      <c r="S412" s="16">
        <v>16</v>
      </c>
    </row>
    <row r="413" spans="2:19" outlineLevel="2" x14ac:dyDescent="0.15">
      <c r="B413" s="10" t="s">
        <v>1731</v>
      </c>
      <c r="C413" s="10" t="s">
        <v>24</v>
      </c>
      <c r="D413" s="7" t="s">
        <v>259</v>
      </c>
      <c r="E413" s="10" t="s">
        <v>1006</v>
      </c>
      <c r="F413" s="10" t="s">
        <v>1193</v>
      </c>
      <c r="G413" s="10" t="s">
        <v>1193</v>
      </c>
      <c r="H413" s="16">
        <v>0</v>
      </c>
      <c r="I413" s="16">
        <v>0</v>
      </c>
      <c r="J413" s="16">
        <v>0</v>
      </c>
      <c r="K413" s="16">
        <v>49</v>
      </c>
      <c r="L413" s="16">
        <v>49</v>
      </c>
      <c r="M413" s="16">
        <v>0</v>
      </c>
      <c r="N413" s="16">
        <v>0</v>
      </c>
      <c r="O413" s="16">
        <v>0</v>
      </c>
      <c r="P413" s="16">
        <v>0</v>
      </c>
      <c r="Q413" s="7" t="s">
        <v>1257</v>
      </c>
      <c r="R413" s="7" t="str">
        <f>IF(Q413="","",VLOOKUP(Q413,Sheet2!$A$14:$B$65,2,0))</f>
        <v>急性期一般入院料６</v>
      </c>
      <c r="S413" s="16">
        <v>49</v>
      </c>
    </row>
    <row r="414" spans="2:19" outlineLevel="2" x14ac:dyDescent="0.15">
      <c r="B414" s="10" t="s">
        <v>1731</v>
      </c>
      <c r="C414" s="10" t="s">
        <v>24</v>
      </c>
      <c r="D414" s="7" t="s">
        <v>259</v>
      </c>
      <c r="E414" s="10" t="s">
        <v>587</v>
      </c>
      <c r="F414" s="10" t="s">
        <v>1323</v>
      </c>
      <c r="G414" s="10" t="s">
        <v>1323</v>
      </c>
      <c r="H414" s="16">
        <v>0</v>
      </c>
      <c r="I414" s="16">
        <v>0</v>
      </c>
      <c r="J414" s="16">
        <v>0</v>
      </c>
      <c r="K414" s="16">
        <v>54</v>
      </c>
      <c r="L414" s="16">
        <v>54</v>
      </c>
      <c r="M414" s="16">
        <v>0</v>
      </c>
      <c r="N414" s="16">
        <v>0</v>
      </c>
      <c r="O414" s="16">
        <v>0</v>
      </c>
      <c r="P414" s="16">
        <v>0</v>
      </c>
      <c r="Q414" s="7" t="s">
        <v>1276</v>
      </c>
      <c r="R414" s="7" t="str">
        <f>IF(Q414="","",VLOOKUP(Q414,Sheet2!$A$14:$B$65,2,0))</f>
        <v>小児入院医療管理料１</v>
      </c>
      <c r="S414" s="16">
        <v>54</v>
      </c>
    </row>
    <row r="415" spans="2:19" outlineLevel="2" x14ac:dyDescent="0.15">
      <c r="B415" s="10" t="s">
        <v>1731</v>
      </c>
      <c r="C415" s="10" t="s">
        <v>24</v>
      </c>
      <c r="D415" s="7" t="s">
        <v>259</v>
      </c>
      <c r="E415" s="10" t="s">
        <v>588</v>
      </c>
      <c r="F415" s="10" t="s">
        <v>1323</v>
      </c>
      <c r="G415" s="10" t="s">
        <v>1323</v>
      </c>
      <c r="H415" s="16">
        <v>49</v>
      </c>
      <c r="I415" s="16">
        <v>49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7" t="s">
        <v>1282</v>
      </c>
      <c r="R415" s="7" t="str">
        <f>IF(Q415="","",VLOOKUP(Q415,Sheet2!$A$14:$B$65,2,0))</f>
        <v>小児入院医療管理料３</v>
      </c>
      <c r="S415" s="16">
        <v>49</v>
      </c>
    </row>
    <row r="416" spans="2:19" outlineLevel="1" x14ac:dyDescent="0.15">
      <c r="B416" s="10"/>
      <c r="C416" s="10"/>
      <c r="D416" s="9" t="s">
        <v>1517</v>
      </c>
      <c r="E416" s="10"/>
      <c r="F416" s="10"/>
      <c r="G416" s="10"/>
      <c r="H416" s="16">
        <f t="shared" ref="H416:P416" si="76">SUBTOTAL(9,H410:H415)</f>
        <v>89</v>
      </c>
      <c r="I416" s="16">
        <f t="shared" si="76"/>
        <v>89</v>
      </c>
      <c r="J416" s="16">
        <f t="shared" si="76"/>
        <v>0</v>
      </c>
      <c r="K416" s="16">
        <f t="shared" si="76"/>
        <v>131</v>
      </c>
      <c r="L416" s="16">
        <f t="shared" si="76"/>
        <v>131</v>
      </c>
      <c r="M416" s="16">
        <f t="shared" si="76"/>
        <v>0</v>
      </c>
      <c r="N416" s="16">
        <f t="shared" si="76"/>
        <v>0</v>
      </c>
      <c r="O416" s="16">
        <f t="shared" si="76"/>
        <v>0</v>
      </c>
      <c r="P416" s="16">
        <f t="shared" si="76"/>
        <v>0</v>
      </c>
      <c r="Q416" s="7"/>
      <c r="R416" s="7"/>
      <c r="S416" s="16">
        <f>SUBTOTAL(9,S410:S415)</f>
        <v>220</v>
      </c>
    </row>
    <row r="417" spans="2:19" outlineLevel="2" x14ac:dyDescent="0.15">
      <c r="B417" s="10" t="s">
        <v>1731</v>
      </c>
      <c r="C417" s="10" t="s">
        <v>24</v>
      </c>
      <c r="D417" s="7" t="s">
        <v>228</v>
      </c>
      <c r="E417" s="10" t="s">
        <v>763</v>
      </c>
      <c r="F417" s="10" t="s">
        <v>1323</v>
      </c>
      <c r="G417" s="10" t="s">
        <v>1323</v>
      </c>
      <c r="H417" s="16">
        <v>42</v>
      </c>
      <c r="I417" s="16">
        <v>42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7" t="s">
        <v>1256</v>
      </c>
      <c r="R417" s="7" t="str">
        <f>IF(Q417="","",VLOOKUP(Q417,Sheet2!$A$14:$B$65,2,0))</f>
        <v>急性期一般入院料４</v>
      </c>
      <c r="S417" s="16">
        <v>42</v>
      </c>
    </row>
    <row r="418" spans="2:19" outlineLevel="2" x14ac:dyDescent="0.15">
      <c r="B418" s="10" t="s">
        <v>1731</v>
      </c>
      <c r="C418" s="10" t="s">
        <v>24</v>
      </c>
      <c r="D418" s="7" t="s">
        <v>228</v>
      </c>
      <c r="E418" s="10" t="s">
        <v>700</v>
      </c>
      <c r="F418" s="10" t="s">
        <v>1323</v>
      </c>
      <c r="G418" s="10" t="s">
        <v>1323</v>
      </c>
      <c r="H418" s="16">
        <v>44</v>
      </c>
      <c r="I418" s="16">
        <v>44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7" t="s">
        <v>1282</v>
      </c>
      <c r="R418" s="7" t="str">
        <f>IF(Q418="","",VLOOKUP(Q418,Sheet2!$A$14:$B$65,2,0))</f>
        <v>小児入院医療管理料３</v>
      </c>
      <c r="S418" s="16">
        <v>44</v>
      </c>
    </row>
    <row r="419" spans="2:19" outlineLevel="1" x14ac:dyDescent="0.15">
      <c r="B419" s="10"/>
      <c r="C419" s="10"/>
      <c r="D419" s="9" t="s">
        <v>1487</v>
      </c>
      <c r="E419" s="10"/>
      <c r="F419" s="10"/>
      <c r="G419" s="10"/>
      <c r="H419" s="16">
        <f t="shared" ref="H419:P419" si="77">SUBTOTAL(9,H417:H418)</f>
        <v>86</v>
      </c>
      <c r="I419" s="16">
        <f t="shared" si="77"/>
        <v>86</v>
      </c>
      <c r="J419" s="16">
        <f t="shared" si="77"/>
        <v>0</v>
      </c>
      <c r="K419" s="16">
        <f t="shared" si="77"/>
        <v>0</v>
      </c>
      <c r="L419" s="16">
        <f t="shared" si="77"/>
        <v>0</v>
      </c>
      <c r="M419" s="16">
        <f t="shared" si="77"/>
        <v>0</v>
      </c>
      <c r="N419" s="16">
        <f t="shared" si="77"/>
        <v>0</v>
      </c>
      <c r="O419" s="16">
        <f t="shared" si="77"/>
        <v>0</v>
      </c>
      <c r="P419" s="16">
        <f t="shared" si="77"/>
        <v>0</v>
      </c>
      <c r="Q419" s="7"/>
      <c r="R419" s="7"/>
      <c r="S419" s="16">
        <f>SUBTOTAL(9,S417:S418)</f>
        <v>86</v>
      </c>
    </row>
    <row r="420" spans="2:19" outlineLevel="2" x14ac:dyDescent="0.15">
      <c r="B420" s="10" t="s">
        <v>1731</v>
      </c>
      <c r="C420" s="10" t="s">
        <v>24</v>
      </c>
      <c r="D420" s="7" t="s">
        <v>420</v>
      </c>
      <c r="E420" s="10" t="s">
        <v>492</v>
      </c>
      <c r="F420" s="10" t="s">
        <v>1322</v>
      </c>
      <c r="G420" s="10" t="s">
        <v>1322</v>
      </c>
      <c r="H420" s="16">
        <v>40</v>
      </c>
      <c r="I420" s="16">
        <v>40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7" t="s">
        <v>1256</v>
      </c>
      <c r="R420" s="7" t="str">
        <f>IF(Q420="","",VLOOKUP(Q420,Sheet2!$A$14:$B$65,2,0))</f>
        <v>急性期一般入院料４</v>
      </c>
      <c r="S420" s="16">
        <v>40</v>
      </c>
    </row>
    <row r="421" spans="2:19" outlineLevel="2" x14ac:dyDescent="0.15">
      <c r="B421" s="10" t="s">
        <v>1731</v>
      </c>
      <c r="C421" s="10" t="s">
        <v>24</v>
      </c>
      <c r="D421" s="7" t="s">
        <v>420</v>
      </c>
      <c r="E421" s="10" t="s">
        <v>493</v>
      </c>
      <c r="F421" s="10" t="s">
        <v>1193</v>
      </c>
      <c r="G421" s="10" t="s">
        <v>1193</v>
      </c>
      <c r="H421" s="16">
        <v>0</v>
      </c>
      <c r="I421" s="16">
        <v>0</v>
      </c>
      <c r="J421" s="16">
        <v>0</v>
      </c>
      <c r="K421" s="16">
        <v>40</v>
      </c>
      <c r="L421" s="16">
        <v>40</v>
      </c>
      <c r="M421" s="16">
        <v>0</v>
      </c>
      <c r="N421" s="16">
        <v>0</v>
      </c>
      <c r="O421" s="16">
        <v>0</v>
      </c>
      <c r="P421" s="16">
        <v>0</v>
      </c>
      <c r="Q421" s="7" t="s">
        <v>1266</v>
      </c>
      <c r="R421" s="7" t="str">
        <f>IF(Q421="","",VLOOKUP(Q421,Sheet2!$A$14:$B$65,2,0))</f>
        <v>急性期一般入院料７</v>
      </c>
      <c r="S421" s="16">
        <v>40</v>
      </c>
    </row>
    <row r="422" spans="2:19" outlineLevel="1" x14ac:dyDescent="0.15">
      <c r="B422" s="10"/>
      <c r="C422" s="10"/>
      <c r="D422" s="9" t="s">
        <v>1678</v>
      </c>
      <c r="E422" s="10"/>
      <c r="F422" s="10"/>
      <c r="G422" s="10"/>
      <c r="H422" s="16">
        <f t="shared" ref="H422:P422" si="78">SUBTOTAL(9,H420:H421)</f>
        <v>40</v>
      </c>
      <c r="I422" s="16">
        <f t="shared" si="78"/>
        <v>40</v>
      </c>
      <c r="J422" s="16">
        <f t="shared" si="78"/>
        <v>0</v>
      </c>
      <c r="K422" s="16">
        <f t="shared" si="78"/>
        <v>40</v>
      </c>
      <c r="L422" s="16">
        <f t="shared" si="78"/>
        <v>40</v>
      </c>
      <c r="M422" s="16">
        <f t="shared" si="78"/>
        <v>0</v>
      </c>
      <c r="N422" s="16">
        <f t="shared" si="78"/>
        <v>0</v>
      </c>
      <c r="O422" s="16">
        <f t="shared" si="78"/>
        <v>0</v>
      </c>
      <c r="P422" s="16">
        <f t="shared" si="78"/>
        <v>0</v>
      </c>
      <c r="Q422" s="7"/>
      <c r="R422" s="7"/>
      <c r="S422" s="16">
        <f>SUBTOTAL(9,S420:S421)</f>
        <v>80</v>
      </c>
    </row>
    <row r="423" spans="2:19" outlineLevel="2" x14ac:dyDescent="0.15">
      <c r="B423" s="10" t="s">
        <v>1731</v>
      </c>
      <c r="C423" s="10" t="s">
        <v>24</v>
      </c>
      <c r="D423" s="7" t="s">
        <v>435</v>
      </c>
      <c r="E423" s="10" t="s">
        <v>588</v>
      </c>
      <c r="F423" s="10" t="s">
        <v>1323</v>
      </c>
      <c r="G423" s="10" t="s">
        <v>1323</v>
      </c>
      <c r="H423" s="16">
        <v>50</v>
      </c>
      <c r="I423" s="16">
        <v>50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7" t="s">
        <v>1282</v>
      </c>
      <c r="R423" s="7" t="str">
        <f>IF(Q423="","",VLOOKUP(Q423,Sheet2!$A$14:$B$65,2,0))</f>
        <v>小児入院医療管理料３</v>
      </c>
      <c r="S423" s="16">
        <v>50</v>
      </c>
    </row>
    <row r="424" spans="2:19" outlineLevel="1" x14ac:dyDescent="0.15">
      <c r="B424" s="10"/>
      <c r="C424" s="10"/>
      <c r="D424" s="9" t="s">
        <v>1692</v>
      </c>
      <c r="E424" s="10"/>
      <c r="F424" s="10"/>
      <c r="G424" s="10"/>
      <c r="H424" s="16">
        <f t="shared" ref="H424:P424" si="79">SUBTOTAL(9,H423:H423)</f>
        <v>50</v>
      </c>
      <c r="I424" s="16">
        <f t="shared" si="79"/>
        <v>50</v>
      </c>
      <c r="J424" s="16">
        <f t="shared" si="79"/>
        <v>0</v>
      </c>
      <c r="K424" s="16">
        <f t="shared" si="79"/>
        <v>0</v>
      </c>
      <c r="L424" s="16">
        <f t="shared" si="79"/>
        <v>0</v>
      </c>
      <c r="M424" s="16">
        <f t="shared" si="79"/>
        <v>0</v>
      </c>
      <c r="N424" s="16">
        <f t="shared" si="79"/>
        <v>0</v>
      </c>
      <c r="O424" s="16">
        <f t="shared" si="79"/>
        <v>0</v>
      </c>
      <c r="P424" s="16">
        <f t="shared" si="79"/>
        <v>0</v>
      </c>
      <c r="Q424" s="7"/>
      <c r="R424" s="7"/>
      <c r="S424" s="16">
        <f>SUBTOTAL(9,S423:S423)</f>
        <v>50</v>
      </c>
    </row>
    <row r="425" spans="2:19" outlineLevel="2" x14ac:dyDescent="0.15">
      <c r="B425" s="10" t="s">
        <v>1731</v>
      </c>
      <c r="C425" s="10" t="s">
        <v>24</v>
      </c>
      <c r="D425" s="7" t="s">
        <v>450</v>
      </c>
      <c r="E425" s="10" t="s">
        <v>784</v>
      </c>
      <c r="F425" s="10" t="s">
        <v>1193</v>
      </c>
      <c r="G425" s="10" t="s">
        <v>1193</v>
      </c>
      <c r="H425" s="16">
        <v>0</v>
      </c>
      <c r="I425" s="16">
        <v>0</v>
      </c>
      <c r="J425" s="16">
        <v>0</v>
      </c>
      <c r="K425" s="16">
        <v>45</v>
      </c>
      <c r="L425" s="16">
        <v>45</v>
      </c>
      <c r="M425" s="16">
        <v>0</v>
      </c>
      <c r="N425" s="16">
        <v>0</v>
      </c>
      <c r="O425" s="16">
        <v>0</v>
      </c>
      <c r="P425" s="16">
        <v>0</v>
      </c>
      <c r="Q425" s="7" t="s">
        <v>1257</v>
      </c>
      <c r="R425" s="7" t="str">
        <f>IF(Q425="","",VLOOKUP(Q425,Sheet2!$A$14:$B$65,2,0))</f>
        <v>急性期一般入院料６</v>
      </c>
      <c r="S425" s="16">
        <v>45</v>
      </c>
    </row>
    <row r="426" spans="2:19" outlineLevel="1" x14ac:dyDescent="0.15">
      <c r="B426" s="10"/>
      <c r="C426" s="10"/>
      <c r="D426" s="9" t="s">
        <v>1707</v>
      </c>
      <c r="E426" s="10"/>
      <c r="F426" s="10"/>
      <c r="G426" s="10"/>
      <c r="H426" s="16">
        <f t="shared" ref="H426:P426" si="80">SUBTOTAL(9,H425:H425)</f>
        <v>0</v>
      </c>
      <c r="I426" s="16">
        <f t="shared" si="80"/>
        <v>0</v>
      </c>
      <c r="J426" s="16">
        <f t="shared" si="80"/>
        <v>0</v>
      </c>
      <c r="K426" s="16">
        <f t="shared" si="80"/>
        <v>45</v>
      </c>
      <c r="L426" s="16">
        <f t="shared" si="80"/>
        <v>45</v>
      </c>
      <c r="M426" s="16">
        <f t="shared" si="80"/>
        <v>0</v>
      </c>
      <c r="N426" s="16">
        <f t="shared" si="80"/>
        <v>0</v>
      </c>
      <c r="O426" s="16">
        <f t="shared" si="80"/>
        <v>0</v>
      </c>
      <c r="P426" s="16">
        <f t="shared" si="80"/>
        <v>0</v>
      </c>
      <c r="Q426" s="7"/>
      <c r="R426" s="7"/>
      <c r="S426" s="16">
        <f>SUBTOTAL(9,S425:S425)</f>
        <v>45</v>
      </c>
    </row>
    <row r="427" spans="2:19" outlineLevel="2" x14ac:dyDescent="0.15">
      <c r="B427" s="10" t="s">
        <v>1731</v>
      </c>
      <c r="C427" s="10" t="s">
        <v>24</v>
      </c>
      <c r="D427" s="7" t="s">
        <v>252</v>
      </c>
      <c r="E427" s="10" t="s">
        <v>763</v>
      </c>
      <c r="F427" s="10" t="s">
        <v>1322</v>
      </c>
      <c r="G427" s="10" t="s">
        <v>1322</v>
      </c>
      <c r="H427" s="16">
        <v>12</v>
      </c>
      <c r="I427" s="16">
        <v>12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7" t="s">
        <v>1219</v>
      </c>
      <c r="R427" s="7" t="str">
        <f>IF(Q427="","",VLOOKUP(Q427,Sheet2!$A$14:$B$65,2,0))</f>
        <v>急性期一般入院料１</v>
      </c>
      <c r="S427" s="16">
        <v>12</v>
      </c>
    </row>
    <row r="428" spans="2:19" outlineLevel="2" x14ac:dyDescent="0.15">
      <c r="B428" s="10" t="s">
        <v>1731</v>
      </c>
      <c r="C428" s="10" t="s">
        <v>24</v>
      </c>
      <c r="D428" s="7" t="s">
        <v>252</v>
      </c>
      <c r="E428" s="10" t="s">
        <v>700</v>
      </c>
      <c r="F428" s="10" t="s">
        <v>1322</v>
      </c>
      <c r="G428" s="10" t="s">
        <v>1322</v>
      </c>
      <c r="H428" s="16">
        <v>20</v>
      </c>
      <c r="I428" s="16">
        <v>20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7" t="s">
        <v>1219</v>
      </c>
      <c r="R428" s="7" t="str">
        <f>IF(Q428="","",VLOOKUP(Q428,Sheet2!$A$14:$B$65,2,0))</f>
        <v>急性期一般入院料１</v>
      </c>
      <c r="S428" s="16">
        <v>20</v>
      </c>
    </row>
    <row r="429" spans="2:19" outlineLevel="2" x14ac:dyDescent="0.15">
      <c r="B429" s="10" t="s">
        <v>1731</v>
      </c>
      <c r="C429" s="10" t="s">
        <v>24</v>
      </c>
      <c r="D429" s="7" t="s">
        <v>252</v>
      </c>
      <c r="E429" s="10" t="s">
        <v>702</v>
      </c>
      <c r="F429" s="10" t="s">
        <v>1322</v>
      </c>
      <c r="G429" s="10" t="s">
        <v>1322</v>
      </c>
      <c r="H429" s="16">
        <v>46</v>
      </c>
      <c r="I429" s="16">
        <v>46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7" t="s">
        <v>1219</v>
      </c>
      <c r="R429" s="7" t="str">
        <f>IF(Q429="","",VLOOKUP(Q429,Sheet2!$A$14:$B$65,2,0))</f>
        <v>急性期一般入院料１</v>
      </c>
      <c r="S429" s="16">
        <v>46</v>
      </c>
    </row>
    <row r="430" spans="2:19" outlineLevel="2" x14ac:dyDescent="0.15">
      <c r="B430" s="10" t="s">
        <v>1731</v>
      </c>
      <c r="C430" s="10" t="s">
        <v>24</v>
      </c>
      <c r="D430" s="7" t="s">
        <v>252</v>
      </c>
      <c r="E430" s="10" t="s">
        <v>684</v>
      </c>
      <c r="F430" s="10" t="s">
        <v>1322</v>
      </c>
      <c r="G430" s="10" t="s">
        <v>1322</v>
      </c>
      <c r="H430" s="16">
        <v>46</v>
      </c>
      <c r="I430" s="16">
        <v>46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7" t="s">
        <v>1219</v>
      </c>
      <c r="R430" s="7" t="str">
        <f>IF(Q430="","",VLOOKUP(Q430,Sheet2!$A$14:$B$65,2,0))</f>
        <v>急性期一般入院料１</v>
      </c>
      <c r="S430" s="16">
        <v>46</v>
      </c>
    </row>
    <row r="431" spans="2:19" outlineLevel="2" x14ac:dyDescent="0.15">
      <c r="B431" s="10" t="s">
        <v>1731</v>
      </c>
      <c r="C431" s="10" t="s">
        <v>24</v>
      </c>
      <c r="D431" s="7" t="s">
        <v>252</v>
      </c>
      <c r="E431" s="10" t="s">
        <v>686</v>
      </c>
      <c r="F431" s="10" t="s">
        <v>1322</v>
      </c>
      <c r="G431" s="10" t="s">
        <v>1322</v>
      </c>
      <c r="H431" s="16">
        <v>45</v>
      </c>
      <c r="I431" s="16">
        <v>45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7" t="s">
        <v>1219</v>
      </c>
      <c r="R431" s="7" t="str">
        <f>IF(Q431="","",VLOOKUP(Q431,Sheet2!$A$14:$B$65,2,0))</f>
        <v>急性期一般入院料１</v>
      </c>
      <c r="S431" s="16">
        <v>45</v>
      </c>
    </row>
    <row r="432" spans="2:19" outlineLevel="2" x14ac:dyDescent="0.15">
      <c r="B432" s="10" t="s">
        <v>1731</v>
      </c>
      <c r="C432" s="10" t="s">
        <v>24</v>
      </c>
      <c r="D432" s="7" t="s">
        <v>252</v>
      </c>
      <c r="E432" s="10" t="s">
        <v>873</v>
      </c>
      <c r="F432" s="10" t="s">
        <v>1322</v>
      </c>
      <c r="G432" s="10" t="s">
        <v>1322</v>
      </c>
      <c r="H432" s="16">
        <v>47</v>
      </c>
      <c r="I432" s="16">
        <v>47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7" t="s">
        <v>1219</v>
      </c>
      <c r="R432" s="7" t="str">
        <f>IF(Q432="","",VLOOKUP(Q432,Sheet2!$A$14:$B$65,2,0))</f>
        <v>急性期一般入院料１</v>
      </c>
      <c r="S432" s="16">
        <v>47</v>
      </c>
    </row>
    <row r="433" spans="2:19" outlineLevel="2" x14ac:dyDescent="0.15">
      <c r="B433" s="10" t="s">
        <v>1731</v>
      </c>
      <c r="C433" s="10" t="s">
        <v>24</v>
      </c>
      <c r="D433" s="7" t="s">
        <v>252</v>
      </c>
      <c r="E433" s="10" t="s">
        <v>984</v>
      </c>
      <c r="F433" s="10" t="s">
        <v>1322</v>
      </c>
      <c r="G433" s="10" t="s">
        <v>1322</v>
      </c>
      <c r="H433" s="16">
        <v>45</v>
      </c>
      <c r="I433" s="16">
        <v>45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7" t="s">
        <v>1219</v>
      </c>
      <c r="R433" s="7" t="str">
        <f>IF(Q433="","",VLOOKUP(Q433,Sheet2!$A$14:$B$65,2,0))</f>
        <v>急性期一般入院料１</v>
      </c>
      <c r="S433" s="16">
        <v>45</v>
      </c>
    </row>
    <row r="434" spans="2:19" outlineLevel="2" x14ac:dyDescent="0.15">
      <c r="B434" s="10" t="s">
        <v>1731</v>
      </c>
      <c r="C434" s="10" t="s">
        <v>24</v>
      </c>
      <c r="D434" s="7" t="s">
        <v>252</v>
      </c>
      <c r="E434" s="10" t="s">
        <v>985</v>
      </c>
      <c r="F434" s="10" t="s">
        <v>1322</v>
      </c>
      <c r="G434" s="10" t="s">
        <v>1322</v>
      </c>
      <c r="H434" s="16">
        <v>45</v>
      </c>
      <c r="I434" s="16">
        <v>45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7" t="s">
        <v>1219</v>
      </c>
      <c r="R434" s="7" t="str">
        <f>IF(Q434="","",VLOOKUP(Q434,Sheet2!$A$14:$B$65,2,0))</f>
        <v>急性期一般入院料１</v>
      </c>
      <c r="S434" s="16">
        <v>45</v>
      </c>
    </row>
    <row r="435" spans="2:19" outlineLevel="2" x14ac:dyDescent="0.15">
      <c r="B435" s="10" t="s">
        <v>1731</v>
      </c>
      <c r="C435" s="10" t="s">
        <v>24</v>
      </c>
      <c r="D435" s="7" t="s">
        <v>252</v>
      </c>
      <c r="E435" s="10" t="s">
        <v>628</v>
      </c>
      <c r="F435" s="10" t="s">
        <v>1321</v>
      </c>
      <c r="G435" s="10" t="s">
        <v>1321</v>
      </c>
      <c r="H435" s="16">
        <v>8</v>
      </c>
      <c r="I435" s="16">
        <v>8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7" t="s">
        <v>1277</v>
      </c>
      <c r="R435" s="7" t="str">
        <f>IF(Q435="","",VLOOKUP(Q435,Sheet2!$A$14:$B$65,2,0))</f>
        <v>救命救急入院料１</v>
      </c>
      <c r="S435" s="16">
        <v>8</v>
      </c>
    </row>
    <row r="436" spans="2:19" outlineLevel="2" x14ac:dyDescent="0.15">
      <c r="B436" s="10" t="s">
        <v>1731</v>
      </c>
      <c r="C436" s="10" t="s">
        <v>24</v>
      </c>
      <c r="D436" s="7" t="s">
        <v>252</v>
      </c>
      <c r="E436" s="10" t="s">
        <v>736</v>
      </c>
      <c r="F436" s="10" t="s">
        <v>1321</v>
      </c>
      <c r="G436" s="10" t="s">
        <v>1321</v>
      </c>
      <c r="H436" s="16">
        <v>16</v>
      </c>
      <c r="I436" s="16">
        <v>16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7" t="s">
        <v>1301</v>
      </c>
      <c r="R436" s="7" t="str">
        <f>IF(Q436="","",VLOOKUP(Q436,Sheet2!$A$14:$B$65,2,0))</f>
        <v>救命救急入院料３</v>
      </c>
      <c r="S436" s="16">
        <v>16</v>
      </c>
    </row>
    <row r="437" spans="2:19" outlineLevel="1" x14ac:dyDescent="0.15">
      <c r="B437" s="10"/>
      <c r="C437" s="10"/>
      <c r="D437" s="9" t="s">
        <v>1510</v>
      </c>
      <c r="E437" s="10"/>
      <c r="F437" s="10"/>
      <c r="G437" s="10"/>
      <c r="H437" s="16">
        <f t="shared" ref="H437:P437" si="81">SUBTOTAL(9,H427:H436)</f>
        <v>330</v>
      </c>
      <c r="I437" s="16">
        <f t="shared" si="81"/>
        <v>330</v>
      </c>
      <c r="J437" s="16">
        <f t="shared" si="81"/>
        <v>0</v>
      </c>
      <c r="K437" s="16">
        <f t="shared" si="81"/>
        <v>0</v>
      </c>
      <c r="L437" s="16">
        <f t="shared" si="81"/>
        <v>0</v>
      </c>
      <c r="M437" s="16">
        <f t="shared" si="81"/>
        <v>0</v>
      </c>
      <c r="N437" s="16">
        <f t="shared" si="81"/>
        <v>0</v>
      </c>
      <c r="O437" s="16">
        <f t="shared" si="81"/>
        <v>0</v>
      </c>
      <c r="P437" s="16">
        <f t="shared" si="81"/>
        <v>0</v>
      </c>
      <c r="Q437" s="7"/>
      <c r="R437" s="7"/>
      <c r="S437" s="16">
        <f>SUBTOTAL(9,S427:S436)</f>
        <v>330</v>
      </c>
    </row>
    <row r="438" spans="2:19" outlineLevel="2" x14ac:dyDescent="0.15">
      <c r="B438" s="10" t="s">
        <v>1731</v>
      </c>
      <c r="C438" s="10" t="s">
        <v>24</v>
      </c>
      <c r="D438" s="7" t="s">
        <v>197</v>
      </c>
      <c r="E438" s="10" t="s">
        <v>530</v>
      </c>
      <c r="F438" s="10" t="s">
        <v>1322</v>
      </c>
      <c r="G438" s="10" t="s">
        <v>1322</v>
      </c>
      <c r="H438" s="16">
        <v>45</v>
      </c>
      <c r="I438" s="16">
        <v>45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7" t="s">
        <v>1219</v>
      </c>
      <c r="R438" s="7" t="str">
        <f>IF(Q438="","",VLOOKUP(Q438,Sheet2!$A$14:$B$65,2,0))</f>
        <v>急性期一般入院料１</v>
      </c>
      <c r="S438" s="16">
        <v>45</v>
      </c>
    </row>
    <row r="439" spans="2:19" outlineLevel="2" x14ac:dyDescent="0.15">
      <c r="B439" s="10" t="s">
        <v>1731</v>
      </c>
      <c r="C439" s="10" t="s">
        <v>24</v>
      </c>
      <c r="D439" s="7" t="s">
        <v>197</v>
      </c>
      <c r="E439" s="10" t="s">
        <v>523</v>
      </c>
      <c r="F439" s="10" t="s">
        <v>1322</v>
      </c>
      <c r="G439" s="10" t="s">
        <v>1322</v>
      </c>
      <c r="H439" s="16">
        <v>47</v>
      </c>
      <c r="I439" s="16">
        <v>47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7" t="s">
        <v>1219</v>
      </c>
      <c r="R439" s="7" t="str">
        <f>IF(Q439="","",VLOOKUP(Q439,Sheet2!$A$14:$B$65,2,0))</f>
        <v>急性期一般入院料１</v>
      </c>
      <c r="S439" s="16">
        <v>47</v>
      </c>
    </row>
    <row r="440" spans="2:19" outlineLevel="2" x14ac:dyDescent="0.15">
      <c r="B440" s="10" t="s">
        <v>1731</v>
      </c>
      <c r="C440" s="10" t="s">
        <v>24</v>
      </c>
      <c r="D440" s="7" t="s">
        <v>197</v>
      </c>
      <c r="E440" s="10" t="s">
        <v>524</v>
      </c>
      <c r="F440" s="10" t="s">
        <v>1322</v>
      </c>
      <c r="G440" s="10" t="s">
        <v>1322</v>
      </c>
      <c r="H440" s="16">
        <v>24</v>
      </c>
      <c r="I440" s="16">
        <v>24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7" t="s">
        <v>1290</v>
      </c>
      <c r="R440" s="7" t="str">
        <f>IF(Q440="","",VLOOKUP(Q440,Sheet2!$A$14:$B$65,2,0))</f>
        <v>回復期リハビリテーション病棟入院料４</v>
      </c>
      <c r="S440" s="16">
        <v>24</v>
      </c>
    </row>
    <row r="441" spans="2:19" outlineLevel="2" x14ac:dyDescent="0.15">
      <c r="B441" s="10" t="s">
        <v>1731</v>
      </c>
      <c r="C441" s="10" t="s">
        <v>24</v>
      </c>
      <c r="D441" s="7" t="s">
        <v>197</v>
      </c>
      <c r="E441" s="10" t="s">
        <v>681</v>
      </c>
      <c r="F441" s="10" t="s">
        <v>1323</v>
      </c>
      <c r="G441" s="10" t="s">
        <v>1323</v>
      </c>
      <c r="H441" s="16">
        <v>0</v>
      </c>
      <c r="I441" s="16">
        <v>0</v>
      </c>
      <c r="J441" s="16">
        <v>0</v>
      </c>
      <c r="K441" s="16">
        <v>46</v>
      </c>
      <c r="L441" s="16">
        <v>46</v>
      </c>
      <c r="M441" s="16">
        <v>0</v>
      </c>
      <c r="N441" s="16">
        <v>0</v>
      </c>
      <c r="O441" s="16">
        <v>0</v>
      </c>
      <c r="P441" s="16">
        <v>0</v>
      </c>
      <c r="Q441" s="7" t="s">
        <v>1283</v>
      </c>
      <c r="R441" s="7" t="str">
        <f>IF(Q441="","",VLOOKUP(Q441,Sheet2!$A$14:$B$65,2,0))</f>
        <v>特殊疾患入院医療管理料</v>
      </c>
      <c r="S441" s="16">
        <v>46</v>
      </c>
    </row>
    <row r="442" spans="2:19" outlineLevel="1" x14ac:dyDescent="0.15">
      <c r="B442" s="10"/>
      <c r="C442" s="10"/>
      <c r="D442" s="9" t="s">
        <v>1456</v>
      </c>
      <c r="E442" s="10"/>
      <c r="F442" s="10"/>
      <c r="G442" s="10"/>
      <c r="H442" s="16">
        <f t="shared" ref="H442:P442" si="82">SUBTOTAL(9,H438:H441)</f>
        <v>116</v>
      </c>
      <c r="I442" s="16">
        <f t="shared" si="82"/>
        <v>116</v>
      </c>
      <c r="J442" s="16">
        <f t="shared" si="82"/>
        <v>0</v>
      </c>
      <c r="K442" s="16">
        <f t="shared" si="82"/>
        <v>46</v>
      </c>
      <c r="L442" s="16">
        <f t="shared" si="82"/>
        <v>46</v>
      </c>
      <c r="M442" s="16">
        <f t="shared" si="82"/>
        <v>0</v>
      </c>
      <c r="N442" s="16">
        <f t="shared" si="82"/>
        <v>0</v>
      </c>
      <c r="O442" s="16">
        <f t="shared" si="82"/>
        <v>0</v>
      </c>
      <c r="P442" s="16">
        <f t="shared" si="82"/>
        <v>0</v>
      </c>
      <c r="Q442" s="7"/>
      <c r="R442" s="7"/>
      <c r="S442" s="16">
        <f>SUBTOTAL(9,S438:S441)</f>
        <v>162</v>
      </c>
    </row>
    <row r="443" spans="2:19" outlineLevel="2" x14ac:dyDescent="0.15">
      <c r="B443" s="10" t="s">
        <v>1731</v>
      </c>
      <c r="C443" s="10" t="s">
        <v>24</v>
      </c>
      <c r="D443" s="7" t="s">
        <v>412</v>
      </c>
      <c r="E443" s="10" t="s">
        <v>966</v>
      </c>
      <c r="F443" s="10" t="s">
        <v>1193</v>
      </c>
      <c r="G443" s="10" t="s">
        <v>1193</v>
      </c>
      <c r="H443" s="16">
        <v>0</v>
      </c>
      <c r="I443" s="16">
        <v>0</v>
      </c>
      <c r="J443" s="16">
        <v>0</v>
      </c>
      <c r="K443" s="16">
        <v>30</v>
      </c>
      <c r="L443" s="16">
        <v>30</v>
      </c>
      <c r="M443" s="16">
        <v>0</v>
      </c>
      <c r="N443" s="16">
        <v>0</v>
      </c>
      <c r="O443" s="16">
        <v>0</v>
      </c>
      <c r="P443" s="16">
        <v>0</v>
      </c>
      <c r="Q443" s="7" t="s">
        <v>1257</v>
      </c>
      <c r="R443" s="7" t="str">
        <f>IF(Q443="","",VLOOKUP(Q443,Sheet2!$A$14:$B$65,2,0))</f>
        <v>急性期一般入院料６</v>
      </c>
      <c r="S443" s="16">
        <v>30</v>
      </c>
    </row>
    <row r="444" spans="2:19" outlineLevel="1" x14ac:dyDescent="0.15">
      <c r="B444" s="10"/>
      <c r="C444" s="10"/>
      <c r="D444" s="9" t="s">
        <v>1670</v>
      </c>
      <c r="E444" s="10"/>
      <c r="F444" s="10"/>
      <c r="G444" s="10"/>
      <c r="H444" s="16">
        <f t="shared" ref="H444:P444" si="83">SUBTOTAL(9,H443:H443)</f>
        <v>0</v>
      </c>
      <c r="I444" s="16">
        <f t="shared" si="83"/>
        <v>0</v>
      </c>
      <c r="J444" s="16">
        <f t="shared" si="83"/>
        <v>0</v>
      </c>
      <c r="K444" s="16">
        <f t="shared" si="83"/>
        <v>30</v>
      </c>
      <c r="L444" s="16">
        <f t="shared" si="83"/>
        <v>30</v>
      </c>
      <c r="M444" s="16">
        <f t="shared" si="83"/>
        <v>0</v>
      </c>
      <c r="N444" s="16">
        <f t="shared" si="83"/>
        <v>0</v>
      </c>
      <c r="O444" s="16">
        <f t="shared" si="83"/>
        <v>0</v>
      </c>
      <c r="P444" s="16">
        <f t="shared" si="83"/>
        <v>0</v>
      </c>
      <c r="Q444" s="7"/>
      <c r="R444" s="7"/>
      <c r="S444" s="16">
        <f>SUBTOTAL(9,S443:S443)</f>
        <v>30</v>
      </c>
    </row>
    <row r="445" spans="2:19" outlineLevel="2" x14ac:dyDescent="0.15">
      <c r="B445" s="10" t="s">
        <v>1731</v>
      </c>
      <c r="C445" s="10" t="s">
        <v>24</v>
      </c>
      <c r="D445" s="7" t="s">
        <v>295</v>
      </c>
      <c r="E445" s="10" t="s">
        <v>683</v>
      </c>
      <c r="F445" s="10" t="s">
        <v>1322</v>
      </c>
      <c r="G445" s="10" t="s">
        <v>1322</v>
      </c>
      <c r="H445" s="16">
        <v>45</v>
      </c>
      <c r="I445" s="16">
        <v>45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7" t="s">
        <v>1293</v>
      </c>
      <c r="R445" s="7" t="str">
        <f>IF(Q445="","",VLOOKUP(Q445,Sheet2!$A$14:$B$65,2,0))</f>
        <v>一般病棟特別入院基本料</v>
      </c>
      <c r="S445" s="16">
        <v>45</v>
      </c>
    </row>
    <row r="446" spans="2:19" outlineLevel="2" x14ac:dyDescent="0.15">
      <c r="B446" s="10" t="s">
        <v>1731</v>
      </c>
      <c r="C446" s="10" t="s">
        <v>24</v>
      </c>
      <c r="D446" s="7" t="s">
        <v>295</v>
      </c>
      <c r="E446" s="10" t="s">
        <v>865</v>
      </c>
      <c r="F446" s="10" t="s">
        <v>1322</v>
      </c>
      <c r="G446" s="10" t="s">
        <v>1322</v>
      </c>
      <c r="H446" s="16">
        <v>52</v>
      </c>
      <c r="I446" s="16">
        <v>52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7" t="s">
        <v>1293</v>
      </c>
      <c r="R446" s="7" t="str">
        <f>IF(Q446="","",VLOOKUP(Q446,Sheet2!$A$14:$B$65,2,0))</f>
        <v>一般病棟特別入院基本料</v>
      </c>
      <c r="S446" s="16">
        <v>52</v>
      </c>
    </row>
    <row r="447" spans="2:19" outlineLevel="2" x14ac:dyDescent="0.15">
      <c r="B447" s="10" t="s">
        <v>1731</v>
      </c>
      <c r="C447" s="10" t="s">
        <v>24</v>
      </c>
      <c r="D447" s="7" t="s">
        <v>295</v>
      </c>
      <c r="E447" s="10" t="s">
        <v>833</v>
      </c>
      <c r="F447" s="10" t="s">
        <v>1322</v>
      </c>
      <c r="G447" s="10" t="s">
        <v>1322</v>
      </c>
      <c r="H447" s="16">
        <v>52</v>
      </c>
      <c r="I447" s="16">
        <v>52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7" t="s">
        <v>1293</v>
      </c>
      <c r="R447" s="7" t="str">
        <f>IF(Q447="","",VLOOKUP(Q447,Sheet2!$A$14:$B$65,2,0))</f>
        <v>一般病棟特別入院基本料</v>
      </c>
      <c r="S447" s="16">
        <v>52</v>
      </c>
    </row>
    <row r="448" spans="2:19" outlineLevel="2" x14ac:dyDescent="0.15">
      <c r="B448" s="10" t="s">
        <v>1731</v>
      </c>
      <c r="C448" s="10" t="s">
        <v>24</v>
      </c>
      <c r="D448" s="7" t="s">
        <v>295</v>
      </c>
      <c r="E448" s="10" t="s">
        <v>834</v>
      </c>
      <c r="F448" s="10" t="s">
        <v>1322</v>
      </c>
      <c r="G448" s="10" t="s">
        <v>1322</v>
      </c>
      <c r="H448" s="16">
        <v>48</v>
      </c>
      <c r="I448" s="16">
        <v>48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7" t="s">
        <v>1293</v>
      </c>
      <c r="R448" s="7" t="str">
        <f>IF(Q448="","",VLOOKUP(Q448,Sheet2!$A$14:$B$65,2,0))</f>
        <v>一般病棟特別入院基本料</v>
      </c>
      <c r="S448" s="16">
        <v>48</v>
      </c>
    </row>
    <row r="449" spans="2:19" outlineLevel="2" x14ac:dyDescent="0.15">
      <c r="B449" s="10" t="s">
        <v>1731</v>
      </c>
      <c r="C449" s="10" t="s">
        <v>24</v>
      </c>
      <c r="D449" s="7" t="s">
        <v>295</v>
      </c>
      <c r="E449" s="10" t="s">
        <v>720</v>
      </c>
      <c r="F449" s="10" t="s">
        <v>1322</v>
      </c>
      <c r="G449" s="10" t="s">
        <v>1322</v>
      </c>
      <c r="H449" s="16">
        <v>52</v>
      </c>
      <c r="I449" s="16">
        <v>52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7" t="s">
        <v>1293</v>
      </c>
      <c r="R449" s="7" t="str">
        <f>IF(Q449="","",VLOOKUP(Q449,Sheet2!$A$14:$B$65,2,0))</f>
        <v>一般病棟特別入院基本料</v>
      </c>
      <c r="S449" s="16">
        <v>52</v>
      </c>
    </row>
    <row r="450" spans="2:19" outlineLevel="2" x14ac:dyDescent="0.15">
      <c r="B450" s="10" t="s">
        <v>1731</v>
      </c>
      <c r="C450" s="10" t="s">
        <v>24</v>
      </c>
      <c r="D450" s="7" t="s">
        <v>295</v>
      </c>
      <c r="E450" s="10" t="s">
        <v>721</v>
      </c>
      <c r="F450" s="10" t="s">
        <v>1322</v>
      </c>
      <c r="G450" s="10" t="s">
        <v>1322</v>
      </c>
      <c r="H450" s="16">
        <v>52</v>
      </c>
      <c r="I450" s="16">
        <v>52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7" t="s">
        <v>1293</v>
      </c>
      <c r="R450" s="7" t="str">
        <f>IF(Q450="","",VLOOKUP(Q450,Sheet2!$A$14:$B$65,2,0))</f>
        <v>一般病棟特別入院基本料</v>
      </c>
      <c r="S450" s="16">
        <v>52</v>
      </c>
    </row>
    <row r="451" spans="2:19" outlineLevel="2" x14ac:dyDescent="0.15">
      <c r="B451" s="10" t="s">
        <v>1731</v>
      </c>
      <c r="C451" s="10" t="s">
        <v>24</v>
      </c>
      <c r="D451" s="7" t="s">
        <v>295</v>
      </c>
      <c r="E451" s="10" t="s">
        <v>722</v>
      </c>
      <c r="F451" s="10" t="s">
        <v>1322</v>
      </c>
      <c r="G451" s="10" t="s">
        <v>1322</v>
      </c>
      <c r="H451" s="16">
        <v>52</v>
      </c>
      <c r="I451" s="16">
        <v>52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7" t="s">
        <v>1293</v>
      </c>
      <c r="R451" s="7" t="str">
        <f>IF(Q451="","",VLOOKUP(Q451,Sheet2!$A$14:$B$65,2,0))</f>
        <v>一般病棟特別入院基本料</v>
      </c>
      <c r="S451" s="16">
        <v>52</v>
      </c>
    </row>
    <row r="452" spans="2:19" outlineLevel="2" x14ac:dyDescent="0.15">
      <c r="B452" s="10" t="s">
        <v>1731</v>
      </c>
      <c r="C452" s="10" t="s">
        <v>24</v>
      </c>
      <c r="D452" s="7" t="s">
        <v>295</v>
      </c>
      <c r="E452" s="10" t="s">
        <v>723</v>
      </c>
      <c r="F452" s="10" t="s">
        <v>1322</v>
      </c>
      <c r="G452" s="10" t="s">
        <v>1322</v>
      </c>
      <c r="H452" s="16">
        <v>52</v>
      </c>
      <c r="I452" s="16">
        <v>52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7" t="s">
        <v>1293</v>
      </c>
      <c r="R452" s="7" t="str">
        <f>IF(Q452="","",VLOOKUP(Q452,Sheet2!$A$14:$B$65,2,0))</f>
        <v>一般病棟特別入院基本料</v>
      </c>
      <c r="S452" s="16">
        <v>52</v>
      </c>
    </row>
    <row r="453" spans="2:19" outlineLevel="2" x14ac:dyDescent="0.15">
      <c r="B453" s="10" t="s">
        <v>1731</v>
      </c>
      <c r="C453" s="10" t="s">
        <v>24</v>
      </c>
      <c r="D453" s="7" t="s">
        <v>295</v>
      </c>
      <c r="E453" s="10" t="s">
        <v>533</v>
      </c>
      <c r="F453" s="10" t="s">
        <v>1321</v>
      </c>
      <c r="G453" s="10" t="s">
        <v>1321</v>
      </c>
      <c r="H453" s="16">
        <v>6</v>
      </c>
      <c r="I453" s="16">
        <v>6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7" t="s">
        <v>1301</v>
      </c>
      <c r="R453" s="7" t="str">
        <f>IF(Q453="","",VLOOKUP(Q453,Sheet2!$A$14:$B$65,2,0))</f>
        <v>救命救急入院料３</v>
      </c>
      <c r="S453" s="16">
        <v>6</v>
      </c>
    </row>
    <row r="454" spans="2:19" outlineLevel="1" x14ac:dyDescent="0.15">
      <c r="B454" s="10"/>
      <c r="C454" s="10"/>
      <c r="D454" s="9" t="s">
        <v>1553</v>
      </c>
      <c r="E454" s="10"/>
      <c r="F454" s="10"/>
      <c r="G454" s="10"/>
      <c r="H454" s="16">
        <f t="shared" ref="H454:P454" si="84">SUBTOTAL(9,H445:H453)</f>
        <v>411</v>
      </c>
      <c r="I454" s="16">
        <f t="shared" si="84"/>
        <v>411</v>
      </c>
      <c r="J454" s="16">
        <f t="shared" si="84"/>
        <v>0</v>
      </c>
      <c r="K454" s="16">
        <f t="shared" si="84"/>
        <v>0</v>
      </c>
      <c r="L454" s="16">
        <f t="shared" si="84"/>
        <v>0</v>
      </c>
      <c r="M454" s="16">
        <f t="shared" si="84"/>
        <v>0</v>
      </c>
      <c r="N454" s="16">
        <f t="shared" si="84"/>
        <v>0</v>
      </c>
      <c r="O454" s="16">
        <f t="shared" si="84"/>
        <v>0</v>
      </c>
      <c r="P454" s="16">
        <f t="shared" si="84"/>
        <v>0</v>
      </c>
      <c r="Q454" s="7"/>
      <c r="R454" s="7"/>
      <c r="S454" s="16">
        <f>SUBTOTAL(9,S445:S453)</f>
        <v>411</v>
      </c>
    </row>
    <row r="455" spans="2:19" outlineLevel="2" x14ac:dyDescent="0.15">
      <c r="B455" s="10" t="s">
        <v>1731</v>
      </c>
      <c r="C455" s="10" t="s">
        <v>24</v>
      </c>
      <c r="D455" s="7" t="s">
        <v>311</v>
      </c>
      <c r="E455" s="10" t="s">
        <v>736</v>
      </c>
      <c r="F455" s="10" t="s">
        <v>1322</v>
      </c>
      <c r="G455" s="10" t="s">
        <v>1322</v>
      </c>
      <c r="H455" s="16">
        <v>3</v>
      </c>
      <c r="I455" s="16">
        <v>3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7" t="s">
        <v>1301</v>
      </c>
      <c r="R455" s="7" t="str">
        <f>IF(Q455="","",VLOOKUP(Q455,Sheet2!$A$14:$B$65,2,0))</f>
        <v>救命救急入院料３</v>
      </c>
      <c r="S455" s="16">
        <v>3</v>
      </c>
    </row>
    <row r="456" spans="2:19" outlineLevel="2" x14ac:dyDescent="0.15">
      <c r="B456" s="10" t="s">
        <v>1731</v>
      </c>
      <c r="C456" s="10" t="s">
        <v>24</v>
      </c>
      <c r="D456" s="7" t="s">
        <v>311</v>
      </c>
      <c r="E456" s="10" t="s">
        <v>763</v>
      </c>
      <c r="F456" s="10" t="s">
        <v>1322</v>
      </c>
      <c r="G456" s="10" t="s">
        <v>1322</v>
      </c>
      <c r="H456" s="16">
        <v>50</v>
      </c>
      <c r="I456" s="16">
        <v>50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7" t="s">
        <v>1269</v>
      </c>
      <c r="R456" s="7" t="str">
        <f>IF(Q456="","",VLOOKUP(Q456,Sheet2!$A$14:$B$65,2,0))</f>
        <v>新生児特定集中治療室管理料２</v>
      </c>
      <c r="S456" s="16">
        <v>50</v>
      </c>
    </row>
    <row r="457" spans="2:19" outlineLevel="2" x14ac:dyDescent="0.15">
      <c r="B457" s="10" t="s">
        <v>1731</v>
      </c>
      <c r="C457" s="10" t="s">
        <v>24</v>
      </c>
      <c r="D457" s="7" t="s">
        <v>311</v>
      </c>
      <c r="E457" s="10" t="s">
        <v>700</v>
      </c>
      <c r="F457" s="10" t="s">
        <v>1322</v>
      </c>
      <c r="G457" s="10" t="s">
        <v>1322</v>
      </c>
      <c r="H457" s="16">
        <v>60</v>
      </c>
      <c r="I457" s="16">
        <v>60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7" t="s">
        <v>1254</v>
      </c>
      <c r="R457" s="7" t="str">
        <f>IF(Q457="","",VLOOKUP(Q457,Sheet2!$A$14:$B$65,2,0))</f>
        <v>急性期一般入院料２</v>
      </c>
      <c r="S457" s="16">
        <v>60</v>
      </c>
    </row>
    <row r="458" spans="2:19" outlineLevel="2" x14ac:dyDescent="0.15">
      <c r="B458" s="10" t="s">
        <v>1731</v>
      </c>
      <c r="C458" s="10" t="s">
        <v>24</v>
      </c>
      <c r="D458" s="7" t="s">
        <v>311</v>
      </c>
      <c r="E458" s="10" t="s">
        <v>702</v>
      </c>
      <c r="F458" s="10" t="s">
        <v>1322</v>
      </c>
      <c r="G458" s="10" t="s">
        <v>1322</v>
      </c>
      <c r="H458" s="16">
        <v>57</v>
      </c>
      <c r="I458" s="16">
        <v>57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7" t="s">
        <v>1254</v>
      </c>
      <c r="R458" s="7" t="str">
        <f>IF(Q458="","",VLOOKUP(Q458,Sheet2!$A$14:$B$65,2,0))</f>
        <v>急性期一般入院料２</v>
      </c>
      <c r="S458" s="16">
        <v>57</v>
      </c>
    </row>
    <row r="459" spans="2:19" outlineLevel="2" x14ac:dyDescent="0.15">
      <c r="B459" s="10" t="s">
        <v>1731</v>
      </c>
      <c r="C459" s="10" t="s">
        <v>24</v>
      </c>
      <c r="D459" s="7" t="s">
        <v>311</v>
      </c>
      <c r="E459" s="10" t="s">
        <v>684</v>
      </c>
      <c r="F459" s="10" t="s">
        <v>1322</v>
      </c>
      <c r="G459" s="10" t="s">
        <v>1323</v>
      </c>
      <c r="H459" s="16">
        <v>60</v>
      </c>
      <c r="I459" s="16">
        <v>60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7" t="s">
        <v>1254</v>
      </c>
      <c r="R459" s="7" t="str">
        <f>IF(Q459="","",VLOOKUP(Q459,Sheet2!$A$14:$B$65,2,0))</f>
        <v>急性期一般入院料２</v>
      </c>
      <c r="S459" s="16">
        <v>60</v>
      </c>
    </row>
    <row r="460" spans="2:19" outlineLevel="2" x14ac:dyDescent="0.15">
      <c r="B460" s="10" t="s">
        <v>1731</v>
      </c>
      <c r="C460" s="10" t="s">
        <v>24</v>
      </c>
      <c r="D460" s="7" t="s">
        <v>311</v>
      </c>
      <c r="E460" s="10" t="s">
        <v>686</v>
      </c>
      <c r="F460" s="10" t="s">
        <v>1193</v>
      </c>
      <c r="G460" s="10" t="s">
        <v>1193</v>
      </c>
      <c r="H460" s="16">
        <v>40</v>
      </c>
      <c r="I460" s="16">
        <v>40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7" t="s">
        <v>1262</v>
      </c>
      <c r="R460" s="7" t="str">
        <f>IF(Q460="","",VLOOKUP(Q460,Sheet2!$A$14:$B$65,2,0))</f>
        <v>療養病棟特別入院基本料</v>
      </c>
      <c r="S460" s="16">
        <v>40</v>
      </c>
    </row>
    <row r="461" spans="2:19" outlineLevel="2" x14ac:dyDescent="0.15">
      <c r="B461" s="10" t="s">
        <v>1731</v>
      </c>
      <c r="C461" s="10" t="s">
        <v>24</v>
      </c>
      <c r="D461" s="7" t="s">
        <v>311</v>
      </c>
      <c r="E461" s="10" t="s">
        <v>873</v>
      </c>
      <c r="F461" s="10" t="s">
        <v>1193</v>
      </c>
      <c r="G461" s="10" t="s">
        <v>1193</v>
      </c>
      <c r="H461" s="16">
        <v>45</v>
      </c>
      <c r="I461" s="16">
        <v>45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7" t="s">
        <v>1262</v>
      </c>
      <c r="R461" s="7" t="str">
        <f>IF(Q461="","",VLOOKUP(Q461,Sheet2!$A$14:$B$65,2,0))</f>
        <v>療養病棟特別入院基本料</v>
      </c>
      <c r="S461" s="16">
        <v>45</v>
      </c>
    </row>
    <row r="462" spans="2:19" outlineLevel="2" x14ac:dyDescent="0.15">
      <c r="B462" s="10" t="s">
        <v>1731</v>
      </c>
      <c r="C462" s="10" t="s">
        <v>24</v>
      </c>
      <c r="D462" s="7" t="s">
        <v>311</v>
      </c>
      <c r="E462" s="10" t="s">
        <v>984</v>
      </c>
      <c r="F462" s="10" t="s">
        <v>1193</v>
      </c>
      <c r="G462" s="10" t="s">
        <v>1193</v>
      </c>
      <c r="H462" s="16">
        <v>45</v>
      </c>
      <c r="I462" s="16">
        <v>45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7" t="s">
        <v>1262</v>
      </c>
      <c r="R462" s="7" t="str">
        <f>IF(Q462="","",VLOOKUP(Q462,Sheet2!$A$14:$B$65,2,0))</f>
        <v>療養病棟特別入院基本料</v>
      </c>
      <c r="S462" s="16">
        <v>45</v>
      </c>
    </row>
    <row r="463" spans="2:19" outlineLevel="1" x14ac:dyDescent="0.15">
      <c r="B463" s="10"/>
      <c r="C463" s="10"/>
      <c r="D463" s="9" t="s">
        <v>1569</v>
      </c>
      <c r="E463" s="10"/>
      <c r="F463" s="10"/>
      <c r="G463" s="10"/>
      <c r="H463" s="16">
        <f t="shared" ref="H463:P463" si="85">SUBTOTAL(9,H455:H462)</f>
        <v>360</v>
      </c>
      <c r="I463" s="16">
        <f t="shared" si="85"/>
        <v>360</v>
      </c>
      <c r="J463" s="16">
        <f t="shared" si="85"/>
        <v>0</v>
      </c>
      <c r="K463" s="16">
        <f t="shared" si="85"/>
        <v>0</v>
      </c>
      <c r="L463" s="16">
        <f t="shared" si="85"/>
        <v>0</v>
      </c>
      <c r="M463" s="16">
        <f t="shared" si="85"/>
        <v>0</v>
      </c>
      <c r="N463" s="16">
        <f t="shared" si="85"/>
        <v>0</v>
      </c>
      <c r="O463" s="16">
        <f t="shared" si="85"/>
        <v>0</v>
      </c>
      <c r="P463" s="16">
        <f t="shared" si="85"/>
        <v>0</v>
      </c>
      <c r="Q463" s="7"/>
      <c r="R463" s="7"/>
      <c r="S463" s="16">
        <f>SUBTOTAL(9,S455:S462)</f>
        <v>360</v>
      </c>
    </row>
    <row r="464" spans="2:19" outlineLevel="2" x14ac:dyDescent="0.15">
      <c r="B464" s="10" t="s">
        <v>1731</v>
      </c>
      <c r="C464" s="10" t="s">
        <v>24</v>
      </c>
      <c r="D464" s="7" t="s">
        <v>108</v>
      </c>
      <c r="E464" s="10" t="s">
        <v>633</v>
      </c>
      <c r="F464" s="10" t="s">
        <v>1323</v>
      </c>
      <c r="G464" s="10" t="s">
        <v>1323</v>
      </c>
      <c r="H464" s="16">
        <v>32</v>
      </c>
      <c r="I464" s="16">
        <v>32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7" t="s">
        <v>1276</v>
      </c>
      <c r="R464" s="7" t="str">
        <f>IF(Q464="","",VLOOKUP(Q464,Sheet2!$A$14:$B$65,2,0))</f>
        <v>小児入院医療管理料１</v>
      </c>
      <c r="S464" s="16">
        <v>32</v>
      </c>
    </row>
    <row r="465" spans="2:19" outlineLevel="2" x14ac:dyDescent="0.15">
      <c r="B465" s="10" t="s">
        <v>1731</v>
      </c>
      <c r="C465" s="10" t="s">
        <v>24</v>
      </c>
      <c r="D465" s="7" t="s">
        <v>108</v>
      </c>
      <c r="E465" s="10" t="s">
        <v>491</v>
      </c>
      <c r="F465" s="10" t="s">
        <v>1322</v>
      </c>
      <c r="G465" s="10" t="s">
        <v>1322</v>
      </c>
      <c r="H465" s="16">
        <v>51</v>
      </c>
      <c r="I465" s="16">
        <v>51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7" t="s">
        <v>1255</v>
      </c>
      <c r="R465" s="7" t="str">
        <f>IF(Q465="","",VLOOKUP(Q465,Sheet2!$A$14:$B$65,2,0))</f>
        <v>急性期一般入院料３</v>
      </c>
      <c r="S465" s="16">
        <v>35</v>
      </c>
    </row>
    <row r="466" spans="2:19" outlineLevel="2" x14ac:dyDescent="0.15">
      <c r="B466" s="10" t="s">
        <v>1731</v>
      </c>
      <c r="C466" s="10" t="s">
        <v>24</v>
      </c>
      <c r="D466" s="7" t="s">
        <v>108</v>
      </c>
      <c r="E466" s="10" t="s">
        <v>634</v>
      </c>
      <c r="F466" s="10" t="s">
        <v>1193</v>
      </c>
      <c r="G466" s="10" t="s">
        <v>1193</v>
      </c>
      <c r="H466" s="16">
        <v>0</v>
      </c>
      <c r="I466" s="16">
        <v>0</v>
      </c>
      <c r="J466" s="16">
        <v>0</v>
      </c>
      <c r="K466" s="16">
        <v>32</v>
      </c>
      <c r="L466" s="16">
        <v>32</v>
      </c>
      <c r="M466" s="16">
        <v>0</v>
      </c>
      <c r="N466" s="16">
        <v>0</v>
      </c>
      <c r="O466" s="16">
        <v>0</v>
      </c>
      <c r="P466" s="16">
        <v>0</v>
      </c>
      <c r="Q466" s="7" t="s">
        <v>1257</v>
      </c>
      <c r="R466" s="7" t="str">
        <f>IF(Q466="","",VLOOKUP(Q466,Sheet2!$A$14:$B$65,2,0))</f>
        <v>急性期一般入院料６</v>
      </c>
      <c r="S466" s="16">
        <v>32</v>
      </c>
    </row>
    <row r="467" spans="2:19" outlineLevel="2" x14ac:dyDescent="0.15">
      <c r="B467" s="10" t="s">
        <v>1731</v>
      </c>
      <c r="C467" s="10" t="s">
        <v>24</v>
      </c>
      <c r="D467" s="7" t="s">
        <v>108</v>
      </c>
      <c r="E467" s="10" t="s">
        <v>513</v>
      </c>
      <c r="F467" s="10" t="s">
        <v>1193</v>
      </c>
      <c r="G467" s="10" t="s">
        <v>1193</v>
      </c>
      <c r="H467" s="16">
        <v>60</v>
      </c>
      <c r="I467" s="16">
        <v>60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7" t="s">
        <v>1284</v>
      </c>
      <c r="R467" s="7" t="str">
        <f>IF(Q467="","",VLOOKUP(Q467,Sheet2!$A$14:$B$65,2,0))</f>
        <v>特定機能病院一般病棟10対１入院基本料</v>
      </c>
      <c r="S467" s="16">
        <v>60</v>
      </c>
    </row>
    <row r="468" spans="2:19" outlineLevel="1" x14ac:dyDescent="0.15">
      <c r="B468" s="10"/>
      <c r="C468" s="10"/>
      <c r="D468" s="9" t="s">
        <v>1367</v>
      </c>
      <c r="E468" s="10"/>
      <c r="F468" s="10"/>
      <c r="G468" s="10"/>
      <c r="H468" s="16">
        <f t="shared" ref="H468:P468" si="86">SUBTOTAL(9,H464:H467)</f>
        <v>143</v>
      </c>
      <c r="I468" s="16">
        <f t="shared" si="86"/>
        <v>143</v>
      </c>
      <c r="J468" s="16">
        <f t="shared" si="86"/>
        <v>0</v>
      </c>
      <c r="K468" s="16">
        <f t="shared" si="86"/>
        <v>32</v>
      </c>
      <c r="L468" s="16">
        <f t="shared" si="86"/>
        <v>32</v>
      </c>
      <c r="M468" s="16">
        <f t="shared" si="86"/>
        <v>0</v>
      </c>
      <c r="N468" s="16">
        <f t="shared" si="86"/>
        <v>0</v>
      </c>
      <c r="O468" s="16">
        <f t="shared" si="86"/>
        <v>0</v>
      </c>
      <c r="P468" s="16">
        <f t="shared" si="86"/>
        <v>0</v>
      </c>
      <c r="Q468" s="7"/>
      <c r="R468" s="7"/>
      <c r="S468" s="16">
        <f>SUBTOTAL(9,S464:S467)</f>
        <v>159</v>
      </c>
    </row>
    <row r="469" spans="2:19" outlineLevel="2" x14ac:dyDescent="0.15">
      <c r="B469" s="10" t="s">
        <v>1731</v>
      </c>
      <c r="C469" s="10" t="s">
        <v>24</v>
      </c>
      <c r="D469" s="7" t="s">
        <v>223</v>
      </c>
      <c r="E469" s="10" t="s">
        <v>588</v>
      </c>
      <c r="F469" s="10" t="s">
        <v>1323</v>
      </c>
      <c r="G469" s="10" t="s">
        <v>1323</v>
      </c>
      <c r="H469" s="16">
        <v>45</v>
      </c>
      <c r="I469" s="16">
        <v>45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7" t="s">
        <v>1282</v>
      </c>
      <c r="R469" s="7" t="str">
        <f>IF(Q469="","",VLOOKUP(Q469,Sheet2!$A$14:$B$65,2,0))</f>
        <v>小児入院医療管理料３</v>
      </c>
      <c r="S469" s="16">
        <v>45</v>
      </c>
    </row>
    <row r="470" spans="2:19" outlineLevel="1" x14ac:dyDescent="0.15">
      <c r="B470" s="10"/>
      <c r="C470" s="10"/>
      <c r="D470" s="9" t="s">
        <v>1482</v>
      </c>
      <c r="E470" s="10"/>
      <c r="F470" s="10"/>
      <c r="G470" s="10"/>
      <c r="H470" s="16">
        <f t="shared" ref="H470:P470" si="87">SUBTOTAL(9,H469:H469)</f>
        <v>45</v>
      </c>
      <c r="I470" s="16">
        <f t="shared" si="87"/>
        <v>45</v>
      </c>
      <c r="J470" s="16">
        <f t="shared" si="87"/>
        <v>0</v>
      </c>
      <c r="K470" s="16">
        <f t="shared" si="87"/>
        <v>0</v>
      </c>
      <c r="L470" s="16">
        <f t="shared" si="87"/>
        <v>0</v>
      </c>
      <c r="M470" s="16">
        <f t="shared" si="87"/>
        <v>0</v>
      </c>
      <c r="N470" s="16">
        <f t="shared" si="87"/>
        <v>0</v>
      </c>
      <c r="O470" s="16">
        <f t="shared" si="87"/>
        <v>0</v>
      </c>
      <c r="P470" s="16">
        <f t="shared" si="87"/>
        <v>0</v>
      </c>
      <c r="Q470" s="7"/>
      <c r="R470" s="7"/>
      <c r="S470" s="16">
        <f>SUBTOTAL(9,S469:S469)</f>
        <v>45</v>
      </c>
    </row>
    <row r="471" spans="2:19" outlineLevel="2" x14ac:dyDescent="0.15">
      <c r="B471" s="10" t="s">
        <v>1731</v>
      </c>
      <c r="C471" s="10" t="s">
        <v>24</v>
      </c>
      <c r="D471" s="7" t="s">
        <v>309</v>
      </c>
      <c r="E471" s="10" t="s">
        <v>1112</v>
      </c>
      <c r="F471" s="10" t="s">
        <v>1322</v>
      </c>
      <c r="G471" s="10" t="s">
        <v>1322</v>
      </c>
      <c r="H471" s="16">
        <v>41</v>
      </c>
      <c r="I471" s="16">
        <v>41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7" t="s">
        <v>1254</v>
      </c>
      <c r="R471" s="7" t="str">
        <f>IF(Q471="","",VLOOKUP(Q471,Sheet2!$A$14:$B$65,2,0))</f>
        <v>急性期一般入院料２</v>
      </c>
      <c r="S471" s="16">
        <v>41</v>
      </c>
    </row>
    <row r="472" spans="2:19" outlineLevel="2" x14ac:dyDescent="0.15">
      <c r="B472" s="10" t="s">
        <v>1731</v>
      </c>
      <c r="C472" s="10" t="s">
        <v>24</v>
      </c>
      <c r="D472" s="7" t="s">
        <v>309</v>
      </c>
      <c r="E472" s="10" t="s">
        <v>548</v>
      </c>
      <c r="F472" s="10" t="s">
        <v>1322</v>
      </c>
      <c r="G472" s="10" t="s">
        <v>1322</v>
      </c>
      <c r="H472" s="16">
        <v>54</v>
      </c>
      <c r="I472" s="16">
        <v>54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7" t="s">
        <v>1254</v>
      </c>
      <c r="R472" s="7" t="str">
        <f>IF(Q472="","",VLOOKUP(Q472,Sheet2!$A$14:$B$65,2,0))</f>
        <v>急性期一般入院料２</v>
      </c>
      <c r="S472" s="16">
        <v>54</v>
      </c>
    </row>
    <row r="473" spans="2:19" outlineLevel="2" x14ac:dyDescent="0.15">
      <c r="B473" s="10" t="s">
        <v>1731</v>
      </c>
      <c r="C473" s="10" t="s">
        <v>24</v>
      </c>
      <c r="D473" s="7" t="s">
        <v>309</v>
      </c>
      <c r="E473" s="10" t="s">
        <v>1094</v>
      </c>
      <c r="F473" s="10" t="s">
        <v>1323</v>
      </c>
      <c r="G473" s="10" t="s">
        <v>1323</v>
      </c>
      <c r="H473" s="16">
        <v>50</v>
      </c>
      <c r="I473" s="16">
        <v>50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7" t="s">
        <v>1282</v>
      </c>
      <c r="R473" s="7" t="str">
        <f>IF(Q473="","",VLOOKUP(Q473,Sheet2!$A$14:$B$65,2,0))</f>
        <v>小児入院医療管理料３</v>
      </c>
      <c r="S473" s="16">
        <v>50</v>
      </c>
    </row>
    <row r="474" spans="2:19" outlineLevel="2" x14ac:dyDescent="0.15">
      <c r="B474" s="10" t="s">
        <v>1731</v>
      </c>
      <c r="C474" s="10" t="s">
        <v>24</v>
      </c>
      <c r="D474" s="7" t="s">
        <v>309</v>
      </c>
      <c r="E474" s="10" t="s">
        <v>1095</v>
      </c>
      <c r="F474" s="10" t="s">
        <v>1322</v>
      </c>
      <c r="G474" s="10" t="s">
        <v>1322</v>
      </c>
      <c r="H474" s="16">
        <v>30</v>
      </c>
      <c r="I474" s="16">
        <v>30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7" t="s">
        <v>1254</v>
      </c>
      <c r="R474" s="7" t="str">
        <f>IF(Q474="","",VLOOKUP(Q474,Sheet2!$A$14:$B$65,2,0))</f>
        <v>急性期一般入院料２</v>
      </c>
      <c r="S474" s="16">
        <v>30</v>
      </c>
    </row>
    <row r="475" spans="2:19" outlineLevel="1" x14ac:dyDescent="0.15">
      <c r="B475" s="10"/>
      <c r="C475" s="10"/>
      <c r="D475" s="9" t="s">
        <v>1567</v>
      </c>
      <c r="E475" s="10"/>
      <c r="F475" s="10"/>
      <c r="G475" s="10"/>
      <c r="H475" s="16">
        <f t="shared" ref="H475:P475" si="88">SUBTOTAL(9,H471:H474)</f>
        <v>175</v>
      </c>
      <c r="I475" s="16">
        <f t="shared" si="88"/>
        <v>175</v>
      </c>
      <c r="J475" s="16">
        <f t="shared" si="88"/>
        <v>0</v>
      </c>
      <c r="K475" s="16">
        <f t="shared" si="88"/>
        <v>0</v>
      </c>
      <c r="L475" s="16">
        <f t="shared" si="88"/>
        <v>0</v>
      </c>
      <c r="M475" s="16">
        <f t="shared" si="88"/>
        <v>0</v>
      </c>
      <c r="N475" s="16">
        <f t="shared" si="88"/>
        <v>0</v>
      </c>
      <c r="O475" s="16">
        <f t="shared" si="88"/>
        <v>0</v>
      </c>
      <c r="P475" s="16">
        <f t="shared" si="88"/>
        <v>0</v>
      </c>
      <c r="Q475" s="7"/>
      <c r="R475" s="7"/>
      <c r="S475" s="16">
        <f>SUBTOTAL(9,S471:S474)</f>
        <v>175</v>
      </c>
    </row>
    <row r="476" spans="2:19" outlineLevel="2" x14ac:dyDescent="0.15">
      <c r="B476" s="10" t="s">
        <v>1731</v>
      </c>
      <c r="C476" s="10" t="s">
        <v>24</v>
      </c>
      <c r="D476" s="7" t="s">
        <v>148</v>
      </c>
      <c r="E476" s="10" t="s">
        <v>734</v>
      </c>
      <c r="F476" s="10" t="s">
        <v>1321</v>
      </c>
      <c r="G476" s="10" t="s">
        <v>1321</v>
      </c>
      <c r="H476" s="16">
        <v>20</v>
      </c>
      <c r="I476" s="16">
        <v>20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7" t="s">
        <v>1277</v>
      </c>
      <c r="R476" s="7" t="str">
        <f>IF(Q476="","",VLOOKUP(Q476,Sheet2!$A$14:$B$65,2,0))</f>
        <v>救命救急入院料１</v>
      </c>
      <c r="S476" s="16">
        <v>14</v>
      </c>
    </row>
    <row r="477" spans="2:19" outlineLevel="2" x14ac:dyDescent="0.15">
      <c r="B477" s="10" t="s">
        <v>1731</v>
      </c>
      <c r="C477" s="10" t="s">
        <v>24</v>
      </c>
      <c r="D477" s="7" t="s">
        <v>148</v>
      </c>
      <c r="E477" s="10" t="s">
        <v>735</v>
      </c>
      <c r="F477" s="10" t="s">
        <v>1321</v>
      </c>
      <c r="G477" s="10" t="s">
        <v>1321</v>
      </c>
      <c r="H477" s="16">
        <v>12</v>
      </c>
      <c r="I477" s="16">
        <v>12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7" t="s">
        <v>1219</v>
      </c>
      <c r="R477" s="7" t="str">
        <f>IF(Q477="","",VLOOKUP(Q477,Sheet2!$A$14:$B$65,2,0))</f>
        <v>急性期一般入院料１</v>
      </c>
      <c r="S477" s="16">
        <v>12</v>
      </c>
    </row>
    <row r="478" spans="2:19" outlineLevel="2" x14ac:dyDescent="0.15">
      <c r="B478" s="10" t="s">
        <v>1731</v>
      </c>
      <c r="C478" s="10" t="s">
        <v>24</v>
      </c>
      <c r="D478" s="7" t="s">
        <v>148</v>
      </c>
      <c r="E478" s="10" t="s">
        <v>736</v>
      </c>
      <c r="F478" s="10" t="s">
        <v>1321</v>
      </c>
      <c r="G478" s="10" t="s">
        <v>1321</v>
      </c>
      <c r="H478" s="16">
        <v>8</v>
      </c>
      <c r="I478" s="16">
        <v>8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7" t="s">
        <v>1301</v>
      </c>
      <c r="R478" s="7" t="str">
        <f>IF(Q478="","",VLOOKUP(Q478,Sheet2!$A$14:$B$65,2,0))</f>
        <v>救命救急入院料３</v>
      </c>
      <c r="S478" s="16">
        <v>8</v>
      </c>
    </row>
    <row r="479" spans="2:19" outlineLevel="2" x14ac:dyDescent="0.15">
      <c r="B479" s="10" t="s">
        <v>1731</v>
      </c>
      <c r="C479" s="10" t="s">
        <v>24</v>
      </c>
      <c r="D479" s="7" t="s">
        <v>148</v>
      </c>
      <c r="E479" s="10" t="s">
        <v>737</v>
      </c>
      <c r="F479" s="10" t="s">
        <v>1321</v>
      </c>
      <c r="G479" s="10" t="s">
        <v>1321</v>
      </c>
      <c r="H479" s="16">
        <v>36</v>
      </c>
      <c r="I479" s="16">
        <v>36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7" t="s">
        <v>1219</v>
      </c>
      <c r="R479" s="7" t="str">
        <f>IF(Q479="","",VLOOKUP(Q479,Sheet2!$A$14:$B$65,2,0))</f>
        <v>急性期一般入院料１</v>
      </c>
      <c r="S479" s="16">
        <v>36</v>
      </c>
    </row>
    <row r="480" spans="2:19" outlineLevel="2" x14ac:dyDescent="0.15">
      <c r="B480" s="10" t="s">
        <v>1731</v>
      </c>
      <c r="C480" s="10" t="s">
        <v>24</v>
      </c>
      <c r="D480" s="7" t="s">
        <v>148</v>
      </c>
      <c r="E480" s="10" t="s">
        <v>738</v>
      </c>
      <c r="F480" s="10" t="s">
        <v>1321</v>
      </c>
      <c r="G480" s="10" t="s">
        <v>1321</v>
      </c>
      <c r="H480" s="16">
        <v>45</v>
      </c>
      <c r="I480" s="16">
        <v>45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7" t="s">
        <v>1219</v>
      </c>
      <c r="R480" s="7" t="str">
        <f>IF(Q480="","",VLOOKUP(Q480,Sheet2!$A$14:$B$65,2,0))</f>
        <v>急性期一般入院料１</v>
      </c>
      <c r="S480" s="16">
        <v>45</v>
      </c>
    </row>
    <row r="481" spans="2:19" outlineLevel="2" x14ac:dyDescent="0.15">
      <c r="B481" s="10" t="s">
        <v>1731</v>
      </c>
      <c r="C481" s="10" t="s">
        <v>24</v>
      </c>
      <c r="D481" s="7" t="s">
        <v>148</v>
      </c>
      <c r="E481" s="10" t="s">
        <v>739</v>
      </c>
      <c r="F481" s="10" t="s">
        <v>1321</v>
      </c>
      <c r="G481" s="10" t="s">
        <v>1321</v>
      </c>
      <c r="H481" s="16">
        <v>46</v>
      </c>
      <c r="I481" s="16">
        <v>46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7" t="s">
        <v>1219</v>
      </c>
      <c r="R481" s="7" t="str">
        <f>IF(Q481="","",VLOOKUP(Q481,Sheet2!$A$14:$B$65,2,0))</f>
        <v>急性期一般入院料１</v>
      </c>
      <c r="S481" s="16">
        <v>46</v>
      </c>
    </row>
    <row r="482" spans="2:19" outlineLevel="2" x14ac:dyDescent="0.15">
      <c r="B482" s="10" t="s">
        <v>1731</v>
      </c>
      <c r="C482" s="10" t="s">
        <v>24</v>
      </c>
      <c r="D482" s="7" t="s">
        <v>148</v>
      </c>
      <c r="E482" s="10" t="s">
        <v>740</v>
      </c>
      <c r="F482" s="10" t="s">
        <v>1322</v>
      </c>
      <c r="G482" s="10" t="s">
        <v>1322</v>
      </c>
      <c r="H482" s="16">
        <v>35</v>
      </c>
      <c r="I482" s="16">
        <v>35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7" t="s">
        <v>1292</v>
      </c>
      <c r="R482" s="7" t="str">
        <f>IF(Q482="","",VLOOKUP(Q482,Sheet2!$A$14:$B$65,2,0))</f>
        <v>総合周産期特定集中治療室管理料（母体・胎児）</v>
      </c>
      <c r="S482" s="16">
        <v>35</v>
      </c>
    </row>
    <row r="483" spans="2:19" outlineLevel="2" x14ac:dyDescent="0.15">
      <c r="B483" s="10" t="s">
        <v>1731</v>
      </c>
      <c r="C483" s="10" t="s">
        <v>24</v>
      </c>
      <c r="D483" s="7" t="s">
        <v>148</v>
      </c>
      <c r="E483" s="10" t="s">
        <v>741</v>
      </c>
      <c r="F483" s="10" t="s">
        <v>1321</v>
      </c>
      <c r="G483" s="10" t="s">
        <v>1321</v>
      </c>
      <c r="H483" s="16">
        <v>45</v>
      </c>
      <c r="I483" s="16">
        <v>45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7" t="s">
        <v>1219</v>
      </c>
      <c r="R483" s="7" t="str">
        <f>IF(Q483="","",VLOOKUP(Q483,Sheet2!$A$14:$B$65,2,0))</f>
        <v>急性期一般入院料１</v>
      </c>
      <c r="S483" s="16">
        <v>45</v>
      </c>
    </row>
    <row r="484" spans="2:19" outlineLevel="2" x14ac:dyDescent="0.15">
      <c r="B484" s="10" t="s">
        <v>1731</v>
      </c>
      <c r="C484" s="10" t="s">
        <v>24</v>
      </c>
      <c r="D484" s="7" t="s">
        <v>148</v>
      </c>
      <c r="E484" s="10" t="s">
        <v>742</v>
      </c>
      <c r="F484" s="10" t="s">
        <v>1321</v>
      </c>
      <c r="G484" s="10" t="s">
        <v>1321</v>
      </c>
      <c r="H484" s="16">
        <v>46</v>
      </c>
      <c r="I484" s="16">
        <v>46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7" t="s">
        <v>1219</v>
      </c>
      <c r="R484" s="7" t="str">
        <f>IF(Q484="","",VLOOKUP(Q484,Sheet2!$A$14:$B$65,2,0))</f>
        <v>急性期一般入院料１</v>
      </c>
      <c r="S484" s="16">
        <v>46</v>
      </c>
    </row>
    <row r="485" spans="2:19" outlineLevel="2" x14ac:dyDescent="0.15">
      <c r="B485" s="10" t="s">
        <v>1731</v>
      </c>
      <c r="C485" s="10" t="s">
        <v>24</v>
      </c>
      <c r="D485" s="7" t="s">
        <v>148</v>
      </c>
      <c r="E485" s="10" t="s">
        <v>743</v>
      </c>
      <c r="F485" s="10" t="s">
        <v>1321</v>
      </c>
      <c r="G485" s="10" t="s">
        <v>1321</v>
      </c>
      <c r="H485" s="16">
        <v>45</v>
      </c>
      <c r="I485" s="16">
        <v>45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7" t="s">
        <v>1219</v>
      </c>
      <c r="R485" s="7" t="str">
        <f>IF(Q485="","",VLOOKUP(Q485,Sheet2!$A$14:$B$65,2,0))</f>
        <v>急性期一般入院料１</v>
      </c>
      <c r="S485" s="16">
        <v>45</v>
      </c>
    </row>
    <row r="486" spans="2:19" outlineLevel="2" x14ac:dyDescent="0.15">
      <c r="B486" s="10" t="s">
        <v>1731</v>
      </c>
      <c r="C486" s="10" t="s">
        <v>24</v>
      </c>
      <c r="D486" s="7" t="s">
        <v>148</v>
      </c>
      <c r="E486" s="10" t="s">
        <v>744</v>
      </c>
      <c r="F486" s="10" t="s">
        <v>1321</v>
      </c>
      <c r="G486" s="10" t="s">
        <v>1321</v>
      </c>
      <c r="H486" s="16">
        <v>42</v>
      </c>
      <c r="I486" s="16">
        <v>42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7" t="s">
        <v>1219</v>
      </c>
      <c r="R486" s="7" t="str">
        <f>IF(Q486="","",VLOOKUP(Q486,Sheet2!$A$14:$B$65,2,0))</f>
        <v>急性期一般入院料１</v>
      </c>
      <c r="S486" s="16">
        <v>42</v>
      </c>
    </row>
    <row r="487" spans="2:19" outlineLevel="2" x14ac:dyDescent="0.15">
      <c r="B487" s="10" t="s">
        <v>1731</v>
      </c>
      <c r="C487" s="10" t="s">
        <v>24</v>
      </c>
      <c r="D487" s="7" t="s">
        <v>148</v>
      </c>
      <c r="E487" s="10" t="s">
        <v>745</v>
      </c>
      <c r="F487" s="10" t="s">
        <v>1321</v>
      </c>
      <c r="G487" s="10" t="s">
        <v>1321</v>
      </c>
      <c r="H487" s="16">
        <v>46</v>
      </c>
      <c r="I487" s="16">
        <v>46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7" t="s">
        <v>1219</v>
      </c>
      <c r="R487" s="7" t="str">
        <f>IF(Q487="","",VLOOKUP(Q487,Sheet2!$A$14:$B$65,2,0))</f>
        <v>急性期一般入院料１</v>
      </c>
      <c r="S487" s="16">
        <v>46</v>
      </c>
    </row>
    <row r="488" spans="2:19" outlineLevel="2" x14ac:dyDescent="0.15">
      <c r="B488" s="10" t="s">
        <v>1731</v>
      </c>
      <c r="C488" s="10" t="s">
        <v>24</v>
      </c>
      <c r="D488" s="7" t="s">
        <v>148</v>
      </c>
      <c r="E488" s="10" t="s">
        <v>746</v>
      </c>
      <c r="F488" s="10" t="s">
        <v>1321</v>
      </c>
      <c r="G488" s="10" t="s">
        <v>1321</v>
      </c>
      <c r="H488" s="16">
        <v>42</v>
      </c>
      <c r="I488" s="16">
        <v>42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7" t="s">
        <v>1219</v>
      </c>
      <c r="R488" s="7" t="str">
        <f>IF(Q488="","",VLOOKUP(Q488,Sheet2!$A$14:$B$65,2,0))</f>
        <v>急性期一般入院料１</v>
      </c>
      <c r="S488" s="16">
        <v>42</v>
      </c>
    </row>
    <row r="489" spans="2:19" outlineLevel="2" x14ac:dyDescent="0.15">
      <c r="B489" s="10" t="s">
        <v>1731</v>
      </c>
      <c r="C489" s="10" t="s">
        <v>24</v>
      </c>
      <c r="D489" s="7" t="s">
        <v>148</v>
      </c>
      <c r="E489" s="10" t="s">
        <v>747</v>
      </c>
      <c r="F489" s="10" t="s">
        <v>1322</v>
      </c>
      <c r="G489" s="10" t="s">
        <v>1322</v>
      </c>
      <c r="H489" s="16">
        <v>43</v>
      </c>
      <c r="I489" s="16">
        <v>43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7" t="s">
        <v>1219</v>
      </c>
      <c r="R489" s="7" t="str">
        <f>IF(Q489="","",VLOOKUP(Q489,Sheet2!$A$14:$B$65,2,0))</f>
        <v>急性期一般入院料１</v>
      </c>
      <c r="S489" s="16">
        <v>43</v>
      </c>
    </row>
    <row r="490" spans="2:19" outlineLevel="1" x14ac:dyDescent="0.15">
      <c r="B490" s="10"/>
      <c r="C490" s="10"/>
      <c r="D490" s="9" t="s">
        <v>1407</v>
      </c>
      <c r="E490" s="10"/>
      <c r="F490" s="10"/>
      <c r="G490" s="10"/>
      <c r="H490" s="16">
        <f t="shared" ref="H490:P490" si="89">SUBTOTAL(9,H476:H489)</f>
        <v>511</v>
      </c>
      <c r="I490" s="16">
        <f t="shared" si="89"/>
        <v>511</v>
      </c>
      <c r="J490" s="16">
        <f t="shared" si="89"/>
        <v>0</v>
      </c>
      <c r="K490" s="16">
        <f t="shared" si="89"/>
        <v>0</v>
      </c>
      <c r="L490" s="16">
        <f t="shared" si="89"/>
        <v>0</v>
      </c>
      <c r="M490" s="16">
        <f t="shared" si="89"/>
        <v>0</v>
      </c>
      <c r="N490" s="16">
        <f t="shared" si="89"/>
        <v>0</v>
      </c>
      <c r="O490" s="16">
        <f t="shared" si="89"/>
        <v>0</v>
      </c>
      <c r="P490" s="16">
        <f t="shared" si="89"/>
        <v>0</v>
      </c>
      <c r="Q490" s="7"/>
      <c r="R490" s="7"/>
      <c r="S490" s="16">
        <f>SUBTOTAL(9,S476:S489)</f>
        <v>505</v>
      </c>
    </row>
    <row r="491" spans="2:19" outlineLevel="2" x14ac:dyDescent="0.15">
      <c r="B491" s="10" t="s">
        <v>1731</v>
      </c>
      <c r="C491" s="10" t="s">
        <v>24</v>
      </c>
      <c r="D491" s="7" t="s">
        <v>392</v>
      </c>
      <c r="E491" s="10" t="s">
        <v>1202</v>
      </c>
      <c r="F491" s="10" t="s">
        <v>1322</v>
      </c>
      <c r="G491" s="10" t="s">
        <v>1322</v>
      </c>
      <c r="H491" s="16">
        <v>60</v>
      </c>
      <c r="I491" s="16">
        <v>60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7" t="s">
        <v>1254</v>
      </c>
      <c r="R491" s="7" t="str">
        <f>IF(Q491="","",VLOOKUP(Q491,Sheet2!$A$14:$B$65,2,0))</f>
        <v>急性期一般入院料２</v>
      </c>
      <c r="S491" s="16">
        <v>60</v>
      </c>
    </row>
    <row r="492" spans="2:19" outlineLevel="1" collapsed="1" x14ac:dyDescent="0.15">
      <c r="B492" s="10"/>
      <c r="C492" s="10"/>
      <c r="D492" s="9" t="s">
        <v>1650</v>
      </c>
      <c r="E492" s="10"/>
      <c r="F492" s="10"/>
      <c r="G492" s="10"/>
      <c r="H492" s="16">
        <f t="shared" ref="H492:P492" si="90">SUBTOTAL(9,H491:H491)</f>
        <v>60</v>
      </c>
      <c r="I492" s="16">
        <f t="shared" si="90"/>
        <v>60</v>
      </c>
      <c r="J492" s="16">
        <f t="shared" si="90"/>
        <v>0</v>
      </c>
      <c r="K492" s="16">
        <f t="shared" si="90"/>
        <v>0</v>
      </c>
      <c r="L492" s="16">
        <f t="shared" si="90"/>
        <v>0</v>
      </c>
      <c r="M492" s="16">
        <f t="shared" si="90"/>
        <v>0</v>
      </c>
      <c r="N492" s="16">
        <f t="shared" si="90"/>
        <v>0</v>
      </c>
      <c r="O492" s="16">
        <f t="shared" si="90"/>
        <v>0</v>
      </c>
      <c r="P492" s="16">
        <f t="shared" si="90"/>
        <v>0</v>
      </c>
      <c r="Q492" s="7"/>
      <c r="R492" s="7"/>
      <c r="S492" s="16">
        <f>SUBTOTAL(9,S491:S491)</f>
        <v>60</v>
      </c>
    </row>
    <row r="493" spans="2:19" outlineLevel="2" x14ac:dyDescent="0.15">
      <c r="B493" s="10" t="s">
        <v>1731</v>
      </c>
      <c r="C493" s="10" t="s">
        <v>5</v>
      </c>
      <c r="D493" s="7" t="s">
        <v>321</v>
      </c>
      <c r="E493" s="10" t="s">
        <v>1122</v>
      </c>
      <c r="F493" s="10" t="s">
        <v>1193</v>
      </c>
      <c r="G493" s="10" t="s">
        <v>1193</v>
      </c>
      <c r="H493" s="16">
        <v>0</v>
      </c>
      <c r="I493" s="16">
        <v>0</v>
      </c>
      <c r="J493" s="16">
        <v>0</v>
      </c>
      <c r="K493" s="16">
        <v>36</v>
      </c>
      <c r="L493" s="16">
        <v>34</v>
      </c>
      <c r="M493" s="16">
        <v>2</v>
      </c>
      <c r="N493" s="16">
        <v>36</v>
      </c>
      <c r="O493" s="16">
        <v>34</v>
      </c>
      <c r="P493" s="16">
        <v>2</v>
      </c>
      <c r="Q493" s="7" t="s">
        <v>433</v>
      </c>
      <c r="R493" s="7" t="str">
        <f>IF(Q493="","",VLOOKUP(Q493,Sheet2!$A$14:$B$65,2,0))</f>
        <v/>
      </c>
      <c r="S493" s="16">
        <v>0</v>
      </c>
    </row>
    <row r="494" spans="2:19" outlineLevel="2" x14ac:dyDescent="0.15">
      <c r="B494" s="10" t="s">
        <v>1731</v>
      </c>
      <c r="C494" s="10" t="s">
        <v>5</v>
      </c>
      <c r="D494" s="7" t="s">
        <v>321</v>
      </c>
      <c r="E494" s="10" t="s">
        <v>700</v>
      </c>
      <c r="F494" s="10" t="s">
        <v>1322</v>
      </c>
      <c r="G494" s="10" t="s">
        <v>1322</v>
      </c>
      <c r="H494" s="16">
        <v>44</v>
      </c>
      <c r="I494" s="16">
        <v>33</v>
      </c>
      <c r="J494" s="16">
        <v>11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7" t="s">
        <v>1219</v>
      </c>
      <c r="R494" s="7" t="str">
        <f>IF(Q494="","",VLOOKUP(Q494,Sheet2!$A$14:$B$65,2,0))</f>
        <v>急性期一般入院料１</v>
      </c>
      <c r="S494" s="16">
        <v>44</v>
      </c>
    </row>
    <row r="495" spans="2:19" outlineLevel="2" x14ac:dyDescent="0.15">
      <c r="B495" s="10" t="s">
        <v>1731</v>
      </c>
      <c r="C495" s="10" t="s">
        <v>5</v>
      </c>
      <c r="D495" s="7" t="s">
        <v>321</v>
      </c>
      <c r="E495" s="10" t="s">
        <v>1123</v>
      </c>
      <c r="F495" s="10" t="s">
        <v>1323</v>
      </c>
      <c r="G495" s="10" t="s">
        <v>1323</v>
      </c>
      <c r="H495" s="16">
        <v>52</v>
      </c>
      <c r="I495" s="16">
        <v>45</v>
      </c>
      <c r="J495" s="16">
        <v>7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7" t="s">
        <v>1283</v>
      </c>
      <c r="R495" s="7" t="str">
        <f>IF(Q495="","",VLOOKUP(Q495,Sheet2!$A$14:$B$65,2,0))</f>
        <v>特殊疾患入院医療管理料</v>
      </c>
      <c r="S495" s="16">
        <v>52</v>
      </c>
    </row>
    <row r="496" spans="2:19" outlineLevel="2" x14ac:dyDescent="0.15">
      <c r="B496" s="10" t="s">
        <v>1731</v>
      </c>
      <c r="C496" s="10" t="s">
        <v>5</v>
      </c>
      <c r="D496" s="7" t="s">
        <v>321</v>
      </c>
      <c r="E496" s="10" t="s">
        <v>684</v>
      </c>
      <c r="F496" s="10" t="s">
        <v>1193</v>
      </c>
      <c r="G496" s="10" t="s">
        <v>1193</v>
      </c>
      <c r="H496" s="16">
        <v>40</v>
      </c>
      <c r="I496" s="16">
        <v>35</v>
      </c>
      <c r="J496" s="16">
        <v>5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7" t="s">
        <v>1294</v>
      </c>
      <c r="R496" s="7" t="str">
        <f>IF(Q496="","",VLOOKUP(Q496,Sheet2!$A$14:$B$65,2,0))</f>
        <v>特定機能病院一般病棟７対１入院基本料</v>
      </c>
      <c r="S496" s="16">
        <v>40</v>
      </c>
    </row>
    <row r="497" spans="2:19" outlineLevel="1" collapsed="1" x14ac:dyDescent="0.15">
      <c r="B497" s="10"/>
      <c r="C497" s="10"/>
      <c r="D497" s="9" t="s">
        <v>1579</v>
      </c>
      <c r="E497" s="10"/>
      <c r="F497" s="10"/>
      <c r="G497" s="10"/>
      <c r="H497" s="16">
        <f t="shared" ref="H497:P497" si="91">SUBTOTAL(9,H493:H496)</f>
        <v>136</v>
      </c>
      <c r="I497" s="16">
        <f t="shared" si="91"/>
        <v>113</v>
      </c>
      <c r="J497" s="16">
        <f t="shared" si="91"/>
        <v>23</v>
      </c>
      <c r="K497" s="16">
        <f t="shared" si="91"/>
        <v>36</v>
      </c>
      <c r="L497" s="16">
        <f t="shared" si="91"/>
        <v>34</v>
      </c>
      <c r="M497" s="16">
        <f t="shared" si="91"/>
        <v>2</v>
      </c>
      <c r="N497" s="16">
        <f t="shared" si="91"/>
        <v>36</v>
      </c>
      <c r="O497" s="16">
        <f t="shared" si="91"/>
        <v>34</v>
      </c>
      <c r="P497" s="16">
        <f t="shared" si="91"/>
        <v>2</v>
      </c>
      <c r="Q497" s="7"/>
      <c r="R497" s="7"/>
      <c r="S497" s="16">
        <f>SUBTOTAL(9,S493:S496)</f>
        <v>136</v>
      </c>
    </row>
    <row r="498" spans="2:19" outlineLevel="2" x14ac:dyDescent="0.15">
      <c r="B498" s="10" t="s">
        <v>1731</v>
      </c>
      <c r="C498" s="10" t="s">
        <v>5</v>
      </c>
      <c r="D498" s="7" t="s">
        <v>396</v>
      </c>
      <c r="E498" s="10" t="s">
        <v>531</v>
      </c>
      <c r="F498" s="10" t="s">
        <v>1322</v>
      </c>
      <c r="G498" s="10" t="s">
        <v>1322</v>
      </c>
      <c r="H498" s="16">
        <v>35</v>
      </c>
      <c r="I498" s="16">
        <v>26</v>
      </c>
      <c r="J498" s="16">
        <v>9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7" t="s">
        <v>1255</v>
      </c>
      <c r="R498" s="7" t="str">
        <f>IF(Q498="","",VLOOKUP(Q498,Sheet2!$A$14:$B$65,2,0))</f>
        <v>急性期一般入院料３</v>
      </c>
      <c r="S498" s="16">
        <v>35</v>
      </c>
    </row>
    <row r="499" spans="2:19" outlineLevel="1" collapsed="1" x14ac:dyDescent="0.15">
      <c r="B499" s="10"/>
      <c r="C499" s="10"/>
      <c r="D499" s="9" t="s">
        <v>1654</v>
      </c>
      <c r="E499" s="10"/>
      <c r="F499" s="10"/>
      <c r="G499" s="10"/>
      <c r="H499" s="16">
        <f t="shared" ref="H499:P499" si="92">SUBTOTAL(9,H498:H498)</f>
        <v>35</v>
      </c>
      <c r="I499" s="16">
        <f t="shared" si="92"/>
        <v>26</v>
      </c>
      <c r="J499" s="16">
        <f t="shared" si="92"/>
        <v>9</v>
      </c>
      <c r="K499" s="16">
        <f t="shared" si="92"/>
        <v>0</v>
      </c>
      <c r="L499" s="16">
        <f t="shared" si="92"/>
        <v>0</v>
      </c>
      <c r="M499" s="16">
        <f t="shared" si="92"/>
        <v>0</v>
      </c>
      <c r="N499" s="16">
        <f t="shared" si="92"/>
        <v>0</v>
      </c>
      <c r="O499" s="16">
        <f t="shared" si="92"/>
        <v>0</v>
      </c>
      <c r="P499" s="16">
        <f t="shared" si="92"/>
        <v>0</v>
      </c>
      <c r="Q499" s="7"/>
      <c r="R499" s="7"/>
      <c r="S499" s="16">
        <f>SUBTOTAL(9,S498:S498)</f>
        <v>35</v>
      </c>
    </row>
    <row r="500" spans="2:19" outlineLevel="2" x14ac:dyDescent="0.15">
      <c r="B500" s="10" t="s">
        <v>1731</v>
      </c>
      <c r="C500" s="10" t="s">
        <v>5</v>
      </c>
      <c r="D500" s="7" t="s">
        <v>318</v>
      </c>
      <c r="E500" s="10" t="s">
        <v>1114</v>
      </c>
      <c r="F500" s="10" t="s">
        <v>1322</v>
      </c>
      <c r="G500" s="10" t="s">
        <v>1322</v>
      </c>
      <c r="H500" s="16">
        <v>48</v>
      </c>
      <c r="I500" s="16">
        <v>48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7" t="s">
        <v>1219</v>
      </c>
      <c r="R500" s="7" t="str">
        <f>IF(Q500="","",VLOOKUP(Q500,Sheet2!$A$14:$B$65,2,0))</f>
        <v>急性期一般入院料１</v>
      </c>
      <c r="S500" s="16">
        <v>48</v>
      </c>
    </row>
    <row r="501" spans="2:19" outlineLevel="2" x14ac:dyDescent="0.15">
      <c r="B501" s="10" t="s">
        <v>1731</v>
      </c>
      <c r="C501" s="10" t="s">
        <v>5</v>
      </c>
      <c r="D501" s="7" t="s">
        <v>318</v>
      </c>
      <c r="E501" s="10" t="s">
        <v>1115</v>
      </c>
      <c r="F501" s="10" t="s">
        <v>1322</v>
      </c>
      <c r="G501" s="10" t="s">
        <v>1322</v>
      </c>
      <c r="H501" s="16">
        <v>50</v>
      </c>
      <c r="I501" s="16">
        <v>50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7" t="s">
        <v>1219</v>
      </c>
      <c r="R501" s="7" t="str">
        <f>IF(Q501="","",VLOOKUP(Q501,Sheet2!$A$14:$B$65,2,0))</f>
        <v>急性期一般入院料１</v>
      </c>
      <c r="S501" s="16">
        <v>50</v>
      </c>
    </row>
    <row r="502" spans="2:19" outlineLevel="2" x14ac:dyDescent="0.15">
      <c r="B502" s="10" t="s">
        <v>1731</v>
      </c>
      <c r="C502" s="10" t="s">
        <v>5</v>
      </c>
      <c r="D502" s="7" t="s">
        <v>318</v>
      </c>
      <c r="E502" s="10" t="s">
        <v>1116</v>
      </c>
      <c r="F502" s="10" t="s">
        <v>1322</v>
      </c>
      <c r="G502" s="10" t="s">
        <v>1322</v>
      </c>
      <c r="H502" s="16">
        <v>35</v>
      </c>
      <c r="I502" s="16">
        <v>35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7" t="s">
        <v>1219</v>
      </c>
      <c r="R502" s="7" t="str">
        <f>IF(Q502="","",VLOOKUP(Q502,Sheet2!$A$14:$B$65,2,0))</f>
        <v>急性期一般入院料１</v>
      </c>
      <c r="S502" s="16">
        <v>35</v>
      </c>
    </row>
    <row r="503" spans="2:19" outlineLevel="2" x14ac:dyDescent="0.15">
      <c r="B503" s="10" t="s">
        <v>1731</v>
      </c>
      <c r="C503" s="10" t="s">
        <v>5</v>
      </c>
      <c r="D503" s="7" t="s">
        <v>318</v>
      </c>
      <c r="E503" s="10" t="s">
        <v>1117</v>
      </c>
      <c r="F503" s="10" t="s">
        <v>1322</v>
      </c>
      <c r="G503" s="10" t="s">
        <v>1322</v>
      </c>
      <c r="H503" s="16">
        <v>46</v>
      </c>
      <c r="I503" s="16">
        <v>46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7" t="s">
        <v>1219</v>
      </c>
      <c r="R503" s="7" t="str">
        <f>IF(Q503="","",VLOOKUP(Q503,Sheet2!$A$14:$B$65,2,0))</f>
        <v>急性期一般入院料１</v>
      </c>
      <c r="S503" s="16">
        <v>46</v>
      </c>
    </row>
    <row r="504" spans="2:19" outlineLevel="2" x14ac:dyDescent="0.15">
      <c r="B504" s="10" t="s">
        <v>1731</v>
      </c>
      <c r="C504" s="10" t="s">
        <v>5</v>
      </c>
      <c r="D504" s="7" t="s">
        <v>318</v>
      </c>
      <c r="E504" s="10" t="s">
        <v>1118</v>
      </c>
      <c r="F504" s="10" t="s">
        <v>1322</v>
      </c>
      <c r="G504" s="10" t="s">
        <v>1322</v>
      </c>
      <c r="H504" s="16">
        <v>46</v>
      </c>
      <c r="I504" s="16">
        <v>46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7" t="s">
        <v>1219</v>
      </c>
      <c r="R504" s="7" t="str">
        <f>IF(Q504="","",VLOOKUP(Q504,Sheet2!$A$14:$B$65,2,0))</f>
        <v>急性期一般入院料１</v>
      </c>
      <c r="S504" s="16">
        <v>46</v>
      </c>
    </row>
    <row r="505" spans="2:19" outlineLevel="2" x14ac:dyDescent="0.15">
      <c r="B505" s="10" t="s">
        <v>1731</v>
      </c>
      <c r="C505" s="10" t="s">
        <v>5</v>
      </c>
      <c r="D505" s="7" t="s">
        <v>318</v>
      </c>
      <c r="E505" s="10" t="s">
        <v>1119</v>
      </c>
      <c r="F505" s="10" t="s">
        <v>1322</v>
      </c>
      <c r="G505" s="10" t="s">
        <v>1322</v>
      </c>
      <c r="H505" s="16">
        <v>46</v>
      </c>
      <c r="I505" s="16">
        <v>46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7" t="s">
        <v>1219</v>
      </c>
      <c r="R505" s="7" t="str">
        <f>IF(Q505="","",VLOOKUP(Q505,Sheet2!$A$14:$B$65,2,0))</f>
        <v>急性期一般入院料１</v>
      </c>
      <c r="S505" s="16">
        <v>46</v>
      </c>
    </row>
    <row r="506" spans="2:19" outlineLevel="2" x14ac:dyDescent="0.15">
      <c r="B506" s="10" t="s">
        <v>1731</v>
      </c>
      <c r="C506" s="10" t="s">
        <v>5</v>
      </c>
      <c r="D506" s="7" t="s">
        <v>318</v>
      </c>
      <c r="E506" s="10" t="s">
        <v>1120</v>
      </c>
      <c r="F506" s="10" t="s">
        <v>1322</v>
      </c>
      <c r="G506" s="10" t="s">
        <v>1322</v>
      </c>
      <c r="H506" s="16">
        <v>46</v>
      </c>
      <c r="I506" s="16">
        <v>46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7" t="s">
        <v>1219</v>
      </c>
      <c r="R506" s="7" t="str">
        <f>IF(Q506="","",VLOOKUP(Q506,Sheet2!$A$14:$B$65,2,0))</f>
        <v>急性期一般入院料１</v>
      </c>
      <c r="S506" s="16">
        <v>46</v>
      </c>
    </row>
    <row r="507" spans="2:19" outlineLevel="2" x14ac:dyDescent="0.15">
      <c r="B507" s="10" t="s">
        <v>1731</v>
      </c>
      <c r="C507" s="10" t="s">
        <v>5</v>
      </c>
      <c r="D507" s="7" t="s">
        <v>318</v>
      </c>
      <c r="E507" s="10" t="s">
        <v>1121</v>
      </c>
      <c r="F507" s="10" t="s">
        <v>1322</v>
      </c>
      <c r="G507" s="10" t="s">
        <v>1322</v>
      </c>
      <c r="H507" s="16">
        <v>42</v>
      </c>
      <c r="I507" s="16">
        <v>42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7" t="s">
        <v>1219</v>
      </c>
      <c r="R507" s="7" t="str">
        <f>IF(Q507="","",VLOOKUP(Q507,Sheet2!$A$14:$B$65,2,0))</f>
        <v>急性期一般入院料１</v>
      </c>
      <c r="S507" s="16">
        <v>42</v>
      </c>
    </row>
    <row r="508" spans="2:19" outlineLevel="1" x14ac:dyDescent="0.15">
      <c r="B508" s="10"/>
      <c r="C508" s="10"/>
      <c r="D508" s="9" t="s">
        <v>1576</v>
      </c>
      <c r="E508" s="10"/>
      <c r="F508" s="10"/>
      <c r="G508" s="10"/>
      <c r="H508" s="16">
        <f t="shared" ref="H508:P508" si="93">SUBTOTAL(9,H500:H507)</f>
        <v>359</v>
      </c>
      <c r="I508" s="16">
        <f t="shared" si="93"/>
        <v>359</v>
      </c>
      <c r="J508" s="16">
        <f t="shared" si="93"/>
        <v>0</v>
      </c>
      <c r="K508" s="16">
        <f t="shared" si="93"/>
        <v>0</v>
      </c>
      <c r="L508" s="16">
        <f t="shared" si="93"/>
        <v>0</v>
      </c>
      <c r="M508" s="16">
        <f t="shared" si="93"/>
        <v>0</v>
      </c>
      <c r="N508" s="16">
        <f t="shared" si="93"/>
        <v>0</v>
      </c>
      <c r="O508" s="16">
        <f t="shared" si="93"/>
        <v>0</v>
      </c>
      <c r="P508" s="16">
        <f t="shared" si="93"/>
        <v>0</v>
      </c>
      <c r="Q508" s="7"/>
      <c r="R508" s="7"/>
      <c r="S508" s="16">
        <f>SUBTOTAL(9,S500:S507)</f>
        <v>359</v>
      </c>
    </row>
    <row r="509" spans="2:19" outlineLevel="2" x14ac:dyDescent="0.15">
      <c r="B509" s="10" t="s">
        <v>1731</v>
      </c>
      <c r="C509" s="10" t="s">
        <v>5</v>
      </c>
      <c r="D509" s="7" t="s">
        <v>117</v>
      </c>
      <c r="E509" s="10" t="s">
        <v>654</v>
      </c>
      <c r="F509" s="10" t="s">
        <v>1193</v>
      </c>
      <c r="G509" s="10" t="s">
        <v>1193</v>
      </c>
      <c r="H509" s="16">
        <v>0</v>
      </c>
      <c r="I509" s="16">
        <v>0</v>
      </c>
      <c r="J509" s="16">
        <v>0</v>
      </c>
      <c r="K509" s="16">
        <v>50</v>
      </c>
      <c r="L509" s="16">
        <v>50</v>
      </c>
      <c r="M509" s="16">
        <v>0</v>
      </c>
      <c r="N509" s="16">
        <v>50</v>
      </c>
      <c r="O509" s="16">
        <v>50</v>
      </c>
      <c r="P509" s="16">
        <v>0</v>
      </c>
      <c r="Q509" s="7" t="s">
        <v>433</v>
      </c>
      <c r="R509" s="7" t="str">
        <f>IF(Q509="","",VLOOKUP(Q509,Sheet2!$A$14:$B$65,2,0))</f>
        <v/>
      </c>
      <c r="S509" s="16">
        <v>0</v>
      </c>
    </row>
    <row r="510" spans="2:19" outlineLevel="2" x14ac:dyDescent="0.15">
      <c r="B510" s="10" t="s">
        <v>1731</v>
      </c>
      <c r="C510" s="10" t="s">
        <v>5</v>
      </c>
      <c r="D510" s="7" t="s">
        <v>117</v>
      </c>
      <c r="E510" s="10" t="s">
        <v>655</v>
      </c>
      <c r="F510" s="10" t="s">
        <v>1193</v>
      </c>
      <c r="G510" s="10" t="s">
        <v>1193</v>
      </c>
      <c r="H510" s="16">
        <v>0</v>
      </c>
      <c r="I510" s="16">
        <v>0</v>
      </c>
      <c r="J510" s="16">
        <v>0</v>
      </c>
      <c r="K510" s="16">
        <v>42</v>
      </c>
      <c r="L510" s="16">
        <v>30</v>
      </c>
      <c r="M510" s="16">
        <v>12</v>
      </c>
      <c r="N510" s="16">
        <v>0</v>
      </c>
      <c r="O510" s="16">
        <v>0</v>
      </c>
      <c r="P510" s="16">
        <v>0</v>
      </c>
      <c r="Q510" s="7" t="s">
        <v>1266</v>
      </c>
      <c r="R510" s="7" t="str">
        <f>IF(Q510="","",VLOOKUP(Q510,Sheet2!$A$14:$B$65,2,0))</f>
        <v>急性期一般入院料７</v>
      </c>
      <c r="S510" s="16">
        <v>42</v>
      </c>
    </row>
    <row r="511" spans="2:19" outlineLevel="1" x14ac:dyDescent="0.15">
      <c r="B511" s="10"/>
      <c r="C511" s="10"/>
      <c r="D511" s="9" t="s">
        <v>1376</v>
      </c>
      <c r="E511" s="10"/>
      <c r="F511" s="10"/>
      <c r="G511" s="10"/>
      <c r="H511" s="16">
        <f t="shared" ref="H511:P511" si="94">SUBTOTAL(9,H509:H510)</f>
        <v>0</v>
      </c>
      <c r="I511" s="16">
        <f t="shared" si="94"/>
        <v>0</v>
      </c>
      <c r="J511" s="16">
        <f t="shared" si="94"/>
        <v>0</v>
      </c>
      <c r="K511" s="16">
        <f t="shared" si="94"/>
        <v>92</v>
      </c>
      <c r="L511" s="16">
        <f t="shared" si="94"/>
        <v>80</v>
      </c>
      <c r="M511" s="16">
        <f t="shared" si="94"/>
        <v>12</v>
      </c>
      <c r="N511" s="16">
        <f t="shared" si="94"/>
        <v>50</v>
      </c>
      <c r="O511" s="16">
        <f t="shared" si="94"/>
        <v>50</v>
      </c>
      <c r="P511" s="16">
        <f t="shared" si="94"/>
        <v>0</v>
      </c>
      <c r="Q511" s="7"/>
      <c r="R511" s="7"/>
      <c r="S511" s="16">
        <f>SUBTOTAL(9,S509:S510)</f>
        <v>42</v>
      </c>
    </row>
    <row r="512" spans="2:19" outlineLevel="2" x14ac:dyDescent="0.15">
      <c r="B512" s="10" t="s">
        <v>1731</v>
      </c>
      <c r="C512" s="10" t="s">
        <v>5</v>
      </c>
      <c r="D512" s="7" t="s">
        <v>221</v>
      </c>
      <c r="E512" s="10" t="s">
        <v>493</v>
      </c>
      <c r="F512" s="10" t="s">
        <v>1193</v>
      </c>
      <c r="G512" s="10" t="s">
        <v>1193</v>
      </c>
      <c r="H512" s="16">
        <v>0</v>
      </c>
      <c r="I512" s="16">
        <v>0</v>
      </c>
      <c r="J512" s="16">
        <v>0</v>
      </c>
      <c r="K512" s="16">
        <v>32</v>
      </c>
      <c r="L512" s="16">
        <v>32</v>
      </c>
      <c r="M512" s="16">
        <v>0</v>
      </c>
      <c r="N512" s="16">
        <v>0</v>
      </c>
      <c r="O512" s="16">
        <v>0</v>
      </c>
      <c r="P512" s="16">
        <v>0</v>
      </c>
      <c r="Q512" s="7" t="s">
        <v>1257</v>
      </c>
      <c r="R512" s="7" t="str">
        <f>IF(Q512="","",VLOOKUP(Q512,Sheet2!$A$14:$B$65,2,0))</f>
        <v>急性期一般入院料６</v>
      </c>
      <c r="S512" s="16">
        <v>32</v>
      </c>
    </row>
    <row r="513" spans="2:19" outlineLevel="1" x14ac:dyDescent="0.15">
      <c r="B513" s="10"/>
      <c r="C513" s="10"/>
      <c r="D513" s="9" t="s">
        <v>1480</v>
      </c>
      <c r="E513" s="10"/>
      <c r="F513" s="10"/>
      <c r="G513" s="10"/>
      <c r="H513" s="16">
        <f t="shared" ref="H513:P513" si="95">SUBTOTAL(9,H512:H512)</f>
        <v>0</v>
      </c>
      <c r="I513" s="16">
        <f t="shared" si="95"/>
        <v>0</v>
      </c>
      <c r="J513" s="16">
        <f t="shared" si="95"/>
        <v>0</v>
      </c>
      <c r="K513" s="16">
        <f t="shared" si="95"/>
        <v>32</v>
      </c>
      <c r="L513" s="16">
        <f t="shared" si="95"/>
        <v>32</v>
      </c>
      <c r="M513" s="16">
        <f t="shared" si="95"/>
        <v>0</v>
      </c>
      <c r="N513" s="16">
        <f t="shared" si="95"/>
        <v>0</v>
      </c>
      <c r="O513" s="16">
        <f t="shared" si="95"/>
        <v>0</v>
      </c>
      <c r="P513" s="16">
        <f t="shared" si="95"/>
        <v>0</v>
      </c>
      <c r="Q513" s="7"/>
      <c r="R513" s="7"/>
      <c r="S513" s="16">
        <f>SUBTOTAL(9,S512:S512)</f>
        <v>32</v>
      </c>
    </row>
    <row r="514" spans="2:19" outlineLevel="2" x14ac:dyDescent="0.15">
      <c r="B514" s="10" t="s">
        <v>1731</v>
      </c>
      <c r="C514" s="10" t="s">
        <v>5</v>
      </c>
      <c r="D514" s="7" t="s">
        <v>443</v>
      </c>
      <c r="E514" s="10" t="s">
        <v>1248</v>
      </c>
      <c r="F514" s="10" t="s">
        <v>1193</v>
      </c>
      <c r="G514" s="10" t="s">
        <v>1193</v>
      </c>
      <c r="H514" s="16">
        <v>35</v>
      </c>
      <c r="I514" s="16">
        <v>35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7" t="s">
        <v>1256</v>
      </c>
      <c r="R514" s="7" t="str">
        <f>IF(Q514="","",VLOOKUP(Q514,Sheet2!$A$14:$B$65,2,0))</f>
        <v>急性期一般入院料４</v>
      </c>
      <c r="S514" s="16">
        <v>35</v>
      </c>
    </row>
    <row r="515" spans="2:19" outlineLevel="1" x14ac:dyDescent="0.15">
      <c r="B515" s="10"/>
      <c r="C515" s="10"/>
      <c r="D515" s="9" t="s">
        <v>1700</v>
      </c>
      <c r="E515" s="10"/>
      <c r="F515" s="10"/>
      <c r="G515" s="10"/>
      <c r="H515" s="16">
        <f t="shared" ref="H515:P515" si="96">SUBTOTAL(9,H514:H514)</f>
        <v>35</v>
      </c>
      <c r="I515" s="16">
        <f t="shared" si="96"/>
        <v>35</v>
      </c>
      <c r="J515" s="16">
        <f t="shared" si="96"/>
        <v>0</v>
      </c>
      <c r="K515" s="16">
        <f t="shared" si="96"/>
        <v>0</v>
      </c>
      <c r="L515" s="16">
        <f t="shared" si="96"/>
        <v>0</v>
      </c>
      <c r="M515" s="16">
        <f t="shared" si="96"/>
        <v>0</v>
      </c>
      <c r="N515" s="16">
        <f t="shared" si="96"/>
        <v>0</v>
      </c>
      <c r="O515" s="16">
        <f t="shared" si="96"/>
        <v>0</v>
      </c>
      <c r="P515" s="16">
        <f t="shared" si="96"/>
        <v>0</v>
      </c>
      <c r="Q515" s="7"/>
      <c r="R515" s="7"/>
      <c r="S515" s="16">
        <f>SUBTOTAL(9,S514:S514)</f>
        <v>35</v>
      </c>
    </row>
    <row r="516" spans="2:19" outlineLevel="2" x14ac:dyDescent="0.15">
      <c r="B516" s="10" t="s">
        <v>1731</v>
      </c>
      <c r="C516" s="10" t="s">
        <v>5</v>
      </c>
      <c r="D516" s="7" t="s">
        <v>186</v>
      </c>
      <c r="E516" s="10" t="s">
        <v>863</v>
      </c>
      <c r="F516" s="10" t="s">
        <v>1193</v>
      </c>
      <c r="G516" s="10" t="s">
        <v>1325</v>
      </c>
      <c r="H516" s="16">
        <v>0</v>
      </c>
      <c r="I516" s="16">
        <v>0</v>
      </c>
      <c r="J516" s="16">
        <v>0</v>
      </c>
      <c r="K516" s="16">
        <v>51</v>
      </c>
      <c r="L516" s="16">
        <v>51</v>
      </c>
      <c r="M516" s="16">
        <v>0</v>
      </c>
      <c r="N516" s="16">
        <v>51</v>
      </c>
      <c r="O516" s="16">
        <v>51</v>
      </c>
      <c r="P516" s="16">
        <v>0</v>
      </c>
      <c r="Q516" s="7" t="s">
        <v>433</v>
      </c>
      <c r="R516" s="7" t="str">
        <f>IF(Q516="","",VLOOKUP(Q516,Sheet2!$A$14:$B$65,2,0))</f>
        <v/>
      </c>
      <c r="S516" s="16">
        <v>0</v>
      </c>
    </row>
    <row r="517" spans="2:19" outlineLevel="2" x14ac:dyDescent="0.15">
      <c r="B517" s="10" t="s">
        <v>1731</v>
      </c>
      <c r="C517" s="10" t="s">
        <v>5</v>
      </c>
      <c r="D517" s="7" t="s">
        <v>186</v>
      </c>
      <c r="E517" s="10" t="s">
        <v>864</v>
      </c>
      <c r="F517" s="10" t="s">
        <v>1193</v>
      </c>
      <c r="G517" s="10" t="s">
        <v>1193</v>
      </c>
      <c r="H517" s="16">
        <v>0</v>
      </c>
      <c r="I517" s="16">
        <v>0</v>
      </c>
      <c r="J517" s="16">
        <v>0</v>
      </c>
      <c r="K517" s="16">
        <v>60</v>
      </c>
      <c r="L517" s="16">
        <v>60</v>
      </c>
      <c r="M517" s="16">
        <v>0</v>
      </c>
      <c r="N517" s="16">
        <v>0</v>
      </c>
      <c r="O517" s="16">
        <v>0</v>
      </c>
      <c r="P517" s="16">
        <v>0</v>
      </c>
      <c r="Q517" s="7" t="s">
        <v>1257</v>
      </c>
      <c r="R517" s="7" t="str">
        <f>IF(Q517="","",VLOOKUP(Q517,Sheet2!$A$14:$B$65,2,0))</f>
        <v>急性期一般入院料６</v>
      </c>
      <c r="S517" s="16">
        <v>60</v>
      </c>
    </row>
    <row r="518" spans="2:19" outlineLevel="1" x14ac:dyDescent="0.15">
      <c r="B518" s="10"/>
      <c r="C518" s="10"/>
      <c r="D518" s="9" t="s">
        <v>1445</v>
      </c>
      <c r="E518" s="10"/>
      <c r="F518" s="10"/>
      <c r="G518" s="10"/>
      <c r="H518" s="16">
        <f t="shared" ref="H518:P518" si="97">SUBTOTAL(9,H516:H517)</f>
        <v>0</v>
      </c>
      <c r="I518" s="16">
        <f t="shared" si="97"/>
        <v>0</v>
      </c>
      <c r="J518" s="16">
        <f t="shared" si="97"/>
        <v>0</v>
      </c>
      <c r="K518" s="16">
        <f t="shared" si="97"/>
        <v>111</v>
      </c>
      <c r="L518" s="16">
        <f t="shared" si="97"/>
        <v>111</v>
      </c>
      <c r="M518" s="16">
        <f t="shared" si="97"/>
        <v>0</v>
      </c>
      <c r="N518" s="16">
        <f t="shared" si="97"/>
        <v>51</v>
      </c>
      <c r="O518" s="16">
        <f t="shared" si="97"/>
        <v>51</v>
      </c>
      <c r="P518" s="16">
        <f t="shared" si="97"/>
        <v>0</v>
      </c>
      <c r="Q518" s="7"/>
      <c r="R518" s="7"/>
      <c r="S518" s="16">
        <f>SUBTOTAL(9,S516:S517)</f>
        <v>60</v>
      </c>
    </row>
    <row r="519" spans="2:19" outlineLevel="2" x14ac:dyDescent="0.15">
      <c r="B519" s="10" t="s">
        <v>1731</v>
      </c>
      <c r="C519" s="10" t="s">
        <v>5</v>
      </c>
      <c r="D519" s="7" t="s">
        <v>356</v>
      </c>
      <c r="E519" s="10" t="s">
        <v>666</v>
      </c>
      <c r="F519" s="10" t="s">
        <v>1322</v>
      </c>
      <c r="G519" s="10" t="s">
        <v>1322</v>
      </c>
      <c r="H519" s="16">
        <v>65</v>
      </c>
      <c r="I519" s="16">
        <v>65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7" t="s">
        <v>1254</v>
      </c>
      <c r="R519" s="7" t="str">
        <f>IF(Q519="","",VLOOKUP(Q519,Sheet2!$A$14:$B$65,2,0))</f>
        <v>急性期一般入院料２</v>
      </c>
      <c r="S519" s="16">
        <v>60</v>
      </c>
    </row>
    <row r="520" spans="2:19" outlineLevel="1" x14ac:dyDescent="0.15">
      <c r="B520" s="10"/>
      <c r="C520" s="10"/>
      <c r="D520" s="9" t="s">
        <v>1614</v>
      </c>
      <c r="E520" s="10"/>
      <c r="F520" s="10"/>
      <c r="G520" s="10"/>
      <c r="H520" s="16">
        <f t="shared" ref="H520:P520" si="98">SUBTOTAL(9,H519:H519)</f>
        <v>65</v>
      </c>
      <c r="I520" s="16">
        <f t="shared" si="98"/>
        <v>65</v>
      </c>
      <c r="J520" s="16">
        <f t="shared" si="98"/>
        <v>0</v>
      </c>
      <c r="K520" s="16">
        <f t="shared" si="98"/>
        <v>0</v>
      </c>
      <c r="L520" s="16">
        <f t="shared" si="98"/>
        <v>0</v>
      </c>
      <c r="M520" s="16">
        <f t="shared" si="98"/>
        <v>0</v>
      </c>
      <c r="N520" s="16">
        <f t="shared" si="98"/>
        <v>0</v>
      </c>
      <c r="O520" s="16">
        <f t="shared" si="98"/>
        <v>0</v>
      </c>
      <c r="P520" s="16">
        <f t="shared" si="98"/>
        <v>0</v>
      </c>
      <c r="Q520" s="7"/>
      <c r="R520" s="7"/>
      <c r="S520" s="16">
        <f>SUBTOTAL(9,S519:S519)</f>
        <v>60</v>
      </c>
    </row>
    <row r="521" spans="2:19" outlineLevel="2" x14ac:dyDescent="0.15">
      <c r="B521" s="10" t="s">
        <v>1731</v>
      </c>
      <c r="C521" s="10" t="s">
        <v>5</v>
      </c>
      <c r="D521" s="7" t="s">
        <v>341</v>
      </c>
      <c r="E521" s="10" t="s">
        <v>763</v>
      </c>
      <c r="F521" s="10" t="s">
        <v>1193</v>
      </c>
      <c r="G521" s="10" t="s">
        <v>1325</v>
      </c>
      <c r="H521" s="16">
        <v>0</v>
      </c>
      <c r="I521" s="16">
        <v>0</v>
      </c>
      <c r="J521" s="16">
        <v>0</v>
      </c>
      <c r="K521" s="16">
        <v>40</v>
      </c>
      <c r="L521" s="16">
        <v>40</v>
      </c>
      <c r="M521" s="16">
        <v>0</v>
      </c>
      <c r="N521" s="16">
        <v>40</v>
      </c>
      <c r="O521" s="16">
        <v>40</v>
      </c>
      <c r="P521" s="16">
        <v>0</v>
      </c>
      <c r="Q521" s="7" t="s">
        <v>433</v>
      </c>
      <c r="R521" s="7" t="str">
        <f>IF(Q521="","",VLOOKUP(Q521,Sheet2!$A$14:$B$65,2,0))</f>
        <v/>
      </c>
      <c r="S521" s="16">
        <v>0</v>
      </c>
    </row>
    <row r="522" spans="2:19" outlineLevel="2" x14ac:dyDescent="0.15">
      <c r="B522" s="10" t="s">
        <v>1731</v>
      </c>
      <c r="C522" s="10" t="s">
        <v>5</v>
      </c>
      <c r="D522" s="7" t="s">
        <v>341</v>
      </c>
      <c r="E522" s="10" t="s">
        <v>700</v>
      </c>
      <c r="F522" s="10" t="s">
        <v>1193</v>
      </c>
      <c r="G522" s="10" t="s">
        <v>1193</v>
      </c>
      <c r="H522" s="16">
        <v>0</v>
      </c>
      <c r="I522" s="16">
        <v>0</v>
      </c>
      <c r="J522" s="16">
        <v>0</v>
      </c>
      <c r="K522" s="16">
        <v>52</v>
      </c>
      <c r="L522" s="16">
        <v>48</v>
      </c>
      <c r="M522" s="16">
        <v>4</v>
      </c>
      <c r="N522" s="16">
        <v>0</v>
      </c>
      <c r="O522" s="16">
        <v>0</v>
      </c>
      <c r="P522" s="16">
        <v>0</v>
      </c>
      <c r="Q522" s="7" t="s">
        <v>1266</v>
      </c>
      <c r="R522" s="7" t="str">
        <f>IF(Q522="","",VLOOKUP(Q522,Sheet2!$A$14:$B$65,2,0))</f>
        <v>急性期一般入院料７</v>
      </c>
      <c r="S522" s="16">
        <v>52</v>
      </c>
    </row>
    <row r="523" spans="2:19" outlineLevel="2" x14ac:dyDescent="0.15">
      <c r="B523" s="10" t="s">
        <v>1731</v>
      </c>
      <c r="C523" s="10" t="s">
        <v>5</v>
      </c>
      <c r="D523" s="7" t="s">
        <v>341</v>
      </c>
      <c r="E523" s="10" t="s">
        <v>686</v>
      </c>
      <c r="F523" s="10" t="s">
        <v>1193</v>
      </c>
      <c r="G523" s="10" t="s">
        <v>1193</v>
      </c>
      <c r="H523" s="16">
        <v>0</v>
      </c>
      <c r="I523" s="16">
        <v>0</v>
      </c>
      <c r="J523" s="16">
        <v>0</v>
      </c>
      <c r="K523" s="16">
        <v>60</v>
      </c>
      <c r="L523" s="16">
        <v>56</v>
      </c>
      <c r="M523" s="16">
        <v>4</v>
      </c>
      <c r="N523" s="16">
        <v>0</v>
      </c>
      <c r="O523" s="16">
        <v>0</v>
      </c>
      <c r="P523" s="16">
        <v>0</v>
      </c>
      <c r="Q523" s="7" t="s">
        <v>1257</v>
      </c>
      <c r="R523" s="7" t="str">
        <f>IF(Q523="","",VLOOKUP(Q523,Sheet2!$A$14:$B$65,2,0))</f>
        <v>急性期一般入院料６</v>
      </c>
      <c r="S523" s="16">
        <v>60</v>
      </c>
    </row>
    <row r="524" spans="2:19" outlineLevel="2" x14ac:dyDescent="0.15">
      <c r="B524" s="10" t="s">
        <v>1731</v>
      </c>
      <c r="C524" s="10" t="s">
        <v>5</v>
      </c>
      <c r="D524" s="7" t="s">
        <v>341</v>
      </c>
      <c r="E524" s="10" t="s">
        <v>873</v>
      </c>
      <c r="F524" s="10" t="s">
        <v>1323</v>
      </c>
      <c r="G524" s="10" t="s">
        <v>1323</v>
      </c>
      <c r="H524" s="16">
        <v>0</v>
      </c>
      <c r="I524" s="16">
        <v>0</v>
      </c>
      <c r="J524" s="16">
        <v>0</v>
      </c>
      <c r="K524" s="16">
        <v>40</v>
      </c>
      <c r="L524" s="16">
        <v>40</v>
      </c>
      <c r="M524" s="16">
        <v>0</v>
      </c>
      <c r="N524" s="16">
        <v>0</v>
      </c>
      <c r="O524" s="16">
        <v>0</v>
      </c>
      <c r="P524" s="16">
        <v>0</v>
      </c>
      <c r="Q524" s="7" t="s">
        <v>1281</v>
      </c>
      <c r="R524" s="7" t="str">
        <f>IF(Q524="","",VLOOKUP(Q524,Sheet2!$A$14:$B$65,2,0))</f>
        <v>小児入院医療管理料４</v>
      </c>
      <c r="S524" s="16">
        <v>40</v>
      </c>
    </row>
    <row r="525" spans="2:19" outlineLevel="2" x14ac:dyDescent="0.15">
      <c r="B525" s="10" t="s">
        <v>1731</v>
      </c>
      <c r="C525" s="10" t="s">
        <v>5</v>
      </c>
      <c r="D525" s="7" t="s">
        <v>341</v>
      </c>
      <c r="E525" s="10" t="s">
        <v>985</v>
      </c>
      <c r="F525" s="10" t="s">
        <v>1193</v>
      </c>
      <c r="G525" s="10" t="s">
        <v>1193</v>
      </c>
      <c r="H525" s="16">
        <v>0</v>
      </c>
      <c r="I525" s="16">
        <v>0</v>
      </c>
      <c r="J525" s="16">
        <v>0</v>
      </c>
      <c r="K525" s="16">
        <v>60</v>
      </c>
      <c r="L525" s="16">
        <v>56</v>
      </c>
      <c r="M525" s="16">
        <v>4</v>
      </c>
      <c r="N525" s="16">
        <v>0</v>
      </c>
      <c r="O525" s="16">
        <v>0</v>
      </c>
      <c r="P525" s="16">
        <v>0</v>
      </c>
      <c r="Q525" s="7" t="s">
        <v>1257</v>
      </c>
      <c r="R525" s="7" t="str">
        <f>IF(Q525="","",VLOOKUP(Q525,Sheet2!$A$14:$B$65,2,0))</f>
        <v>急性期一般入院料６</v>
      </c>
      <c r="S525" s="16">
        <v>60</v>
      </c>
    </row>
    <row r="526" spans="2:19" outlineLevel="2" x14ac:dyDescent="0.15">
      <c r="B526" s="10" t="s">
        <v>1731</v>
      </c>
      <c r="C526" s="10" t="s">
        <v>5</v>
      </c>
      <c r="D526" s="7" t="s">
        <v>341</v>
      </c>
      <c r="E526" s="10" t="s">
        <v>1140</v>
      </c>
      <c r="F526" s="10" t="s">
        <v>1193</v>
      </c>
      <c r="G526" s="10" t="s">
        <v>1193</v>
      </c>
      <c r="H526" s="16">
        <v>0</v>
      </c>
      <c r="I526" s="16">
        <v>0</v>
      </c>
      <c r="J526" s="16">
        <v>0</v>
      </c>
      <c r="K526" s="16">
        <v>60</v>
      </c>
      <c r="L526" s="16">
        <v>58</v>
      </c>
      <c r="M526" s="16">
        <v>2</v>
      </c>
      <c r="N526" s="16">
        <v>0</v>
      </c>
      <c r="O526" s="16">
        <v>0</v>
      </c>
      <c r="P526" s="16">
        <v>0</v>
      </c>
      <c r="Q526" s="7" t="s">
        <v>1257</v>
      </c>
      <c r="R526" s="7" t="str">
        <f>IF(Q526="","",VLOOKUP(Q526,Sheet2!$A$14:$B$65,2,0))</f>
        <v>急性期一般入院料６</v>
      </c>
      <c r="S526" s="16">
        <v>60</v>
      </c>
    </row>
    <row r="527" spans="2:19" outlineLevel="2" x14ac:dyDescent="0.15">
      <c r="B527" s="10" t="s">
        <v>1731</v>
      </c>
      <c r="C527" s="10" t="s">
        <v>5</v>
      </c>
      <c r="D527" s="7" t="s">
        <v>341</v>
      </c>
      <c r="E527" s="10" t="s">
        <v>702</v>
      </c>
      <c r="F527" s="10" t="s">
        <v>1193</v>
      </c>
      <c r="G527" s="10" t="s">
        <v>1324</v>
      </c>
      <c r="H527" s="16">
        <v>0</v>
      </c>
      <c r="I527" s="16">
        <v>0</v>
      </c>
      <c r="J527" s="16">
        <v>0</v>
      </c>
      <c r="K527" s="16">
        <v>52</v>
      </c>
      <c r="L527" s="16">
        <v>52</v>
      </c>
      <c r="M527" s="16">
        <v>0</v>
      </c>
      <c r="N527" s="16">
        <v>52</v>
      </c>
      <c r="O527" s="16">
        <v>52</v>
      </c>
      <c r="P527" s="16">
        <v>0</v>
      </c>
      <c r="Q527" s="7" t="s">
        <v>433</v>
      </c>
      <c r="R527" s="7" t="str">
        <f>IF(Q527="","",VLOOKUP(Q527,Sheet2!$A$14:$B$65,2,0))</f>
        <v/>
      </c>
      <c r="S527" s="16">
        <v>0</v>
      </c>
    </row>
    <row r="528" spans="2:19" outlineLevel="2" x14ac:dyDescent="0.15">
      <c r="B528" s="10" t="s">
        <v>1731</v>
      </c>
      <c r="C528" s="10" t="s">
        <v>5</v>
      </c>
      <c r="D528" s="7" t="s">
        <v>341</v>
      </c>
      <c r="E528" s="10" t="s">
        <v>984</v>
      </c>
      <c r="F528" s="10" t="s">
        <v>1193</v>
      </c>
      <c r="G528" s="10" t="s">
        <v>1193</v>
      </c>
      <c r="H528" s="16">
        <v>0</v>
      </c>
      <c r="I528" s="16">
        <v>0</v>
      </c>
      <c r="J528" s="16">
        <v>0</v>
      </c>
      <c r="K528" s="16">
        <v>60</v>
      </c>
      <c r="L528" s="16">
        <v>57</v>
      </c>
      <c r="M528" s="16">
        <v>3</v>
      </c>
      <c r="N528" s="16">
        <v>0</v>
      </c>
      <c r="O528" s="16">
        <v>0</v>
      </c>
      <c r="P528" s="16">
        <v>0</v>
      </c>
      <c r="Q528" s="7" t="s">
        <v>1257</v>
      </c>
      <c r="R528" s="7" t="str">
        <f>IF(Q528="","",VLOOKUP(Q528,Sheet2!$A$14:$B$65,2,0))</f>
        <v>急性期一般入院料６</v>
      </c>
      <c r="S528" s="16">
        <v>60</v>
      </c>
    </row>
    <row r="529" spans="2:19" outlineLevel="2" x14ac:dyDescent="0.15">
      <c r="B529" s="10" t="s">
        <v>1731</v>
      </c>
      <c r="C529" s="10" t="s">
        <v>5</v>
      </c>
      <c r="D529" s="7" t="s">
        <v>341</v>
      </c>
      <c r="E529" s="10" t="s">
        <v>1141</v>
      </c>
      <c r="F529" s="10" t="s">
        <v>1193</v>
      </c>
      <c r="G529" s="10" t="s">
        <v>1193</v>
      </c>
      <c r="H529" s="16">
        <v>0</v>
      </c>
      <c r="I529" s="16">
        <v>0</v>
      </c>
      <c r="J529" s="16">
        <v>0</v>
      </c>
      <c r="K529" s="16">
        <v>60</v>
      </c>
      <c r="L529" s="16">
        <v>56</v>
      </c>
      <c r="M529" s="16">
        <v>4</v>
      </c>
      <c r="N529" s="16">
        <v>0</v>
      </c>
      <c r="O529" s="16">
        <v>0</v>
      </c>
      <c r="P529" s="16">
        <v>0</v>
      </c>
      <c r="Q529" s="7" t="s">
        <v>1257</v>
      </c>
      <c r="R529" s="7" t="str">
        <f>IF(Q529="","",VLOOKUP(Q529,Sheet2!$A$14:$B$65,2,0))</f>
        <v>急性期一般入院料６</v>
      </c>
      <c r="S529" s="16">
        <v>60</v>
      </c>
    </row>
    <row r="530" spans="2:19" outlineLevel="1" x14ac:dyDescent="0.15">
      <c r="B530" s="10"/>
      <c r="C530" s="10"/>
      <c r="D530" s="9" t="s">
        <v>1599</v>
      </c>
      <c r="E530" s="10"/>
      <c r="F530" s="10"/>
      <c r="G530" s="10"/>
      <c r="H530" s="16">
        <f t="shared" ref="H530:P530" si="99">SUBTOTAL(9,H521:H529)</f>
        <v>0</v>
      </c>
      <c r="I530" s="16">
        <f t="shared" si="99"/>
        <v>0</v>
      </c>
      <c r="J530" s="16">
        <f t="shared" si="99"/>
        <v>0</v>
      </c>
      <c r="K530" s="16">
        <f t="shared" si="99"/>
        <v>484</v>
      </c>
      <c r="L530" s="16">
        <f t="shared" si="99"/>
        <v>463</v>
      </c>
      <c r="M530" s="16">
        <f t="shared" si="99"/>
        <v>21</v>
      </c>
      <c r="N530" s="16">
        <f t="shared" si="99"/>
        <v>92</v>
      </c>
      <c r="O530" s="16">
        <f t="shared" si="99"/>
        <v>92</v>
      </c>
      <c r="P530" s="16">
        <f t="shared" si="99"/>
        <v>0</v>
      </c>
      <c r="Q530" s="7"/>
      <c r="R530" s="7"/>
      <c r="S530" s="16">
        <f>SUBTOTAL(9,S521:S529)</f>
        <v>392</v>
      </c>
    </row>
    <row r="531" spans="2:19" outlineLevel="2" x14ac:dyDescent="0.15">
      <c r="B531" s="10" t="s">
        <v>1731</v>
      </c>
      <c r="C531" s="10" t="s">
        <v>5</v>
      </c>
      <c r="D531" s="7" t="s">
        <v>397</v>
      </c>
      <c r="E531" s="10" t="s">
        <v>1208</v>
      </c>
      <c r="F531" s="10" t="s">
        <v>1323</v>
      </c>
      <c r="G531" s="10" t="s">
        <v>1323</v>
      </c>
      <c r="H531" s="16">
        <v>0</v>
      </c>
      <c r="I531" s="16">
        <v>0</v>
      </c>
      <c r="J531" s="16">
        <v>0</v>
      </c>
      <c r="K531" s="16">
        <v>52</v>
      </c>
      <c r="L531" s="16">
        <v>52</v>
      </c>
      <c r="M531" s="16">
        <v>0</v>
      </c>
      <c r="N531" s="16">
        <v>0</v>
      </c>
      <c r="O531" s="16">
        <v>0</v>
      </c>
      <c r="P531" s="16">
        <v>0</v>
      </c>
      <c r="Q531" s="7" t="s">
        <v>1276</v>
      </c>
      <c r="R531" s="7" t="str">
        <f>IF(Q531="","",VLOOKUP(Q531,Sheet2!$A$14:$B$65,2,0))</f>
        <v>小児入院医療管理料１</v>
      </c>
      <c r="S531" s="16">
        <v>52</v>
      </c>
    </row>
    <row r="532" spans="2:19" outlineLevel="2" x14ac:dyDescent="0.15">
      <c r="B532" s="10" t="s">
        <v>1731</v>
      </c>
      <c r="C532" s="10" t="s">
        <v>5</v>
      </c>
      <c r="D532" s="7" t="s">
        <v>397</v>
      </c>
      <c r="E532" s="10" t="s">
        <v>1209</v>
      </c>
      <c r="F532" s="10" t="s">
        <v>1193</v>
      </c>
      <c r="G532" s="10" t="s">
        <v>1193</v>
      </c>
      <c r="H532" s="16">
        <v>0</v>
      </c>
      <c r="I532" s="16">
        <v>0</v>
      </c>
      <c r="J532" s="16">
        <v>0</v>
      </c>
      <c r="K532" s="16">
        <v>47</v>
      </c>
      <c r="L532" s="16">
        <v>47</v>
      </c>
      <c r="M532" s="16">
        <v>0</v>
      </c>
      <c r="N532" s="16">
        <v>0</v>
      </c>
      <c r="O532" s="16">
        <v>0</v>
      </c>
      <c r="P532" s="16">
        <v>0</v>
      </c>
      <c r="Q532" s="7" t="s">
        <v>1266</v>
      </c>
      <c r="R532" s="7" t="str">
        <f>IF(Q532="","",VLOOKUP(Q532,Sheet2!$A$14:$B$65,2,0))</f>
        <v>急性期一般入院料７</v>
      </c>
      <c r="S532" s="16">
        <v>47</v>
      </c>
    </row>
    <row r="533" spans="2:19" outlineLevel="1" x14ac:dyDescent="0.15">
      <c r="B533" s="10"/>
      <c r="C533" s="10"/>
      <c r="D533" s="9" t="s">
        <v>1655</v>
      </c>
      <c r="E533" s="10"/>
      <c r="F533" s="10"/>
      <c r="G533" s="10"/>
      <c r="H533" s="16">
        <f t="shared" ref="H533:P533" si="100">SUBTOTAL(9,H531:H532)</f>
        <v>0</v>
      </c>
      <c r="I533" s="16">
        <f t="shared" si="100"/>
        <v>0</v>
      </c>
      <c r="J533" s="16">
        <f t="shared" si="100"/>
        <v>0</v>
      </c>
      <c r="K533" s="16">
        <f t="shared" si="100"/>
        <v>99</v>
      </c>
      <c r="L533" s="16">
        <f t="shared" si="100"/>
        <v>99</v>
      </c>
      <c r="M533" s="16">
        <f t="shared" si="100"/>
        <v>0</v>
      </c>
      <c r="N533" s="16">
        <f t="shared" si="100"/>
        <v>0</v>
      </c>
      <c r="O533" s="16">
        <f t="shared" si="100"/>
        <v>0</v>
      </c>
      <c r="P533" s="16">
        <f t="shared" si="100"/>
        <v>0</v>
      </c>
      <c r="Q533" s="7"/>
      <c r="R533" s="7"/>
      <c r="S533" s="16">
        <f>SUBTOTAL(9,S531:S532)</f>
        <v>99</v>
      </c>
    </row>
    <row r="534" spans="2:19" outlineLevel="2" x14ac:dyDescent="0.15">
      <c r="B534" s="10" t="s">
        <v>1731</v>
      </c>
      <c r="C534" s="10" t="s">
        <v>5</v>
      </c>
      <c r="D534" s="7" t="s">
        <v>335</v>
      </c>
      <c r="E534" s="10" t="s">
        <v>510</v>
      </c>
      <c r="F534" s="10" t="s">
        <v>1193</v>
      </c>
      <c r="G534" s="10" t="s">
        <v>1193</v>
      </c>
      <c r="H534" s="16">
        <v>52</v>
      </c>
      <c r="I534" s="16">
        <v>52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7" t="s">
        <v>1294</v>
      </c>
      <c r="R534" s="7" t="str">
        <f>IF(Q534="","",VLOOKUP(Q534,Sheet2!$A$14:$B$65,2,0))</f>
        <v>特定機能病院一般病棟７対１入院基本料</v>
      </c>
      <c r="S534" s="16">
        <v>52</v>
      </c>
    </row>
    <row r="535" spans="2:19" outlineLevel="1" x14ac:dyDescent="0.15">
      <c r="B535" s="10"/>
      <c r="C535" s="10"/>
      <c r="D535" s="9" t="s">
        <v>1593</v>
      </c>
      <c r="E535" s="10"/>
      <c r="F535" s="10"/>
      <c r="G535" s="10"/>
      <c r="H535" s="16">
        <f t="shared" ref="H535:P535" si="101">SUBTOTAL(9,H534:H534)</f>
        <v>52</v>
      </c>
      <c r="I535" s="16">
        <f t="shared" si="101"/>
        <v>52</v>
      </c>
      <c r="J535" s="16">
        <f t="shared" si="101"/>
        <v>0</v>
      </c>
      <c r="K535" s="16">
        <f t="shared" si="101"/>
        <v>0</v>
      </c>
      <c r="L535" s="16">
        <f t="shared" si="101"/>
        <v>0</v>
      </c>
      <c r="M535" s="16">
        <f t="shared" si="101"/>
        <v>0</v>
      </c>
      <c r="N535" s="16">
        <f t="shared" si="101"/>
        <v>0</v>
      </c>
      <c r="O535" s="16">
        <f t="shared" si="101"/>
        <v>0</v>
      </c>
      <c r="P535" s="16">
        <f t="shared" si="101"/>
        <v>0</v>
      </c>
      <c r="Q535" s="7"/>
      <c r="R535" s="7"/>
      <c r="S535" s="16">
        <f>SUBTOTAL(9,S534:S534)</f>
        <v>52</v>
      </c>
    </row>
    <row r="536" spans="2:19" outlineLevel="2" x14ac:dyDescent="0.15">
      <c r="B536" s="10" t="s">
        <v>1731</v>
      </c>
      <c r="C536" s="10" t="s">
        <v>5</v>
      </c>
      <c r="D536" s="7" t="s">
        <v>73</v>
      </c>
      <c r="E536" s="10" t="s">
        <v>483</v>
      </c>
      <c r="F536" s="10" t="s">
        <v>1322</v>
      </c>
      <c r="G536" s="10" t="s">
        <v>1322</v>
      </c>
      <c r="H536" s="16">
        <v>32</v>
      </c>
      <c r="I536" s="16">
        <v>32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7" t="s">
        <v>1219</v>
      </c>
      <c r="R536" s="7" t="str">
        <f>IF(Q536="","",VLOOKUP(Q536,Sheet2!$A$14:$B$65,2,0))</f>
        <v>急性期一般入院料１</v>
      </c>
      <c r="S536" s="16">
        <v>32</v>
      </c>
    </row>
    <row r="537" spans="2:19" outlineLevel="2" x14ac:dyDescent="0.15">
      <c r="B537" s="10" t="s">
        <v>1731</v>
      </c>
      <c r="C537" s="10" t="s">
        <v>5</v>
      </c>
      <c r="D537" s="7" t="s">
        <v>73</v>
      </c>
      <c r="E537" s="10" t="s">
        <v>468</v>
      </c>
      <c r="F537" s="10" t="s">
        <v>1322</v>
      </c>
      <c r="G537" s="10" t="s">
        <v>1322</v>
      </c>
      <c r="H537" s="16">
        <v>46</v>
      </c>
      <c r="I537" s="16">
        <v>46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7" t="s">
        <v>1219</v>
      </c>
      <c r="R537" s="7" t="str">
        <f>IF(Q537="","",VLOOKUP(Q537,Sheet2!$A$14:$B$65,2,0))</f>
        <v>急性期一般入院料１</v>
      </c>
      <c r="S537" s="16">
        <v>46</v>
      </c>
    </row>
    <row r="538" spans="2:19" outlineLevel="2" x14ac:dyDescent="0.15">
      <c r="B538" s="10" t="s">
        <v>1731</v>
      </c>
      <c r="C538" s="10" t="s">
        <v>5</v>
      </c>
      <c r="D538" s="7" t="s">
        <v>73</v>
      </c>
      <c r="E538" s="10" t="s">
        <v>494</v>
      </c>
      <c r="F538" s="10" t="s">
        <v>1323</v>
      </c>
      <c r="G538" s="10" t="s">
        <v>1323</v>
      </c>
      <c r="H538" s="16">
        <v>29</v>
      </c>
      <c r="I538" s="16">
        <v>29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7" t="s">
        <v>1283</v>
      </c>
      <c r="R538" s="7" t="str">
        <f>IF(Q538="","",VLOOKUP(Q538,Sheet2!$A$14:$B$65,2,0))</f>
        <v>特殊疾患入院医療管理料</v>
      </c>
      <c r="S538" s="16">
        <v>29</v>
      </c>
    </row>
    <row r="539" spans="2:19" outlineLevel="2" x14ac:dyDescent="0.15">
      <c r="B539" s="10" t="s">
        <v>1731</v>
      </c>
      <c r="C539" s="10" t="s">
        <v>5</v>
      </c>
      <c r="D539" s="7" t="s">
        <v>73</v>
      </c>
      <c r="E539" s="10" t="s">
        <v>495</v>
      </c>
      <c r="F539" s="10" t="s">
        <v>1193</v>
      </c>
      <c r="G539" s="10" t="s">
        <v>1193</v>
      </c>
      <c r="H539" s="16">
        <v>14</v>
      </c>
      <c r="I539" s="16">
        <v>14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7" t="s">
        <v>1290</v>
      </c>
      <c r="R539" s="7" t="str">
        <f>IF(Q539="","",VLOOKUP(Q539,Sheet2!$A$14:$B$65,2,0))</f>
        <v>回復期リハビリテーション病棟入院料４</v>
      </c>
      <c r="S539" s="16">
        <v>14</v>
      </c>
    </row>
    <row r="540" spans="2:19" outlineLevel="1" x14ac:dyDescent="0.15">
      <c r="B540" s="10"/>
      <c r="C540" s="10"/>
      <c r="D540" s="9" t="s">
        <v>1332</v>
      </c>
      <c r="E540" s="10"/>
      <c r="F540" s="10"/>
      <c r="G540" s="10"/>
      <c r="H540" s="16">
        <f t="shared" ref="H540:P540" si="102">SUBTOTAL(9,H536:H539)</f>
        <v>121</v>
      </c>
      <c r="I540" s="16">
        <f t="shared" si="102"/>
        <v>121</v>
      </c>
      <c r="J540" s="16">
        <f t="shared" si="102"/>
        <v>0</v>
      </c>
      <c r="K540" s="16">
        <f t="shared" si="102"/>
        <v>0</v>
      </c>
      <c r="L540" s="16">
        <f t="shared" si="102"/>
        <v>0</v>
      </c>
      <c r="M540" s="16">
        <f t="shared" si="102"/>
        <v>0</v>
      </c>
      <c r="N540" s="16">
        <f t="shared" si="102"/>
        <v>0</v>
      </c>
      <c r="O540" s="16">
        <f t="shared" si="102"/>
        <v>0</v>
      </c>
      <c r="P540" s="16">
        <f t="shared" si="102"/>
        <v>0</v>
      </c>
      <c r="Q540" s="7"/>
      <c r="R540" s="7"/>
      <c r="S540" s="16">
        <f>SUBTOTAL(9,S536:S539)</f>
        <v>121</v>
      </c>
    </row>
    <row r="541" spans="2:19" outlineLevel="2" x14ac:dyDescent="0.15">
      <c r="B541" s="10" t="s">
        <v>1731</v>
      </c>
      <c r="C541" s="10" t="s">
        <v>5</v>
      </c>
      <c r="D541" s="7" t="s">
        <v>455</v>
      </c>
      <c r="E541" s="10" t="s">
        <v>492</v>
      </c>
      <c r="F541" s="10" t="s">
        <v>1322</v>
      </c>
      <c r="G541" s="10" t="s">
        <v>1322</v>
      </c>
      <c r="H541" s="16">
        <v>38</v>
      </c>
      <c r="I541" s="16">
        <v>34</v>
      </c>
      <c r="J541" s="16">
        <v>4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7" t="s">
        <v>1255</v>
      </c>
      <c r="R541" s="7" t="str">
        <f>IF(Q541="","",VLOOKUP(Q541,Sheet2!$A$14:$B$65,2,0))</f>
        <v>急性期一般入院料３</v>
      </c>
      <c r="S541" s="16">
        <v>38</v>
      </c>
    </row>
    <row r="542" spans="2:19" outlineLevel="1" x14ac:dyDescent="0.15">
      <c r="B542" s="10"/>
      <c r="C542" s="10"/>
      <c r="D542" s="9" t="s">
        <v>1712</v>
      </c>
      <c r="E542" s="10"/>
      <c r="F542" s="10"/>
      <c r="G542" s="10"/>
      <c r="H542" s="16">
        <f t="shared" ref="H542:P542" si="103">SUBTOTAL(9,H541:H541)</f>
        <v>38</v>
      </c>
      <c r="I542" s="16">
        <f t="shared" si="103"/>
        <v>34</v>
      </c>
      <c r="J542" s="16">
        <f t="shared" si="103"/>
        <v>4</v>
      </c>
      <c r="K542" s="16">
        <f t="shared" si="103"/>
        <v>0</v>
      </c>
      <c r="L542" s="16">
        <f t="shared" si="103"/>
        <v>0</v>
      </c>
      <c r="M542" s="16">
        <f t="shared" si="103"/>
        <v>0</v>
      </c>
      <c r="N542" s="16">
        <f t="shared" si="103"/>
        <v>0</v>
      </c>
      <c r="O542" s="16">
        <f t="shared" si="103"/>
        <v>0</v>
      </c>
      <c r="P542" s="16">
        <f t="shared" si="103"/>
        <v>0</v>
      </c>
      <c r="Q542" s="7"/>
      <c r="R542" s="7"/>
      <c r="S542" s="16">
        <f>SUBTOTAL(9,S541:S541)</f>
        <v>38</v>
      </c>
    </row>
    <row r="543" spans="2:19" outlineLevel="2" x14ac:dyDescent="0.15">
      <c r="B543" s="10" t="s">
        <v>1731</v>
      </c>
      <c r="C543" s="10" t="s">
        <v>5</v>
      </c>
      <c r="D543" s="7" t="s">
        <v>206</v>
      </c>
      <c r="E543" s="10" t="s">
        <v>887</v>
      </c>
      <c r="F543" s="10" t="s">
        <v>1322</v>
      </c>
      <c r="G543" s="10" t="s">
        <v>1322</v>
      </c>
      <c r="H543" s="16">
        <v>53</v>
      </c>
      <c r="I543" s="16">
        <v>53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7" t="s">
        <v>1219</v>
      </c>
      <c r="R543" s="7" t="str">
        <f>IF(Q543="","",VLOOKUP(Q543,Sheet2!$A$14:$B$65,2,0))</f>
        <v>急性期一般入院料１</v>
      </c>
      <c r="S543" s="16">
        <v>53</v>
      </c>
    </row>
    <row r="544" spans="2:19" outlineLevel="2" x14ac:dyDescent="0.15">
      <c r="B544" s="10" t="s">
        <v>1731</v>
      </c>
      <c r="C544" s="10" t="s">
        <v>5</v>
      </c>
      <c r="D544" s="7" t="s">
        <v>206</v>
      </c>
      <c r="E544" s="10" t="s">
        <v>888</v>
      </c>
      <c r="F544" s="10" t="s">
        <v>1322</v>
      </c>
      <c r="G544" s="10" t="s">
        <v>1322</v>
      </c>
      <c r="H544" s="16">
        <v>53</v>
      </c>
      <c r="I544" s="16">
        <v>53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7" t="s">
        <v>1219</v>
      </c>
      <c r="R544" s="7" t="str">
        <f>IF(Q544="","",VLOOKUP(Q544,Sheet2!$A$14:$B$65,2,0))</f>
        <v>急性期一般入院料１</v>
      </c>
      <c r="S544" s="16">
        <v>53</v>
      </c>
    </row>
    <row r="545" spans="2:19" outlineLevel="2" x14ac:dyDescent="0.15">
      <c r="B545" s="10" t="s">
        <v>1731</v>
      </c>
      <c r="C545" s="10" t="s">
        <v>5</v>
      </c>
      <c r="D545" s="7" t="s">
        <v>206</v>
      </c>
      <c r="E545" s="10" t="s">
        <v>889</v>
      </c>
      <c r="F545" s="10" t="s">
        <v>1322</v>
      </c>
      <c r="G545" s="10" t="s">
        <v>1322</v>
      </c>
      <c r="H545" s="16">
        <v>40</v>
      </c>
      <c r="I545" s="16">
        <v>40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7" t="s">
        <v>1219</v>
      </c>
      <c r="R545" s="7" t="str">
        <f>IF(Q545="","",VLOOKUP(Q545,Sheet2!$A$14:$B$65,2,0))</f>
        <v>急性期一般入院料１</v>
      </c>
      <c r="S545" s="16">
        <v>40</v>
      </c>
    </row>
    <row r="546" spans="2:19" outlineLevel="2" x14ac:dyDescent="0.15">
      <c r="B546" s="10" t="s">
        <v>1731</v>
      </c>
      <c r="C546" s="10" t="s">
        <v>5</v>
      </c>
      <c r="D546" s="7" t="s">
        <v>206</v>
      </c>
      <c r="E546" s="10" t="s">
        <v>533</v>
      </c>
      <c r="F546" s="10" t="s">
        <v>1321</v>
      </c>
      <c r="G546" s="10" t="s">
        <v>1321</v>
      </c>
      <c r="H546" s="16">
        <v>12</v>
      </c>
      <c r="I546" s="16">
        <v>12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7" t="s">
        <v>1301</v>
      </c>
      <c r="R546" s="7" t="str">
        <f>IF(Q546="","",VLOOKUP(Q546,Sheet2!$A$14:$B$65,2,0))</f>
        <v>救命救急入院料３</v>
      </c>
      <c r="S546" s="16">
        <v>12</v>
      </c>
    </row>
    <row r="547" spans="2:19" outlineLevel="2" x14ac:dyDescent="0.15">
      <c r="B547" s="10" t="s">
        <v>1731</v>
      </c>
      <c r="C547" s="10" t="s">
        <v>5</v>
      </c>
      <c r="D547" s="7" t="s">
        <v>206</v>
      </c>
      <c r="E547" s="10" t="s">
        <v>534</v>
      </c>
      <c r="F547" s="10" t="s">
        <v>1321</v>
      </c>
      <c r="G547" s="10" t="s">
        <v>1321</v>
      </c>
      <c r="H547" s="16">
        <v>5</v>
      </c>
      <c r="I547" s="16">
        <v>5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7" t="s">
        <v>1277</v>
      </c>
      <c r="R547" s="7" t="str">
        <f>IF(Q547="","",VLOOKUP(Q547,Sheet2!$A$14:$B$65,2,0))</f>
        <v>救命救急入院料１</v>
      </c>
      <c r="S547" s="16">
        <v>5</v>
      </c>
    </row>
    <row r="548" spans="2:19" outlineLevel="2" x14ac:dyDescent="0.15">
      <c r="B548" s="10" t="s">
        <v>1731</v>
      </c>
      <c r="C548" s="10" t="s">
        <v>5</v>
      </c>
      <c r="D548" s="7" t="s">
        <v>206</v>
      </c>
      <c r="E548" s="10" t="s">
        <v>890</v>
      </c>
      <c r="F548" s="10" t="s">
        <v>1322</v>
      </c>
      <c r="G548" s="10" t="s">
        <v>1322</v>
      </c>
      <c r="H548" s="16">
        <v>16</v>
      </c>
      <c r="I548" s="16">
        <v>16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7" t="s">
        <v>1219</v>
      </c>
      <c r="R548" s="7" t="str">
        <f>IF(Q548="","",VLOOKUP(Q548,Sheet2!$A$14:$B$65,2,0))</f>
        <v>急性期一般入院料１</v>
      </c>
      <c r="S548" s="16">
        <v>16</v>
      </c>
    </row>
    <row r="549" spans="2:19" outlineLevel="2" x14ac:dyDescent="0.15">
      <c r="B549" s="10" t="s">
        <v>1731</v>
      </c>
      <c r="C549" s="10" t="s">
        <v>5</v>
      </c>
      <c r="D549" s="7" t="s">
        <v>206</v>
      </c>
      <c r="E549" s="10" t="s">
        <v>891</v>
      </c>
      <c r="F549" s="10" t="s">
        <v>1323</v>
      </c>
      <c r="G549" s="10" t="s">
        <v>1323</v>
      </c>
      <c r="H549" s="16">
        <v>60</v>
      </c>
      <c r="I549" s="16">
        <v>60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7" t="s">
        <v>1283</v>
      </c>
      <c r="R549" s="7" t="str">
        <f>IF(Q549="","",VLOOKUP(Q549,Sheet2!$A$14:$B$65,2,0))</f>
        <v>特殊疾患入院医療管理料</v>
      </c>
      <c r="S549" s="16">
        <v>60</v>
      </c>
    </row>
    <row r="550" spans="2:19" outlineLevel="2" x14ac:dyDescent="0.15">
      <c r="B550" s="10" t="s">
        <v>1731</v>
      </c>
      <c r="C550" s="10" t="s">
        <v>5</v>
      </c>
      <c r="D550" s="7" t="s">
        <v>206</v>
      </c>
      <c r="E550" s="10" t="s">
        <v>892</v>
      </c>
      <c r="F550" s="10" t="s">
        <v>1323</v>
      </c>
      <c r="G550" s="10" t="s">
        <v>1323</v>
      </c>
      <c r="H550" s="16">
        <v>58</v>
      </c>
      <c r="I550" s="16">
        <v>58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7" t="s">
        <v>1282</v>
      </c>
      <c r="R550" s="7" t="str">
        <f>IF(Q550="","",VLOOKUP(Q550,Sheet2!$A$14:$B$65,2,0))</f>
        <v>小児入院医療管理料３</v>
      </c>
      <c r="S550" s="16">
        <v>58</v>
      </c>
    </row>
    <row r="551" spans="2:19" outlineLevel="2" x14ac:dyDescent="0.15">
      <c r="B551" s="10" t="s">
        <v>1731</v>
      </c>
      <c r="C551" s="10" t="s">
        <v>5</v>
      </c>
      <c r="D551" s="7" t="s">
        <v>206</v>
      </c>
      <c r="E551" s="10" t="s">
        <v>893</v>
      </c>
      <c r="F551" s="10" t="s">
        <v>1322</v>
      </c>
      <c r="G551" s="10" t="s">
        <v>1322</v>
      </c>
      <c r="H551" s="16">
        <v>53</v>
      </c>
      <c r="I551" s="16">
        <v>53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7" t="s">
        <v>1219</v>
      </c>
      <c r="R551" s="7" t="str">
        <f>IF(Q551="","",VLOOKUP(Q551,Sheet2!$A$14:$B$65,2,0))</f>
        <v>急性期一般入院料１</v>
      </c>
      <c r="S551" s="16">
        <v>53</v>
      </c>
    </row>
    <row r="552" spans="2:19" outlineLevel="1" x14ac:dyDescent="0.15">
      <c r="B552" s="10"/>
      <c r="C552" s="10"/>
      <c r="D552" s="9" t="s">
        <v>1465</v>
      </c>
      <c r="E552" s="10"/>
      <c r="F552" s="10"/>
      <c r="G552" s="10"/>
      <c r="H552" s="16">
        <f t="shared" ref="H552:P552" si="104">SUBTOTAL(9,H543:H551)</f>
        <v>350</v>
      </c>
      <c r="I552" s="16">
        <f t="shared" si="104"/>
        <v>350</v>
      </c>
      <c r="J552" s="16">
        <f t="shared" si="104"/>
        <v>0</v>
      </c>
      <c r="K552" s="16">
        <f t="shared" si="104"/>
        <v>0</v>
      </c>
      <c r="L552" s="16">
        <f t="shared" si="104"/>
        <v>0</v>
      </c>
      <c r="M552" s="16">
        <f t="shared" si="104"/>
        <v>0</v>
      </c>
      <c r="N552" s="16">
        <f t="shared" si="104"/>
        <v>0</v>
      </c>
      <c r="O552" s="16">
        <f t="shared" si="104"/>
        <v>0</v>
      </c>
      <c r="P552" s="16">
        <f t="shared" si="104"/>
        <v>0</v>
      </c>
      <c r="Q552" s="7"/>
      <c r="R552" s="7"/>
      <c r="S552" s="16">
        <f>SUBTOTAL(9,S543:S551)</f>
        <v>350</v>
      </c>
    </row>
    <row r="553" spans="2:19" outlineLevel="2" x14ac:dyDescent="0.15">
      <c r="B553" s="10" t="s">
        <v>1731</v>
      </c>
      <c r="C553" s="10" t="s">
        <v>5</v>
      </c>
      <c r="D553" s="7" t="s">
        <v>168</v>
      </c>
      <c r="E553" s="10" t="s">
        <v>538</v>
      </c>
      <c r="F553" s="10" t="s">
        <v>1322</v>
      </c>
      <c r="G553" s="10" t="s">
        <v>1322</v>
      </c>
      <c r="H553" s="16">
        <v>52</v>
      </c>
      <c r="I553" s="16">
        <v>52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7" t="s">
        <v>1219</v>
      </c>
      <c r="R553" s="7" t="str">
        <f>IF(Q553="","",VLOOKUP(Q553,Sheet2!$A$14:$B$65,2,0))</f>
        <v>急性期一般入院料１</v>
      </c>
      <c r="S553" s="16">
        <v>52</v>
      </c>
    </row>
    <row r="554" spans="2:19" outlineLevel="2" x14ac:dyDescent="0.15">
      <c r="B554" s="10" t="s">
        <v>1731</v>
      </c>
      <c r="C554" s="10" t="s">
        <v>5</v>
      </c>
      <c r="D554" s="7" t="s">
        <v>168</v>
      </c>
      <c r="E554" s="10" t="s">
        <v>599</v>
      </c>
      <c r="F554" s="10" t="s">
        <v>1321</v>
      </c>
      <c r="G554" s="10" t="s">
        <v>1321</v>
      </c>
      <c r="H554" s="16">
        <v>49</v>
      </c>
      <c r="I554" s="16">
        <v>49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7" t="s">
        <v>1219</v>
      </c>
      <c r="R554" s="7" t="str">
        <f>IF(Q554="","",VLOOKUP(Q554,Sheet2!$A$14:$B$65,2,0))</f>
        <v>急性期一般入院料１</v>
      </c>
      <c r="S554" s="16">
        <v>49</v>
      </c>
    </row>
    <row r="555" spans="2:19" outlineLevel="2" x14ac:dyDescent="0.15">
      <c r="B555" s="10" t="s">
        <v>1731</v>
      </c>
      <c r="C555" s="10" t="s">
        <v>5</v>
      </c>
      <c r="D555" s="7" t="s">
        <v>168</v>
      </c>
      <c r="E555" s="10" t="s">
        <v>776</v>
      </c>
      <c r="F555" s="10" t="s">
        <v>1322</v>
      </c>
      <c r="G555" s="10" t="s">
        <v>1322</v>
      </c>
      <c r="H555" s="16">
        <v>4</v>
      </c>
      <c r="I555" s="16">
        <v>4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7" t="s">
        <v>1219</v>
      </c>
      <c r="R555" s="7" t="str">
        <f>IF(Q555="","",VLOOKUP(Q555,Sheet2!$A$14:$B$65,2,0))</f>
        <v>急性期一般入院料１</v>
      </c>
      <c r="S555" s="16">
        <v>4</v>
      </c>
    </row>
    <row r="556" spans="2:19" outlineLevel="2" x14ac:dyDescent="0.15">
      <c r="B556" s="10" t="s">
        <v>1731</v>
      </c>
      <c r="C556" s="10" t="s">
        <v>5</v>
      </c>
      <c r="D556" s="7" t="s">
        <v>168</v>
      </c>
      <c r="E556" s="10" t="s">
        <v>536</v>
      </c>
      <c r="F556" s="10" t="s">
        <v>1322</v>
      </c>
      <c r="G556" s="10" t="s">
        <v>1322</v>
      </c>
      <c r="H556" s="16">
        <v>31</v>
      </c>
      <c r="I556" s="16">
        <v>31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7" t="s">
        <v>1219</v>
      </c>
      <c r="R556" s="7" t="str">
        <f>IF(Q556="","",VLOOKUP(Q556,Sheet2!$A$14:$B$65,2,0))</f>
        <v>急性期一般入院料１</v>
      </c>
      <c r="S556" s="16">
        <v>31</v>
      </c>
    </row>
    <row r="557" spans="2:19" outlineLevel="2" x14ac:dyDescent="0.15">
      <c r="B557" s="10" t="s">
        <v>1731</v>
      </c>
      <c r="C557" s="10" t="s">
        <v>5</v>
      </c>
      <c r="D557" s="7" t="s">
        <v>168</v>
      </c>
      <c r="E557" s="10" t="s">
        <v>540</v>
      </c>
      <c r="F557" s="10" t="s">
        <v>1321</v>
      </c>
      <c r="G557" s="10" t="s">
        <v>1321</v>
      </c>
      <c r="H557" s="16">
        <v>54</v>
      </c>
      <c r="I557" s="16">
        <v>54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7" t="s">
        <v>1219</v>
      </c>
      <c r="R557" s="7" t="str">
        <f>IF(Q557="","",VLOOKUP(Q557,Sheet2!$A$14:$B$65,2,0))</f>
        <v>急性期一般入院料１</v>
      </c>
      <c r="S557" s="16">
        <v>54</v>
      </c>
    </row>
    <row r="558" spans="2:19" outlineLevel="2" x14ac:dyDescent="0.15">
      <c r="B558" s="10" t="s">
        <v>1731</v>
      </c>
      <c r="C558" s="10" t="s">
        <v>5</v>
      </c>
      <c r="D558" s="7" t="s">
        <v>168</v>
      </c>
      <c r="E558" s="10" t="s">
        <v>628</v>
      </c>
      <c r="F558" s="10" t="s">
        <v>1321</v>
      </c>
      <c r="G558" s="10" t="s">
        <v>1321</v>
      </c>
      <c r="H558" s="16">
        <v>4</v>
      </c>
      <c r="I558" s="16">
        <v>4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7" t="s">
        <v>1277</v>
      </c>
      <c r="R558" s="7" t="str">
        <f>IF(Q558="","",VLOOKUP(Q558,Sheet2!$A$14:$B$65,2,0))</f>
        <v>救命救急入院料１</v>
      </c>
      <c r="S558" s="16">
        <v>4</v>
      </c>
    </row>
    <row r="559" spans="2:19" outlineLevel="2" x14ac:dyDescent="0.15">
      <c r="B559" s="10" t="s">
        <v>1731</v>
      </c>
      <c r="C559" s="10" t="s">
        <v>5</v>
      </c>
      <c r="D559" s="7" t="s">
        <v>168</v>
      </c>
      <c r="E559" s="10" t="s">
        <v>777</v>
      </c>
      <c r="F559" s="10" t="s">
        <v>1321</v>
      </c>
      <c r="G559" s="10" t="s">
        <v>1321</v>
      </c>
      <c r="H559" s="16">
        <v>6</v>
      </c>
      <c r="I559" s="16">
        <v>6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7" t="s">
        <v>1299</v>
      </c>
      <c r="R559" s="7" t="str">
        <f>IF(Q559="","",VLOOKUP(Q559,Sheet2!$A$14:$B$65,2,0))</f>
        <v>特定集中治療室管理料１</v>
      </c>
      <c r="S559" s="16">
        <v>6</v>
      </c>
    </row>
    <row r="560" spans="2:19" outlineLevel="2" x14ac:dyDescent="0.15">
      <c r="B560" s="10" t="s">
        <v>1731</v>
      </c>
      <c r="C560" s="10" t="s">
        <v>5</v>
      </c>
      <c r="D560" s="7" t="s">
        <v>168</v>
      </c>
      <c r="E560" s="10" t="s">
        <v>778</v>
      </c>
      <c r="F560" s="10" t="s">
        <v>1321</v>
      </c>
      <c r="G560" s="10" t="s">
        <v>1321</v>
      </c>
      <c r="H560" s="16">
        <v>4</v>
      </c>
      <c r="I560" s="16">
        <v>4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7" t="s">
        <v>1263</v>
      </c>
      <c r="R560" s="7" t="str">
        <f>IF(Q560="","",VLOOKUP(Q560,Sheet2!$A$14:$B$65,2,0))</f>
        <v>救命救急入院料４</v>
      </c>
      <c r="S560" s="16">
        <v>4</v>
      </c>
    </row>
    <row r="561" spans="2:19" outlineLevel="1" x14ac:dyDescent="0.15">
      <c r="B561" s="10"/>
      <c r="C561" s="10"/>
      <c r="D561" s="9" t="s">
        <v>1427</v>
      </c>
      <c r="E561" s="10"/>
      <c r="F561" s="10"/>
      <c r="G561" s="10"/>
      <c r="H561" s="16">
        <f t="shared" ref="H561:P561" si="105">SUBTOTAL(9,H553:H560)</f>
        <v>204</v>
      </c>
      <c r="I561" s="16">
        <f t="shared" si="105"/>
        <v>204</v>
      </c>
      <c r="J561" s="16">
        <f t="shared" si="105"/>
        <v>0</v>
      </c>
      <c r="K561" s="16">
        <f t="shared" si="105"/>
        <v>0</v>
      </c>
      <c r="L561" s="16">
        <f t="shared" si="105"/>
        <v>0</v>
      </c>
      <c r="M561" s="16">
        <f t="shared" si="105"/>
        <v>0</v>
      </c>
      <c r="N561" s="16">
        <f t="shared" si="105"/>
        <v>0</v>
      </c>
      <c r="O561" s="16">
        <f t="shared" si="105"/>
        <v>0</v>
      </c>
      <c r="P561" s="16">
        <f t="shared" si="105"/>
        <v>0</v>
      </c>
      <c r="Q561" s="7"/>
      <c r="R561" s="7"/>
      <c r="S561" s="16">
        <f>SUBTOTAL(9,S553:S560)</f>
        <v>204</v>
      </c>
    </row>
    <row r="562" spans="2:19" outlineLevel="2" x14ac:dyDescent="0.15">
      <c r="B562" s="10" t="s">
        <v>1731</v>
      </c>
      <c r="C562" s="10" t="s">
        <v>5</v>
      </c>
      <c r="D562" s="7" t="s">
        <v>389</v>
      </c>
      <c r="E562" s="10" t="s">
        <v>1200</v>
      </c>
      <c r="F562" s="10" t="s">
        <v>1322</v>
      </c>
      <c r="G562" s="10" t="s">
        <v>1322</v>
      </c>
      <c r="H562" s="16">
        <v>25</v>
      </c>
      <c r="I562" s="16">
        <v>25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7" t="s">
        <v>1219</v>
      </c>
      <c r="R562" s="7" t="str">
        <f>IF(Q562="","",VLOOKUP(Q562,Sheet2!$A$14:$B$65,2,0))</f>
        <v>急性期一般入院料１</v>
      </c>
      <c r="S562" s="16">
        <v>25</v>
      </c>
    </row>
    <row r="563" spans="2:19" outlineLevel="1" x14ac:dyDescent="0.15">
      <c r="B563" s="10"/>
      <c r="C563" s="10"/>
      <c r="D563" s="9" t="s">
        <v>1647</v>
      </c>
      <c r="E563" s="10"/>
      <c r="F563" s="10"/>
      <c r="G563" s="10"/>
      <c r="H563" s="16">
        <f t="shared" ref="H563:P563" si="106">SUBTOTAL(9,H562:H562)</f>
        <v>25</v>
      </c>
      <c r="I563" s="16">
        <f t="shared" si="106"/>
        <v>25</v>
      </c>
      <c r="J563" s="16">
        <f t="shared" si="106"/>
        <v>0</v>
      </c>
      <c r="K563" s="16">
        <f t="shared" si="106"/>
        <v>0</v>
      </c>
      <c r="L563" s="16">
        <f t="shared" si="106"/>
        <v>0</v>
      </c>
      <c r="M563" s="16">
        <f t="shared" si="106"/>
        <v>0</v>
      </c>
      <c r="N563" s="16">
        <f t="shared" si="106"/>
        <v>0</v>
      </c>
      <c r="O563" s="16">
        <f t="shared" si="106"/>
        <v>0</v>
      </c>
      <c r="P563" s="16">
        <f t="shared" si="106"/>
        <v>0</v>
      </c>
      <c r="Q563" s="7"/>
      <c r="R563" s="7"/>
      <c r="S563" s="16">
        <f>SUBTOTAL(9,S562:S562)</f>
        <v>25</v>
      </c>
    </row>
    <row r="564" spans="2:19" outlineLevel="2" x14ac:dyDescent="0.15">
      <c r="B564" s="10" t="s">
        <v>1731</v>
      </c>
      <c r="C564" s="10" t="s">
        <v>5</v>
      </c>
      <c r="D564" s="7" t="s">
        <v>248</v>
      </c>
      <c r="E564" s="10" t="s">
        <v>468</v>
      </c>
      <c r="F564" s="10" t="s">
        <v>1323</v>
      </c>
      <c r="G564" s="10" t="s">
        <v>1323</v>
      </c>
      <c r="H564" s="16">
        <v>26</v>
      </c>
      <c r="I564" s="16">
        <v>26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7" t="s">
        <v>1282</v>
      </c>
      <c r="R564" s="7" t="str">
        <f>IF(Q564="","",VLOOKUP(Q564,Sheet2!$A$14:$B$65,2,0))</f>
        <v>小児入院医療管理料３</v>
      </c>
      <c r="S564" s="16">
        <v>26</v>
      </c>
    </row>
    <row r="565" spans="2:19" outlineLevel="2" x14ac:dyDescent="0.15">
      <c r="B565" s="10" t="s">
        <v>1731</v>
      </c>
      <c r="C565" s="10" t="s">
        <v>5</v>
      </c>
      <c r="D565" s="7" t="s">
        <v>248</v>
      </c>
      <c r="E565" s="10" t="s">
        <v>484</v>
      </c>
      <c r="F565" s="10" t="s">
        <v>1322</v>
      </c>
      <c r="G565" s="10" t="s">
        <v>1322</v>
      </c>
      <c r="H565" s="16">
        <v>30</v>
      </c>
      <c r="I565" s="16">
        <v>30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7" t="s">
        <v>1254</v>
      </c>
      <c r="R565" s="7" t="str">
        <f>IF(Q565="","",VLOOKUP(Q565,Sheet2!$A$14:$B$65,2,0))</f>
        <v>急性期一般入院料２</v>
      </c>
      <c r="S565" s="16">
        <v>30</v>
      </c>
    </row>
    <row r="566" spans="2:19" outlineLevel="2" x14ac:dyDescent="0.15">
      <c r="B566" s="10" t="s">
        <v>1731</v>
      </c>
      <c r="C566" s="10" t="s">
        <v>5</v>
      </c>
      <c r="D566" s="7" t="s">
        <v>248</v>
      </c>
      <c r="E566" s="10" t="s">
        <v>485</v>
      </c>
      <c r="F566" s="10" t="s">
        <v>1193</v>
      </c>
      <c r="G566" s="10" t="s">
        <v>1193</v>
      </c>
      <c r="H566" s="16">
        <v>16</v>
      </c>
      <c r="I566" s="16">
        <v>16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7" t="s">
        <v>1290</v>
      </c>
      <c r="R566" s="7" t="str">
        <f>IF(Q566="","",VLOOKUP(Q566,Sheet2!$A$14:$B$65,2,0))</f>
        <v>回復期リハビリテーション病棟入院料４</v>
      </c>
      <c r="S566" s="16">
        <v>16</v>
      </c>
    </row>
    <row r="567" spans="2:19" outlineLevel="1" x14ac:dyDescent="0.15">
      <c r="B567" s="10"/>
      <c r="C567" s="10"/>
      <c r="D567" s="9" t="s">
        <v>1506</v>
      </c>
      <c r="E567" s="10"/>
      <c r="F567" s="10"/>
      <c r="G567" s="10"/>
      <c r="H567" s="16">
        <f t="shared" ref="H567:P567" si="107">SUBTOTAL(9,H564:H566)</f>
        <v>72</v>
      </c>
      <c r="I567" s="16">
        <f t="shared" si="107"/>
        <v>72</v>
      </c>
      <c r="J567" s="16">
        <f t="shared" si="107"/>
        <v>0</v>
      </c>
      <c r="K567" s="16">
        <f t="shared" si="107"/>
        <v>0</v>
      </c>
      <c r="L567" s="16">
        <f t="shared" si="107"/>
        <v>0</v>
      </c>
      <c r="M567" s="16">
        <f t="shared" si="107"/>
        <v>0</v>
      </c>
      <c r="N567" s="16">
        <f t="shared" si="107"/>
        <v>0</v>
      </c>
      <c r="O567" s="16">
        <f t="shared" si="107"/>
        <v>0</v>
      </c>
      <c r="P567" s="16">
        <f t="shared" si="107"/>
        <v>0</v>
      </c>
      <c r="Q567" s="7"/>
      <c r="R567" s="7"/>
      <c r="S567" s="16">
        <f>SUBTOTAL(9,S564:S566)</f>
        <v>72</v>
      </c>
    </row>
    <row r="568" spans="2:19" outlineLevel="2" x14ac:dyDescent="0.15">
      <c r="B568" s="10" t="s">
        <v>1731</v>
      </c>
      <c r="C568" s="10" t="s">
        <v>5</v>
      </c>
      <c r="D568" s="7" t="s">
        <v>310</v>
      </c>
      <c r="E568" s="10" t="s">
        <v>492</v>
      </c>
      <c r="F568" s="10" t="s">
        <v>1322</v>
      </c>
      <c r="G568" s="10" t="s">
        <v>1322</v>
      </c>
      <c r="H568" s="16">
        <v>60</v>
      </c>
      <c r="I568" s="16">
        <v>60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7" t="s">
        <v>1254</v>
      </c>
      <c r="R568" s="7" t="str">
        <f>IF(Q568="","",VLOOKUP(Q568,Sheet2!$A$14:$B$65,2,0))</f>
        <v>急性期一般入院料２</v>
      </c>
      <c r="S568" s="16">
        <v>60</v>
      </c>
    </row>
    <row r="569" spans="2:19" outlineLevel="1" x14ac:dyDescent="0.15">
      <c r="B569" s="10"/>
      <c r="C569" s="10"/>
      <c r="D569" s="9" t="s">
        <v>1568</v>
      </c>
      <c r="E569" s="10"/>
      <c r="F569" s="10"/>
      <c r="G569" s="10"/>
      <c r="H569" s="16">
        <f t="shared" ref="H569:P569" si="108">SUBTOTAL(9,H568:H568)</f>
        <v>60</v>
      </c>
      <c r="I569" s="16">
        <f t="shared" si="108"/>
        <v>60</v>
      </c>
      <c r="J569" s="16">
        <f t="shared" si="108"/>
        <v>0</v>
      </c>
      <c r="K569" s="16">
        <f t="shared" si="108"/>
        <v>0</v>
      </c>
      <c r="L569" s="16">
        <f t="shared" si="108"/>
        <v>0</v>
      </c>
      <c r="M569" s="16">
        <f t="shared" si="108"/>
        <v>0</v>
      </c>
      <c r="N569" s="16">
        <f t="shared" si="108"/>
        <v>0</v>
      </c>
      <c r="O569" s="16">
        <f t="shared" si="108"/>
        <v>0</v>
      </c>
      <c r="P569" s="16">
        <f t="shared" si="108"/>
        <v>0</v>
      </c>
      <c r="Q569" s="7"/>
      <c r="R569" s="7"/>
      <c r="S569" s="16">
        <f>SUBTOTAL(9,S568:S568)</f>
        <v>60</v>
      </c>
    </row>
    <row r="570" spans="2:19" outlineLevel="1" x14ac:dyDescent="0.15">
      <c r="B570" s="67" t="s">
        <v>1744</v>
      </c>
      <c r="C570" s="68"/>
      <c r="D570" s="68"/>
      <c r="E570" s="68"/>
      <c r="F570" s="68"/>
      <c r="G570" s="69"/>
      <c r="H570" s="16">
        <f>SUBTOTAL(9,H7:H569)</f>
        <v>13190</v>
      </c>
      <c r="I570" s="16">
        <f t="shared" ref="I570:P570" si="109">SUBTOTAL(9,I7:I569)</f>
        <v>13015</v>
      </c>
      <c r="J570" s="16">
        <f t="shared" si="109"/>
        <v>175</v>
      </c>
      <c r="K570" s="16">
        <f t="shared" si="109"/>
        <v>4990</v>
      </c>
      <c r="L570" s="16">
        <f t="shared" si="109"/>
        <v>4915</v>
      </c>
      <c r="M570" s="16">
        <f t="shared" si="109"/>
        <v>75</v>
      </c>
      <c r="N570" s="16">
        <f t="shared" si="109"/>
        <v>645</v>
      </c>
      <c r="O570" s="16">
        <f t="shared" si="109"/>
        <v>643</v>
      </c>
      <c r="P570" s="16">
        <f t="shared" si="109"/>
        <v>2</v>
      </c>
      <c r="Q570" s="7"/>
      <c r="R570" s="7"/>
      <c r="S570" s="16">
        <f>SUBTOTAL(9,S7:S569)</f>
        <v>17464</v>
      </c>
    </row>
    <row r="571" spans="2:19" outlineLevel="1" x14ac:dyDescent="0.15">
      <c r="B571" s="70" t="s">
        <v>1745</v>
      </c>
      <c r="C571" s="68"/>
      <c r="D571" s="68"/>
      <c r="E571" s="68"/>
      <c r="F571" s="68"/>
      <c r="G571" s="69"/>
      <c r="H571" s="16">
        <f>SUMIF($F$7:$F$569,"休棟等",H7:H569)</f>
        <v>74</v>
      </c>
      <c r="I571" s="16">
        <f t="shared" ref="I571:P571" si="110">SUMIF($F$7:$F$569,"休棟等",I7:I569)</f>
        <v>38</v>
      </c>
      <c r="J571" s="16">
        <f t="shared" si="110"/>
        <v>36</v>
      </c>
      <c r="K571" s="16">
        <f t="shared" si="110"/>
        <v>0</v>
      </c>
      <c r="L571" s="16">
        <f t="shared" si="110"/>
        <v>0</v>
      </c>
      <c r="M571" s="16">
        <f t="shared" si="110"/>
        <v>0</v>
      </c>
      <c r="N571" s="16">
        <f t="shared" si="110"/>
        <v>0</v>
      </c>
      <c r="O571" s="16">
        <f t="shared" si="110"/>
        <v>0</v>
      </c>
      <c r="P571" s="16">
        <f t="shared" si="110"/>
        <v>0</v>
      </c>
      <c r="Q571" s="7"/>
      <c r="R571" s="7"/>
      <c r="S571" s="16">
        <f>SUMIF($F$7:$F$569,"休棟等",S7:S569)</f>
        <v>74</v>
      </c>
    </row>
    <row r="572" spans="2:19" outlineLevel="1" x14ac:dyDescent="0.15">
      <c r="B572" s="67" t="s">
        <v>1746</v>
      </c>
      <c r="C572" s="68"/>
      <c r="D572" s="68"/>
      <c r="E572" s="68"/>
      <c r="F572" s="68"/>
      <c r="G572" s="69"/>
      <c r="H572" s="16">
        <f>H570-H571</f>
        <v>13116</v>
      </c>
      <c r="I572" s="16">
        <f t="shared" ref="I572:P572" si="111">I570-I571</f>
        <v>12977</v>
      </c>
      <c r="J572" s="16">
        <f t="shared" si="111"/>
        <v>139</v>
      </c>
      <c r="K572" s="16">
        <f t="shared" si="111"/>
        <v>4990</v>
      </c>
      <c r="L572" s="16">
        <f t="shared" si="111"/>
        <v>4915</v>
      </c>
      <c r="M572" s="16">
        <f t="shared" si="111"/>
        <v>75</v>
      </c>
      <c r="N572" s="16">
        <f t="shared" si="111"/>
        <v>645</v>
      </c>
      <c r="O572" s="16">
        <f t="shared" si="111"/>
        <v>643</v>
      </c>
      <c r="P572" s="16">
        <f t="shared" si="111"/>
        <v>2</v>
      </c>
      <c r="Q572" s="7"/>
      <c r="R572" s="7"/>
      <c r="S572" s="16">
        <f>S570-S571</f>
        <v>17390</v>
      </c>
    </row>
    <row r="573" spans="2:19" outlineLevel="2" x14ac:dyDescent="0.15">
      <c r="B573" s="10" t="s">
        <v>1732</v>
      </c>
      <c r="C573" s="10" t="s">
        <v>55</v>
      </c>
      <c r="D573" s="7" t="s">
        <v>365</v>
      </c>
      <c r="E573" s="10" t="s">
        <v>491</v>
      </c>
      <c r="F573" s="10" t="s">
        <v>1193</v>
      </c>
      <c r="G573" s="10" t="s">
        <v>1193</v>
      </c>
      <c r="H573" s="16">
        <v>0</v>
      </c>
      <c r="I573" s="16">
        <v>0</v>
      </c>
      <c r="J573" s="16">
        <v>0</v>
      </c>
      <c r="K573" s="16">
        <v>46</v>
      </c>
      <c r="L573" s="16">
        <v>46</v>
      </c>
      <c r="M573" s="16">
        <v>0</v>
      </c>
      <c r="N573" s="16">
        <v>0</v>
      </c>
      <c r="O573" s="16">
        <v>0</v>
      </c>
      <c r="P573" s="16">
        <v>0</v>
      </c>
      <c r="Q573" s="7" t="s">
        <v>1257</v>
      </c>
      <c r="R573" s="7" t="str">
        <f>IF(Q573="","",VLOOKUP(Q573,Sheet2!$A$14:$B$65,2,0))</f>
        <v>急性期一般入院料６</v>
      </c>
      <c r="S573" s="16">
        <v>46</v>
      </c>
    </row>
    <row r="574" spans="2:19" outlineLevel="2" x14ac:dyDescent="0.15">
      <c r="B574" s="10" t="s">
        <v>1732</v>
      </c>
      <c r="C574" s="10" t="s">
        <v>55</v>
      </c>
      <c r="D574" s="7" t="s">
        <v>365</v>
      </c>
      <c r="E574" s="10" t="s">
        <v>634</v>
      </c>
      <c r="F574" s="10" t="s">
        <v>1193</v>
      </c>
      <c r="G574" s="10" t="s">
        <v>1193</v>
      </c>
      <c r="H574" s="16">
        <v>0</v>
      </c>
      <c r="I574" s="16">
        <v>0</v>
      </c>
      <c r="J574" s="16">
        <v>0</v>
      </c>
      <c r="K574" s="16">
        <v>58</v>
      </c>
      <c r="L574" s="16">
        <v>58</v>
      </c>
      <c r="M574" s="16">
        <v>0</v>
      </c>
      <c r="N574" s="16">
        <v>0</v>
      </c>
      <c r="O574" s="16">
        <v>0</v>
      </c>
      <c r="P574" s="16">
        <v>0</v>
      </c>
      <c r="Q574" s="7" t="s">
        <v>1257</v>
      </c>
      <c r="R574" s="7" t="str">
        <f>IF(Q574="","",VLOOKUP(Q574,Sheet2!$A$14:$B$65,2,0))</f>
        <v>急性期一般入院料６</v>
      </c>
      <c r="S574" s="16">
        <v>58</v>
      </c>
    </row>
    <row r="575" spans="2:19" outlineLevel="2" x14ac:dyDescent="0.15">
      <c r="B575" s="10" t="s">
        <v>1732</v>
      </c>
      <c r="C575" s="10" t="s">
        <v>55</v>
      </c>
      <c r="D575" s="7" t="s">
        <v>365</v>
      </c>
      <c r="E575" s="10" t="s">
        <v>633</v>
      </c>
      <c r="F575" s="10" t="s">
        <v>1193</v>
      </c>
      <c r="G575" s="10" t="s">
        <v>1193</v>
      </c>
      <c r="H575" s="16">
        <v>0</v>
      </c>
      <c r="I575" s="16">
        <v>0</v>
      </c>
      <c r="J575" s="16">
        <v>0</v>
      </c>
      <c r="K575" s="16">
        <v>52</v>
      </c>
      <c r="L575" s="16">
        <v>52</v>
      </c>
      <c r="M575" s="16">
        <v>0</v>
      </c>
      <c r="N575" s="16">
        <v>0</v>
      </c>
      <c r="O575" s="16">
        <v>0</v>
      </c>
      <c r="P575" s="16">
        <v>0</v>
      </c>
      <c r="Q575" s="7" t="s">
        <v>1257</v>
      </c>
      <c r="R575" s="7" t="str">
        <f>IF(Q575="","",VLOOKUP(Q575,Sheet2!$A$14:$B$65,2,0))</f>
        <v>急性期一般入院料６</v>
      </c>
      <c r="S575" s="16">
        <v>52</v>
      </c>
    </row>
    <row r="576" spans="2:19" outlineLevel="2" x14ac:dyDescent="0.15">
      <c r="B576" s="10" t="s">
        <v>1732</v>
      </c>
      <c r="C576" s="10" t="s">
        <v>55</v>
      </c>
      <c r="D576" s="7" t="s">
        <v>365</v>
      </c>
      <c r="E576" s="10" t="s">
        <v>513</v>
      </c>
      <c r="F576" s="10" t="s">
        <v>1193</v>
      </c>
      <c r="G576" s="10" t="s">
        <v>1193</v>
      </c>
      <c r="H576" s="16">
        <v>0</v>
      </c>
      <c r="I576" s="16">
        <v>0</v>
      </c>
      <c r="J576" s="16">
        <v>0</v>
      </c>
      <c r="K576" s="16">
        <v>50</v>
      </c>
      <c r="L576" s="16">
        <v>50</v>
      </c>
      <c r="M576" s="16">
        <v>0</v>
      </c>
      <c r="N576" s="16">
        <v>0</v>
      </c>
      <c r="O576" s="16">
        <v>0</v>
      </c>
      <c r="P576" s="16">
        <v>0</v>
      </c>
      <c r="Q576" s="7" t="s">
        <v>1257</v>
      </c>
      <c r="R576" s="7" t="str">
        <f>IF(Q576="","",VLOOKUP(Q576,Sheet2!$A$14:$B$65,2,0))</f>
        <v>急性期一般入院料６</v>
      </c>
      <c r="S576" s="16">
        <v>50</v>
      </c>
    </row>
    <row r="577" spans="2:19" outlineLevel="1" x14ac:dyDescent="0.15">
      <c r="B577" s="10"/>
      <c r="C577" s="10"/>
      <c r="D577" s="9" t="s">
        <v>1623</v>
      </c>
      <c r="E577" s="10"/>
      <c r="F577" s="10"/>
      <c r="G577" s="10"/>
      <c r="H577" s="16">
        <f t="shared" ref="H577:P577" si="112">SUBTOTAL(9,H573:H576)</f>
        <v>0</v>
      </c>
      <c r="I577" s="16">
        <f t="shared" si="112"/>
        <v>0</v>
      </c>
      <c r="J577" s="16">
        <f t="shared" si="112"/>
        <v>0</v>
      </c>
      <c r="K577" s="16">
        <f t="shared" si="112"/>
        <v>206</v>
      </c>
      <c r="L577" s="16">
        <f t="shared" si="112"/>
        <v>206</v>
      </c>
      <c r="M577" s="16">
        <f t="shared" si="112"/>
        <v>0</v>
      </c>
      <c r="N577" s="16">
        <f t="shared" si="112"/>
        <v>0</v>
      </c>
      <c r="O577" s="16">
        <f t="shared" si="112"/>
        <v>0</v>
      </c>
      <c r="P577" s="16">
        <f t="shared" si="112"/>
        <v>0</v>
      </c>
      <c r="Q577" s="7"/>
      <c r="R577" s="7"/>
      <c r="S577" s="16">
        <f>SUBTOTAL(9,S573:S576)</f>
        <v>206</v>
      </c>
    </row>
    <row r="578" spans="2:19" outlineLevel="2" x14ac:dyDescent="0.15">
      <c r="B578" s="10" t="s">
        <v>1732</v>
      </c>
      <c r="C578" s="10" t="s">
        <v>55</v>
      </c>
      <c r="D578" s="7" t="s">
        <v>274</v>
      </c>
      <c r="E578" s="10" t="s">
        <v>1045</v>
      </c>
      <c r="F578" s="10" t="s">
        <v>1193</v>
      </c>
      <c r="G578" s="10" t="s">
        <v>1323</v>
      </c>
      <c r="H578" s="16">
        <v>0</v>
      </c>
      <c r="I578" s="16">
        <v>0</v>
      </c>
      <c r="J578" s="16">
        <v>0</v>
      </c>
      <c r="K578" s="16">
        <v>38</v>
      </c>
      <c r="L578" s="16">
        <v>38</v>
      </c>
      <c r="M578" s="16">
        <v>0</v>
      </c>
      <c r="N578" s="16">
        <v>0</v>
      </c>
      <c r="O578" s="16">
        <v>0</v>
      </c>
      <c r="P578" s="16">
        <v>0</v>
      </c>
      <c r="Q578" s="7" t="s">
        <v>1257</v>
      </c>
      <c r="R578" s="7" t="str">
        <f>IF(Q578="","",VLOOKUP(Q578,Sheet2!$A$14:$B$65,2,0))</f>
        <v>急性期一般入院料６</v>
      </c>
      <c r="S578" s="16">
        <v>38</v>
      </c>
    </row>
    <row r="579" spans="2:19" outlineLevel="2" x14ac:dyDescent="0.15">
      <c r="B579" s="10" t="s">
        <v>1732</v>
      </c>
      <c r="C579" s="10" t="s">
        <v>55</v>
      </c>
      <c r="D579" s="7" t="s">
        <v>274</v>
      </c>
      <c r="E579" s="10" t="s">
        <v>1046</v>
      </c>
      <c r="F579" s="10" t="s">
        <v>1193</v>
      </c>
      <c r="G579" s="10" t="s">
        <v>1193</v>
      </c>
      <c r="H579" s="16">
        <v>0</v>
      </c>
      <c r="I579" s="16">
        <v>0</v>
      </c>
      <c r="J579" s="16">
        <v>0</v>
      </c>
      <c r="K579" s="16">
        <v>27</v>
      </c>
      <c r="L579" s="16">
        <v>27</v>
      </c>
      <c r="M579" s="16">
        <v>0</v>
      </c>
      <c r="N579" s="16">
        <v>0</v>
      </c>
      <c r="O579" s="16">
        <v>0</v>
      </c>
      <c r="P579" s="16">
        <v>0</v>
      </c>
      <c r="Q579" s="7" t="s">
        <v>1257</v>
      </c>
      <c r="R579" s="7" t="str">
        <f>IF(Q579="","",VLOOKUP(Q579,Sheet2!$A$14:$B$65,2,0))</f>
        <v>急性期一般入院料６</v>
      </c>
      <c r="S579" s="16">
        <v>27</v>
      </c>
    </row>
    <row r="580" spans="2:19" outlineLevel="1" x14ac:dyDescent="0.15">
      <c r="B580" s="10"/>
      <c r="C580" s="10"/>
      <c r="D580" s="9" t="s">
        <v>1532</v>
      </c>
      <c r="E580" s="10"/>
      <c r="F580" s="10"/>
      <c r="G580" s="10"/>
      <c r="H580" s="16">
        <f t="shared" ref="H580:P580" si="113">SUBTOTAL(9,H578:H579)</f>
        <v>0</v>
      </c>
      <c r="I580" s="16">
        <f t="shared" si="113"/>
        <v>0</v>
      </c>
      <c r="J580" s="16">
        <f t="shared" si="113"/>
        <v>0</v>
      </c>
      <c r="K580" s="16">
        <f t="shared" si="113"/>
        <v>65</v>
      </c>
      <c r="L580" s="16">
        <f t="shared" si="113"/>
        <v>65</v>
      </c>
      <c r="M580" s="16">
        <f t="shared" si="113"/>
        <v>0</v>
      </c>
      <c r="N580" s="16">
        <f t="shared" si="113"/>
        <v>0</v>
      </c>
      <c r="O580" s="16">
        <f t="shared" si="113"/>
        <v>0</v>
      </c>
      <c r="P580" s="16">
        <f t="shared" si="113"/>
        <v>0</v>
      </c>
      <c r="Q580" s="7"/>
      <c r="R580" s="7"/>
      <c r="S580" s="16">
        <f>SUBTOTAL(9,S578:S579)</f>
        <v>65</v>
      </c>
    </row>
    <row r="581" spans="2:19" outlineLevel="2" x14ac:dyDescent="0.15">
      <c r="B581" s="10" t="s">
        <v>1732</v>
      </c>
      <c r="C581" s="10" t="s">
        <v>55</v>
      </c>
      <c r="D581" s="7" t="s">
        <v>343</v>
      </c>
      <c r="E581" s="10" t="s">
        <v>700</v>
      </c>
      <c r="F581" s="10" t="s">
        <v>1193</v>
      </c>
      <c r="G581" s="10" t="s">
        <v>1193</v>
      </c>
      <c r="H581" s="16">
        <v>0</v>
      </c>
      <c r="I581" s="16">
        <v>0</v>
      </c>
      <c r="J581" s="16">
        <v>0</v>
      </c>
      <c r="K581" s="16">
        <v>23</v>
      </c>
      <c r="L581" s="16">
        <v>23</v>
      </c>
      <c r="M581" s="16">
        <v>0</v>
      </c>
      <c r="N581" s="16">
        <v>0</v>
      </c>
      <c r="O581" s="16">
        <v>0</v>
      </c>
      <c r="P581" s="16">
        <v>0</v>
      </c>
      <c r="Q581" s="7" t="s">
        <v>1266</v>
      </c>
      <c r="R581" s="7" t="str">
        <f>IF(Q581="","",VLOOKUP(Q581,Sheet2!$A$14:$B$65,2,0))</f>
        <v>急性期一般入院料７</v>
      </c>
      <c r="S581" s="16">
        <v>23</v>
      </c>
    </row>
    <row r="582" spans="2:19" outlineLevel="1" x14ac:dyDescent="0.15">
      <c r="B582" s="10"/>
      <c r="C582" s="10"/>
      <c r="D582" s="9" t="s">
        <v>1601</v>
      </c>
      <c r="E582" s="10"/>
      <c r="F582" s="10"/>
      <c r="G582" s="10"/>
      <c r="H582" s="16">
        <f t="shared" ref="H582:P582" si="114">SUBTOTAL(9,H581:H581)</f>
        <v>0</v>
      </c>
      <c r="I582" s="16">
        <f t="shared" si="114"/>
        <v>0</v>
      </c>
      <c r="J582" s="16">
        <f t="shared" si="114"/>
        <v>0</v>
      </c>
      <c r="K582" s="16">
        <f t="shared" si="114"/>
        <v>23</v>
      </c>
      <c r="L582" s="16">
        <f t="shared" si="114"/>
        <v>23</v>
      </c>
      <c r="M582" s="16">
        <f t="shared" si="114"/>
        <v>0</v>
      </c>
      <c r="N582" s="16">
        <f t="shared" si="114"/>
        <v>0</v>
      </c>
      <c r="O582" s="16">
        <f t="shared" si="114"/>
        <v>0</v>
      </c>
      <c r="P582" s="16">
        <f t="shared" si="114"/>
        <v>0</v>
      </c>
      <c r="Q582" s="7"/>
      <c r="R582" s="7"/>
      <c r="S582" s="16">
        <f>SUBTOTAL(9,S581:S581)</f>
        <v>23</v>
      </c>
    </row>
    <row r="583" spans="2:19" outlineLevel="2" x14ac:dyDescent="0.15">
      <c r="B583" s="10" t="s">
        <v>1732</v>
      </c>
      <c r="C583" s="10" t="s">
        <v>45</v>
      </c>
      <c r="D583" s="7" t="s">
        <v>179</v>
      </c>
      <c r="E583" s="10" t="s">
        <v>814</v>
      </c>
      <c r="F583" s="10" t="s">
        <v>1193</v>
      </c>
      <c r="G583" s="10" t="s">
        <v>1193</v>
      </c>
      <c r="H583" s="16">
        <v>42</v>
      </c>
      <c r="I583" s="16">
        <v>42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7" t="s">
        <v>1294</v>
      </c>
      <c r="R583" s="7" t="str">
        <f>IF(Q583="","",VLOOKUP(Q583,Sheet2!$A$14:$B$65,2,0))</f>
        <v>特定機能病院一般病棟７対１入院基本料</v>
      </c>
      <c r="S583" s="16">
        <v>42</v>
      </c>
    </row>
    <row r="584" spans="2:19" outlineLevel="2" x14ac:dyDescent="0.15">
      <c r="B584" s="10" t="s">
        <v>1732</v>
      </c>
      <c r="C584" s="10" t="s">
        <v>45</v>
      </c>
      <c r="D584" s="7" t="s">
        <v>179</v>
      </c>
      <c r="E584" s="10" t="s">
        <v>815</v>
      </c>
      <c r="F584" s="10" t="s">
        <v>1193</v>
      </c>
      <c r="G584" s="10" t="s">
        <v>1193</v>
      </c>
      <c r="H584" s="16">
        <v>52</v>
      </c>
      <c r="I584" s="16">
        <v>52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7" t="s">
        <v>1294</v>
      </c>
      <c r="R584" s="7" t="str">
        <f>IF(Q584="","",VLOOKUP(Q584,Sheet2!$A$14:$B$65,2,0))</f>
        <v>特定機能病院一般病棟７対１入院基本料</v>
      </c>
      <c r="S584" s="16">
        <v>52</v>
      </c>
    </row>
    <row r="585" spans="2:19" outlineLevel="1" x14ac:dyDescent="0.15">
      <c r="B585" s="10"/>
      <c r="C585" s="10"/>
      <c r="D585" s="9" t="s">
        <v>1438</v>
      </c>
      <c r="E585" s="10"/>
      <c r="F585" s="10"/>
      <c r="G585" s="10"/>
      <c r="H585" s="16">
        <f t="shared" ref="H585:P585" si="115">SUBTOTAL(9,H583:H584)</f>
        <v>94</v>
      </c>
      <c r="I585" s="16">
        <f t="shared" si="115"/>
        <v>94</v>
      </c>
      <c r="J585" s="16">
        <f t="shared" si="115"/>
        <v>0</v>
      </c>
      <c r="K585" s="16">
        <f t="shared" si="115"/>
        <v>0</v>
      </c>
      <c r="L585" s="16">
        <f t="shared" si="115"/>
        <v>0</v>
      </c>
      <c r="M585" s="16">
        <f t="shared" si="115"/>
        <v>0</v>
      </c>
      <c r="N585" s="16">
        <f t="shared" si="115"/>
        <v>0</v>
      </c>
      <c r="O585" s="16">
        <f t="shared" si="115"/>
        <v>0</v>
      </c>
      <c r="P585" s="16">
        <f t="shared" si="115"/>
        <v>0</v>
      </c>
      <c r="Q585" s="7"/>
      <c r="R585" s="7"/>
      <c r="S585" s="16">
        <f>SUBTOTAL(9,S583:S584)</f>
        <v>94</v>
      </c>
    </row>
    <row r="586" spans="2:19" outlineLevel="2" x14ac:dyDescent="0.15">
      <c r="B586" s="10" t="s">
        <v>1732</v>
      </c>
      <c r="C586" s="10" t="s">
        <v>7</v>
      </c>
      <c r="D586" s="7" t="s">
        <v>242</v>
      </c>
      <c r="E586" s="10" t="s">
        <v>492</v>
      </c>
      <c r="F586" s="10" t="s">
        <v>1322</v>
      </c>
      <c r="G586" s="10" t="s">
        <v>1322</v>
      </c>
      <c r="H586" s="16">
        <v>60</v>
      </c>
      <c r="I586" s="16">
        <v>60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7" t="s">
        <v>1254</v>
      </c>
      <c r="R586" s="7" t="str">
        <f>IF(Q586="","",VLOOKUP(Q586,Sheet2!$A$14:$B$65,2,0))</f>
        <v>急性期一般入院料２</v>
      </c>
      <c r="S586" s="16">
        <v>60</v>
      </c>
    </row>
    <row r="587" spans="2:19" outlineLevel="1" x14ac:dyDescent="0.15">
      <c r="B587" s="10"/>
      <c r="C587" s="10"/>
      <c r="D587" s="9" t="s">
        <v>1500</v>
      </c>
      <c r="E587" s="10"/>
      <c r="F587" s="10"/>
      <c r="G587" s="10"/>
      <c r="H587" s="16">
        <f t="shared" ref="H587:P587" si="116">SUBTOTAL(9,H586:H586)</f>
        <v>60</v>
      </c>
      <c r="I587" s="16">
        <f t="shared" si="116"/>
        <v>60</v>
      </c>
      <c r="J587" s="16">
        <f t="shared" si="116"/>
        <v>0</v>
      </c>
      <c r="K587" s="16">
        <f t="shared" si="116"/>
        <v>0</v>
      </c>
      <c r="L587" s="16">
        <f t="shared" si="116"/>
        <v>0</v>
      </c>
      <c r="M587" s="16">
        <f t="shared" si="116"/>
        <v>0</v>
      </c>
      <c r="N587" s="16">
        <f t="shared" si="116"/>
        <v>0</v>
      </c>
      <c r="O587" s="16">
        <f t="shared" si="116"/>
        <v>0</v>
      </c>
      <c r="P587" s="16">
        <f t="shared" si="116"/>
        <v>0</v>
      </c>
      <c r="Q587" s="7"/>
      <c r="R587" s="7"/>
      <c r="S587" s="16">
        <f>SUBTOTAL(9,S586:S586)</f>
        <v>60</v>
      </c>
    </row>
    <row r="588" spans="2:19" outlineLevel="2" x14ac:dyDescent="0.15">
      <c r="B588" s="10" t="s">
        <v>1732</v>
      </c>
      <c r="C588" s="10" t="s">
        <v>7</v>
      </c>
      <c r="D588" s="7" t="s">
        <v>369</v>
      </c>
      <c r="E588" s="10" t="s">
        <v>867</v>
      </c>
      <c r="F588" s="10" t="s">
        <v>1322</v>
      </c>
      <c r="G588" s="10" t="s">
        <v>1322</v>
      </c>
      <c r="H588" s="16">
        <v>30</v>
      </c>
      <c r="I588" s="16">
        <v>30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7" t="s">
        <v>1254</v>
      </c>
      <c r="R588" s="7" t="str">
        <f>IF(Q588="","",VLOOKUP(Q588,Sheet2!$A$14:$B$65,2,0))</f>
        <v>急性期一般入院料２</v>
      </c>
      <c r="S588" s="16">
        <v>30</v>
      </c>
    </row>
    <row r="589" spans="2:19" outlineLevel="1" x14ac:dyDescent="0.15">
      <c r="B589" s="10"/>
      <c r="C589" s="10"/>
      <c r="D589" s="9" t="s">
        <v>1627</v>
      </c>
      <c r="E589" s="10"/>
      <c r="F589" s="10"/>
      <c r="G589" s="10"/>
      <c r="H589" s="16">
        <f t="shared" ref="H589:P589" si="117">SUBTOTAL(9,H588:H588)</f>
        <v>30</v>
      </c>
      <c r="I589" s="16">
        <f t="shared" si="117"/>
        <v>30</v>
      </c>
      <c r="J589" s="16">
        <f t="shared" si="117"/>
        <v>0</v>
      </c>
      <c r="K589" s="16">
        <f t="shared" si="117"/>
        <v>0</v>
      </c>
      <c r="L589" s="16">
        <f t="shared" si="117"/>
        <v>0</v>
      </c>
      <c r="M589" s="16">
        <f t="shared" si="117"/>
        <v>0</v>
      </c>
      <c r="N589" s="16">
        <f t="shared" si="117"/>
        <v>0</v>
      </c>
      <c r="O589" s="16">
        <f t="shared" si="117"/>
        <v>0</v>
      </c>
      <c r="P589" s="16">
        <f t="shared" si="117"/>
        <v>0</v>
      </c>
      <c r="Q589" s="7"/>
      <c r="R589" s="7"/>
      <c r="S589" s="16">
        <f>SUBTOTAL(9,S588:S588)</f>
        <v>30</v>
      </c>
    </row>
    <row r="590" spans="2:19" outlineLevel="2" x14ac:dyDescent="0.15">
      <c r="B590" s="10" t="s">
        <v>1732</v>
      </c>
      <c r="C590" s="10" t="s">
        <v>7</v>
      </c>
      <c r="D590" s="7" t="s">
        <v>299</v>
      </c>
      <c r="E590" s="10" t="s">
        <v>1098</v>
      </c>
      <c r="F590" s="10" t="s">
        <v>1321</v>
      </c>
      <c r="G590" s="10" t="s">
        <v>1321</v>
      </c>
      <c r="H590" s="16">
        <v>10</v>
      </c>
      <c r="I590" s="16">
        <v>10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7" t="s">
        <v>1303</v>
      </c>
      <c r="R590" s="7" t="str">
        <f>IF(Q590="","",VLOOKUP(Q590,Sheet2!$A$14:$B$65,2,0))</f>
        <v>専門病院10対１入院基本料</v>
      </c>
      <c r="S590" s="16">
        <v>10</v>
      </c>
    </row>
    <row r="591" spans="2:19" outlineLevel="2" x14ac:dyDescent="0.15">
      <c r="B591" s="10" t="s">
        <v>1732</v>
      </c>
      <c r="C591" s="10" t="s">
        <v>7</v>
      </c>
      <c r="D591" s="7" t="s">
        <v>299</v>
      </c>
      <c r="E591" s="10" t="s">
        <v>1099</v>
      </c>
      <c r="F591" s="10" t="s">
        <v>1193</v>
      </c>
      <c r="G591" s="10" t="s">
        <v>1193</v>
      </c>
      <c r="H591" s="16">
        <v>60</v>
      </c>
      <c r="I591" s="16">
        <v>60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7" t="s">
        <v>1262</v>
      </c>
      <c r="R591" s="7" t="str">
        <f>IF(Q591="","",VLOOKUP(Q591,Sheet2!$A$14:$B$65,2,0))</f>
        <v>療養病棟特別入院基本料</v>
      </c>
      <c r="S591" s="16">
        <v>60</v>
      </c>
    </row>
    <row r="592" spans="2:19" outlineLevel="2" x14ac:dyDescent="0.15">
      <c r="B592" s="10" t="s">
        <v>1732</v>
      </c>
      <c r="C592" s="10" t="s">
        <v>7</v>
      </c>
      <c r="D592" s="7" t="s">
        <v>299</v>
      </c>
      <c r="E592" s="10" t="s">
        <v>879</v>
      </c>
      <c r="F592" s="10" t="s">
        <v>1324</v>
      </c>
      <c r="G592" s="10" t="s">
        <v>1324</v>
      </c>
      <c r="H592" s="16">
        <v>42</v>
      </c>
      <c r="I592" s="16">
        <v>0</v>
      </c>
      <c r="J592" s="16">
        <v>42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7" t="s">
        <v>433</v>
      </c>
      <c r="R592" s="7" t="str">
        <f>IF(Q592="","",VLOOKUP(Q592,Sheet2!$A$14:$B$65,2,0))</f>
        <v/>
      </c>
      <c r="S592" s="16">
        <v>0</v>
      </c>
    </row>
    <row r="593" spans="2:19" outlineLevel="2" x14ac:dyDescent="0.15">
      <c r="B593" s="10" t="s">
        <v>1732</v>
      </c>
      <c r="C593" s="10" t="s">
        <v>7</v>
      </c>
      <c r="D593" s="7" t="s">
        <v>299</v>
      </c>
      <c r="E593" s="10" t="s">
        <v>878</v>
      </c>
      <c r="F593" s="10" t="s">
        <v>1322</v>
      </c>
      <c r="G593" s="10" t="s">
        <v>1322</v>
      </c>
      <c r="H593" s="16">
        <v>52</v>
      </c>
      <c r="I593" s="16">
        <v>52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7" t="s">
        <v>1219</v>
      </c>
      <c r="R593" s="7" t="str">
        <f>IF(Q593="","",VLOOKUP(Q593,Sheet2!$A$14:$B$65,2,0))</f>
        <v>急性期一般入院料１</v>
      </c>
      <c r="S593" s="16">
        <v>52</v>
      </c>
    </row>
    <row r="594" spans="2:19" outlineLevel="2" x14ac:dyDescent="0.15">
      <c r="B594" s="10" t="s">
        <v>1732</v>
      </c>
      <c r="C594" s="10" t="s">
        <v>7</v>
      </c>
      <c r="D594" s="7" t="s">
        <v>299</v>
      </c>
      <c r="E594" s="10" t="s">
        <v>881</v>
      </c>
      <c r="F594" s="10" t="s">
        <v>1322</v>
      </c>
      <c r="G594" s="10" t="s">
        <v>1322</v>
      </c>
      <c r="H594" s="16">
        <v>51</v>
      </c>
      <c r="I594" s="16">
        <v>51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7" t="s">
        <v>1219</v>
      </c>
      <c r="R594" s="7" t="str">
        <f>IF(Q594="","",VLOOKUP(Q594,Sheet2!$A$14:$B$65,2,0))</f>
        <v>急性期一般入院料１</v>
      </c>
      <c r="S594" s="16">
        <v>51</v>
      </c>
    </row>
    <row r="595" spans="2:19" outlineLevel="2" x14ac:dyDescent="0.15">
      <c r="B595" s="10" t="s">
        <v>1732</v>
      </c>
      <c r="C595" s="10" t="s">
        <v>7</v>
      </c>
      <c r="D595" s="7" t="s">
        <v>299</v>
      </c>
      <c r="E595" s="10" t="s">
        <v>880</v>
      </c>
      <c r="F595" s="10" t="s">
        <v>1322</v>
      </c>
      <c r="G595" s="10" t="s">
        <v>1322</v>
      </c>
      <c r="H595" s="16">
        <v>52</v>
      </c>
      <c r="I595" s="16">
        <v>52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7" t="s">
        <v>1219</v>
      </c>
      <c r="R595" s="7" t="str">
        <f>IF(Q595="","",VLOOKUP(Q595,Sheet2!$A$14:$B$65,2,0))</f>
        <v>急性期一般入院料１</v>
      </c>
      <c r="S595" s="16">
        <v>52</v>
      </c>
    </row>
    <row r="596" spans="2:19" outlineLevel="2" x14ac:dyDescent="0.15">
      <c r="B596" s="10" t="s">
        <v>1732</v>
      </c>
      <c r="C596" s="10" t="s">
        <v>7</v>
      </c>
      <c r="D596" s="7" t="s">
        <v>299</v>
      </c>
      <c r="E596" s="10" t="s">
        <v>1100</v>
      </c>
      <c r="F596" s="10" t="s">
        <v>1322</v>
      </c>
      <c r="G596" s="10" t="s">
        <v>1322</v>
      </c>
      <c r="H596" s="16">
        <v>52</v>
      </c>
      <c r="I596" s="16">
        <v>52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7" t="s">
        <v>1219</v>
      </c>
      <c r="R596" s="7" t="str">
        <f>IF(Q596="","",VLOOKUP(Q596,Sheet2!$A$14:$B$65,2,0))</f>
        <v>急性期一般入院料１</v>
      </c>
      <c r="S596" s="16">
        <v>52</v>
      </c>
    </row>
    <row r="597" spans="2:19" outlineLevel="2" x14ac:dyDescent="0.15">
      <c r="B597" s="10" t="s">
        <v>1732</v>
      </c>
      <c r="C597" s="10" t="s">
        <v>7</v>
      </c>
      <c r="D597" s="7" t="s">
        <v>299</v>
      </c>
      <c r="E597" s="10" t="s">
        <v>1101</v>
      </c>
      <c r="F597" s="10" t="s">
        <v>1322</v>
      </c>
      <c r="G597" s="10" t="s">
        <v>1322</v>
      </c>
      <c r="H597" s="16">
        <v>52</v>
      </c>
      <c r="I597" s="16">
        <v>52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7" t="s">
        <v>1219</v>
      </c>
      <c r="R597" s="7" t="str">
        <f>IF(Q597="","",VLOOKUP(Q597,Sheet2!$A$14:$B$65,2,0))</f>
        <v>急性期一般入院料１</v>
      </c>
      <c r="S597" s="16">
        <v>52</v>
      </c>
    </row>
    <row r="598" spans="2:19" outlineLevel="2" x14ac:dyDescent="0.15">
      <c r="B598" s="10" t="s">
        <v>1732</v>
      </c>
      <c r="C598" s="10" t="s">
        <v>7</v>
      </c>
      <c r="D598" s="7" t="s">
        <v>299</v>
      </c>
      <c r="E598" s="10" t="s">
        <v>1102</v>
      </c>
      <c r="F598" s="10" t="s">
        <v>1321</v>
      </c>
      <c r="G598" s="10" t="s">
        <v>1321</v>
      </c>
      <c r="H598" s="16">
        <v>52</v>
      </c>
      <c r="I598" s="16">
        <v>52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7" t="s">
        <v>1219</v>
      </c>
      <c r="R598" s="7" t="str">
        <f>IF(Q598="","",VLOOKUP(Q598,Sheet2!$A$14:$B$65,2,0))</f>
        <v>急性期一般入院料１</v>
      </c>
      <c r="S598" s="16">
        <v>52</v>
      </c>
    </row>
    <row r="599" spans="2:19" outlineLevel="2" x14ac:dyDescent="0.15">
      <c r="B599" s="10" t="s">
        <v>1732</v>
      </c>
      <c r="C599" s="10" t="s">
        <v>7</v>
      </c>
      <c r="D599" s="7" t="s">
        <v>299</v>
      </c>
      <c r="E599" s="10" t="s">
        <v>1103</v>
      </c>
      <c r="F599" s="10" t="s">
        <v>1322</v>
      </c>
      <c r="G599" s="10" t="s">
        <v>1322</v>
      </c>
      <c r="H599" s="16">
        <v>52</v>
      </c>
      <c r="I599" s="16">
        <v>52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7" t="s">
        <v>1219</v>
      </c>
      <c r="R599" s="7" t="str">
        <f>IF(Q599="","",VLOOKUP(Q599,Sheet2!$A$14:$B$65,2,0))</f>
        <v>急性期一般入院料１</v>
      </c>
      <c r="S599" s="16">
        <v>52</v>
      </c>
    </row>
    <row r="600" spans="2:19" outlineLevel="2" x14ac:dyDescent="0.15">
      <c r="B600" s="10" t="s">
        <v>1732</v>
      </c>
      <c r="C600" s="10" t="s">
        <v>7</v>
      </c>
      <c r="D600" s="7" t="s">
        <v>299</v>
      </c>
      <c r="E600" s="10" t="s">
        <v>886</v>
      </c>
      <c r="F600" s="10" t="s">
        <v>1321</v>
      </c>
      <c r="G600" s="10" t="s">
        <v>1321</v>
      </c>
      <c r="H600" s="16">
        <v>6</v>
      </c>
      <c r="I600" s="16">
        <v>6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7" t="s">
        <v>1277</v>
      </c>
      <c r="R600" s="7" t="str">
        <f>IF(Q600="","",VLOOKUP(Q600,Sheet2!$A$14:$B$65,2,0))</f>
        <v>救命救急入院料１</v>
      </c>
      <c r="S600" s="16">
        <v>6</v>
      </c>
    </row>
    <row r="601" spans="2:19" outlineLevel="2" x14ac:dyDescent="0.15">
      <c r="B601" s="10" t="s">
        <v>1732</v>
      </c>
      <c r="C601" s="10" t="s">
        <v>7</v>
      </c>
      <c r="D601" s="7" t="s">
        <v>299</v>
      </c>
      <c r="E601" s="10" t="s">
        <v>1104</v>
      </c>
      <c r="F601" s="10" t="s">
        <v>1193</v>
      </c>
      <c r="G601" s="10" t="s">
        <v>1193</v>
      </c>
      <c r="H601" s="16">
        <v>60</v>
      </c>
      <c r="I601" s="16">
        <v>60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7" t="s">
        <v>1262</v>
      </c>
      <c r="R601" s="7" t="str">
        <f>IF(Q601="","",VLOOKUP(Q601,Sheet2!$A$14:$B$65,2,0))</f>
        <v>療養病棟特別入院基本料</v>
      </c>
      <c r="S601" s="16">
        <v>60</v>
      </c>
    </row>
    <row r="602" spans="2:19" outlineLevel="1" x14ac:dyDescent="0.15">
      <c r="B602" s="10"/>
      <c r="C602" s="10"/>
      <c r="D602" s="9" t="s">
        <v>1557</v>
      </c>
      <c r="E602" s="10"/>
      <c r="F602" s="10"/>
      <c r="G602" s="10"/>
      <c r="H602" s="16">
        <f t="shared" ref="H602:P602" si="118">SUBTOTAL(9,H590:H601)</f>
        <v>541</v>
      </c>
      <c r="I602" s="16">
        <f t="shared" si="118"/>
        <v>499</v>
      </c>
      <c r="J602" s="16">
        <f t="shared" si="118"/>
        <v>42</v>
      </c>
      <c r="K602" s="16">
        <f t="shared" si="118"/>
        <v>0</v>
      </c>
      <c r="L602" s="16">
        <f t="shared" si="118"/>
        <v>0</v>
      </c>
      <c r="M602" s="16">
        <f t="shared" si="118"/>
        <v>0</v>
      </c>
      <c r="N602" s="16">
        <f t="shared" si="118"/>
        <v>0</v>
      </c>
      <c r="O602" s="16">
        <f t="shared" si="118"/>
        <v>0</v>
      </c>
      <c r="P602" s="16">
        <f t="shared" si="118"/>
        <v>0</v>
      </c>
      <c r="Q602" s="7"/>
      <c r="R602" s="7"/>
      <c r="S602" s="16">
        <f>SUBTOTAL(9,S590:S601)</f>
        <v>499</v>
      </c>
    </row>
    <row r="603" spans="2:19" outlineLevel="2" x14ac:dyDescent="0.15">
      <c r="B603" s="10" t="s">
        <v>1732</v>
      </c>
      <c r="C603" s="10" t="s">
        <v>7</v>
      </c>
      <c r="D603" s="7" t="s">
        <v>121</v>
      </c>
      <c r="E603" s="10" t="s">
        <v>669</v>
      </c>
      <c r="F603" s="10" t="s">
        <v>1193</v>
      </c>
      <c r="G603" s="10" t="s">
        <v>1193</v>
      </c>
      <c r="H603" s="16">
        <v>25</v>
      </c>
      <c r="I603" s="16">
        <v>25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7" t="s">
        <v>1290</v>
      </c>
      <c r="R603" s="7" t="str">
        <f>IF(Q603="","",VLOOKUP(Q603,Sheet2!$A$14:$B$65,2,0))</f>
        <v>回復期リハビリテーション病棟入院料４</v>
      </c>
      <c r="S603" s="16">
        <v>25</v>
      </c>
    </row>
    <row r="604" spans="2:19" outlineLevel="2" x14ac:dyDescent="0.15">
      <c r="B604" s="10" t="s">
        <v>1732</v>
      </c>
      <c r="C604" s="10" t="s">
        <v>7</v>
      </c>
      <c r="D604" s="7" t="s">
        <v>121</v>
      </c>
      <c r="E604" s="10" t="s">
        <v>491</v>
      </c>
      <c r="F604" s="10" t="s">
        <v>1193</v>
      </c>
      <c r="G604" s="10" t="s">
        <v>1323</v>
      </c>
      <c r="H604" s="16">
        <v>35</v>
      </c>
      <c r="I604" s="16">
        <v>35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7" t="s">
        <v>1294</v>
      </c>
      <c r="R604" s="7" t="str">
        <f>IF(Q604="","",VLOOKUP(Q604,Sheet2!$A$14:$B$65,2,0))</f>
        <v>特定機能病院一般病棟７対１入院基本料</v>
      </c>
      <c r="S604" s="16">
        <v>35</v>
      </c>
    </row>
    <row r="605" spans="2:19" outlineLevel="2" x14ac:dyDescent="0.15">
      <c r="B605" s="10" t="s">
        <v>1732</v>
      </c>
      <c r="C605" s="10" t="s">
        <v>7</v>
      </c>
      <c r="D605" s="7" t="s">
        <v>121</v>
      </c>
      <c r="E605" s="10" t="s">
        <v>634</v>
      </c>
      <c r="F605" s="10" t="s">
        <v>1193</v>
      </c>
      <c r="G605" s="10" t="s">
        <v>1193</v>
      </c>
      <c r="H605" s="16">
        <v>0</v>
      </c>
      <c r="I605" s="16">
        <v>0</v>
      </c>
      <c r="J605" s="16">
        <v>0</v>
      </c>
      <c r="K605" s="16">
        <v>38</v>
      </c>
      <c r="L605" s="16">
        <v>38</v>
      </c>
      <c r="M605" s="16">
        <v>0</v>
      </c>
      <c r="N605" s="16">
        <v>0</v>
      </c>
      <c r="O605" s="16">
        <v>0</v>
      </c>
      <c r="P605" s="16">
        <v>0</v>
      </c>
      <c r="Q605" s="7" t="s">
        <v>1257</v>
      </c>
      <c r="R605" s="7" t="str">
        <f>IF(Q605="","",VLOOKUP(Q605,Sheet2!$A$14:$B$65,2,0))</f>
        <v>急性期一般入院料６</v>
      </c>
      <c r="S605" s="16">
        <v>38</v>
      </c>
    </row>
    <row r="606" spans="2:19" outlineLevel="1" x14ac:dyDescent="0.15">
      <c r="B606" s="10"/>
      <c r="C606" s="10"/>
      <c r="D606" s="9" t="s">
        <v>1380</v>
      </c>
      <c r="E606" s="10"/>
      <c r="F606" s="10"/>
      <c r="G606" s="10"/>
      <c r="H606" s="16">
        <f t="shared" ref="H606:P606" si="119">SUBTOTAL(9,H603:H605)</f>
        <v>60</v>
      </c>
      <c r="I606" s="16">
        <f t="shared" si="119"/>
        <v>60</v>
      </c>
      <c r="J606" s="16">
        <f t="shared" si="119"/>
        <v>0</v>
      </c>
      <c r="K606" s="16">
        <f t="shared" si="119"/>
        <v>38</v>
      </c>
      <c r="L606" s="16">
        <f t="shared" si="119"/>
        <v>38</v>
      </c>
      <c r="M606" s="16">
        <f t="shared" si="119"/>
        <v>0</v>
      </c>
      <c r="N606" s="16">
        <f t="shared" si="119"/>
        <v>0</v>
      </c>
      <c r="O606" s="16">
        <f t="shared" si="119"/>
        <v>0</v>
      </c>
      <c r="P606" s="16">
        <f t="shared" si="119"/>
        <v>0</v>
      </c>
      <c r="Q606" s="7"/>
      <c r="R606" s="7"/>
      <c r="S606" s="16">
        <f>SUBTOTAL(9,S603:S605)</f>
        <v>98</v>
      </c>
    </row>
    <row r="607" spans="2:19" outlineLevel="2" x14ac:dyDescent="0.15">
      <c r="B607" s="10" t="s">
        <v>1732</v>
      </c>
      <c r="C607" s="10" t="s">
        <v>7</v>
      </c>
      <c r="D607" s="7" t="s">
        <v>75</v>
      </c>
      <c r="E607" s="10" t="s">
        <v>501</v>
      </c>
      <c r="F607" s="10" t="s">
        <v>1193</v>
      </c>
      <c r="G607" s="10" t="s">
        <v>1325</v>
      </c>
      <c r="H607" s="16">
        <v>0</v>
      </c>
      <c r="I607" s="16">
        <v>0</v>
      </c>
      <c r="J607" s="16">
        <v>0</v>
      </c>
      <c r="K607" s="16">
        <v>60</v>
      </c>
      <c r="L607" s="16">
        <v>60</v>
      </c>
      <c r="M607" s="16">
        <v>0</v>
      </c>
      <c r="N607" s="16">
        <v>60</v>
      </c>
      <c r="O607" s="16">
        <v>60</v>
      </c>
      <c r="P607" s="16">
        <v>0</v>
      </c>
      <c r="Q607" s="7" t="s">
        <v>433</v>
      </c>
      <c r="R607" s="7" t="str">
        <f>IF(Q607="","",VLOOKUP(Q607,Sheet2!$A$14:$B$65,2,0))</f>
        <v/>
      </c>
      <c r="S607" s="16">
        <v>0</v>
      </c>
    </row>
    <row r="608" spans="2:19" outlineLevel="2" x14ac:dyDescent="0.15">
      <c r="B608" s="10" t="s">
        <v>1732</v>
      </c>
      <c r="C608" s="10" t="s">
        <v>7</v>
      </c>
      <c r="D608" s="7" t="s">
        <v>75</v>
      </c>
      <c r="E608" s="10" t="s">
        <v>502</v>
      </c>
      <c r="F608" s="10" t="s">
        <v>1193</v>
      </c>
      <c r="G608" s="10" t="s">
        <v>1193</v>
      </c>
      <c r="H608" s="16">
        <v>0</v>
      </c>
      <c r="I608" s="16">
        <v>0</v>
      </c>
      <c r="J608" s="16">
        <v>0</v>
      </c>
      <c r="K608" s="16">
        <v>41</v>
      </c>
      <c r="L608" s="16">
        <v>41</v>
      </c>
      <c r="M608" s="16">
        <v>0</v>
      </c>
      <c r="N608" s="16">
        <v>0</v>
      </c>
      <c r="O608" s="16">
        <v>0</v>
      </c>
      <c r="P608" s="16">
        <v>0</v>
      </c>
      <c r="Q608" s="7" t="s">
        <v>1257</v>
      </c>
      <c r="R608" s="7" t="str">
        <f>IF(Q608="","",VLOOKUP(Q608,Sheet2!$A$14:$B$65,2,0))</f>
        <v>急性期一般入院料６</v>
      </c>
      <c r="S608" s="16">
        <v>41</v>
      </c>
    </row>
    <row r="609" spans="2:19" outlineLevel="2" x14ac:dyDescent="0.15">
      <c r="B609" s="10" t="s">
        <v>1732</v>
      </c>
      <c r="C609" s="10" t="s">
        <v>7</v>
      </c>
      <c r="D609" s="7" t="s">
        <v>75</v>
      </c>
      <c r="E609" s="10" t="s">
        <v>503</v>
      </c>
      <c r="F609" s="10" t="s">
        <v>1193</v>
      </c>
      <c r="G609" s="10" t="s">
        <v>1325</v>
      </c>
      <c r="H609" s="16">
        <v>0</v>
      </c>
      <c r="I609" s="16">
        <v>0</v>
      </c>
      <c r="J609" s="16">
        <v>0</v>
      </c>
      <c r="K609" s="16">
        <v>60</v>
      </c>
      <c r="L609" s="16">
        <v>60</v>
      </c>
      <c r="M609" s="16">
        <v>0</v>
      </c>
      <c r="N609" s="16">
        <v>60</v>
      </c>
      <c r="O609" s="16">
        <v>60</v>
      </c>
      <c r="P609" s="16">
        <v>0</v>
      </c>
      <c r="Q609" s="7" t="s">
        <v>433</v>
      </c>
      <c r="R609" s="7" t="str">
        <f>IF(Q609="","",VLOOKUP(Q609,Sheet2!$A$14:$B$65,2,0))</f>
        <v/>
      </c>
      <c r="S609" s="16">
        <v>0</v>
      </c>
    </row>
    <row r="610" spans="2:19" outlineLevel="2" x14ac:dyDescent="0.15">
      <c r="B610" s="10" t="s">
        <v>1732</v>
      </c>
      <c r="C610" s="10" t="s">
        <v>7</v>
      </c>
      <c r="D610" s="7" t="s">
        <v>75</v>
      </c>
      <c r="E610" s="10" t="s">
        <v>504</v>
      </c>
      <c r="F610" s="10" t="s">
        <v>1193</v>
      </c>
      <c r="G610" s="10" t="s">
        <v>1193</v>
      </c>
      <c r="H610" s="16">
        <v>0</v>
      </c>
      <c r="I610" s="16">
        <v>0</v>
      </c>
      <c r="J610" s="16">
        <v>0</v>
      </c>
      <c r="K610" s="16">
        <v>60</v>
      </c>
      <c r="L610" s="16">
        <v>60</v>
      </c>
      <c r="M610" s="16">
        <v>0</v>
      </c>
      <c r="N610" s="16">
        <v>60</v>
      </c>
      <c r="O610" s="16">
        <v>60</v>
      </c>
      <c r="P610" s="16">
        <v>0</v>
      </c>
      <c r="Q610" s="7" t="s">
        <v>433</v>
      </c>
      <c r="R610" s="7" t="str">
        <f>IF(Q610="","",VLOOKUP(Q610,Sheet2!$A$14:$B$65,2,0))</f>
        <v/>
      </c>
      <c r="S610" s="16">
        <v>0</v>
      </c>
    </row>
    <row r="611" spans="2:19" outlineLevel="2" x14ac:dyDescent="0.15">
      <c r="B611" s="10" t="s">
        <v>1732</v>
      </c>
      <c r="C611" s="10" t="s">
        <v>7</v>
      </c>
      <c r="D611" s="7" t="s">
        <v>75</v>
      </c>
      <c r="E611" s="10" t="s">
        <v>505</v>
      </c>
      <c r="F611" s="10" t="s">
        <v>1193</v>
      </c>
      <c r="G611" s="10" t="s">
        <v>1193</v>
      </c>
      <c r="H611" s="16">
        <v>0</v>
      </c>
      <c r="I611" s="16">
        <v>0</v>
      </c>
      <c r="J611" s="16">
        <v>0</v>
      </c>
      <c r="K611" s="16">
        <v>60</v>
      </c>
      <c r="L611" s="16">
        <v>60</v>
      </c>
      <c r="M611" s="16">
        <v>0</v>
      </c>
      <c r="N611" s="16">
        <v>0</v>
      </c>
      <c r="O611" s="16">
        <v>0</v>
      </c>
      <c r="P611" s="16">
        <v>0</v>
      </c>
      <c r="Q611" s="7" t="s">
        <v>1257</v>
      </c>
      <c r="R611" s="7" t="str">
        <f>IF(Q611="","",VLOOKUP(Q611,Sheet2!$A$14:$B$65,2,0))</f>
        <v>急性期一般入院料６</v>
      </c>
      <c r="S611" s="16">
        <v>60</v>
      </c>
    </row>
    <row r="612" spans="2:19" outlineLevel="2" x14ac:dyDescent="0.15">
      <c r="B612" s="10" t="s">
        <v>1732</v>
      </c>
      <c r="C612" s="10" t="s">
        <v>7</v>
      </c>
      <c r="D612" s="7" t="s">
        <v>75</v>
      </c>
      <c r="E612" s="10" t="s">
        <v>506</v>
      </c>
      <c r="F612" s="10" t="s">
        <v>1193</v>
      </c>
      <c r="G612" s="10" t="s">
        <v>1193</v>
      </c>
      <c r="H612" s="16">
        <v>60</v>
      </c>
      <c r="I612" s="16">
        <v>60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7" t="s">
        <v>1294</v>
      </c>
      <c r="R612" s="7" t="str">
        <f>IF(Q612="","",VLOOKUP(Q612,Sheet2!$A$14:$B$65,2,0))</f>
        <v>特定機能病院一般病棟７対１入院基本料</v>
      </c>
      <c r="S612" s="16">
        <v>60</v>
      </c>
    </row>
    <row r="613" spans="2:19" outlineLevel="2" x14ac:dyDescent="0.15">
      <c r="B613" s="10" t="s">
        <v>1732</v>
      </c>
      <c r="C613" s="10" t="s">
        <v>7</v>
      </c>
      <c r="D613" s="7" t="s">
        <v>75</v>
      </c>
      <c r="E613" s="10" t="s">
        <v>507</v>
      </c>
      <c r="F613" s="10" t="s">
        <v>1193</v>
      </c>
      <c r="G613" s="10" t="s">
        <v>1193</v>
      </c>
      <c r="H613" s="16">
        <v>60</v>
      </c>
      <c r="I613" s="16">
        <v>60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7" t="s">
        <v>1294</v>
      </c>
      <c r="R613" s="7" t="str">
        <f>IF(Q613="","",VLOOKUP(Q613,Sheet2!$A$14:$B$65,2,0))</f>
        <v>特定機能病院一般病棟７対１入院基本料</v>
      </c>
      <c r="S613" s="16">
        <v>60</v>
      </c>
    </row>
    <row r="614" spans="2:19" outlineLevel="2" x14ac:dyDescent="0.15">
      <c r="B614" s="10" t="s">
        <v>1732</v>
      </c>
      <c r="C614" s="10" t="s">
        <v>7</v>
      </c>
      <c r="D614" s="7" t="s">
        <v>75</v>
      </c>
      <c r="E614" s="10" t="s">
        <v>508</v>
      </c>
      <c r="F614" s="10" t="s">
        <v>1193</v>
      </c>
      <c r="G614" s="10" t="s">
        <v>1323</v>
      </c>
      <c r="H614" s="16">
        <v>0</v>
      </c>
      <c r="I614" s="16">
        <v>0</v>
      </c>
      <c r="J614" s="16">
        <v>0</v>
      </c>
      <c r="K614" s="16">
        <v>60</v>
      </c>
      <c r="L614" s="16">
        <v>60</v>
      </c>
      <c r="M614" s="16">
        <v>0</v>
      </c>
      <c r="N614" s="16">
        <v>0</v>
      </c>
      <c r="O614" s="16">
        <v>0</v>
      </c>
      <c r="P614" s="16">
        <v>0</v>
      </c>
      <c r="Q614" s="7" t="s">
        <v>1257</v>
      </c>
      <c r="R614" s="7" t="str">
        <f>IF(Q614="","",VLOOKUP(Q614,Sheet2!$A$14:$B$65,2,0))</f>
        <v>急性期一般入院料６</v>
      </c>
      <c r="S614" s="16">
        <v>60</v>
      </c>
    </row>
    <row r="615" spans="2:19" outlineLevel="2" x14ac:dyDescent="0.15">
      <c r="B615" s="10" t="s">
        <v>1732</v>
      </c>
      <c r="C615" s="10" t="s">
        <v>7</v>
      </c>
      <c r="D615" s="7" t="s">
        <v>75</v>
      </c>
      <c r="E615" s="10" t="s">
        <v>509</v>
      </c>
      <c r="F615" s="10" t="s">
        <v>1323</v>
      </c>
      <c r="G615" s="10" t="s">
        <v>1193</v>
      </c>
      <c r="H615" s="16">
        <v>0</v>
      </c>
      <c r="I615" s="16">
        <v>0</v>
      </c>
      <c r="J615" s="16">
        <v>0</v>
      </c>
      <c r="K615" s="16">
        <v>40</v>
      </c>
      <c r="L615" s="16">
        <v>40</v>
      </c>
      <c r="M615" s="16">
        <v>0</v>
      </c>
      <c r="N615" s="16">
        <v>0</v>
      </c>
      <c r="O615" s="16">
        <v>0</v>
      </c>
      <c r="P615" s="16">
        <v>0</v>
      </c>
      <c r="Q615" s="7" t="s">
        <v>1283</v>
      </c>
      <c r="R615" s="7" t="str">
        <f>IF(Q615="","",VLOOKUP(Q615,Sheet2!$A$14:$B$65,2,0))</f>
        <v>特殊疾患入院医療管理料</v>
      </c>
      <c r="S615" s="16">
        <v>40</v>
      </c>
    </row>
    <row r="616" spans="2:19" outlineLevel="1" x14ac:dyDescent="0.15">
      <c r="B616" s="10"/>
      <c r="C616" s="10"/>
      <c r="D616" s="9" t="s">
        <v>1334</v>
      </c>
      <c r="E616" s="10"/>
      <c r="F616" s="10"/>
      <c r="G616" s="10"/>
      <c r="H616" s="16">
        <f t="shared" ref="H616:P616" si="120">SUBTOTAL(9,H607:H615)</f>
        <v>120</v>
      </c>
      <c r="I616" s="16">
        <f t="shared" si="120"/>
        <v>120</v>
      </c>
      <c r="J616" s="16">
        <f t="shared" si="120"/>
        <v>0</v>
      </c>
      <c r="K616" s="16">
        <f t="shared" si="120"/>
        <v>381</v>
      </c>
      <c r="L616" s="16">
        <f t="shared" si="120"/>
        <v>381</v>
      </c>
      <c r="M616" s="16">
        <f t="shared" si="120"/>
        <v>0</v>
      </c>
      <c r="N616" s="16">
        <f t="shared" si="120"/>
        <v>180</v>
      </c>
      <c r="O616" s="16">
        <f t="shared" si="120"/>
        <v>180</v>
      </c>
      <c r="P616" s="16">
        <f t="shared" si="120"/>
        <v>0</v>
      </c>
      <c r="Q616" s="7"/>
      <c r="R616" s="7"/>
      <c r="S616" s="16">
        <f>SUBTOTAL(9,S607:S615)</f>
        <v>321</v>
      </c>
    </row>
    <row r="617" spans="2:19" outlineLevel="2" x14ac:dyDescent="0.15">
      <c r="B617" s="10" t="s">
        <v>1732</v>
      </c>
      <c r="C617" s="10" t="s">
        <v>42</v>
      </c>
      <c r="D617" s="7" t="s">
        <v>253</v>
      </c>
      <c r="E617" s="10" t="s">
        <v>492</v>
      </c>
      <c r="F617" s="10" t="s">
        <v>1322</v>
      </c>
      <c r="G617" s="10" t="s">
        <v>1322</v>
      </c>
      <c r="H617" s="16">
        <v>36</v>
      </c>
      <c r="I617" s="16">
        <v>36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7" t="s">
        <v>1254</v>
      </c>
      <c r="R617" s="7" t="str">
        <f>IF(Q617="","",VLOOKUP(Q617,Sheet2!$A$14:$B$65,2,0))</f>
        <v>急性期一般入院料２</v>
      </c>
      <c r="S617" s="16">
        <v>36</v>
      </c>
    </row>
    <row r="618" spans="2:19" outlineLevel="1" x14ac:dyDescent="0.15">
      <c r="B618" s="10"/>
      <c r="C618" s="10"/>
      <c r="D618" s="9" t="s">
        <v>1511</v>
      </c>
      <c r="E618" s="10"/>
      <c r="F618" s="10"/>
      <c r="G618" s="10"/>
      <c r="H618" s="16">
        <f t="shared" ref="H618:P618" si="121">SUBTOTAL(9,H617:H617)</f>
        <v>36</v>
      </c>
      <c r="I618" s="16">
        <f t="shared" si="121"/>
        <v>36</v>
      </c>
      <c r="J618" s="16">
        <f t="shared" si="121"/>
        <v>0</v>
      </c>
      <c r="K618" s="16">
        <f t="shared" si="121"/>
        <v>0</v>
      </c>
      <c r="L618" s="16">
        <f t="shared" si="121"/>
        <v>0</v>
      </c>
      <c r="M618" s="16">
        <f t="shared" si="121"/>
        <v>0</v>
      </c>
      <c r="N618" s="16">
        <f t="shared" si="121"/>
        <v>0</v>
      </c>
      <c r="O618" s="16">
        <f t="shared" si="121"/>
        <v>0</v>
      </c>
      <c r="P618" s="16">
        <f t="shared" si="121"/>
        <v>0</v>
      </c>
      <c r="Q618" s="7"/>
      <c r="R618" s="7"/>
      <c r="S618" s="16">
        <f>SUBTOTAL(9,S617:S617)</f>
        <v>36</v>
      </c>
    </row>
    <row r="619" spans="2:19" outlineLevel="2" x14ac:dyDescent="0.15">
      <c r="B619" s="10" t="s">
        <v>1732</v>
      </c>
      <c r="C619" s="10" t="s">
        <v>42</v>
      </c>
      <c r="D619" s="7" t="s">
        <v>385</v>
      </c>
      <c r="E619" s="10" t="s">
        <v>1197</v>
      </c>
      <c r="F619" s="10" t="s">
        <v>1322</v>
      </c>
      <c r="G619" s="10" t="s">
        <v>1322</v>
      </c>
      <c r="H619" s="16">
        <v>47</v>
      </c>
      <c r="I619" s="16">
        <v>47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7" t="s">
        <v>1254</v>
      </c>
      <c r="R619" s="7" t="str">
        <f>IF(Q619="","",VLOOKUP(Q619,Sheet2!$A$14:$B$65,2,0))</f>
        <v>急性期一般入院料２</v>
      </c>
      <c r="S619" s="16">
        <v>47</v>
      </c>
    </row>
    <row r="620" spans="2:19" outlineLevel="1" x14ac:dyDescent="0.15">
      <c r="B620" s="10"/>
      <c r="C620" s="10"/>
      <c r="D620" s="9" t="s">
        <v>1643</v>
      </c>
      <c r="E620" s="10"/>
      <c r="F620" s="10"/>
      <c r="G620" s="10"/>
      <c r="H620" s="16">
        <f t="shared" ref="H620:P620" si="122">SUBTOTAL(9,H619:H619)</f>
        <v>47</v>
      </c>
      <c r="I620" s="16">
        <f t="shared" si="122"/>
        <v>47</v>
      </c>
      <c r="J620" s="16">
        <f t="shared" si="122"/>
        <v>0</v>
      </c>
      <c r="K620" s="16">
        <f t="shared" si="122"/>
        <v>0</v>
      </c>
      <c r="L620" s="16">
        <f t="shared" si="122"/>
        <v>0</v>
      </c>
      <c r="M620" s="16">
        <f t="shared" si="122"/>
        <v>0</v>
      </c>
      <c r="N620" s="16">
        <f t="shared" si="122"/>
        <v>0</v>
      </c>
      <c r="O620" s="16">
        <f t="shared" si="122"/>
        <v>0</v>
      </c>
      <c r="P620" s="16">
        <f t="shared" si="122"/>
        <v>0</v>
      </c>
      <c r="Q620" s="7"/>
      <c r="R620" s="7"/>
      <c r="S620" s="16">
        <f>SUBTOTAL(9,S619:S619)</f>
        <v>47</v>
      </c>
    </row>
    <row r="621" spans="2:19" outlineLevel="2" x14ac:dyDescent="0.15">
      <c r="B621" s="10" t="s">
        <v>1732</v>
      </c>
      <c r="C621" s="10" t="s">
        <v>42</v>
      </c>
      <c r="D621" s="7" t="s">
        <v>183</v>
      </c>
      <c r="E621" s="10" t="s">
        <v>856</v>
      </c>
      <c r="F621" s="10" t="s">
        <v>1323</v>
      </c>
      <c r="G621" s="10" t="s">
        <v>1323</v>
      </c>
      <c r="H621" s="16">
        <v>0</v>
      </c>
      <c r="I621" s="16">
        <v>0</v>
      </c>
      <c r="J621" s="16">
        <v>0</v>
      </c>
      <c r="K621" s="16">
        <v>34</v>
      </c>
      <c r="L621" s="16">
        <v>34</v>
      </c>
      <c r="M621" s="16">
        <v>0</v>
      </c>
      <c r="N621" s="16">
        <v>0</v>
      </c>
      <c r="O621" s="16">
        <v>0</v>
      </c>
      <c r="P621" s="16">
        <v>0</v>
      </c>
      <c r="Q621" s="7" t="s">
        <v>1276</v>
      </c>
      <c r="R621" s="7" t="str">
        <f>IF(Q621="","",VLOOKUP(Q621,Sheet2!$A$14:$B$65,2,0))</f>
        <v>小児入院医療管理料１</v>
      </c>
      <c r="S621" s="16">
        <v>34</v>
      </c>
    </row>
    <row r="622" spans="2:19" outlineLevel="2" x14ac:dyDescent="0.15">
      <c r="B622" s="10" t="s">
        <v>1732</v>
      </c>
      <c r="C622" s="10" t="s">
        <v>42</v>
      </c>
      <c r="D622" s="7" t="s">
        <v>183</v>
      </c>
      <c r="E622" s="10" t="s">
        <v>857</v>
      </c>
      <c r="F622" s="10" t="s">
        <v>1322</v>
      </c>
      <c r="G622" s="10" t="s">
        <v>1322</v>
      </c>
      <c r="H622" s="16">
        <v>45</v>
      </c>
      <c r="I622" s="16">
        <v>45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7" t="s">
        <v>1254</v>
      </c>
      <c r="R622" s="7" t="str">
        <f>IF(Q622="","",VLOOKUP(Q622,Sheet2!$A$14:$B$65,2,0))</f>
        <v>急性期一般入院料２</v>
      </c>
      <c r="S622" s="16">
        <v>29</v>
      </c>
    </row>
    <row r="623" spans="2:19" outlineLevel="2" x14ac:dyDescent="0.15">
      <c r="B623" s="10" t="s">
        <v>1732</v>
      </c>
      <c r="C623" s="10" t="s">
        <v>42</v>
      </c>
      <c r="D623" s="7" t="s">
        <v>183</v>
      </c>
      <c r="E623" s="10" t="s">
        <v>858</v>
      </c>
      <c r="F623" s="10" t="s">
        <v>1193</v>
      </c>
      <c r="G623" s="10" t="s">
        <v>1193</v>
      </c>
      <c r="H623" s="16">
        <v>28</v>
      </c>
      <c r="I623" s="16">
        <v>28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7" t="s">
        <v>1294</v>
      </c>
      <c r="R623" s="7" t="str">
        <f>IF(Q623="","",VLOOKUP(Q623,Sheet2!$A$14:$B$65,2,0))</f>
        <v>特定機能病院一般病棟７対１入院基本料</v>
      </c>
      <c r="S623" s="16">
        <v>28</v>
      </c>
    </row>
    <row r="624" spans="2:19" outlineLevel="2" x14ac:dyDescent="0.15">
      <c r="B624" s="10" t="s">
        <v>1732</v>
      </c>
      <c r="C624" s="10" t="s">
        <v>42</v>
      </c>
      <c r="D624" s="7" t="s">
        <v>183</v>
      </c>
      <c r="E624" s="10" t="s">
        <v>859</v>
      </c>
      <c r="F624" s="10" t="s">
        <v>1322</v>
      </c>
      <c r="G624" s="10" t="s">
        <v>1322</v>
      </c>
      <c r="H624" s="16">
        <v>24</v>
      </c>
      <c r="I624" s="16">
        <v>24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7" t="s">
        <v>1290</v>
      </c>
      <c r="R624" s="7" t="str">
        <f>IF(Q624="","",VLOOKUP(Q624,Sheet2!$A$14:$B$65,2,0))</f>
        <v>回復期リハビリテーション病棟入院料４</v>
      </c>
      <c r="S624" s="16">
        <v>24</v>
      </c>
    </row>
    <row r="625" spans="2:19" outlineLevel="2" x14ac:dyDescent="0.15">
      <c r="B625" s="10" t="s">
        <v>1732</v>
      </c>
      <c r="C625" s="10" t="s">
        <v>42</v>
      </c>
      <c r="D625" s="7" t="s">
        <v>183</v>
      </c>
      <c r="E625" s="10" t="s">
        <v>860</v>
      </c>
      <c r="F625" s="10" t="s">
        <v>1322</v>
      </c>
      <c r="G625" s="10" t="s">
        <v>1322</v>
      </c>
      <c r="H625" s="16">
        <v>24</v>
      </c>
      <c r="I625" s="16">
        <v>24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7" t="s">
        <v>1290</v>
      </c>
      <c r="R625" s="7" t="str">
        <f>IF(Q625="","",VLOOKUP(Q625,Sheet2!$A$14:$B$65,2,0))</f>
        <v>回復期リハビリテーション病棟入院料４</v>
      </c>
      <c r="S625" s="16">
        <v>24</v>
      </c>
    </row>
    <row r="626" spans="2:19" outlineLevel="2" x14ac:dyDescent="0.15">
      <c r="B626" s="10" t="s">
        <v>1732</v>
      </c>
      <c r="C626" s="10" t="s">
        <v>42</v>
      </c>
      <c r="D626" s="7" t="s">
        <v>183</v>
      </c>
      <c r="E626" s="10" t="s">
        <v>861</v>
      </c>
      <c r="F626" s="10" t="s">
        <v>1322</v>
      </c>
      <c r="G626" s="10" t="s">
        <v>1322</v>
      </c>
      <c r="H626" s="16">
        <v>23</v>
      </c>
      <c r="I626" s="16">
        <v>23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7" t="s">
        <v>1290</v>
      </c>
      <c r="R626" s="7" t="str">
        <f>IF(Q626="","",VLOOKUP(Q626,Sheet2!$A$14:$B$65,2,0))</f>
        <v>回復期リハビリテーション病棟入院料４</v>
      </c>
      <c r="S626" s="16">
        <v>23</v>
      </c>
    </row>
    <row r="627" spans="2:19" outlineLevel="1" x14ac:dyDescent="0.15">
      <c r="B627" s="10"/>
      <c r="C627" s="10"/>
      <c r="D627" s="9" t="s">
        <v>1442</v>
      </c>
      <c r="E627" s="10"/>
      <c r="F627" s="10"/>
      <c r="G627" s="10"/>
      <c r="H627" s="16">
        <f t="shared" ref="H627:P627" si="123">SUBTOTAL(9,H621:H626)</f>
        <v>144</v>
      </c>
      <c r="I627" s="16">
        <f t="shared" si="123"/>
        <v>144</v>
      </c>
      <c r="J627" s="16">
        <f t="shared" si="123"/>
        <v>0</v>
      </c>
      <c r="K627" s="16">
        <f t="shared" si="123"/>
        <v>34</v>
      </c>
      <c r="L627" s="16">
        <f t="shared" si="123"/>
        <v>34</v>
      </c>
      <c r="M627" s="16">
        <f t="shared" si="123"/>
        <v>0</v>
      </c>
      <c r="N627" s="16">
        <f t="shared" si="123"/>
        <v>0</v>
      </c>
      <c r="O627" s="16">
        <f t="shared" si="123"/>
        <v>0</v>
      </c>
      <c r="P627" s="16">
        <f t="shared" si="123"/>
        <v>0</v>
      </c>
      <c r="Q627" s="7"/>
      <c r="R627" s="7"/>
      <c r="S627" s="16">
        <f>SUBTOTAL(9,S621:S626)</f>
        <v>162</v>
      </c>
    </row>
    <row r="628" spans="2:19" outlineLevel="2" x14ac:dyDescent="0.15">
      <c r="B628" s="10" t="s">
        <v>1732</v>
      </c>
      <c r="C628" s="10" t="s">
        <v>42</v>
      </c>
      <c r="D628" s="7" t="s">
        <v>166</v>
      </c>
      <c r="E628" s="10" t="s">
        <v>523</v>
      </c>
      <c r="F628" s="10" t="s">
        <v>1322</v>
      </c>
      <c r="G628" s="10" t="s">
        <v>1322</v>
      </c>
      <c r="H628" s="16">
        <v>44</v>
      </c>
      <c r="I628" s="16">
        <v>38</v>
      </c>
      <c r="J628" s="16">
        <v>6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7" t="s">
        <v>1254</v>
      </c>
      <c r="R628" s="7" t="str">
        <f>IF(Q628="","",VLOOKUP(Q628,Sheet2!$A$14:$B$65,2,0))</f>
        <v>急性期一般入院料２</v>
      </c>
      <c r="S628" s="16">
        <v>44</v>
      </c>
    </row>
    <row r="629" spans="2:19" outlineLevel="2" x14ac:dyDescent="0.15">
      <c r="B629" s="10" t="s">
        <v>1732</v>
      </c>
      <c r="C629" s="10" t="s">
        <v>42</v>
      </c>
      <c r="D629" s="7" t="s">
        <v>166</v>
      </c>
      <c r="E629" s="10" t="s">
        <v>520</v>
      </c>
      <c r="F629" s="10" t="s">
        <v>1322</v>
      </c>
      <c r="G629" s="10" t="s">
        <v>1322</v>
      </c>
      <c r="H629" s="16">
        <v>45</v>
      </c>
      <c r="I629" s="16">
        <v>37</v>
      </c>
      <c r="J629" s="16">
        <v>8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7" t="s">
        <v>1254</v>
      </c>
      <c r="R629" s="7" t="str">
        <f>IF(Q629="","",VLOOKUP(Q629,Sheet2!$A$14:$B$65,2,0))</f>
        <v>急性期一般入院料２</v>
      </c>
      <c r="S629" s="16">
        <v>45</v>
      </c>
    </row>
    <row r="630" spans="2:19" outlineLevel="2" x14ac:dyDescent="0.15">
      <c r="B630" s="10" t="s">
        <v>1732</v>
      </c>
      <c r="C630" s="10" t="s">
        <v>42</v>
      </c>
      <c r="D630" s="7" t="s">
        <v>166</v>
      </c>
      <c r="E630" s="10" t="s">
        <v>524</v>
      </c>
      <c r="F630" s="10" t="s">
        <v>1322</v>
      </c>
      <c r="G630" s="10" t="s">
        <v>1322</v>
      </c>
      <c r="H630" s="16">
        <v>46</v>
      </c>
      <c r="I630" s="16">
        <v>34</v>
      </c>
      <c r="J630" s="16">
        <v>12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7" t="s">
        <v>1254</v>
      </c>
      <c r="R630" s="7" t="str">
        <f>IF(Q630="","",VLOOKUP(Q630,Sheet2!$A$14:$B$65,2,0))</f>
        <v>急性期一般入院料２</v>
      </c>
      <c r="S630" s="16">
        <v>46</v>
      </c>
    </row>
    <row r="631" spans="2:19" outlineLevel="1" x14ac:dyDescent="0.15">
      <c r="B631" s="10"/>
      <c r="C631" s="10"/>
      <c r="D631" s="9" t="s">
        <v>1425</v>
      </c>
      <c r="E631" s="10"/>
      <c r="F631" s="10"/>
      <c r="G631" s="10"/>
      <c r="H631" s="16">
        <f t="shared" ref="H631:P631" si="124">SUBTOTAL(9,H628:H630)</f>
        <v>135</v>
      </c>
      <c r="I631" s="16">
        <f t="shared" si="124"/>
        <v>109</v>
      </c>
      <c r="J631" s="16">
        <f t="shared" si="124"/>
        <v>26</v>
      </c>
      <c r="K631" s="16">
        <f t="shared" si="124"/>
        <v>0</v>
      </c>
      <c r="L631" s="16">
        <f t="shared" si="124"/>
        <v>0</v>
      </c>
      <c r="M631" s="16">
        <f t="shared" si="124"/>
        <v>0</v>
      </c>
      <c r="N631" s="16">
        <f t="shared" si="124"/>
        <v>0</v>
      </c>
      <c r="O631" s="16">
        <f t="shared" si="124"/>
        <v>0</v>
      </c>
      <c r="P631" s="16">
        <f t="shared" si="124"/>
        <v>0</v>
      </c>
      <c r="Q631" s="7"/>
      <c r="R631" s="7"/>
      <c r="S631" s="16">
        <f>SUBTOTAL(9,S628:S630)</f>
        <v>135</v>
      </c>
    </row>
    <row r="632" spans="2:19" outlineLevel="2" x14ac:dyDescent="0.15">
      <c r="B632" s="10" t="s">
        <v>1732</v>
      </c>
      <c r="C632" s="10" t="s">
        <v>6</v>
      </c>
      <c r="D632" s="7" t="s">
        <v>296</v>
      </c>
      <c r="E632" s="10" t="s">
        <v>491</v>
      </c>
      <c r="F632" s="10" t="s">
        <v>1193</v>
      </c>
      <c r="G632" s="10" t="s">
        <v>1323</v>
      </c>
      <c r="H632" s="16">
        <v>44</v>
      </c>
      <c r="I632" s="16">
        <v>43</v>
      </c>
      <c r="J632" s="16">
        <v>1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7" t="s">
        <v>1284</v>
      </c>
      <c r="R632" s="7" t="str">
        <f>IF(Q632="","",VLOOKUP(Q632,Sheet2!$A$14:$B$65,2,0))</f>
        <v>特定機能病院一般病棟10対１入院基本料</v>
      </c>
      <c r="S632" s="16">
        <v>44</v>
      </c>
    </row>
    <row r="633" spans="2:19" outlineLevel="2" x14ac:dyDescent="0.15">
      <c r="B633" s="10" t="s">
        <v>1732</v>
      </c>
      <c r="C633" s="10" t="s">
        <v>6</v>
      </c>
      <c r="D633" s="7" t="s">
        <v>296</v>
      </c>
      <c r="E633" s="10" t="s">
        <v>634</v>
      </c>
      <c r="F633" s="10" t="s">
        <v>1193</v>
      </c>
      <c r="G633" s="10" t="s">
        <v>1193</v>
      </c>
      <c r="H633" s="16">
        <v>53</v>
      </c>
      <c r="I633" s="16">
        <v>51</v>
      </c>
      <c r="J633" s="16">
        <v>2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7" t="s">
        <v>1284</v>
      </c>
      <c r="R633" s="7" t="str">
        <f>IF(Q633="","",VLOOKUP(Q633,Sheet2!$A$14:$B$65,2,0))</f>
        <v>特定機能病院一般病棟10対１入院基本料</v>
      </c>
      <c r="S633" s="16">
        <v>53</v>
      </c>
    </row>
    <row r="634" spans="2:19" outlineLevel="2" x14ac:dyDescent="0.15">
      <c r="B634" s="10" t="s">
        <v>1732</v>
      </c>
      <c r="C634" s="10" t="s">
        <v>6</v>
      </c>
      <c r="D634" s="7" t="s">
        <v>296</v>
      </c>
      <c r="E634" s="10" t="s">
        <v>633</v>
      </c>
      <c r="F634" s="10" t="s">
        <v>1193</v>
      </c>
      <c r="G634" s="10" t="s">
        <v>1193</v>
      </c>
      <c r="H634" s="16">
        <v>0</v>
      </c>
      <c r="I634" s="16">
        <v>0</v>
      </c>
      <c r="J634" s="16">
        <v>0</v>
      </c>
      <c r="K634" s="16">
        <v>53</v>
      </c>
      <c r="L634" s="16">
        <v>53</v>
      </c>
      <c r="M634" s="16">
        <v>0</v>
      </c>
      <c r="N634" s="16">
        <v>0</v>
      </c>
      <c r="O634" s="16">
        <v>0</v>
      </c>
      <c r="P634" s="16">
        <v>0</v>
      </c>
      <c r="Q634" s="7" t="s">
        <v>1257</v>
      </c>
      <c r="R634" s="7" t="str">
        <f>IF(Q634="","",VLOOKUP(Q634,Sheet2!$A$14:$B$65,2,0))</f>
        <v>急性期一般入院料６</v>
      </c>
      <c r="S634" s="16">
        <v>53</v>
      </c>
    </row>
    <row r="635" spans="2:19" outlineLevel="1" x14ac:dyDescent="0.15">
      <c r="B635" s="10"/>
      <c r="C635" s="10"/>
      <c r="D635" s="9" t="s">
        <v>1554</v>
      </c>
      <c r="E635" s="10"/>
      <c r="F635" s="10"/>
      <c r="G635" s="10"/>
      <c r="H635" s="16">
        <f t="shared" ref="H635:P635" si="125">SUBTOTAL(9,H632:H634)</f>
        <v>97</v>
      </c>
      <c r="I635" s="16">
        <f t="shared" si="125"/>
        <v>94</v>
      </c>
      <c r="J635" s="16">
        <f t="shared" si="125"/>
        <v>3</v>
      </c>
      <c r="K635" s="16">
        <f t="shared" si="125"/>
        <v>53</v>
      </c>
      <c r="L635" s="16">
        <f t="shared" si="125"/>
        <v>53</v>
      </c>
      <c r="M635" s="16">
        <f t="shared" si="125"/>
        <v>0</v>
      </c>
      <c r="N635" s="16">
        <f t="shared" si="125"/>
        <v>0</v>
      </c>
      <c r="O635" s="16">
        <f t="shared" si="125"/>
        <v>0</v>
      </c>
      <c r="P635" s="16">
        <f t="shared" si="125"/>
        <v>0</v>
      </c>
      <c r="Q635" s="7"/>
      <c r="R635" s="7"/>
      <c r="S635" s="16">
        <f>SUBTOTAL(9,S632:S634)</f>
        <v>150</v>
      </c>
    </row>
    <row r="636" spans="2:19" outlineLevel="2" x14ac:dyDescent="0.15">
      <c r="B636" s="10" t="s">
        <v>1732</v>
      </c>
      <c r="C636" s="10" t="s">
        <v>6</v>
      </c>
      <c r="D636" s="7" t="s">
        <v>74</v>
      </c>
      <c r="E636" s="10" t="s">
        <v>496</v>
      </c>
      <c r="F636" s="10" t="s">
        <v>1323</v>
      </c>
      <c r="G636" s="10" t="s">
        <v>1323</v>
      </c>
      <c r="H636" s="16">
        <v>45</v>
      </c>
      <c r="I636" s="16">
        <v>45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7" t="s">
        <v>1282</v>
      </c>
      <c r="R636" s="7" t="str">
        <f>IF(Q636="","",VLOOKUP(Q636,Sheet2!$A$14:$B$65,2,0))</f>
        <v>小児入院医療管理料３</v>
      </c>
      <c r="S636" s="16">
        <v>45</v>
      </c>
    </row>
    <row r="637" spans="2:19" outlineLevel="2" x14ac:dyDescent="0.15">
      <c r="B637" s="10" t="s">
        <v>1732</v>
      </c>
      <c r="C637" s="10" t="s">
        <v>6</v>
      </c>
      <c r="D637" s="7" t="s">
        <v>74</v>
      </c>
      <c r="E637" s="10" t="s">
        <v>497</v>
      </c>
      <c r="F637" s="10" t="s">
        <v>1323</v>
      </c>
      <c r="G637" s="10" t="s">
        <v>1323</v>
      </c>
      <c r="H637" s="16">
        <v>45</v>
      </c>
      <c r="I637" s="16">
        <v>45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7" t="s">
        <v>1276</v>
      </c>
      <c r="R637" s="7" t="str">
        <f>IF(Q637="","",VLOOKUP(Q637,Sheet2!$A$14:$B$65,2,0))</f>
        <v>小児入院医療管理料１</v>
      </c>
      <c r="S637" s="16">
        <v>45</v>
      </c>
    </row>
    <row r="638" spans="2:19" outlineLevel="2" x14ac:dyDescent="0.15">
      <c r="B638" s="10" t="s">
        <v>1732</v>
      </c>
      <c r="C638" s="10" t="s">
        <v>6</v>
      </c>
      <c r="D638" s="7" t="s">
        <v>74</v>
      </c>
      <c r="E638" s="10" t="s">
        <v>498</v>
      </c>
      <c r="F638" s="10" t="s">
        <v>1193</v>
      </c>
      <c r="G638" s="10" t="s">
        <v>1193</v>
      </c>
      <c r="H638" s="16">
        <v>0</v>
      </c>
      <c r="I638" s="16">
        <v>0</v>
      </c>
      <c r="J638" s="16">
        <v>0</v>
      </c>
      <c r="K638" s="16">
        <v>57</v>
      </c>
      <c r="L638" s="16">
        <v>57</v>
      </c>
      <c r="M638" s="16">
        <v>0</v>
      </c>
      <c r="N638" s="16">
        <v>0</v>
      </c>
      <c r="O638" s="16">
        <v>0</v>
      </c>
      <c r="P638" s="16">
        <v>0</v>
      </c>
      <c r="Q638" s="7" t="s">
        <v>1266</v>
      </c>
      <c r="R638" s="7" t="str">
        <f>IF(Q638="","",VLOOKUP(Q638,Sheet2!$A$14:$B$65,2,0))</f>
        <v>急性期一般入院料７</v>
      </c>
      <c r="S638" s="16">
        <v>57</v>
      </c>
    </row>
    <row r="639" spans="2:19" outlineLevel="2" x14ac:dyDescent="0.15">
      <c r="B639" s="10" t="s">
        <v>1732</v>
      </c>
      <c r="C639" s="10" t="s">
        <v>6</v>
      </c>
      <c r="D639" s="7" t="s">
        <v>74</v>
      </c>
      <c r="E639" s="10" t="s">
        <v>499</v>
      </c>
      <c r="F639" s="10" t="s">
        <v>1193</v>
      </c>
      <c r="G639" s="10" t="s">
        <v>1193</v>
      </c>
      <c r="H639" s="16">
        <v>0</v>
      </c>
      <c r="I639" s="16">
        <v>0</v>
      </c>
      <c r="J639" s="16">
        <v>0</v>
      </c>
      <c r="K639" s="16">
        <v>58</v>
      </c>
      <c r="L639" s="16">
        <v>58</v>
      </c>
      <c r="M639" s="16">
        <v>0</v>
      </c>
      <c r="N639" s="16">
        <v>58</v>
      </c>
      <c r="O639" s="16">
        <v>58</v>
      </c>
      <c r="P639" s="16">
        <v>0</v>
      </c>
      <c r="Q639" s="7" t="s">
        <v>433</v>
      </c>
      <c r="R639" s="7" t="str">
        <f>IF(Q639="","",VLOOKUP(Q639,Sheet2!$A$14:$B$65,2,0))</f>
        <v/>
      </c>
      <c r="S639" s="16">
        <v>0</v>
      </c>
    </row>
    <row r="640" spans="2:19" outlineLevel="2" x14ac:dyDescent="0.15">
      <c r="B640" s="10" t="s">
        <v>1732</v>
      </c>
      <c r="C640" s="10" t="s">
        <v>6</v>
      </c>
      <c r="D640" s="7" t="s">
        <v>74</v>
      </c>
      <c r="E640" s="10" t="s">
        <v>500</v>
      </c>
      <c r="F640" s="10" t="s">
        <v>1322</v>
      </c>
      <c r="G640" s="10" t="s">
        <v>1322</v>
      </c>
      <c r="H640" s="16">
        <v>45</v>
      </c>
      <c r="I640" s="16">
        <v>45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7" t="s">
        <v>1254</v>
      </c>
      <c r="R640" s="7" t="str">
        <f>IF(Q640="","",VLOOKUP(Q640,Sheet2!$A$14:$B$65,2,0))</f>
        <v>急性期一般入院料２</v>
      </c>
      <c r="S640" s="16">
        <v>45</v>
      </c>
    </row>
    <row r="641" spans="2:19" outlineLevel="1" x14ac:dyDescent="0.15">
      <c r="B641" s="10"/>
      <c r="C641" s="10"/>
      <c r="D641" s="9" t="s">
        <v>1333</v>
      </c>
      <c r="E641" s="10"/>
      <c r="F641" s="10"/>
      <c r="G641" s="10"/>
      <c r="H641" s="16">
        <f t="shared" ref="H641:P641" si="126">SUBTOTAL(9,H636:H640)</f>
        <v>135</v>
      </c>
      <c r="I641" s="16">
        <f t="shared" si="126"/>
        <v>135</v>
      </c>
      <c r="J641" s="16">
        <f t="shared" si="126"/>
        <v>0</v>
      </c>
      <c r="K641" s="16">
        <f t="shared" si="126"/>
        <v>115</v>
      </c>
      <c r="L641" s="16">
        <f t="shared" si="126"/>
        <v>115</v>
      </c>
      <c r="M641" s="16">
        <f t="shared" si="126"/>
        <v>0</v>
      </c>
      <c r="N641" s="16">
        <f t="shared" si="126"/>
        <v>58</v>
      </c>
      <c r="O641" s="16">
        <f t="shared" si="126"/>
        <v>58</v>
      </c>
      <c r="P641" s="16">
        <f t="shared" si="126"/>
        <v>0</v>
      </c>
      <c r="Q641" s="7"/>
      <c r="R641" s="7"/>
      <c r="S641" s="16">
        <f>SUBTOTAL(9,S636:S640)</f>
        <v>192</v>
      </c>
    </row>
    <row r="642" spans="2:19" outlineLevel="2" x14ac:dyDescent="0.15">
      <c r="B642" s="10" t="s">
        <v>1732</v>
      </c>
      <c r="C642" s="10" t="s">
        <v>6</v>
      </c>
      <c r="D642" s="7" t="s">
        <v>204</v>
      </c>
      <c r="E642" s="10" t="s">
        <v>491</v>
      </c>
      <c r="F642" s="10" t="s">
        <v>1193</v>
      </c>
      <c r="G642" s="10" t="s">
        <v>1193</v>
      </c>
      <c r="H642" s="16">
        <v>0</v>
      </c>
      <c r="I642" s="16">
        <v>0</v>
      </c>
      <c r="J642" s="16">
        <v>0</v>
      </c>
      <c r="K642" s="16">
        <v>60</v>
      </c>
      <c r="L642" s="16">
        <v>60</v>
      </c>
      <c r="M642" s="16">
        <v>0</v>
      </c>
      <c r="N642" s="16">
        <v>60</v>
      </c>
      <c r="O642" s="16">
        <v>60</v>
      </c>
      <c r="P642" s="16">
        <v>0</v>
      </c>
      <c r="Q642" s="7" t="s">
        <v>433</v>
      </c>
      <c r="R642" s="7" t="str">
        <f>IF(Q642="","",VLOOKUP(Q642,Sheet2!$A$14:$B$65,2,0))</f>
        <v/>
      </c>
      <c r="S642" s="16">
        <v>0</v>
      </c>
    </row>
    <row r="643" spans="2:19" outlineLevel="2" x14ac:dyDescent="0.15">
      <c r="B643" s="10" t="s">
        <v>1732</v>
      </c>
      <c r="C643" s="10" t="s">
        <v>6</v>
      </c>
      <c r="D643" s="7" t="s">
        <v>204</v>
      </c>
      <c r="E643" s="10" t="s">
        <v>513</v>
      </c>
      <c r="F643" s="10" t="s">
        <v>1193</v>
      </c>
      <c r="G643" s="10" t="s">
        <v>1193</v>
      </c>
      <c r="H643" s="16">
        <v>0</v>
      </c>
      <c r="I643" s="16">
        <v>0</v>
      </c>
      <c r="J643" s="16">
        <v>0</v>
      </c>
      <c r="K643" s="16">
        <v>60</v>
      </c>
      <c r="L643" s="16">
        <v>60</v>
      </c>
      <c r="M643" s="16">
        <v>0</v>
      </c>
      <c r="N643" s="16">
        <v>0</v>
      </c>
      <c r="O643" s="16">
        <v>0</v>
      </c>
      <c r="P643" s="16">
        <v>0</v>
      </c>
      <c r="Q643" s="7" t="s">
        <v>1257</v>
      </c>
      <c r="R643" s="7" t="str">
        <f>IF(Q643="","",VLOOKUP(Q643,Sheet2!$A$14:$B$65,2,0))</f>
        <v>急性期一般入院料６</v>
      </c>
      <c r="S643" s="16">
        <v>60</v>
      </c>
    </row>
    <row r="644" spans="2:19" outlineLevel="2" x14ac:dyDescent="0.15">
      <c r="B644" s="10" t="s">
        <v>1732</v>
      </c>
      <c r="C644" s="10" t="s">
        <v>6</v>
      </c>
      <c r="D644" s="7" t="s">
        <v>204</v>
      </c>
      <c r="E644" s="10" t="s">
        <v>634</v>
      </c>
      <c r="F644" s="10" t="s">
        <v>1193</v>
      </c>
      <c r="G644" s="10" t="s">
        <v>1193</v>
      </c>
      <c r="H644" s="16">
        <v>0</v>
      </c>
      <c r="I644" s="16">
        <v>0</v>
      </c>
      <c r="J644" s="16">
        <v>0</v>
      </c>
      <c r="K644" s="16">
        <v>60</v>
      </c>
      <c r="L644" s="16">
        <v>60</v>
      </c>
      <c r="M644" s="16">
        <v>0</v>
      </c>
      <c r="N644" s="16">
        <v>0</v>
      </c>
      <c r="O644" s="16">
        <v>0</v>
      </c>
      <c r="P644" s="16">
        <v>0</v>
      </c>
      <c r="Q644" s="7" t="s">
        <v>1257</v>
      </c>
      <c r="R644" s="7" t="str">
        <f>IF(Q644="","",VLOOKUP(Q644,Sheet2!$A$14:$B$65,2,0))</f>
        <v>急性期一般入院料６</v>
      </c>
      <c r="S644" s="16">
        <v>60</v>
      </c>
    </row>
    <row r="645" spans="2:19" outlineLevel="2" x14ac:dyDescent="0.15">
      <c r="B645" s="10" t="s">
        <v>1732</v>
      </c>
      <c r="C645" s="10" t="s">
        <v>6</v>
      </c>
      <c r="D645" s="7" t="s">
        <v>204</v>
      </c>
      <c r="E645" s="10" t="s">
        <v>633</v>
      </c>
      <c r="F645" s="10" t="s">
        <v>1193</v>
      </c>
      <c r="G645" s="10" t="s">
        <v>1193</v>
      </c>
      <c r="H645" s="16">
        <v>60</v>
      </c>
      <c r="I645" s="16">
        <v>60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7" t="s">
        <v>1294</v>
      </c>
      <c r="R645" s="7" t="str">
        <f>IF(Q645="","",VLOOKUP(Q645,Sheet2!$A$14:$B$65,2,0))</f>
        <v>特定機能病院一般病棟７対１入院基本料</v>
      </c>
      <c r="S645" s="16">
        <v>60</v>
      </c>
    </row>
    <row r="646" spans="2:19" outlineLevel="2" x14ac:dyDescent="0.15">
      <c r="B646" s="10" t="s">
        <v>1732</v>
      </c>
      <c r="C646" s="10" t="s">
        <v>6</v>
      </c>
      <c r="D646" s="7" t="s">
        <v>204</v>
      </c>
      <c r="E646" s="10" t="s">
        <v>514</v>
      </c>
      <c r="F646" s="10" t="s">
        <v>1193</v>
      </c>
      <c r="G646" s="10" t="s">
        <v>1193</v>
      </c>
      <c r="H646" s="16">
        <v>57</v>
      </c>
      <c r="I646" s="16">
        <v>57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7" t="s">
        <v>1294</v>
      </c>
      <c r="R646" s="7" t="str">
        <f>IF(Q646="","",VLOOKUP(Q646,Sheet2!$A$14:$B$65,2,0))</f>
        <v>特定機能病院一般病棟７対１入院基本料</v>
      </c>
      <c r="S646" s="16">
        <v>57</v>
      </c>
    </row>
    <row r="647" spans="2:19" outlineLevel="1" x14ac:dyDescent="0.15">
      <c r="B647" s="10"/>
      <c r="C647" s="10"/>
      <c r="D647" s="9" t="s">
        <v>1463</v>
      </c>
      <c r="E647" s="10"/>
      <c r="F647" s="10"/>
      <c r="G647" s="10"/>
      <c r="H647" s="16">
        <f t="shared" ref="H647:P647" si="127">SUBTOTAL(9,H642:H646)</f>
        <v>117</v>
      </c>
      <c r="I647" s="16">
        <f t="shared" si="127"/>
        <v>117</v>
      </c>
      <c r="J647" s="16">
        <f t="shared" si="127"/>
        <v>0</v>
      </c>
      <c r="K647" s="16">
        <f t="shared" si="127"/>
        <v>180</v>
      </c>
      <c r="L647" s="16">
        <f t="shared" si="127"/>
        <v>180</v>
      </c>
      <c r="M647" s="16">
        <f t="shared" si="127"/>
        <v>0</v>
      </c>
      <c r="N647" s="16">
        <f t="shared" si="127"/>
        <v>60</v>
      </c>
      <c r="O647" s="16">
        <f t="shared" si="127"/>
        <v>60</v>
      </c>
      <c r="P647" s="16">
        <f t="shared" si="127"/>
        <v>0</v>
      </c>
      <c r="Q647" s="7"/>
      <c r="R647" s="7"/>
      <c r="S647" s="16">
        <f>SUBTOTAL(9,S642:S646)</f>
        <v>237</v>
      </c>
    </row>
    <row r="648" spans="2:19" outlineLevel="2" x14ac:dyDescent="0.15">
      <c r="B648" s="10" t="s">
        <v>1732</v>
      </c>
      <c r="C648" s="10" t="s">
        <v>6</v>
      </c>
      <c r="D648" s="7" t="s">
        <v>431</v>
      </c>
      <c r="E648" s="10" t="s">
        <v>1236</v>
      </c>
      <c r="F648" s="10" t="s">
        <v>1324</v>
      </c>
      <c r="G648" s="10" t="s">
        <v>1324</v>
      </c>
      <c r="H648" s="16">
        <v>21</v>
      </c>
      <c r="I648" s="16">
        <v>0</v>
      </c>
      <c r="J648" s="16">
        <v>21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7" t="s">
        <v>433</v>
      </c>
      <c r="R648" s="7" t="str">
        <f>IF(Q648="","",VLOOKUP(Q648,Sheet2!$A$14:$B$65,2,0))</f>
        <v/>
      </c>
      <c r="S648" s="16">
        <v>0</v>
      </c>
    </row>
    <row r="649" spans="2:19" outlineLevel="1" x14ac:dyDescent="0.15">
      <c r="B649" s="10"/>
      <c r="C649" s="10"/>
      <c r="D649" s="9" t="s">
        <v>1689</v>
      </c>
      <c r="E649" s="10"/>
      <c r="F649" s="10"/>
      <c r="G649" s="10"/>
      <c r="H649" s="16">
        <f t="shared" ref="H649:P649" si="128">SUBTOTAL(9,H648:H648)</f>
        <v>21</v>
      </c>
      <c r="I649" s="16">
        <f t="shared" si="128"/>
        <v>0</v>
      </c>
      <c r="J649" s="16">
        <f t="shared" si="128"/>
        <v>21</v>
      </c>
      <c r="K649" s="16">
        <f t="shared" si="128"/>
        <v>0</v>
      </c>
      <c r="L649" s="16">
        <f t="shared" si="128"/>
        <v>0</v>
      </c>
      <c r="M649" s="16">
        <f t="shared" si="128"/>
        <v>0</v>
      </c>
      <c r="N649" s="16">
        <f t="shared" si="128"/>
        <v>0</v>
      </c>
      <c r="O649" s="16">
        <f t="shared" si="128"/>
        <v>0</v>
      </c>
      <c r="P649" s="16">
        <f t="shared" si="128"/>
        <v>0</v>
      </c>
      <c r="Q649" s="7"/>
      <c r="R649" s="7"/>
      <c r="S649" s="16">
        <f>SUBTOTAL(9,S648:S648)</f>
        <v>0</v>
      </c>
    </row>
    <row r="650" spans="2:19" outlineLevel="2" x14ac:dyDescent="0.15">
      <c r="B650" s="10" t="s">
        <v>1732</v>
      </c>
      <c r="C650" s="10" t="s">
        <v>61</v>
      </c>
      <c r="D650" s="7" t="s">
        <v>334</v>
      </c>
      <c r="E650" s="10" t="s">
        <v>492</v>
      </c>
      <c r="F650" s="10" t="s">
        <v>1322</v>
      </c>
      <c r="G650" s="10" t="s">
        <v>1322</v>
      </c>
      <c r="H650" s="16">
        <v>30</v>
      </c>
      <c r="I650" s="16">
        <v>30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7" t="s">
        <v>1219</v>
      </c>
      <c r="R650" s="7" t="str">
        <f>IF(Q650="","",VLOOKUP(Q650,Sheet2!$A$14:$B$65,2,0))</f>
        <v>急性期一般入院料１</v>
      </c>
      <c r="S650" s="16">
        <v>30</v>
      </c>
    </row>
    <row r="651" spans="2:19" outlineLevel="1" x14ac:dyDescent="0.15">
      <c r="B651" s="10"/>
      <c r="C651" s="10"/>
      <c r="D651" s="9" t="s">
        <v>1592</v>
      </c>
      <c r="E651" s="10"/>
      <c r="F651" s="10"/>
      <c r="G651" s="10"/>
      <c r="H651" s="16">
        <f t="shared" ref="H651:P651" si="129">SUBTOTAL(9,H650:H650)</f>
        <v>30</v>
      </c>
      <c r="I651" s="16">
        <f t="shared" si="129"/>
        <v>30</v>
      </c>
      <c r="J651" s="16">
        <f t="shared" si="129"/>
        <v>0</v>
      </c>
      <c r="K651" s="16">
        <f t="shared" si="129"/>
        <v>0</v>
      </c>
      <c r="L651" s="16">
        <f t="shared" si="129"/>
        <v>0</v>
      </c>
      <c r="M651" s="16">
        <f t="shared" si="129"/>
        <v>0</v>
      </c>
      <c r="N651" s="16">
        <f t="shared" si="129"/>
        <v>0</v>
      </c>
      <c r="O651" s="16">
        <f t="shared" si="129"/>
        <v>0</v>
      </c>
      <c r="P651" s="16">
        <f t="shared" si="129"/>
        <v>0</v>
      </c>
      <c r="Q651" s="7"/>
      <c r="R651" s="7"/>
      <c r="S651" s="16">
        <f>SUBTOTAL(9,S650:S650)</f>
        <v>30</v>
      </c>
    </row>
    <row r="652" spans="2:19" outlineLevel="2" x14ac:dyDescent="0.15">
      <c r="B652" s="10" t="s">
        <v>1732</v>
      </c>
      <c r="C652" s="10" t="s">
        <v>61</v>
      </c>
      <c r="D652" s="7" t="s">
        <v>353</v>
      </c>
      <c r="E652" s="10" t="s">
        <v>1167</v>
      </c>
      <c r="F652" s="10" t="s">
        <v>1322</v>
      </c>
      <c r="G652" s="10" t="s">
        <v>1322</v>
      </c>
      <c r="H652" s="16">
        <v>50</v>
      </c>
      <c r="I652" s="16">
        <v>24</v>
      </c>
      <c r="J652" s="16">
        <v>26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7" t="s">
        <v>1294</v>
      </c>
      <c r="R652" s="7" t="str">
        <f>IF(Q652="","",VLOOKUP(Q652,Sheet2!$A$14:$B$65,2,0))</f>
        <v>特定機能病院一般病棟７対１入院基本料</v>
      </c>
      <c r="S652" s="16">
        <v>50</v>
      </c>
    </row>
    <row r="653" spans="2:19" outlineLevel="1" x14ac:dyDescent="0.15">
      <c r="B653" s="10"/>
      <c r="C653" s="10"/>
      <c r="D653" s="9" t="s">
        <v>1611</v>
      </c>
      <c r="E653" s="10"/>
      <c r="F653" s="10"/>
      <c r="G653" s="10"/>
      <c r="H653" s="16">
        <f t="shared" ref="H653:P653" si="130">SUBTOTAL(9,H652:H652)</f>
        <v>50</v>
      </c>
      <c r="I653" s="16">
        <f t="shared" si="130"/>
        <v>24</v>
      </c>
      <c r="J653" s="16">
        <f t="shared" si="130"/>
        <v>26</v>
      </c>
      <c r="K653" s="16">
        <f t="shared" si="130"/>
        <v>0</v>
      </c>
      <c r="L653" s="16">
        <f t="shared" si="130"/>
        <v>0</v>
      </c>
      <c r="M653" s="16">
        <f t="shared" si="130"/>
        <v>0</v>
      </c>
      <c r="N653" s="16">
        <f t="shared" si="130"/>
        <v>0</v>
      </c>
      <c r="O653" s="16">
        <f t="shared" si="130"/>
        <v>0</v>
      </c>
      <c r="P653" s="16">
        <f t="shared" si="130"/>
        <v>0</v>
      </c>
      <c r="Q653" s="7"/>
      <c r="R653" s="7"/>
      <c r="S653" s="16">
        <f>SUBTOTAL(9,S652:S652)</f>
        <v>50</v>
      </c>
    </row>
    <row r="654" spans="2:19" outlineLevel="2" x14ac:dyDescent="0.15">
      <c r="B654" s="10" t="s">
        <v>1732</v>
      </c>
      <c r="C654" s="10" t="s">
        <v>63</v>
      </c>
      <c r="D654" s="7" t="s">
        <v>418</v>
      </c>
      <c r="E654" s="10" t="s">
        <v>491</v>
      </c>
      <c r="F654" s="10" t="s">
        <v>1193</v>
      </c>
      <c r="G654" s="10" t="s">
        <v>1193</v>
      </c>
      <c r="H654" s="16">
        <v>0</v>
      </c>
      <c r="I654" s="16">
        <v>0</v>
      </c>
      <c r="J654" s="16">
        <v>0</v>
      </c>
      <c r="K654" s="16">
        <v>48</v>
      </c>
      <c r="L654" s="16">
        <v>48</v>
      </c>
      <c r="M654" s="16">
        <v>0</v>
      </c>
      <c r="N654" s="16">
        <v>0</v>
      </c>
      <c r="O654" s="16">
        <v>0</v>
      </c>
      <c r="P654" s="16">
        <v>0</v>
      </c>
      <c r="Q654" s="7" t="s">
        <v>1257</v>
      </c>
      <c r="R654" s="7" t="str">
        <f>IF(Q654="","",VLOOKUP(Q654,Sheet2!$A$14:$B$65,2,0))</f>
        <v>急性期一般入院料６</v>
      </c>
      <c r="S654" s="16">
        <v>48</v>
      </c>
    </row>
    <row r="655" spans="2:19" outlineLevel="2" x14ac:dyDescent="0.15">
      <c r="B655" s="10" t="s">
        <v>1732</v>
      </c>
      <c r="C655" s="10" t="s">
        <v>63</v>
      </c>
      <c r="D655" s="7" t="s">
        <v>418</v>
      </c>
      <c r="E655" s="10" t="s">
        <v>1222</v>
      </c>
      <c r="F655" s="10" t="s">
        <v>1193</v>
      </c>
      <c r="G655" s="10" t="s">
        <v>1325</v>
      </c>
      <c r="H655" s="16">
        <v>0</v>
      </c>
      <c r="I655" s="16">
        <v>0</v>
      </c>
      <c r="J655" s="16">
        <v>0</v>
      </c>
      <c r="K655" s="16">
        <v>60</v>
      </c>
      <c r="L655" s="16">
        <v>60</v>
      </c>
      <c r="M655" s="16">
        <v>0</v>
      </c>
      <c r="N655" s="16">
        <v>60</v>
      </c>
      <c r="O655" s="16">
        <v>60</v>
      </c>
      <c r="P655" s="16">
        <v>0</v>
      </c>
      <c r="Q655" s="7" t="s">
        <v>433</v>
      </c>
      <c r="R655" s="7" t="str">
        <f>IF(Q655="","",VLOOKUP(Q655,Sheet2!$A$14:$B$65,2,0))</f>
        <v/>
      </c>
      <c r="S655" s="16">
        <v>0</v>
      </c>
    </row>
    <row r="656" spans="2:19" outlineLevel="2" x14ac:dyDescent="0.15">
      <c r="B656" s="10" t="s">
        <v>1732</v>
      </c>
      <c r="C656" s="10" t="s">
        <v>63</v>
      </c>
      <c r="D656" s="7" t="s">
        <v>418</v>
      </c>
      <c r="E656" s="10" t="s">
        <v>1223</v>
      </c>
      <c r="F656" s="10" t="s">
        <v>1193</v>
      </c>
      <c r="G656" s="10" t="s">
        <v>1323</v>
      </c>
      <c r="H656" s="16">
        <v>0</v>
      </c>
      <c r="I656" s="16">
        <v>0</v>
      </c>
      <c r="J656" s="16">
        <v>0</v>
      </c>
      <c r="K656" s="16">
        <v>19</v>
      </c>
      <c r="L656" s="16">
        <v>19</v>
      </c>
      <c r="M656" s="16">
        <v>0</v>
      </c>
      <c r="N656" s="16">
        <v>19</v>
      </c>
      <c r="O656" s="16">
        <v>19</v>
      </c>
      <c r="P656" s="16">
        <v>0</v>
      </c>
      <c r="Q656" s="7" t="s">
        <v>433</v>
      </c>
      <c r="R656" s="7" t="str">
        <f>IF(Q656="","",VLOOKUP(Q656,Sheet2!$A$14:$B$65,2,0))</f>
        <v/>
      </c>
      <c r="S656" s="16">
        <v>0</v>
      </c>
    </row>
    <row r="657" spans="2:19" outlineLevel="2" x14ac:dyDescent="0.15">
      <c r="B657" s="10" t="s">
        <v>1732</v>
      </c>
      <c r="C657" s="10" t="s">
        <v>63</v>
      </c>
      <c r="D657" s="7" t="s">
        <v>418</v>
      </c>
      <c r="E657" s="10" t="s">
        <v>513</v>
      </c>
      <c r="F657" s="10" t="s">
        <v>1193</v>
      </c>
      <c r="G657" s="10" t="s">
        <v>1193</v>
      </c>
      <c r="H657" s="16">
        <v>52</v>
      </c>
      <c r="I657" s="16">
        <v>52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7" t="s">
        <v>1284</v>
      </c>
      <c r="R657" s="7" t="str">
        <f>IF(Q657="","",VLOOKUP(Q657,Sheet2!$A$14:$B$65,2,0))</f>
        <v>特定機能病院一般病棟10対１入院基本料</v>
      </c>
      <c r="S657" s="16">
        <v>52</v>
      </c>
    </row>
    <row r="658" spans="2:19" outlineLevel="1" x14ac:dyDescent="0.15">
      <c r="B658" s="10"/>
      <c r="C658" s="10"/>
      <c r="D658" s="9" t="s">
        <v>1676</v>
      </c>
      <c r="E658" s="10"/>
      <c r="F658" s="10"/>
      <c r="G658" s="10"/>
      <c r="H658" s="16">
        <f t="shared" ref="H658:P658" si="131">SUBTOTAL(9,H654:H657)</f>
        <v>52</v>
      </c>
      <c r="I658" s="16">
        <f t="shared" si="131"/>
        <v>52</v>
      </c>
      <c r="J658" s="16">
        <f t="shared" si="131"/>
        <v>0</v>
      </c>
      <c r="K658" s="16">
        <f t="shared" si="131"/>
        <v>127</v>
      </c>
      <c r="L658" s="16">
        <f t="shared" si="131"/>
        <v>127</v>
      </c>
      <c r="M658" s="16">
        <f t="shared" si="131"/>
        <v>0</v>
      </c>
      <c r="N658" s="16">
        <f t="shared" si="131"/>
        <v>79</v>
      </c>
      <c r="O658" s="16">
        <f t="shared" si="131"/>
        <v>79</v>
      </c>
      <c r="P658" s="16">
        <f t="shared" si="131"/>
        <v>0</v>
      </c>
      <c r="Q658" s="7"/>
      <c r="R658" s="7"/>
      <c r="S658" s="16">
        <f>SUBTOTAL(9,S654:S657)</f>
        <v>100</v>
      </c>
    </row>
    <row r="659" spans="2:19" outlineLevel="2" x14ac:dyDescent="0.15">
      <c r="B659" s="10" t="s">
        <v>1732</v>
      </c>
      <c r="C659" s="10" t="s">
        <v>63</v>
      </c>
      <c r="D659" s="7" t="s">
        <v>380</v>
      </c>
      <c r="E659" s="10" t="s">
        <v>491</v>
      </c>
      <c r="F659" s="10" t="s">
        <v>1322</v>
      </c>
      <c r="G659" s="10" t="s">
        <v>1322</v>
      </c>
      <c r="H659" s="16">
        <v>32</v>
      </c>
      <c r="I659" s="16">
        <v>32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7" t="s">
        <v>1282</v>
      </c>
      <c r="R659" s="7" t="str">
        <f>IF(Q659="","",VLOOKUP(Q659,Sheet2!$A$14:$B$65,2,0))</f>
        <v>小児入院医療管理料３</v>
      </c>
      <c r="S659" s="16">
        <v>32</v>
      </c>
    </row>
    <row r="660" spans="2:19" outlineLevel="2" x14ac:dyDescent="0.15">
      <c r="B660" s="10" t="s">
        <v>1732</v>
      </c>
      <c r="C660" s="10" t="s">
        <v>63</v>
      </c>
      <c r="D660" s="7" t="s">
        <v>380</v>
      </c>
      <c r="E660" s="10" t="s">
        <v>634</v>
      </c>
      <c r="F660" s="10" t="s">
        <v>1323</v>
      </c>
      <c r="G660" s="10" t="s">
        <v>1323</v>
      </c>
      <c r="H660" s="16">
        <v>0</v>
      </c>
      <c r="I660" s="16">
        <v>0</v>
      </c>
      <c r="J660" s="16">
        <v>0</v>
      </c>
      <c r="K660" s="16">
        <v>44</v>
      </c>
      <c r="L660" s="16">
        <v>44</v>
      </c>
      <c r="M660" s="16">
        <v>0</v>
      </c>
      <c r="N660" s="16">
        <v>0</v>
      </c>
      <c r="O660" s="16">
        <v>0</v>
      </c>
      <c r="P660" s="16">
        <v>0</v>
      </c>
      <c r="Q660" s="7" t="s">
        <v>1257</v>
      </c>
      <c r="R660" s="7" t="str">
        <f>IF(Q660="","",VLOOKUP(Q660,Sheet2!$A$14:$B$65,2,0))</f>
        <v>急性期一般入院料６</v>
      </c>
      <c r="S660" s="16">
        <v>44</v>
      </c>
    </row>
    <row r="661" spans="2:19" outlineLevel="2" x14ac:dyDescent="0.15">
      <c r="B661" s="10" t="s">
        <v>1732</v>
      </c>
      <c r="C661" s="10" t="s">
        <v>63</v>
      </c>
      <c r="D661" s="7" t="s">
        <v>380</v>
      </c>
      <c r="E661" s="10" t="s">
        <v>633</v>
      </c>
      <c r="F661" s="10" t="s">
        <v>1193</v>
      </c>
      <c r="G661" s="10" t="s">
        <v>1193</v>
      </c>
      <c r="H661" s="16">
        <v>32</v>
      </c>
      <c r="I661" s="16">
        <v>32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7" t="s">
        <v>1294</v>
      </c>
      <c r="R661" s="7" t="str">
        <f>IF(Q661="","",VLOOKUP(Q661,Sheet2!$A$14:$B$65,2,0))</f>
        <v>特定機能病院一般病棟７対１入院基本料</v>
      </c>
      <c r="S661" s="16">
        <v>32</v>
      </c>
    </row>
    <row r="662" spans="2:19" outlineLevel="2" x14ac:dyDescent="0.15">
      <c r="B662" s="10" t="s">
        <v>1732</v>
      </c>
      <c r="C662" s="10" t="s">
        <v>63</v>
      </c>
      <c r="D662" s="7" t="s">
        <v>380</v>
      </c>
      <c r="E662" s="10" t="s">
        <v>512</v>
      </c>
      <c r="F662" s="10" t="s">
        <v>1193</v>
      </c>
      <c r="G662" s="10" t="s">
        <v>1325</v>
      </c>
      <c r="H662" s="16">
        <v>0</v>
      </c>
      <c r="I662" s="16">
        <v>0</v>
      </c>
      <c r="J662" s="16">
        <v>0</v>
      </c>
      <c r="K662" s="16">
        <v>55</v>
      </c>
      <c r="L662" s="16">
        <v>55</v>
      </c>
      <c r="M662" s="16">
        <v>0</v>
      </c>
      <c r="N662" s="16">
        <v>55</v>
      </c>
      <c r="O662" s="16">
        <v>55</v>
      </c>
      <c r="P662" s="16">
        <v>0</v>
      </c>
      <c r="Q662" s="7" t="s">
        <v>433</v>
      </c>
      <c r="R662" s="7" t="str">
        <f>IF(Q662="","",VLOOKUP(Q662,Sheet2!$A$14:$B$65,2,0))</f>
        <v/>
      </c>
      <c r="S662" s="16">
        <v>0</v>
      </c>
    </row>
    <row r="663" spans="2:19" outlineLevel="1" x14ac:dyDescent="0.15">
      <c r="B663" s="10"/>
      <c r="C663" s="10"/>
      <c r="D663" s="9" t="s">
        <v>1638</v>
      </c>
      <c r="E663" s="10"/>
      <c r="F663" s="10"/>
      <c r="G663" s="10"/>
      <c r="H663" s="16">
        <f t="shared" ref="H663:P663" si="132">SUBTOTAL(9,H659:H662)</f>
        <v>64</v>
      </c>
      <c r="I663" s="16">
        <f t="shared" si="132"/>
        <v>64</v>
      </c>
      <c r="J663" s="16">
        <f t="shared" si="132"/>
        <v>0</v>
      </c>
      <c r="K663" s="16">
        <f t="shared" si="132"/>
        <v>99</v>
      </c>
      <c r="L663" s="16">
        <f t="shared" si="132"/>
        <v>99</v>
      </c>
      <c r="M663" s="16">
        <f t="shared" si="132"/>
        <v>0</v>
      </c>
      <c r="N663" s="16">
        <f t="shared" si="132"/>
        <v>55</v>
      </c>
      <c r="O663" s="16">
        <f t="shared" si="132"/>
        <v>55</v>
      </c>
      <c r="P663" s="16">
        <f t="shared" si="132"/>
        <v>0</v>
      </c>
      <c r="Q663" s="7"/>
      <c r="R663" s="7"/>
      <c r="S663" s="16">
        <f>SUBTOTAL(9,S659:S662)</f>
        <v>108</v>
      </c>
    </row>
    <row r="664" spans="2:19" outlineLevel="2" x14ac:dyDescent="0.15">
      <c r="B664" s="10" t="s">
        <v>1732</v>
      </c>
      <c r="C664" s="10" t="s">
        <v>31</v>
      </c>
      <c r="D664" s="7" t="s">
        <v>388</v>
      </c>
      <c r="E664" s="10" t="s">
        <v>492</v>
      </c>
      <c r="F664" s="10" t="s">
        <v>1322</v>
      </c>
      <c r="G664" s="10" t="s">
        <v>1322</v>
      </c>
      <c r="H664" s="16">
        <v>36</v>
      </c>
      <c r="I664" s="16">
        <v>36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7" t="s">
        <v>1256</v>
      </c>
      <c r="R664" s="7" t="str">
        <f>IF(Q664="","",VLOOKUP(Q664,Sheet2!$A$14:$B$65,2,0))</f>
        <v>急性期一般入院料４</v>
      </c>
      <c r="S664" s="16">
        <v>36</v>
      </c>
    </row>
    <row r="665" spans="2:19" outlineLevel="1" x14ac:dyDescent="0.15">
      <c r="B665" s="10"/>
      <c r="C665" s="10"/>
      <c r="D665" s="9" t="s">
        <v>1646</v>
      </c>
      <c r="E665" s="10"/>
      <c r="F665" s="10"/>
      <c r="G665" s="10"/>
      <c r="H665" s="16">
        <f t="shared" ref="H665:P665" si="133">SUBTOTAL(9,H664:H664)</f>
        <v>36</v>
      </c>
      <c r="I665" s="16">
        <f t="shared" si="133"/>
        <v>36</v>
      </c>
      <c r="J665" s="16">
        <f t="shared" si="133"/>
        <v>0</v>
      </c>
      <c r="K665" s="16">
        <f t="shared" si="133"/>
        <v>0</v>
      </c>
      <c r="L665" s="16">
        <f t="shared" si="133"/>
        <v>0</v>
      </c>
      <c r="M665" s="16">
        <f t="shared" si="133"/>
        <v>0</v>
      </c>
      <c r="N665" s="16">
        <f t="shared" si="133"/>
        <v>0</v>
      </c>
      <c r="O665" s="16">
        <f t="shared" si="133"/>
        <v>0</v>
      </c>
      <c r="P665" s="16">
        <f t="shared" si="133"/>
        <v>0</v>
      </c>
      <c r="Q665" s="7"/>
      <c r="R665" s="7"/>
      <c r="S665" s="16">
        <f>SUBTOTAL(9,S664:S664)</f>
        <v>36</v>
      </c>
    </row>
    <row r="666" spans="2:19" outlineLevel="2" x14ac:dyDescent="0.15">
      <c r="B666" s="10" t="s">
        <v>1732</v>
      </c>
      <c r="C666" s="10" t="s">
        <v>31</v>
      </c>
      <c r="D666" s="7" t="s">
        <v>132</v>
      </c>
      <c r="E666" s="10" t="s">
        <v>534</v>
      </c>
      <c r="F666" s="10" t="s">
        <v>1321</v>
      </c>
      <c r="G666" s="10" t="s">
        <v>1321</v>
      </c>
      <c r="H666" s="16">
        <v>6</v>
      </c>
      <c r="I666" s="16">
        <v>6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7" t="s">
        <v>1301</v>
      </c>
      <c r="R666" s="7" t="str">
        <f>IF(Q666="","",VLOOKUP(Q666,Sheet2!$A$14:$B$65,2,0))</f>
        <v>救命救急入院料３</v>
      </c>
      <c r="S666" s="16">
        <v>6</v>
      </c>
    </row>
    <row r="667" spans="2:19" outlineLevel="2" x14ac:dyDescent="0.15">
      <c r="B667" s="10" t="s">
        <v>1732</v>
      </c>
      <c r="C667" s="10" t="s">
        <v>31</v>
      </c>
      <c r="D667" s="7" t="s">
        <v>132</v>
      </c>
      <c r="E667" s="10" t="s">
        <v>521</v>
      </c>
      <c r="F667" s="10" t="s">
        <v>1322</v>
      </c>
      <c r="G667" s="10" t="s">
        <v>1322</v>
      </c>
      <c r="H667" s="16">
        <v>31</v>
      </c>
      <c r="I667" s="16">
        <v>31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7" t="s">
        <v>1219</v>
      </c>
      <c r="R667" s="7" t="str">
        <f>IF(Q667="","",VLOOKUP(Q667,Sheet2!$A$14:$B$65,2,0))</f>
        <v>急性期一般入院料１</v>
      </c>
      <c r="S667" s="16">
        <v>31</v>
      </c>
    </row>
    <row r="668" spans="2:19" outlineLevel="2" x14ac:dyDescent="0.15">
      <c r="B668" s="10" t="s">
        <v>1732</v>
      </c>
      <c r="C668" s="10" t="s">
        <v>31</v>
      </c>
      <c r="D668" s="7" t="s">
        <v>132</v>
      </c>
      <c r="E668" s="10" t="s">
        <v>522</v>
      </c>
      <c r="F668" s="10" t="s">
        <v>1322</v>
      </c>
      <c r="G668" s="10" t="s">
        <v>1322</v>
      </c>
      <c r="H668" s="16">
        <v>45</v>
      </c>
      <c r="I668" s="16">
        <v>45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7" t="s">
        <v>1219</v>
      </c>
      <c r="R668" s="7" t="str">
        <f>IF(Q668="","",VLOOKUP(Q668,Sheet2!$A$14:$B$65,2,0))</f>
        <v>急性期一般入院料１</v>
      </c>
      <c r="S668" s="16">
        <v>45</v>
      </c>
    </row>
    <row r="669" spans="2:19" outlineLevel="2" x14ac:dyDescent="0.15">
      <c r="B669" s="10" t="s">
        <v>1732</v>
      </c>
      <c r="C669" s="10" t="s">
        <v>31</v>
      </c>
      <c r="D669" s="7" t="s">
        <v>132</v>
      </c>
      <c r="E669" s="10" t="s">
        <v>682</v>
      </c>
      <c r="F669" s="10" t="s">
        <v>1322</v>
      </c>
      <c r="G669" s="10" t="s">
        <v>1322</v>
      </c>
      <c r="H669" s="16">
        <v>41</v>
      </c>
      <c r="I669" s="16">
        <v>41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7" t="s">
        <v>1219</v>
      </c>
      <c r="R669" s="7" t="str">
        <f>IF(Q669="","",VLOOKUP(Q669,Sheet2!$A$14:$B$65,2,0))</f>
        <v>急性期一般入院料１</v>
      </c>
      <c r="S669" s="16">
        <v>41</v>
      </c>
    </row>
    <row r="670" spans="2:19" outlineLevel="2" x14ac:dyDescent="0.15">
      <c r="B670" s="10" t="s">
        <v>1732</v>
      </c>
      <c r="C670" s="10" t="s">
        <v>31</v>
      </c>
      <c r="D670" s="7" t="s">
        <v>132</v>
      </c>
      <c r="E670" s="10" t="s">
        <v>683</v>
      </c>
      <c r="F670" s="10" t="s">
        <v>1322</v>
      </c>
      <c r="G670" s="10" t="s">
        <v>1322</v>
      </c>
      <c r="H670" s="16">
        <v>44</v>
      </c>
      <c r="I670" s="16">
        <v>44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7" t="s">
        <v>1219</v>
      </c>
      <c r="R670" s="7" t="str">
        <f>IF(Q670="","",VLOOKUP(Q670,Sheet2!$A$14:$B$65,2,0))</f>
        <v>急性期一般入院料１</v>
      </c>
      <c r="S670" s="16">
        <v>44</v>
      </c>
    </row>
    <row r="671" spans="2:19" outlineLevel="2" x14ac:dyDescent="0.15">
      <c r="B671" s="10" t="s">
        <v>1732</v>
      </c>
      <c r="C671" s="10" t="s">
        <v>31</v>
      </c>
      <c r="D671" s="7" t="s">
        <v>132</v>
      </c>
      <c r="E671" s="10" t="s">
        <v>524</v>
      </c>
      <c r="F671" s="10" t="s">
        <v>1323</v>
      </c>
      <c r="G671" s="10" t="s">
        <v>1322</v>
      </c>
      <c r="H671" s="16">
        <v>46</v>
      </c>
      <c r="I671" s="16">
        <v>46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7" t="s">
        <v>1283</v>
      </c>
      <c r="R671" s="7" t="str">
        <f>IF(Q671="","",VLOOKUP(Q671,Sheet2!$A$14:$B$65,2,0))</f>
        <v>特殊疾患入院医療管理料</v>
      </c>
      <c r="S671" s="16">
        <v>46</v>
      </c>
    </row>
    <row r="672" spans="2:19" outlineLevel="1" x14ac:dyDescent="0.15">
      <c r="B672" s="10"/>
      <c r="C672" s="10"/>
      <c r="D672" s="9" t="s">
        <v>1391</v>
      </c>
      <c r="E672" s="10"/>
      <c r="F672" s="10"/>
      <c r="G672" s="10"/>
      <c r="H672" s="16">
        <f t="shared" ref="H672:P672" si="134">SUBTOTAL(9,H666:H671)</f>
        <v>213</v>
      </c>
      <c r="I672" s="16">
        <f t="shared" si="134"/>
        <v>213</v>
      </c>
      <c r="J672" s="16">
        <f t="shared" si="134"/>
        <v>0</v>
      </c>
      <c r="K672" s="16">
        <f t="shared" si="134"/>
        <v>0</v>
      </c>
      <c r="L672" s="16">
        <f t="shared" si="134"/>
        <v>0</v>
      </c>
      <c r="M672" s="16">
        <f t="shared" si="134"/>
        <v>0</v>
      </c>
      <c r="N672" s="16">
        <f t="shared" si="134"/>
        <v>0</v>
      </c>
      <c r="O672" s="16">
        <f t="shared" si="134"/>
        <v>0</v>
      </c>
      <c r="P672" s="16">
        <f t="shared" si="134"/>
        <v>0</v>
      </c>
      <c r="Q672" s="7"/>
      <c r="R672" s="7"/>
      <c r="S672" s="16">
        <f>SUBTOTAL(9,S666:S671)</f>
        <v>213</v>
      </c>
    </row>
    <row r="673" spans="2:19" outlineLevel="2" x14ac:dyDescent="0.15">
      <c r="B673" s="10" t="s">
        <v>1732</v>
      </c>
      <c r="C673" s="10" t="s">
        <v>31</v>
      </c>
      <c r="D673" s="7" t="s">
        <v>441</v>
      </c>
      <c r="E673" s="10" t="s">
        <v>1246</v>
      </c>
      <c r="F673" s="10" t="s">
        <v>1322</v>
      </c>
      <c r="G673" s="10" t="s">
        <v>1322</v>
      </c>
      <c r="H673" s="16">
        <v>46</v>
      </c>
      <c r="I673" s="16">
        <v>46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7" t="s">
        <v>1255</v>
      </c>
      <c r="R673" s="7" t="str">
        <f>IF(Q673="","",VLOOKUP(Q673,Sheet2!$A$14:$B$65,2,0))</f>
        <v>急性期一般入院料３</v>
      </c>
      <c r="S673" s="16">
        <v>46</v>
      </c>
    </row>
    <row r="674" spans="2:19" outlineLevel="1" x14ac:dyDescent="0.15">
      <c r="B674" s="10"/>
      <c r="C674" s="10"/>
      <c r="D674" s="9" t="s">
        <v>1698</v>
      </c>
      <c r="E674" s="10"/>
      <c r="F674" s="10"/>
      <c r="G674" s="10"/>
      <c r="H674" s="16">
        <f t="shared" ref="H674:P674" si="135">SUBTOTAL(9,H673:H673)</f>
        <v>46</v>
      </c>
      <c r="I674" s="16">
        <f t="shared" si="135"/>
        <v>46</v>
      </c>
      <c r="J674" s="16">
        <f t="shared" si="135"/>
        <v>0</v>
      </c>
      <c r="K674" s="16">
        <f t="shared" si="135"/>
        <v>0</v>
      </c>
      <c r="L674" s="16">
        <f t="shared" si="135"/>
        <v>0</v>
      </c>
      <c r="M674" s="16">
        <f t="shared" si="135"/>
        <v>0</v>
      </c>
      <c r="N674" s="16">
        <f t="shared" si="135"/>
        <v>0</v>
      </c>
      <c r="O674" s="16">
        <f t="shared" si="135"/>
        <v>0</v>
      </c>
      <c r="P674" s="16">
        <f t="shared" si="135"/>
        <v>0</v>
      </c>
      <c r="Q674" s="7"/>
      <c r="R674" s="7"/>
      <c r="S674" s="16">
        <f>SUBTOTAL(9,S673:S673)</f>
        <v>46</v>
      </c>
    </row>
    <row r="675" spans="2:19" outlineLevel="1" x14ac:dyDescent="0.15">
      <c r="B675" s="67" t="s">
        <v>1747</v>
      </c>
      <c r="C675" s="68"/>
      <c r="D675" s="68"/>
      <c r="E675" s="68"/>
      <c r="F675" s="68"/>
      <c r="G675" s="69"/>
      <c r="H675" s="16">
        <f>SUBTOTAL(9,H573:H674)</f>
        <v>2128</v>
      </c>
      <c r="I675" s="16">
        <f t="shared" ref="I675:P675" si="136">SUBTOTAL(9,I573:I674)</f>
        <v>2010</v>
      </c>
      <c r="J675" s="16">
        <f t="shared" si="136"/>
        <v>118</v>
      </c>
      <c r="K675" s="16">
        <f t="shared" si="136"/>
        <v>1321</v>
      </c>
      <c r="L675" s="16">
        <f t="shared" si="136"/>
        <v>1321</v>
      </c>
      <c r="M675" s="16">
        <f t="shared" si="136"/>
        <v>0</v>
      </c>
      <c r="N675" s="16">
        <f t="shared" si="136"/>
        <v>432</v>
      </c>
      <c r="O675" s="16">
        <f t="shared" si="136"/>
        <v>432</v>
      </c>
      <c r="P675" s="16">
        <f t="shared" si="136"/>
        <v>0</v>
      </c>
      <c r="Q675" s="7"/>
      <c r="R675" s="7"/>
      <c r="S675" s="16">
        <f>SUBTOTAL(9,S573:S674)</f>
        <v>2938</v>
      </c>
    </row>
    <row r="676" spans="2:19" outlineLevel="1" x14ac:dyDescent="0.15">
      <c r="B676" s="70" t="s">
        <v>1745</v>
      </c>
      <c r="C676" s="68"/>
      <c r="D676" s="68"/>
      <c r="E676" s="68"/>
      <c r="F676" s="68"/>
      <c r="G676" s="69"/>
      <c r="H676" s="16">
        <f>SUMIF($F$573:$F$674,"休棟等",H573:H674)</f>
        <v>63</v>
      </c>
      <c r="I676" s="16">
        <f t="shared" ref="I676:P676" si="137">SUMIF($F$573:$F$674,"休棟等",I573:I674)</f>
        <v>0</v>
      </c>
      <c r="J676" s="16">
        <f t="shared" si="137"/>
        <v>63</v>
      </c>
      <c r="K676" s="16">
        <f t="shared" si="137"/>
        <v>0</v>
      </c>
      <c r="L676" s="16">
        <f t="shared" si="137"/>
        <v>0</v>
      </c>
      <c r="M676" s="16">
        <f t="shared" si="137"/>
        <v>0</v>
      </c>
      <c r="N676" s="16">
        <f t="shared" si="137"/>
        <v>0</v>
      </c>
      <c r="O676" s="16">
        <f t="shared" si="137"/>
        <v>0</v>
      </c>
      <c r="P676" s="16">
        <f t="shared" si="137"/>
        <v>0</v>
      </c>
      <c r="Q676" s="7"/>
      <c r="R676" s="7"/>
      <c r="S676" s="16">
        <f>SUMIF($F$573:$F$674,"休棟等",S573:S674)</f>
        <v>0</v>
      </c>
    </row>
    <row r="677" spans="2:19" outlineLevel="1" x14ac:dyDescent="0.15">
      <c r="B677" s="67" t="s">
        <v>1746</v>
      </c>
      <c r="C677" s="68"/>
      <c r="D677" s="68"/>
      <c r="E677" s="68"/>
      <c r="F677" s="68"/>
      <c r="G677" s="69"/>
      <c r="H677" s="16">
        <f>H675-H676</f>
        <v>2065</v>
      </c>
      <c r="I677" s="16">
        <f t="shared" ref="I677:P677" si="138">I675-I676</f>
        <v>2010</v>
      </c>
      <c r="J677" s="16">
        <f t="shared" si="138"/>
        <v>55</v>
      </c>
      <c r="K677" s="16">
        <f t="shared" si="138"/>
        <v>1321</v>
      </c>
      <c r="L677" s="16">
        <f t="shared" si="138"/>
        <v>1321</v>
      </c>
      <c r="M677" s="16">
        <f t="shared" si="138"/>
        <v>0</v>
      </c>
      <c r="N677" s="16">
        <f t="shared" si="138"/>
        <v>432</v>
      </c>
      <c r="O677" s="16">
        <f t="shared" si="138"/>
        <v>432</v>
      </c>
      <c r="P677" s="16">
        <f t="shared" si="138"/>
        <v>0</v>
      </c>
      <c r="Q677" s="7"/>
      <c r="R677" s="7"/>
      <c r="S677" s="16">
        <f>S675-S676</f>
        <v>2938</v>
      </c>
    </row>
    <row r="678" spans="2:19" outlineLevel="2" x14ac:dyDescent="0.15">
      <c r="B678" s="10" t="s">
        <v>1733</v>
      </c>
      <c r="C678" s="10" t="s">
        <v>53</v>
      </c>
      <c r="D678" s="7" t="s">
        <v>268</v>
      </c>
      <c r="E678" s="10" t="s">
        <v>511</v>
      </c>
      <c r="F678" s="10" t="s">
        <v>1322</v>
      </c>
      <c r="G678" s="10" t="s">
        <v>1322</v>
      </c>
      <c r="H678" s="16">
        <v>42</v>
      </c>
      <c r="I678" s="16">
        <v>42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7" t="s">
        <v>1254</v>
      </c>
      <c r="R678" s="7" t="str">
        <f>IF(Q678="","",VLOOKUP(Q678,Sheet2!$A$14:$B$65,2,0))</f>
        <v>急性期一般入院料２</v>
      </c>
      <c r="S678" s="16">
        <v>42</v>
      </c>
    </row>
    <row r="679" spans="2:19" outlineLevel="2" x14ac:dyDescent="0.15">
      <c r="B679" s="10" t="s">
        <v>1733</v>
      </c>
      <c r="C679" s="10" t="s">
        <v>53</v>
      </c>
      <c r="D679" s="7" t="s">
        <v>268</v>
      </c>
      <c r="E679" s="10" t="s">
        <v>1042</v>
      </c>
      <c r="F679" s="10" t="s">
        <v>1193</v>
      </c>
      <c r="G679" s="10" t="s">
        <v>1325</v>
      </c>
      <c r="H679" s="16">
        <v>0</v>
      </c>
      <c r="I679" s="16">
        <v>0</v>
      </c>
      <c r="J679" s="16">
        <v>0</v>
      </c>
      <c r="K679" s="16">
        <v>28</v>
      </c>
      <c r="L679" s="16">
        <v>28</v>
      </c>
      <c r="M679" s="16">
        <v>0</v>
      </c>
      <c r="N679" s="16">
        <v>0</v>
      </c>
      <c r="O679" s="16">
        <v>0</v>
      </c>
      <c r="P679" s="16">
        <v>0</v>
      </c>
      <c r="Q679" s="7" t="s">
        <v>1266</v>
      </c>
      <c r="R679" s="7" t="str">
        <f>IF(Q679="","",VLOOKUP(Q679,Sheet2!$A$14:$B$65,2,0))</f>
        <v>急性期一般入院料７</v>
      </c>
      <c r="S679" s="16">
        <v>28</v>
      </c>
    </row>
    <row r="680" spans="2:19" outlineLevel="2" x14ac:dyDescent="0.15">
      <c r="B680" s="10" t="s">
        <v>1733</v>
      </c>
      <c r="C680" s="10" t="s">
        <v>53</v>
      </c>
      <c r="D680" s="7" t="s">
        <v>268</v>
      </c>
      <c r="E680" s="10" t="s">
        <v>1043</v>
      </c>
      <c r="F680" s="10" t="s">
        <v>1193</v>
      </c>
      <c r="G680" s="10" t="s">
        <v>1193</v>
      </c>
      <c r="H680" s="16">
        <v>0</v>
      </c>
      <c r="I680" s="16">
        <v>0</v>
      </c>
      <c r="J680" s="16">
        <v>0</v>
      </c>
      <c r="K680" s="16">
        <v>40</v>
      </c>
      <c r="L680" s="16">
        <v>40</v>
      </c>
      <c r="M680" s="16">
        <v>0</v>
      </c>
      <c r="N680" s="16">
        <v>0</v>
      </c>
      <c r="O680" s="16">
        <v>0</v>
      </c>
      <c r="P680" s="16">
        <v>0</v>
      </c>
      <c r="Q680" s="7" t="s">
        <v>1257</v>
      </c>
      <c r="R680" s="7" t="str">
        <f>IF(Q680="","",VLOOKUP(Q680,Sheet2!$A$14:$B$65,2,0))</f>
        <v>急性期一般入院料６</v>
      </c>
      <c r="S680" s="16">
        <v>40</v>
      </c>
    </row>
    <row r="681" spans="2:19" outlineLevel="1" x14ac:dyDescent="0.15">
      <c r="B681" s="10"/>
      <c r="C681" s="10"/>
      <c r="D681" s="9" t="s">
        <v>1526</v>
      </c>
      <c r="E681" s="10"/>
      <c r="F681" s="10"/>
      <c r="G681" s="10"/>
      <c r="H681" s="16">
        <f t="shared" ref="H681:P681" si="139">SUBTOTAL(9,H678:H680)</f>
        <v>42</v>
      </c>
      <c r="I681" s="16">
        <f t="shared" si="139"/>
        <v>42</v>
      </c>
      <c r="J681" s="16">
        <f t="shared" si="139"/>
        <v>0</v>
      </c>
      <c r="K681" s="16">
        <f t="shared" si="139"/>
        <v>68</v>
      </c>
      <c r="L681" s="16">
        <f t="shared" si="139"/>
        <v>68</v>
      </c>
      <c r="M681" s="16">
        <f t="shared" si="139"/>
        <v>0</v>
      </c>
      <c r="N681" s="16">
        <f t="shared" si="139"/>
        <v>0</v>
      </c>
      <c r="O681" s="16">
        <f t="shared" si="139"/>
        <v>0</v>
      </c>
      <c r="P681" s="16">
        <f t="shared" si="139"/>
        <v>0</v>
      </c>
      <c r="Q681" s="7"/>
      <c r="R681" s="7"/>
      <c r="S681" s="16">
        <f>SUBTOTAL(9,S678:S680)</f>
        <v>110</v>
      </c>
    </row>
    <row r="682" spans="2:19" outlineLevel="2" x14ac:dyDescent="0.15">
      <c r="B682" s="10" t="s">
        <v>1733</v>
      </c>
      <c r="C682" s="10" t="s">
        <v>53</v>
      </c>
      <c r="D682" s="7" t="s">
        <v>367</v>
      </c>
      <c r="E682" s="10" t="s">
        <v>468</v>
      </c>
      <c r="F682" s="10" t="s">
        <v>1322</v>
      </c>
      <c r="G682" s="10" t="s">
        <v>1322</v>
      </c>
      <c r="H682" s="16">
        <v>46</v>
      </c>
      <c r="I682" s="16">
        <v>46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7" t="s">
        <v>1254</v>
      </c>
      <c r="R682" s="7" t="str">
        <f>IF(Q682="","",VLOOKUP(Q682,Sheet2!$A$14:$B$65,2,0))</f>
        <v>急性期一般入院料２</v>
      </c>
      <c r="S682" s="16">
        <v>46</v>
      </c>
    </row>
    <row r="683" spans="2:19" outlineLevel="2" x14ac:dyDescent="0.15">
      <c r="B683" s="10" t="s">
        <v>1733</v>
      </c>
      <c r="C683" s="10" t="s">
        <v>53</v>
      </c>
      <c r="D683" s="7" t="s">
        <v>367</v>
      </c>
      <c r="E683" s="10" t="s">
        <v>483</v>
      </c>
      <c r="F683" s="10" t="s">
        <v>1322</v>
      </c>
      <c r="G683" s="10" t="s">
        <v>1323</v>
      </c>
      <c r="H683" s="16">
        <v>50</v>
      </c>
      <c r="I683" s="16">
        <v>50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7" t="s">
        <v>1282</v>
      </c>
      <c r="R683" s="7" t="str">
        <f>IF(Q683="","",VLOOKUP(Q683,Sheet2!$A$14:$B$65,2,0))</f>
        <v>小児入院医療管理料３</v>
      </c>
      <c r="S683" s="16">
        <v>50</v>
      </c>
    </row>
    <row r="684" spans="2:19" outlineLevel="1" x14ac:dyDescent="0.15">
      <c r="B684" s="10"/>
      <c r="C684" s="10"/>
      <c r="D684" s="9" t="s">
        <v>1625</v>
      </c>
      <c r="E684" s="10"/>
      <c r="F684" s="10"/>
      <c r="G684" s="10"/>
      <c r="H684" s="16">
        <f t="shared" ref="H684:P684" si="140">SUBTOTAL(9,H682:H683)</f>
        <v>96</v>
      </c>
      <c r="I684" s="16">
        <f t="shared" si="140"/>
        <v>96</v>
      </c>
      <c r="J684" s="16">
        <f t="shared" si="140"/>
        <v>0</v>
      </c>
      <c r="K684" s="16">
        <f t="shared" si="140"/>
        <v>0</v>
      </c>
      <c r="L684" s="16">
        <f t="shared" si="140"/>
        <v>0</v>
      </c>
      <c r="M684" s="16">
        <f t="shared" si="140"/>
        <v>0</v>
      </c>
      <c r="N684" s="16">
        <f t="shared" si="140"/>
        <v>0</v>
      </c>
      <c r="O684" s="16">
        <f t="shared" si="140"/>
        <v>0</v>
      </c>
      <c r="P684" s="16">
        <f t="shared" si="140"/>
        <v>0</v>
      </c>
      <c r="Q684" s="7"/>
      <c r="R684" s="7"/>
      <c r="S684" s="16">
        <f>SUBTOTAL(9,S682:S683)</f>
        <v>96</v>
      </c>
    </row>
    <row r="685" spans="2:19" outlineLevel="2" x14ac:dyDescent="0.15">
      <c r="B685" s="10" t="s">
        <v>1733</v>
      </c>
      <c r="C685" s="10" t="s">
        <v>53</v>
      </c>
      <c r="D685" s="7" t="s">
        <v>452</v>
      </c>
      <c r="E685" s="10" t="s">
        <v>736</v>
      </c>
      <c r="F685" s="10" t="s">
        <v>1321</v>
      </c>
      <c r="G685" s="10" t="s">
        <v>1321</v>
      </c>
      <c r="H685" s="16">
        <v>4</v>
      </c>
      <c r="I685" s="16">
        <v>4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7" t="s">
        <v>1301</v>
      </c>
      <c r="R685" s="7" t="str">
        <f>IF(Q685="","",VLOOKUP(Q685,Sheet2!$A$14:$B$65,2,0))</f>
        <v>救命救急入院料３</v>
      </c>
      <c r="S685" s="16">
        <v>4</v>
      </c>
    </row>
    <row r="686" spans="2:19" outlineLevel="2" x14ac:dyDescent="0.15">
      <c r="B686" s="10" t="s">
        <v>1733</v>
      </c>
      <c r="C686" s="10" t="s">
        <v>53</v>
      </c>
      <c r="D686" s="7" t="s">
        <v>452</v>
      </c>
      <c r="E686" s="10" t="s">
        <v>967</v>
      </c>
      <c r="F686" s="10" t="s">
        <v>1322</v>
      </c>
      <c r="G686" s="10" t="s">
        <v>1322</v>
      </c>
      <c r="H686" s="16">
        <v>28</v>
      </c>
      <c r="I686" s="16">
        <v>28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7" t="s">
        <v>1219</v>
      </c>
      <c r="R686" s="7" t="str">
        <f>IF(Q686="","",VLOOKUP(Q686,Sheet2!$A$14:$B$65,2,0))</f>
        <v>急性期一般入院料１</v>
      </c>
      <c r="S686" s="16">
        <v>28</v>
      </c>
    </row>
    <row r="687" spans="2:19" outlineLevel="2" x14ac:dyDescent="0.15">
      <c r="B687" s="10" t="s">
        <v>1733</v>
      </c>
      <c r="C687" s="10" t="s">
        <v>53</v>
      </c>
      <c r="D687" s="7" t="s">
        <v>452</v>
      </c>
      <c r="E687" s="10" t="s">
        <v>968</v>
      </c>
      <c r="F687" s="10" t="s">
        <v>1322</v>
      </c>
      <c r="G687" s="10" t="s">
        <v>1322</v>
      </c>
      <c r="H687" s="16">
        <v>45</v>
      </c>
      <c r="I687" s="16">
        <v>39</v>
      </c>
      <c r="J687" s="16">
        <v>6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7" t="s">
        <v>1219</v>
      </c>
      <c r="R687" s="7" t="str">
        <f>IF(Q687="","",VLOOKUP(Q687,Sheet2!$A$14:$B$65,2,0))</f>
        <v>急性期一般入院料１</v>
      </c>
      <c r="S687" s="16">
        <v>39</v>
      </c>
    </row>
    <row r="688" spans="2:19" outlineLevel="2" x14ac:dyDescent="0.15">
      <c r="B688" s="10" t="s">
        <v>1733</v>
      </c>
      <c r="C688" s="10" t="s">
        <v>53</v>
      </c>
      <c r="D688" s="7" t="s">
        <v>452</v>
      </c>
      <c r="E688" s="10" t="s">
        <v>969</v>
      </c>
      <c r="F688" s="10" t="s">
        <v>1322</v>
      </c>
      <c r="G688" s="10" t="s">
        <v>1322</v>
      </c>
      <c r="H688" s="16">
        <v>36</v>
      </c>
      <c r="I688" s="16">
        <v>30</v>
      </c>
      <c r="J688" s="16">
        <v>6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7" t="s">
        <v>1219</v>
      </c>
      <c r="R688" s="7" t="str">
        <f>IF(Q688="","",VLOOKUP(Q688,Sheet2!$A$14:$B$65,2,0))</f>
        <v>急性期一般入院料１</v>
      </c>
      <c r="S688" s="16">
        <v>30</v>
      </c>
    </row>
    <row r="689" spans="2:19" outlineLevel="2" x14ac:dyDescent="0.15">
      <c r="B689" s="10" t="s">
        <v>1733</v>
      </c>
      <c r="C689" s="10" t="s">
        <v>53</v>
      </c>
      <c r="D689" s="7" t="s">
        <v>452</v>
      </c>
      <c r="E689" s="10" t="s">
        <v>1242</v>
      </c>
      <c r="F689" s="10" t="s">
        <v>1323</v>
      </c>
      <c r="G689" s="10" t="s">
        <v>1323</v>
      </c>
      <c r="H689" s="16">
        <v>39</v>
      </c>
      <c r="I689" s="16">
        <v>36</v>
      </c>
      <c r="J689" s="16">
        <v>3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7" t="s">
        <v>1282</v>
      </c>
      <c r="R689" s="7" t="str">
        <f>IF(Q689="","",VLOOKUP(Q689,Sheet2!$A$14:$B$65,2,0))</f>
        <v>小児入院医療管理料３</v>
      </c>
      <c r="S689" s="16">
        <v>36</v>
      </c>
    </row>
    <row r="690" spans="2:19" outlineLevel="2" x14ac:dyDescent="0.15">
      <c r="B690" s="10" t="s">
        <v>1733</v>
      </c>
      <c r="C690" s="10" t="s">
        <v>53</v>
      </c>
      <c r="D690" s="7" t="s">
        <v>452</v>
      </c>
      <c r="E690" s="10" t="s">
        <v>1243</v>
      </c>
      <c r="F690" s="10" t="s">
        <v>1193</v>
      </c>
      <c r="G690" s="10" t="s">
        <v>1193</v>
      </c>
      <c r="H690" s="16">
        <v>12</v>
      </c>
      <c r="I690" s="16">
        <v>12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7" t="s">
        <v>1290</v>
      </c>
      <c r="R690" s="7" t="str">
        <f>IF(Q690="","",VLOOKUP(Q690,Sheet2!$A$14:$B$65,2,0))</f>
        <v>回復期リハビリテーション病棟入院料４</v>
      </c>
      <c r="S690" s="16">
        <v>12</v>
      </c>
    </row>
    <row r="691" spans="2:19" outlineLevel="1" x14ac:dyDescent="0.15">
      <c r="B691" s="10"/>
      <c r="C691" s="10"/>
      <c r="D691" s="9" t="s">
        <v>1709</v>
      </c>
      <c r="E691" s="10"/>
      <c r="F691" s="10"/>
      <c r="G691" s="10"/>
      <c r="H691" s="16">
        <f t="shared" ref="H691:P691" si="141">SUBTOTAL(9,H685:H690)</f>
        <v>164</v>
      </c>
      <c r="I691" s="16">
        <f t="shared" si="141"/>
        <v>149</v>
      </c>
      <c r="J691" s="16">
        <f t="shared" si="141"/>
        <v>15</v>
      </c>
      <c r="K691" s="16">
        <f t="shared" si="141"/>
        <v>0</v>
      </c>
      <c r="L691" s="16">
        <f t="shared" si="141"/>
        <v>0</v>
      </c>
      <c r="M691" s="16">
        <f t="shared" si="141"/>
        <v>0</v>
      </c>
      <c r="N691" s="16">
        <f t="shared" si="141"/>
        <v>0</v>
      </c>
      <c r="O691" s="16">
        <f t="shared" si="141"/>
        <v>0</v>
      </c>
      <c r="P691" s="16">
        <f t="shared" si="141"/>
        <v>0</v>
      </c>
      <c r="Q691" s="7"/>
      <c r="R691" s="7"/>
      <c r="S691" s="16">
        <f>SUBTOTAL(9,S685:S690)</f>
        <v>149</v>
      </c>
    </row>
    <row r="692" spans="2:19" outlineLevel="2" x14ac:dyDescent="0.15">
      <c r="B692" s="10" t="s">
        <v>1733</v>
      </c>
      <c r="C692" s="10" t="s">
        <v>53</v>
      </c>
      <c r="D692" s="7" t="s">
        <v>394</v>
      </c>
      <c r="E692" s="10" t="s">
        <v>493</v>
      </c>
      <c r="F692" s="10" t="s">
        <v>1193</v>
      </c>
      <c r="G692" s="10" t="s">
        <v>1193</v>
      </c>
      <c r="H692" s="16">
        <v>0</v>
      </c>
      <c r="I692" s="16">
        <v>0</v>
      </c>
      <c r="J692" s="16">
        <v>0</v>
      </c>
      <c r="K692" s="16">
        <v>48</v>
      </c>
      <c r="L692" s="16">
        <v>35</v>
      </c>
      <c r="M692" s="16">
        <v>13</v>
      </c>
      <c r="N692" s="16">
        <v>0</v>
      </c>
      <c r="O692" s="16">
        <v>0</v>
      </c>
      <c r="P692" s="16">
        <v>0</v>
      </c>
      <c r="Q692" s="7" t="s">
        <v>1266</v>
      </c>
      <c r="R692" s="7" t="str">
        <f>IF(Q692="","",VLOOKUP(Q692,Sheet2!$A$14:$B$65,2,0))</f>
        <v>急性期一般入院料７</v>
      </c>
      <c r="S692" s="16">
        <v>48</v>
      </c>
    </row>
    <row r="693" spans="2:19" outlineLevel="1" x14ac:dyDescent="0.15">
      <c r="B693" s="10"/>
      <c r="C693" s="10"/>
      <c r="D693" s="9" t="s">
        <v>1652</v>
      </c>
      <c r="E693" s="10"/>
      <c r="F693" s="10"/>
      <c r="G693" s="10"/>
      <c r="H693" s="16">
        <f t="shared" ref="H693:P693" si="142">SUBTOTAL(9,H692:H692)</f>
        <v>0</v>
      </c>
      <c r="I693" s="16">
        <f t="shared" si="142"/>
        <v>0</v>
      </c>
      <c r="J693" s="16">
        <f t="shared" si="142"/>
        <v>0</v>
      </c>
      <c r="K693" s="16">
        <f t="shared" si="142"/>
        <v>48</v>
      </c>
      <c r="L693" s="16">
        <f t="shared" si="142"/>
        <v>35</v>
      </c>
      <c r="M693" s="16">
        <f t="shared" si="142"/>
        <v>13</v>
      </c>
      <c r="N693" s="16">
        <f t="shared" si="142"/>
        <v>0</v>
      </c>
      <c r="O693" s="16">
        <f t="shared" si="142"/>
        <v>0</v>
      </c>
      <c r="P693" s="16">
        <f t="shared" si="142"/>
        <v>0</v>
      </c>
      <c r="Q693" s="7"/>
      <c r="R693" s="7"/>
      <c r="S693" s="16">
        <f>SUBTOTAL(9,S692:S692)</f>
        <v>48</v>
      </c>
    </row>
    <row r="694" spans="2:19" outlineLevel="2" x14ac:dyDescent="0.15">
      <c r="B694" s="10" t="s">
        <v>1733</v>
      </c>
      <c r="C694" s="10" t="s">
        <v>53</v>
      </c>
      <c r="D694" s="7" t="s">
        <v>429</v>
      </c>
      <c r="E694" s="10" t="s">
        <v>493</v>
      </c>
      <c r="F694" s="10" t="s">
        <v>1193</v>
      </c>
      <c r="G694" s="10" t="s">
        <v>1193</v>
      </c>
      <c r="H694" s="16">
        <v>0</v>
      </c>
      <c r="I694" s="16">
        <v>0</v>
      </c>
      <c r="J694" s="16">
        <v>0</v>
      </c>
      <c r="K694" s="16">
        <v>60</v>
      </c>
      <c r="L694" s="16">
        <v>60</v>
      </c>
      <c r="M694" s="16">
        <v>0</v>
      </c>
      <c r="N694" s="16">
        <v>0</v>
      </c>
      <c r="O694" s="16">
        <v>0</v>
      </c>
      <c r="P694" s="16">
        <v>0</v>
      </c>
      <c r="Q694" s="7" t="s">
        <v>1266</v>
      </c>
      <c r="R694" s="7" t="str">
        <f>IF(Q694="","",VLOOKUP(Q694,Sheet2!$A$14:$B$65,2,0))</f>
        <v>急性期一般入院料７</v>
      </c>
      <c r="S694" s="16">
        <v>60</v>
      </c>
    </row>
    <row r="695" spans="2:19" outlineLevel="1" x14ac:dyDescent="0.15">
      <c r="B695" s="10"/>
      <c r="C695" s="10"/>
      <c r="D695" s="9" t="s">
        <v>1687</v>
      </c>
      <c r="E695" s="10"/>
      <c r="F695" s="10"/>
      <c r="G695" s="10"/>
      <c r="H695" s="16">
        <f t="shared" ref="H695:P695" si="143">SUBTOTAL(9,H694:H694)</f>
        <v>0</v>
      </c>
      <c r="I695" s="16">
        <f t="shared" si="143"/>
        <v>0</v>
      </c>
      <c r="J695" s="16">
        <f t="shared" si="143"/>
        <v>0</v>
      </c>
      <c r="K695" s="16">
        <f t="shared" si="143"/>
        <v>60</v>
      </c>
      <c r="L695" s="16">
        <f t="shared" si="143"/>
        <v>60</v>
      </c>
      <c r="M695" s="16">
        <f t="shared" si="143"/>
        <v>0</v>
      </c>
      <c r="N695" s="16">
        <f t="shared" si="143"/>
        <v>0</v>
      </c>
      <c r="O695" s="16">
        <f t="shared" si="143"/>
        <v>0</v>
      </c>
      <c r="P695" s="16">
        <f t="shared" si="143"/>
        <v>0</v>
      </c>
      <c r="Q695" s="7"/>
      <c r="R695" s="7"/>
      <c r="S695" s="16">
        <f>SUBTOTAL(9,S694:S694)</f>
        <v>60</v>
      </c>
    </row>
    <row r="696" spans="2:19" outlineLevel="2" x14ac:dyDescent="0.15">
      <c r="B696" s="10" t="s">
        <v>1733</v>
      </c>
      <c r="C696" s="10" t="s">
        <v>53</v>
      </c>
      <c r="D696" s="7" t="s">
        <v>316</v>
      </c>
      <c r="E696" s="10" t="s">
        <v>700</v>
      </c>
      <c r="F696" s="10" t="s">
        <v>1193</v>
      </c>
      <c r="G696" s="10" t="s">
        <v>1193</v>
      </c>
      <c r="H696" s="16">
        <v>0</v>
      </c>
      <c r="I696" s="16">
        <v>0</v>
      </c>
      <c r="J696" s="16">
        <v>0</v>
      </c>
      <c r="K696" s="16">
        <v>27</v>
      </c>
      <c r="L696" s="16">
        <v>27</v>
      </c>
      <c r="M696" s="16">
        <v>0</v>
      </c>
      <c r="N696" s="16">
        <v>0</v>
      </c>
      <c r="O696" s="16">
        <v>0</v>
      </c>
      <c r="P696" s="16">
        <v>0</v>
      </c>
      <c r="Q696" s="7" t="s">
        <v>1257</v>
      </c>
      <c r="R696" s="7" t="str">
        <f>IF(Q696="","",VLOOKUP(Q696,Sheet2!$A$14:$B$65,2,0))</f>
        <v>急性期一般入院料６</v>
      </c>
      <c r="S696" s="16">
        <v>27</v>
      </c>
    </row>
    <row r="697" spans="2:19" outlineLevel="2" x14ac:dyDescent="0.15">
      <c r="B697" s="10" t="s">
        <v>1733</v>
      </c>
      <c r="C697" s="10" t="s">
        <v>53</v>
      </c>
      <c r="D697" s="7" t="s">
        <v>316</v>
      </c>
      <c r="E697" s="10" t="s">
        <v>763</v>
      </c>
      <c r="F697" s="10" t="s">
        <v>1322</v>
      </c>
      <c r="G697" s="10" t="s">
        <v>1322</v>
      </c>
      <c r="H697" s="16">
        <v>43</v>
      </c>
      <c r="I697" s="16">
        <v>43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7" t="s">
        <v>1254</v>
      </c>
      <c r="R697" s="7" t="str">
        <f>IF(Q697="","",VLOOKUP(Q697,Sheet2!$A$14:$B$65,2,0))</f>
        <v>急性期一般入院料２</v>
      </c>
      <c r="S697" s="16">
        <v>43</v>
      </c>
    </row>
    <row r="698" spans="2:19" outlineLevel="1" x14ac:dyDescent="0.15">
      <c r="B698" s="10"/>
      <c r="C698" s="10"/>
      <c r="D698" s="9" t="s">
        <v>1574</v>
      </c>
      <c r="E698" s="10"/>
      <c r="F698" s="10"/>
      <c r="G698" s="10"/>
      <c r="H698" s="16">
        <f t="shared" ref="H698:P698" si="144">SUBTOTAL(9,H696:H697)</f>
        <v>43</v>
      </c>
      <c r="I698" s="16">
        <f t="shared" si="144"/>
        <v>43</v>
      </c>
      <c r="J698" s="16">
        <f t="shared" si="144"/>
        <v>0</v>
      </c>
      <c r="K698" s="16">
        <f t="shared" si="144"/>
        <v>27</v>
      </c>
      <c r="L698" s="16">
        <f t="shared" si="144"/>
        <v>27</v>
      </c>
      <c r="M698" s="16">
        <f t="shared" si="144"/>
        <v>0</v>
      </c>
      <c r="N698" s="16">
        <f t="shared" si="144"/>
        <v>0</v>
      </c>
      <c r="O698" s="16">
        <f t="shared" si="144"/>
        <v>0</v>
      </c>
      <c r="P698" s="16">
        <f t="shared" si="144"/>
        <v>0</v>
      </c>
      <c r="Q698" s="7"/>
      <c r="R698" s="7"/>
      <c r="S698" s="16">
        <f>SUBTOTAL(9,S696:S697)</f>
        <v>70</v>
      </c>
    </row>
    <row r="699" spans="2:19" outlineLevel="2" x14ac:dyDescent="0.15">
      <c r="B699" s="10" t="s">
        <v>1733</v>
      </c>
      <c r="C699" s="10" t="s">
        <v>23</v>
      </c>
      <c r="D699" s="7" t="s">
        <v>138</v>
      </c>
      <c r="E699" s="10" t="s">
        <v>530</v>
      </c>
      <c r="F699" s="10" t="s">
        <v>1193</v>
      </c>
      <c r="G699" s="10" t="s">
        <v>1325</v>
      </c>
      <c r="H699" s="16">
        <v>0</v>
      </c>
      <c r="I699" s="16">
        <v>0</v>
      </c>
      <c r="J699" s="16">
        <v>0</v>
      </c>
      <c r="K699" s="16">
        <v>40</v>
      </c>
      <c r="L699" s="16">
        <v>40</v>
      </c>
      <c r="M699" s="16">
        <v>0</v>
      </c>
      <c r="N699" s="16">
        <v>40</v>
      </c>
      <c r="O699" s="16">
        <v>40</v>
      </c>
      <c r="P699" s="16">
        <v>0</v>
      </c>
      <c r="Q699" s="7" t="s">
        <v>433</v>
      </c>
      <c r="R699" s="7" t="str">
        <f>IF(Q699="","",VLOOKUP(Q699,Sheet2!$A$14:$B$65,2,0))</f>
        <v/>
      </c>
      <c r="S699" s="16">
        <v>0</v>
      </c>
    </row>
    <row r="700" spans="2:19" outlineLevel="2" x14ac:dyDescent="0.15">
      <c r="B700" s="10" t="s">
        <v>1733</v>
      </c>
      <c r="C700" s="10" t="s">
        <v>23</v>
      </c>
      <c r="D700" s="7" t="s">
        <v>138</v>
      </c>
      <c r="E700" s="10" t="s">
        <v>683</v>
      </c>
      <c r="F700" s="10" t="s">
        <v>1193</v>
      </c>
      <c r="G700" s="10" t="s">
        <v>1193</v>
      </c>
      <c r="H700" s="16">
        <v>0</v>
      </c>
      <c r="I700" s="16">
        <v>0</v>
      </c>
      <c r="J700" s="16">
        <v>0</v>
      </c>
      <c r="K700" s="16">
        <v>32</v>
      </c>
      <c r="L700" s="16">
        <v>32</v>
      </c>
      <c r="M700" s="16">
        <v>0</v>
      </c>
      <c r="N700" s="16">
        <v>0</v>
      </c>
      <c r="O700" s="16">
        <v>0</v>
      </c>
      <c r="P700" s="16">
        <v>0</v>
      </c>
      <c r="Q700" s="7" t="s">
        <v>1257</v>
      </c>
      <c r="R700" s="7" t="str">
        <f>IF(Q700="","",VLOOKUP(Q700,Sheet2!$A$14:$B$65,2,0))</f>
        <v>急性期一般入院料６</v>
      </c>
      <c r="S700" s="16">
        <v>32</v>
      </c>
    </row>
    <row r="701" spans="2:19" outlineLevel="2" x14ac:dyDescent="0.15">
      <c r="B701" s="10" t="s">
        <v>1733</v>
      </c>
      <c r="C701" s="10" t="s">
        <v>23</v>
      </c>
      <c r="D701" s="7" t="s">
        <v>138</v>
      </c>
      <c r="E701" s="10" t="s">
        <v>682</v>
      </c>
      <c r="F701" s="10" t="s">
        <v>1193</v>
      </c>
      <c r="G701" s="10" t="s">
        <v>1193</v>
      </c>
      <c r="H701" s="16">
        <v>0</v>
      </c>
      <c r="I701" s="16">
        <v>0</v>
      </c>
      <c r="J701" s="16">
        <v>0</v>
      </c>
      <c r="K701" s="16">
        <v>40</v>
      </c>
      <c r="L701" s="16">
        <v>40</v>
      </c>
      <c r="M701" s="16">
        <v>0</v>
      </c>
      <c r="N701" s="16">
        <v>0</v>
      </c>
      <c r="O701" s="16">
        <v>0</v>
      </c>
      <c r="P701" s="16">
        <v>0</v>
      </c>
      <c r="Q701" s="7" t="s">
        <v>1266</v>
      </c>
      <c r="R701" s="7" t="str">
        <f>IF(Q701="","",VLOOKUP(Q701,Sheet2!$A$14:$B$65,2,0))</f>
        <v>急性期一般入院料７</v>
      </c>
      <c r="S701" s="16">
        <v>40</v>
      </c>
    </row>
    <row r="702" spans="2:19" outlineLevel="1" x14ac:dyDescent="0.15">
      <c r="B702" s="10"/>
      <c r="C702" s="10"/>
      <c r="D702" s="9" t="s">
        <v>1397</v>
      </c>
      <c r="E702" s="10"/>
      <c r="F702" s="10"/>
      <c r="G702" s="10"/>
      <c r="H702" s="16">
        <f t="shared" ref="H702:P702" si="145">SUBTOTAL(9,H699:H701)</f>
        <v>0</v>
      </c>
      <c r="I702" s="16">
        <f t="shared" si="145"/>
        <v>0</v>
      </c>
      <c r="J702" s="16">
        <f t="shared" si="145"/>
        <v>0</v>
      </c>
      <c r="K702" s="16">
        <f t="shared" si="145"/>
        <v>112</v>
      </c>
      <c r="L702" s="16">
        <f t="shared" si="145"/>
        <v>112</v>
      </c>
      <c r="M702" s="16">
        <f t="shared" si="145"/>
        <v>0</v>
      </c>
      <c r="N702" s="16">
        <f t="shared" si="145"/>
        <v>40</v>
      </c>
      <c r="O702" s="16">
        <f t="shared" si="145"/>
        <v>40</v>
      </c>
      <c r="P702" s="16">
        <f t="shared" si="145"/>
        <v>0</v>
      </c>
      <c r="Q702" s="7"/>
      <c r="R702" s="7"/>
      <c r="S702" s="16">
        <f>SUBTOTAL(9,S699:S701)</f>
        <v>72</v>
      </c>
    </row>
    <row r="703" spans="2:19" outlineLevel="2" x14ac:dyDescent="0.15">
      <c r="B703" s="10" t="s">
        <v>1733</v>
      </c>
      <c r="C703" s="10" t="s">
        <v>23</v>
      </c>
      <c r="D703" s="7" t="s">
        <v>375</v>
      </c>
      <c r="E703" s="10" t="s">
        <v>492</v>
      </c>
      <c r="F703" s="10" t="s">
        <v>1322</v>
      </c>
      <c r="G703" s="10" t="s">
        <v>1322</v>
      </c>
      <c r="H703" s="16">
        <v>60</v>
      </c>
      <c r="I703" s="16">
        <v>60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7" t="s">
        <v>1256</v>
      </c>
      <c r="R703" s="7" t="str">
        <f>IF(Q703="","",VLOOKUP(Q703,Sheet2!$A$14:$B$65,2,0))</f>
        <v>急性期一般入院料４</v>
      </c>
      <c r="S703" s="16">
        <v>60</v>
      </c>
    </row>
    <row r="704" spans="2:19" outlineLevel="2" x14ac:dyDescent="0.15">
      <c r="B704" s="10" t="s">
        <v>1733</v>
      </c>
      <c r="C704" s="10" t="s">
        <v>23</v>
      </c>
      <c r="D704" s="7" t="s">
        <v>375</v>
      </c>
      <c r="E704" s="10" t="s">
        <v>493</v>
      </c>
      <c r="F704" s="10" t="s">
        <v>1193</v>
      </c>
      <c r="G704" s="10" t="s">
        <v>1193</v>
      </c>
      <c r="H704" s="16">
        <v>0</v>
      </c>
      <c r="I704" s="16">
        <v>0</v>
      </c>
      <c r="J704" s="16">
        <v>0</v>
      </c>
      <c r="K704" s="16">
        <v>60</v>
      </c>
      <c r="L704" s="16">
        <v>60</v>
      </c>
      <c r="M704" s="16">
        <v>0</v>
      </c>
      <c r="N704" s="16">
        <v>0</v>
      </c>
      <c r="O704" s="16">
        <v>0</v>
      </c>
      <c r="P704" s="16">
        <v>0</v>
      </c>
      <c r="Q704" s="7" t="s">
        <v>1257</v>
      </c>
      <c r="R704" s="7" t="str">
        <f>IF(Q704="","",VLOOKUP(Q704,Sheet2!$A$14:$B$65,2,0))</f>
        <v>急性期一般入院料６</v>
      </c>
      <c r="S704" s="16">
        <v>60</v>
      </c>
    </row>
    <row r="705" spans="2:19" outlineLevel="1" x14ac:dyDescent="0.15">
      <c r="B705" s="10"/>
      <c r="C705" s="10"/>
      <c r="D705" s="9" t="s">
        <v>1633</v>
      </c>
      <c r="E705" s="10"/>
      <c r="F705" s="10"/>
      <c r="G705" s="10"/>
      <c r="H705" s="16">
        <f t="shared" ref="H705:P705" si="146">SUBTOTAL(9,H703:H704)</f>
        <v>60</v>
      </c>
      <c r="I705" s="16">
        <f t="shared" si="146"/>
        <v>60</v>
      </c>
      <c r="J705" s="16">
        <f t="shared" si="146"/>
        <v>0</v>
      </c>
      <c r="K705" s="16">
        <f t="shared" si="146"/>
        <v>60</v>
      </c>
      <c r="L705" s="16">
        <f t="shared" si="146"/>
        <v>60</v>
      </c>
      <c r="M705" s="16">
        <f t="shared" si="146"/>
        <v>0</v>
      </c>
      <c r="N705" s="16">
        <f t="shared" si="146"/>
        <v>0</v>
      </c>
      <c r="O705" s="16">
        <f t="shared" si="146"/>
        <v>0</v>
      </c>
      <c r="P705" s="16">
        <f t="shared" si="146"/>
        <v>0</v>
      </c>
      <c r="Q705" s="7"/>
      <c r="R705" s="7"/>
      <c r="S705" s="16">
        <f>SUBTOTAL(9,S703:S704)</f>
        <v>120</v>
      </c>
    </row>
    <row r="706" spans="2:19" outlineLevel="2" x14ac:dyDescent="0.15">
      <c r="B706" s="10" t="s">
        <v>1733</v>
      </c>
      <c r="C706" s="10" t="s">
        <v>23</v>
      </c>
      <c r="D706" s="7" t="s">
        <v>106</v>
      </c>
      <c r="E706" s="10" t="s">
        <v>624</v>
      </c>
      <c r="F706" s="10" t="s">
        <v>1322</v>
      </c>
      <c r="G706" s="10" t="s">
        <v>1321</v>
      </c>
      <c r="H706" s="16">
        <v>20</v>
      </c>
      <c r="I706" s="16">
        <v>20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7" t="s">
        <v>1219</v>
      </c>
      <c r="R706" s="7" t="str">
        <f>IF(Q706="","",VLOOKUP(Q706,Sheet2!$A$14:$B$65,2,0))</f>
        <v>急性期一般入院料１</v>
      </c>
      <c r="S706" s="16">
        <v>20</v>
      </c>
    </row>
    <row r="707" spans="2:19" outlineLevel="2" x14ac:dyDescent="0.15">
      <c r="B707" s="10" t="s">
        <v>1733</v>
      </c>
      <c r="C707" s="10" t="s">
        <v>23</v>
      </c>
      <c r="D707" s="7" t="s">
        <v>106</v>
      </c>
      <c r="E707" s="10" t="s">
        <v>625</v>
      </c>
      <c r="F707" s="10" t="s">
        <v>1322</v>
      </c>
      <c r="G707" s="10" t="s">
        <v>1322</v>
      </c>
      <c r="H707" s="16">
        <v>26</v>
      </c>
      <c r="I707" s="16">
        <v>26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7" t="s">
        <v>1219</v>
      </c>
      <c r="R707" s="7" t="str">
        <f>IF(Q707="","",VLOOKUP(Q707,Sheet2!$A$14:$B$65,2,0))</f>
        <v>急性期一般入院料１</v>
      </c>
      <c r="S707" s="16">
        <v>26</v>
      </c>
    </row>
    <row r="708" spans="2:19" outlineLevel="2" x14ac:dyDescent="0.15">
      <c r="B708" s="10" t="s">
        <v>1733</v>
      </c>
      <c r="C708" s="10" t="s">
        <v>23</v>
      </c>
      <c r="D708" s="7" t="s">
        <v>106</v>
      </c>
      <c r="E708" s="10" t="s">
        <v>626</v>
      </c>
      <c r="F708" s="10" t="s">
        <v>1322</v>
      </c>
      <c r="G708" s="10" t="s">
        <v>1322</v>
      </c>
      <c r="H708" s="16">
        <v>48</v>
      </c>
      <c r="I708" s="16">
        <v>48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7" t="s">
        <v>1219</v>
      </c>
      <c r="R708" s="7" t="str">
        <f>IF(Q708="","",VLOOKUP(Q708,Sheet2!$A$14:$B$65,2,0))</f>
        <v>急性期一般入院料１</v>
      </c>
      <c r="S708" s="16">
        <v>48</v>
      </c>
    </row>
    <row r="709" spans="2:19" outlineLevel="2" x14ac:dyDescent="0.15">
      <c r="B709" s="10" t="s">
        <v>1733</v>
      </c>
      <c r="C709" s="10" t="s">
        <v>23</v>
      </c>
      <c r="D709" s="7" t="s">
        <v>106</v>
      </c>
      <c r="E709" s="10" t="s">
        <v>627</v>
      </c>
      <c r="F709" s="10" t="s">
        <v>1322</v>
      </c>
      <c r="G709" s="10" t="s">
        <v>1322</v>
      </c>
      <c r="H709" s="16">
        <v>48</v>
      </c>
      <c r="I709" s="16">
        <v>48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7" t="s">
        <v>1219</v>
      </c>
      <c r="R709" s="7" t="str">
        <f>IF(Q709="","",VLOOKUP(Q709,Sheet2!$A$14:$B$65,2,0))</f>
        <v>急性期一般入院料１</v>
      </c>
      <c r="S709" s="16">
        <v>48</v>
      </c>
    </row>
    <row r="710" spans="2:19" outlineLevel="2" x14ac:dyDescent="0.15">
      <c r="B710" s="10" t="s">
        <v>1733</v>
      </c>
      <c r="C710" s="10" t="s">
        <v>23</v>
      </c>
      <c r="D710" s="7" t="s">
        <v>106</v>
      </c>
      <c r="E710" s="10" t="s">
        <v>628</v>
      </c>
      <c r="F710" s="10" t="s">
        <v>1321</v>
      </c>
      <c r="G710" s="10" t="s">
        <v>1321</v>
      </c>
      <c r="H710" s="16">
        <v>8</v>
      </c>
      <c r="I710" s="16">
        <v>8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7" t="s">
        <v>1277</v>
      </c>
      <c r="R710" s="7" t="str">
        <f>IF(Q710="","",VLOOKUP(Q710,Sheet2!$A$14:$B$65,2,0))</f>
        <v>救命救急入院料１</v>
      </c>
      <c r="S710" s="16">
        <v>8</v>
      </c>
    </row>
    <row r="711" spans="2:19" outlineLevel="2" x14ac:dyDescent="0.15">
      <c r="B711" s="10" t="s">
        <v>1733</v>
      </c>
      <c r="C711" s="10" t="s">
        <v>23</v>
      </c>
      <c r="D711" s="7" t="s">
        <v>106</v>
      </c>
      <c r="E711" s="10" t="s">
        <v>629</v>
      </c>
      <c r="F711" s="10" t="s">
        <v>1322</v>
      </c>
      <c r="G711" s="10" t="s">
        <v>1322</v>
      </c>
      <c r="H711" s="16">
        <v>52</v>
      </c>
      <c r="I711" s="16">
        <v>52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7" t="s">
        <v>1219</v>
      </c>
      <c r="R711" s="7" t="str">
        <f>IF(Q711="","",VLOOKUP(Q711,Sheet2!$A$14:$B$65,2,0))</f>
        <v>急性期一般入院料１</v>
      </c>
      <c r="S711" s="16">
        <v>52</v>
      </c>
    </row>
    <row r="712" spans="2:19" outlineLevel="2" x14ac:dyDescent="0.15">
      <c r="B712" s="10" t="s">
        <v>1733</v>
      </c>
      <c r="C712" s="10" t="s">
        <v>23</v>
      </c>
      <c r="D712" s="7" t="s">
        <v>106</v>
      </c>
      <c r="E712" s="10" t="s">
        <v>630</v>
      </c>
      <c r="F712" s="10" t="s">
        <v>1323</v>
      </c>
      <c r="G712" s="10" t="s">
        <v>1323</v>
      </c>
      <c r="H712" s="16">
        <v>49</v>
      </c>
      <c r="I712" s="16">
        <v>49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7" t="s">
        <v>1282</v>
      </c>
      <c r="R712" s="7" t="str">
        <f>IF(Q712="","",VLOOKUP(Q712,Sheet2!$A$14:$B$65,2,0))</f>
        <v>小児入院医療管理料３</v>
      </c>
      <c r="S712" s="16">
        <v>49</v>
      </c>
    </row>
    <row r="713" spans="2:19" outlineLevel="2" x14ac:dyDescent="0.15">
      <c r="B713" s="10" t="s">
        <v>1733</v>
      </c>
      <c r="C713" s="10" t="s">
        <v>23</v>
      </c>
      <c r="D713" s="7" t="s">
        <v>106</v>
      </c>
      <c r="E713" s="10" t="s">
        <v>631</v>
      </c>
      <c r="F713" s="10" t="s">
        <v>1323</v>
      </c>
      <c r="G713" s="10" t="s">
        <v>1323</v>
      </c>
      <c r="H713" s="16">
        <v>49</v>
      </c>
      <c r="I713" s="16">
        <v>49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7" t="s">
        <v>1283</v>
      </c>
      <c r="R713" s="7" t="str">
        <f>IF(Q713="","",VLOOKUP(Q713,Sheet2!$A$14:$B$65,2,0))</f>
        <v>特殊疾患入院医療管理料</v>
      </c>
      <c r="S713" s="16">
        <v>49</v>
      </c>
    </row>
    <row r="714" spans="2:19" outlineLevel="1" x14ac:dyDescent="0.15">
      <c r="B714" s="10"/>
      <c r="C714" s="10"/>
      <c r="D714" s="9" t="s">
        <v>1365</v>
      </c>
      <c r="E714" s="10"/>
      <c r="F714" s="10"/>
      <c r="G714" s="10"/>
      <c r="H714" s="16">
        <f t="shared" ref="H714:P714" si="147">SUBTOTAL(9,H706:H713)</f>
        <v>300</v>
      </c>
      <c r="I714" s="16">
        <f t="shared" si="147"/>
        <v>300</v>
      </c>
      <c r="J714" s="16">
        <f t="shared" si="147"/>
        <v>0</v>
      </c>
      <c r="K714" s="16">
        <f t="shared" si="147"/>
        <v>0</v>
      </c>
      <c r="L714" s="16">
        <f t="shared" si="147"/>
        <v>0</v>
      </c>
      <c r="M714" s="16">
        <f t="shared" si="147"/>
        <v>0</v>
      </c>
      <c r="N714" s="16">
        <f t="shared" si="147"/>
        <v>0</v>
      </c>
      <c r="O714" s="16">
        <f t="shared" si="147"/>
        <v>0</v>
      </c>
      <c r="P714" s="16">
        <f t="shared" si="147"/>
        <v>0</v>
      </c>
      <c r="Q714" s="7"/>
      <c r="R714" s="7"/>
      <c r="S714" s="16">
        <f>SUBTOTAL(9,S706:S713)</f>
        <v>300</v>
      </c>
    </row>
    <row r="715" spans="2:19" outlineLevel="2" x14ac:dyDescent="0.15">
      <c r="B715" s="10" t="s">
        <v>1733</v>
      </c>
      <c r="C715" s="10" t="s">
        <v>23</v>
      </c>
      <c r="D715" s="7" t="s">
        <v>305</v>
      </c>
      <c r="E715" s="10" t="s">
        <v>491</v>
      </c>
      <c r="F715" s="10" t="s">
        <v>1193</v>
      </c>
      <c r="G715" s="10" t="s">
        <v>1193</v>
      </c>
      <c r="H715" s="16">
        <v>0</v>
      </c>
      <c r="I715" s="16">
        <v>0</v>
      </c>
      <c r="J715" s="16">
        <v>0</v>
      </c>
      <c r="K715" s="16">
        <v>48</v>
      </c>
      <c r="L715" s="16">
        <v>48</v>
      </c>
      <c r="M715" s="16">
        <v>0</v>
      </c>
      <c r="N715" s="16">
        <v>48</v>
      </c>
      <c r="O715" s="16">
        <v>48</v>
      </c>
      <c r="P715" s="16">
        <v>0</v>
      </c>
      <c r="Q715" s="7" t="s">
        <v>433</v>
      </c>
      <c r="R715" s="7" t="str">
        <f>IF(Q715="","",VLOOKUP(Q715,Sheet2!$A$14:$B$65,2,0))</f>
        <v/>
      </c>
      <c r="S715" s="16">
        <v>0</v>
      </c>
    </row>
    <row r="716" spans="2:19" outlineLevel="2" x14ac:dyDescent="0.15">
      <c r="B716" s="10" t="s">
        <v>1733</v>
      </c>
      <c r="C716" s="10" t="s">
        <v>23</v>
      </c>
      <c r="D716" s="7" t="s">
        <v>305</v>
      </c>
      <c r="E716" s="10" t="s">
        <v>634</v>
      </c>
      <c r="F716" s="10" t="s">
        <v>1193</v>
      </c>
      <c r="G716" s="10" t="s">
        <v>1193</v>
      </c>
      <c r="H716" s="16">
        <v>0</v>
      </c>
      <c r="I716" s="16">
        <v>0</v>
      </c>
      <c r="J716" s="16">
        <v>0</v>
      </c>
      <c r="K716" s="16">
        <v>51</v>
      </c>
      <c r="L716" s="16">
        <v>51</v>
      </c>
      <c r="M716" s="16">
        <v>0</v>
      </c>
      <c r="N716" s="16">
        <v>51</v>
      </c>
      <c r="O716" s="16">
        <v>51</v>
      </c>
      <c r="P716" s="16">
        <v>0</v>
      </c>
      <c r="Q716" s="7" t="s">
        <v>433</v>
      </c>
      <c r="R716" s="7" t="str">
        <f>IF(Q716="","",VLOOKUP(Q716,Sheet2!$A$14:$B$65,2,0))</f>
        <v/>
      </c>
      <c r="S716" s="16">
        <v>0</v>
      </c>
    </row>
    <row r="717" spans="2:19" outlineLevel="2" x14ac:dyDescent="0.15">
      <c r="B717" s="10" t="s">
        <v>1733</v>
      </c>
      <c r="C717" s="10" t="s">
        <v>23</v>
      </c>
      <c r="D717" s="7" t="s">
        <v>305</v>
      </c>
      <c r="E717" s="10" t="s">
        <v>633</v>
      </c>
      <c r="F717" s="10" t="s">
        <v>1193</v>
      </c>
      <c r="G717" s="10" t="s">
        <v>1193</v>
      </c>
      <c r="H717" s="16">
        <v>0</v>
      </c>
      <c r="I717" s="16">
        <v>0</v>
      </c>
      <c r="J717" s="16">
        <v>0</v>
      </c>
      <c r="K717" s="16">
        <v>51</v>
      </c>
      <c r="L717" s="16">
        <v>51</v>
      </c>
      <c r="M717" s="16">
        <v>0</v>
      </c>
      <c r="N717" s="16">
        <v>0</v>
      </c>
      <c r="O717" s="16">
        <v>0</v>
      </c>
      <c r="P717" s="16">
        <v>0</v>
      </c>
      <c r="Q717" s="7" t="s">
        <v>1257</v>
      </c>
      <c r="R717" s="7" t="str">
        <f>IF(Q717="","",VLOOKUP(Q717,Sheet2!$A$14:$B$65,2,0))</f>
        <v>急性期一般入院料６</v>
      </c>
      <c r="S717" s="16">
        <v>51</v>
      </c>
    </row>
    <row r="718" spans="2:19" outlineLevel="1" x14ac:dyDescent="0.15">
      <c r="B718" s="10"/>
      <c r="C718" s="10"/>
      <c r="D718" s="9" t="s">
        <v>1563</v>
      </c>
      <c r="E718" s="10"/>
      <c r="F718" s="10"/>
      <c r="G718" s="10"/>
      <c r="H718" s="16">
        <f t="shared" ref="H718:P718" si="148">SUBTOTAL(9,H715:H717)</f>
        <v>0</v>
      </c>
      <c r="I718" s="16">
        <f t="shared" si="148"/>
        <v>0</v>
      </c>
      <c r="J718" s="16">
        <f t="shared" si="148"/>
        <v>0</v>
      </c>
      <c r="K718" s="16">
        <f t="shared" si="148"/>
        <v>150</v>
      </c>
      <c r="L718" s="16">
        <f t="shared" si="148"/>
        <v>150</v>
      </c>
      <c r="M718" s="16">
        <f t="shared" si="148"/>
        <v>0</v>
      </c>
      <c r="N718" s="16">
        <f t="shared" si="148"/>
        <v>99</v>
      </c>
      <c r="O718" s="16">
        <f t="shared" si="148"/>
        <v>99</v>
      </c>
      <c r="P718" s="16">
        <f t="shared" si="148"/>
        <v>0</v>
      </c>
      <c r="Q718" s="7"/>
      <c r="R718" s="7"/>
      <c r="S718" s="16">
        <f>SUBTOTAL(9,S715:S717)</f>
        <v>51</v>
      </c>
    </row>
    <row r="719" spans="2:19" outlineLevel="2" x14ac:dyDescent="0.15">
      <c r="B719" s="10" t="s">
        <v>1733</v>
      </c>
      <c r="C719" s="10" t="s">
        <v>23</v>
      </c>
      <c r="D719" s="7" t="s">
        <v>330</v>
      </c>
      <c r="E719" s="10" t="s">
        <v>633</v>
      </c>
      <c r="F719" s="10" t="s">
        <v>1193</v>
      </c>
      <c r="G719" s="10" t="s">
        <v>1193</v>
      </c>
      <c r="H719" s="16">
        <v>55</v>
      </c>
      <c r="I719" s="16">
        <v>55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7" t="s">
        <v>1294</v>
      </c>
      <c r="R719" s="7" t="str">
        <f>IF(Q719="","",VLOOKUP(Q719,Sheet2!$A$14:$B$65,2,0))</f>
        <v>特定機能病院一般病棟７対１入院基本料</v>
      </c>
      <c r="S719" s="16">
        <v>55</v>
      </c>
    </row>
    <row r="720" spans="2:19" outlineLevel="2" x14ac:dyDescent="0.15">
      <c r="B720" s="10" t="s">
        <v>1733</v>
      </c>
      <c r="C720" s="10" t="s">
        <v>23</v>
      </c>
      <c r="D720" s="7" t="s">
        <v>330</v>
      </c>
      <c r="E720" s="10" t="s">
        <v>513</v>
      </c>
      <c r="F720" s="10" t="s">
        <v>1193</v>
      </c>
      <c r="G720" s="10" t="s">
        <v>1193</v>
      </c>
      <c r="H720" s="16">
        <v>0</v>
      </c>
      <c r="I720" s="16">
        <v>0</v>
      </c>
      <c r="J720" s="16">
        <v>0</v>
      </c>
      <c r="K720" s="16">
        <v>47</v>
      </c>
      <c r="L720" s="16">
        <v>47</v>
      </c>
      <c r="M720" s="16">
        <v>0</v>
      </c>
      <c r="N720" s="16">
        <v>0</v>
      </c>
      <c r="O720" s="16">
        <v>0</v>
      </c>
      <c r="P720" s="16">
        <v>0</v>
      </c>
      <c r="Q720" s="7" t="s">
        <v>1266</v>
      </c>
      <c r="R720" s="7" t="str">
        <f>IF(Q720="","",VLOOKUP(Q720,Sheet2!$A$14:$B$65,2,0))</f>
        <v>急性期一般入院料７</v>
      </c>
      <c r="S720" s="16">
        <v>47</v>
      </c>
    </row>
    <row r="721" spans="2:19" outlineLevel="2" x14ac:dyDescent="0.15">
      <c r="B721" s="10" t="s">
        <v>1733</v>
      </c>
      <c r="C721" s="10" t="s">
        <v>23</v>
      </c>
      <c r="D721" s="7" t="s">
        <v>330</v>
      </c>
      <c r="E721" s="10" t="s">
        <v>514</v>
      </c>
      <c r="F721" s="10" t="s">
        <v>1193</v>
      </c>
      <c r="G721" s="10" t="s">
        <v>1323</v>
      </c>
      <c r="H721" s="16">
        <v>0</v>
      </c>
      <c r="I721" s="16">
        <v>0</v>
      </c>
      <c r="J721" s="16">
        <v>0</v>
      </c>
      <c r="K721" s="16">
        <v>45</v>
      </c>
      <c r="L721" s="16">
        <v>45</v>
      </c>
      <c r="M721" s="16">
        <v>0</v>
      </c>
      <c r="N721" s="16">
        <v>45</v>
      </c>
      <c r="O721" s="16">
        <v>45</v>
      </c>
      <c r="P721" s="16">
        <v>0</v>
      </c>
      <c r="Q721" s="7" t="s">
        <v>433</v>
      </c>
      <c r="R721" s="7" t="str">
        <f>IF(Q721="","",VLOOKUP(Q721,Sheet2!$A$14:$B$65,2,0))</f>
        <v/>
      </c>
      <c r="S721" s="16">
        <v>0</v>
      </c>
    </row>
    <row r="722" spans="2:19" outlineLevel="2" x14ac:dyDescent="0.15">
      <c r="B722" s="10" t="s">
        <v>1733</v>
      </c>
      <c r="C722" s="10" t="s">
        <v>23</v>
      </c>
      <c r="D722" s="7" t="s">
        <v>330</v>
      </c>
      <c r="E722" s="10" t="s">
        <v>515</v>
      </c>
      <c r="F722" s="10" t="s">
        <v>1193</v>
      </c>
      <c r="G722" s="10" t="s">
        <v>1323</v>
      </c>
      <c r="H722" s="16">
        <v>0</v>
      </c>
      <c r="I722" s="16">
        <v>0</v>
      </c>
      <c r="J722" s="16">
        <v>0</v>
      </c>
      <c r="K722" s="16">
        <v>45</v>
      </c>
      <c r="L722" s="16">
        <v>45</v>
      </c>
      <c r="M722" s="16">
        <v>0</v>
      </c>
      <c r="N722" s="16">
        <v>45</v>
      </c>
      <c r="O722" s="16">
        <v>45</v>
      </c>
      <c r="P722" s="16">
        <v>0</v>
      </c>
      <c r="Q722" s="7" t="s">
        <v>433</v>
      </c>
      <c r="R722" s="7" t="str">
        <f>IF(Q722="","",VLOOKUP(Q722,Sheet2!$A$14:$B$65,2,0))</f>
        <v/>
      </c>
      <c r="S722" s="16">
        <v>0</v>
      </c>
    </row>
    <row r="723" spans="2:19" outlineLevel="2" x14ac:dyDescent="0.15">
      <c r="B723" s="10" t="s">
        <v>1733</v>
      </c>
      <c r="C723" s="10" t="s">
        <v>23</v>
      </c>
      <c r="D723" s="7" t="s">
        <v>330</v>
      </c>
      <c r="E723" s="10" t="s">
        <v>491</v>
      </c>
      <c r="F723" s="10" t="s">
        <v>1193</v>
      </c>
      <c r="G723" s="10" t="s">
        <v>1193</v>
      </c>
      <c r="H723" s="16">
        <v>0</v>
      </c>
      <c r="I723" s="16">
        <v>0</v>
      </c>
      <c r="J723" s="16">
        <v>0</v>
      </c>
      <c r="K723" s="16">
        <v>44</v>
      </c>
      <c r="L723" s="16">
        <v>44</v>
      </c>
      <c r="M723" s="16">
        <v>0</v>
      </c>
      <c r="N723" s="16">
        <v>0</v>
      </c>
      <c r="O723" s="16">
        <v>0</v>
      </c>
      <c r="P723" s="16">
        <v>0</v>
      </c>
      <c r="Q723" s="7" t="s">
        <v>1257</v>
      </c>
      <c r="R723" s="7" t="str">
        <f>IF(Q723="","",VLOOKUP(Q723,Sheet2!$A$14:$B$65,2,0))</f>
        <v>急性期一般入院料６</v>
      </c>
      <c r="S723" s="16">
        <v>44</v>
      </c>
    </row>
    <row r="724" spans="2:19" outlineLevel="1" x14ac:dyDescent="0.15">
      <c r="B724" s="10"/>
      <c r="C724" s="10"/>
      <c r="D724" s="9" t="s">
        <v>1588</v>
      </c>
      <c r="E724" s="10"/>
      <c r="F724" s="10"/>
      <c r="G724" s="10"/>
      <c r="H724" s="16">
        <f t="shared" ref="H724:P724" si="149">SUBTOTAL(9,H719:H723)</f>
        <v>55</v>
      </c>
      <c r="I724" s="16">
        <f t="shared" si="149"/>
        <v>55</v>
      </c>
      <c r="J724" s="16">
        <f t="shared" si="149"/>
        <v>0</v>
      </c>
      <c r="K724" s="16">
        <f t="shared" si="149"/>
        <v>181</v>
      </c>
      <c r="L724" s="16">
        <f t="shared" si="149"/>
        <v>181</v>
      </c>
      <c r="M724" s="16">
        <f t="shared" si="149"/>
        <v>0</v>
      </c>
      <c r="N724" s="16">
        <f t="shared" si="149"/>
        <v>90</v>
      </c>
      <c r="O724" s="16">
        <f t="shared" si="149"/>
        <v>90</v>
      </c>
      <c r="P724" s="16">
        <f t="shared" si="149"/>
        <v>0</v>
      </c>
      <c r="Q724" s="7"/>
      <c r="R724" s="7"/>
      <c r="S724" s="16">
        <f>SUBTOTAL(9,S719:S723)</f>
        <v>146</v>
      </c>
    </row>
    <row r="725" spans="2:19" outlineLevel="1" x14ac:dyDescent="0.15">
      <c r="B725" s="67" t="s">
        <v>1748</v>
      </c>
      <c r="C725" s="68"/>
      <c r="D725" s="68"/>
      <c r="E725" s="68"/>
      <c r="F725" s="68"/>
      <c r="G725" s="69"/>
      <c r="H725" s="16">
        <f>SUBTOTAL(9,H678:H724)</f>
        <v>760</v>
      </c>
      <c r="I725" s="16">
        <f t="shared" ref="I725:P725" si="150">SUBTOTAL(9,I678:I724)</f>
        <v>745</v>
      </c>
      <c r="J725" s="16">
        <f t="shared" si="150"/>
        <v>15</v>
      </c>
      <c r="K725" s="16">
        <f t="shared" si="150"/>
        <v>706</v>
      </c>
      <c r="L725" s="16">
        <f t="shared" si="150"/>
        <v>693</v>
      </c>
      <c r="M725" s="16">
        <f t="shared" si="150"/>
        <v>13</v>
      </c>
      <c r="N725" s="16">
        <f t="shared" si="150"/>
        <v>229</v>
      </c>
      <c r="O725" s="16">
        <f t="shared" si="150"/>
        <v>229</v>
      </c>
      <c r="P725" s="16">
        <f t="shared" si="150"/>
        <v>0</v>
      </c>
      <c r="Q725" s="7"/>
      <c r="R725" s="7"/>
      <c r="S725" s="16">
        <f>SUBTOTAL(9,S678:S724)</f>
        <v>1222</v>
      </c>
    </row>
    <row r="726" spans="2:19" outlineLevel="1" x14ac:dyDescent="0.15">
      <c r="B726" s="70" t="s">
        <v>1745</v>
      </c>
      <c r="C726" s="68"/>
      <c r="D726" s="68"/>
      <c r="E726" s="68"/>
      <c r="F726" s="68"/>
      <c r="G726" s="69"/>
      <c r="H726" s="16">
        <f>SUMIF($F$678:$F$724,"休棟等",H678:H724)</f>
        <v>0</v>
      </c>
      <c r="I726" s="16">
        <f t="shared" ref="I726:P726" si="151">SUMIF($F$678:$F$724,"休棟等",I678:I724)</f>
        <v>0</v>
      </c>
      <c r="J726" s="16">
        <f t="shared" si="151"/>
        <v>0</v>
      </c>
      <c r="K726" s="16">
        <f t="shared" si="151"/>
        <v>0</v>
      </c>
      <c r="L726" s="16">
        <f t="shared" si="151"/>
        <v>0</v>
      </c>
      <c r="M726" s="16">
        <f t="shared" si="151"/>
        <v>0</v>
      </c>
      <c r="N726" s="16">
        <f t="shared" si="151"/>
        <v>0</v>
      </c>
      <c r="O726" s="16">
        <f t="shared" si="151"/>
        <v>0</v>
      </c>
      <c r="P726" s="16">
        <f t="shared" si="151"/>
        <v>0</v>
      </c>
      <c r="Q726" s="7"/>
      <c r="R726" s="7"/>
      <c r="S726" s="16">
        <f>SUMIF($F$678:$F$724,"休棟等",S678:S724)</f>
        <v>0</v>
      </c>
    </row>
    <row r="727" spans="2:19" outlineLevel="1" x14ac:dyDescent="0.15">
      <c r="B727" s="67" t="s">
        <v>1746</v>
      </c>
      <c r="C727" s="68"/>
      <c r="D727" s="68"/>
      <c r="E727" s="68"/>
      <c r="F727" s="68"/>
      <c r="G727" s="69"/>
      <c r="H727" s="16">
        <f>H725-H726</f>
        <v>760</v>
      </c>
      <c r="I727" s="16">
        <f t="shared" ref="I727:P727" si="152">I725-I726</f>
        <v>745</v>
      </c>
      <c r="J727" s="16">
        <f t="shared" si="152"/>
        <v>15</v>
      </c>
      <c r="K727" s="16">
        <f t="shared" si="152"/>
        <v>706</v>
      </c>
      <c r="L727" s="16">
        <f t="shared" si="152"/>
        <v>693</v>
      </c>
      <c r="M727" s="16">
        <f t="shared" si="152"/>
        <v>13</v>
      </c>
      <c r="N727" s="16">
        <f t="shared" si="152"/>
        <v>229</v>
      </c>
      <c r="O727" s="16">
        <f t="shared" si="152"/>
        <v>229</v>
      </c>
      <c r="P727" s="16">
        <f t="shared" si="152"/>
        <v>0</v>
      </c>
      <c r="Q727" s="7"/>
      <c r="R727" s="7"/>
      <c r="S727" s="16">
        <f>S725-S726</f>
        <v>1222</v>
      </c>
    </row>
    <row r="728" spans="2:19" outlineLevel="2" x14ac:dyDescent="0.15">
      <c r="B728" s="10" t="s">
        <v>1734</v>
      </c>
      <c r="C728" s="10" t="s">
        <v>40</v>
      </c>
      <c r="D728" s="7" t="s">
        <v>167</v>
      </c>
      <c r="E728" s="10" t="s">
        <v>493</v>
      </c>
      <c r="F728" s="10" t="s">
        <v>1193</v>
      </c>
      <c r="G728" s="10" t="s">
        <v>1193</v>
      </c>
      <c r="H728" s="16">
        <v>0</v>
      </c>
      <c r="I728" s="16">
        <v>0</v>
      </c>
      <c r="J728" s="16">
        <v>0</v>
      </c>
      <c r="K728" s="16">
        <v>51</v>
      </c>
      <c r="L728" s="16">
        <v>51</v>
      </c>
      <c r="M728" s="16">
        <v>0</v>
      </c>
      <c r="N728" s="16">
        <v>0</v>
      </c>
      <c r="O728" s="16">
        <v>0</v>
      </c>
      <c r="P728" s="16">
        <v>0</v>
      </c>
      <c r="Q728" s="7" t="s">
        <v>1257</v>
      </c>
      <c r="R728" s="7" t="str">
        <f>IF(Q728="","",VLOOKUP(Q728,Sheet2!$A$14:$B$65,2,0))</f>
        <v>急性期一般入院料６</v>
      </c>
      <c r="S728" s="16">
        <v>51</v>
      </c>
    </row>
    <row r="729" spans="2:19" outlineLevel="1" x14ac:dyDescent="0.15">
      <c r="B729" s="10"/>
      <c r="C729" s="10"/>
      <c r="D729" s="9" t="s">
        <v>1426</v>
      </c>
      <c r="E729" s="10"/>
      <c r="F729" s="10"/>
      <c r="G729" s="10"/>
      <c r="H729" s="16">
        <f t="shared" ref="H729:P729" si="153">SUBTOTAL(9,H728:H728)</f>
        <v>0</v>
      </c>
      <c r="I729" s="16">
        <f t="shared" si="153"/>
        <v>0</v>
      </c>
      <c r="J729" s="16">
        <f t="shared" si="153"/>
        <v>0</v>
      </c>
      <c r="K729" s="16">
        <f t="shared" si="153"/>
        <v>51</v>
      </c>
      <c r="L729" s="16">
        <f t="shared" si="153"/>
        <v>51</v>
      </c>
      <c r="M729" s="16">
        <f t="shared" si="153"/>
        <v>0</v>
      </c>
      <c r="N729" s="16">
        <f t="shared" si="153"/>
        <v>0</v>
      </c>
      <c r="O729" s="16">
        <f t="shared" si="153"/>
        <v>0</v>
      </c>
      <c r="P729" s="16">
        <f t="shared" si="153"/>
        <v>0</v>
      </c>
      <c r="Q729" s="7"/>
      <c r="R729" s="7"/>
      <c r="S729" s="16">
        <f>SUBTOTAL(9,S728:S728)</f>
        <v>51</v>
      </c>
    </row>
    <row r="730" spans="2:19" outlineLevel="2" x14ac:dyDescent="0.15">
      <c r="B730" s="10" t="s">
        <v>1734</v>
      </c>
      <c r="C730" s="10" t="s">
        <v>40</v>
      </c>
      <c r="D730" s="7" t="s">
        <v>158</v>
      </c>
      <c r="E730" s="10" t="s">
        <v>763</v>
      </c>
      <c r="F730" s="10" t="s">
        <v>1322</v>
      </c>
      <c r="G730" s="10" t="s">
        <v>1322</v>
      </c>
      <c r="H730" s="16">
        <v>60</v>
      </c>
      <c r="I730" s="16">
        <v>60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7" t="s">
        <v>1254</v>
      </c>
      <c r="R730" s="7" t="str">
        <f>IF(Q730="","",VLOOKUP(Q730,Sheet2!$A$14:$B$65,2,0))</f>
        <v>急性期一般入院料２</v>
      </c>
      <c r="S730" s="16">
        <v>60</v>
      </c>
    </row>
    <row r="731" spans="2:19" outlineLevel="1" x14ac:dyDescent="0.15">
      <c r="B731" s="10"/>
      <c r="C731" s="10"/>
      <c r="D731" s="9" t="s">
        <v>1417</v>
      </c>
      <c r="E731" s="10"/>
      <c r="F731" s="10"/>
      <c r="G731" s="10"/>
      <c r="H731" s="16">
        <f t="shared" ref="H731:P731" si="154">SUBTOTAL(9,H730:H730)</f>
        <v>60</v>
      </c>
      <c r="I731" s="16">
        <f t="shared" si="154"/>
        <v>60</v>
      </c>
      <c r="J731" s="16">
        <f t="shared" si="154"/>
        <v>0</v>
      </c>
      <c r="K731" s="16">
        <f t="shared" si="154"/>
        <v>0</v>
      </c>
      <c r="L731" s="16">
        <f t="shared" si="154"/>
        <v>0</v>
      </c>
      <c r="M731" s="16">
        <f t="shared" si="154"/>
        <v>0</v>
      </c>
      <c r="N731" s="16">
        <f t="shared" si="154"/>
        <v>0</v>
      </c>
      <c r="O731" s="16">
        <f t="shared" si="154"/>
        <v>0</v>
      </c>
      <c r="P731" s="16">
        <f t="shared" si="154"/>
        <v>0</v>
      </c>
      <c r="Q731" s="7"/>
      <c r="R731" s="7"/>
      <c r="S731" s="16">
        <f>SUBTOTAL(9,S730:S730)</f>
        <v>60</v>
      </c>
    </row>
    <row r="732" spans="2:19" outlineLevel="2" x14ac:dyDescent="0.15">
      <c r="B732" s="10" t="s">
        <v>1734</v>
      </c>
      <c r="C732" s="10" t="s">
        <v>40</v>
      </c>
      <c r="D732" s="7" t="s">
        <v>264</v>
      </c>
      <c r="E732" s="10" t="s">
        <v>534</v>
      </c>
      <c r="F732" s="10" t="s">
        <v>1321</v>
      </c>
      <c r="G732" s="10" t="s">
        <v>1321</v>
      </c>
      <c r="H732" s="16">
        <v>20</v>
      </c>
      <c r="I732" s="16">
        <v>20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7" t="s">
        <v>1298</v>
      </c>
      <c r="R732" s="7" t="str">
        <f>IF(Q732="","",VLOOKUP(Q732,Sheet2!$A$14:$B$65,2,0))</f>
        <v>救命救急入院料２</v>
      </c>
      <c r="S732" s="16">
        <v>20</v>
      </c>
    </row>
    <row r="733" spans="2:19" outlineLevel="2" x14ac:dyDescent="0.15">
      <c r="B733" s="10" t="s">
        <v>1734</v>
      </c>
      <c r="C733" s="10" t="s">
        <v>40</v>
      </c>
      <c r="D733" s="7" t="s">
        <v>264</v>
      </c>
      <c r="E733" s="10" t="s">
        <v>484</v>
      </c>
      <c r="F733" s="10" t="s">
        <v>1322</v>
      </c>
      <c r="G733" s="10" t="s">
        <v>1322</v>
      </c>
      <c r="H733" s="16">
        <v>39</v>
      </c>
      <c r="I733" s="16">
        <v>39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7" t="s">
        <v>1219</v>
      </c>
      <c r="R733" s="7" t="str">
        <f>IF(Q733="","",VLOOKUP(Q733,Sheet2!$A$14:$B$65,2,0))</f>
        <v>急性期一般入院料１</v>
      </c>
      <c r="S733" s="16">
        <v>39</v>
      </c>
    </row>
    <row r="734" spans="2:19" outlineLevel="2" x14ac:dyDescent="0.15">
      <c r="B734" s="10" t="s">
        <v>1734</v>
      </c>
      <c r="C734" s="10" t="s">
        <v>40</v>
      </c>
      <c r="D734" s="7" t="s">
        <v>264</v>
      </c>
      <c r="E734" s="10" t="s">
        <v>542</v>
      </c>
      <c r="F734" s="10" t="s">
        <v>1322</v>
      </c>
      <c r="G734" s="10" t="s">
        <v>1322</v>
      </c>
      <c r="H734" s="16">
        <v>26</v>
      </c>
      <c r="I734" s="16">
        <v>26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7" t="s">
        <v>1219</v>
      </c>
      <c r="R734" s="7" t="str">
        <f>IF(Q734="","",VLOOKUP(Q734,Sheet2!$A$14:$B$65,2,0))</f>
        <v>急性期一般入院料１</v>
      </c>
      <c r="S734" s="16">
        <v>26</v>
      </c>
    </row>
    <row r="735" spans="2:19" outlineLevel="2" x14ac:dyDescent="0.15">
      <c r="B735" s="10" t="s">
        <v>1734</v>
      </c>
      <c r="C735" s="10" t="s">
        <v>40</v>
      </c>
      <c r="D735" s="7" t="s">
        <v>264</v>
      </c>
      <c r="E735" s="10" t="s">
        <v>543</v>
      </c>
      <c r="F735" s="10" t="s">
        <v>1321</v>
      </c>
      <c r="G735" s="10" t="s">
        <v>1321</v>
      </c>
      <c r="H735" s="16">
        <v>18</v>
      </c>
      <c r="I735" s="16">
        <v>18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7" t="s">
        <v>1285</v>
      </c>
      <c r="R735" s="7" t="str">
        <f>IF(Q735="","",VLOOKUP(Q735,Sheet2!$A$14:$B$65,2,0))</f>
        <v>特定集中治療室管理料４</v>
      </c>
      <c r="S735" s="16">
        <v>18</v>
      </c>
    </row>
    <row r="736" spans="2:19" outlineLevel="2" x14ac:dyDescent="0.15">
      <c r="B736" s="10" t="s">
        <v>1734</v>
      </c>
      <c r="C736" s="10" t="s">
        <v>40</v>
      </c>
      <c r="D736" s="7" t="s">
        <v>264</v>
      </c>
      <c r="E736" s="10" t="s">
        <v>544</v>
      </c>
      <c r="F736" s="10" t="s">
        <v>1321</v>
      </c>
      <c r="G736" s="10" t="s">
        <v>1321</v>
      </c>
      <c r="H736" s="16">
        <v>12</v>
      </c>
      <c r="I736" s="16">
        <v>12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7" t="s">
        <v>1297</v>
      </c>
      <c r="R736" s="7" t="str">
        <f>IF(Q736="","",VLOOKUP(Q736,Sheet2!$A$14:$B$65,2,0))</f>
        <v>脳卒中ｹｱﾕﾆｯﾄ入院医療管理料</v>
      </c>
      <c r="S736" s="16">
        <v>12</v>
      </c>
    </row>
    <row r="737" spans="2:19" outlineLevel="2" x14ac:dyDescent="0.15">
      <c r="B737" s="10" t="s">
        <v>1734</v>
      </c>
      <c r="C737" s="10" t="s">
        <v>40</v>
      </c>
      <c r="D737" s="7" t="s">
        <v>264</v>
      </c>
      <c r="E737" s="10" t="s">
        <v>1011</v>
      </c>
      <c r="F737" s="10" t="s">
        <v>1322</v>
      </c>
      <c r="G737" s="10" t="s">
        <v>1322</v>
      </c>
      <c r="H737" s="16">
        <v>24</v>
      </c>
      <c r="I737" s="16">
        <v>24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7" t="s">
        <v>1269</v>
      </c>
      <c r="R737" s="7" t="str">
        <f>IF(Q737="","",VLOOKUP(Q737,Sheet2!$A$14:$B$65,2,0))</f>
        <v>新生児特定集中治療室管理料２</v>
      </c>
      <c r="S737" s="16">
        <v>24</v>
      </c>
    </row>
    <row r="738" spans="2:19" outlineLevel="2" x14ac:dyDescent="0.15">
      <c r="B738" s="10" t="s">
        <v>1734</v>
      </c>
      <c r="C738" s="10" t="s">
        <v>40</v>
      </c>
      <c r="D738" s="7" t="s">
        <v>264</v>
      </c>
      <c r="E738" s="10" t="s">
        <v>474</v>
      </c>
      <c r="F738" s="10" t="s">
        <v>1322</v>
      </c>
      <c r="G738" s="10" t="s">
        <v>1322</v>
      </c>
      <c r="H738" s="16">
        <v>45</v>
      </c>
      <c r="I738" s="16">
        <v>45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7" t="s">
        <v>1219</v>
      </c>
      <c r="R738" s="7" t="str">
        <f>IF(Q738="","",VLOOKUP(Q738,Sheet2!$A$14:$B$65,2,0))</f>
        <v>急性期一般入院料１</v>
      </c>
      <c r="S738" s="16">
        <v>45</v>
      </c>
    </row>
    <row r="739" spans="2:19" outlineLevel="2" x14ac:dyDescent="0.15">
      <c r="B739" s="10" t="s">
        <v>1734</v>
      </c>
      <c r="C739" s="10" t="s">
        <v>40</v>
      </c>
      <c r="D739" s="7" t="s">
        <v>264</v>
      </c>
      <c r="E739" s="10" t="s">
        <v>473</v>
      </c>
      <c r="F739" s="10" t="s">
        <v>1322</v>
      </c>
      <c r="G739" s="10" t="s">
        <v>1322</v>
      </c>
      <c r="H739" s="16">
        <v>45</v>
      </c>
      <c r="I739" s="16">
        <v>45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7" t="s">
        <v>1219</v>
      </c>
      <c r="R739" s="7" t="str">
        <f>IF(Q739="","",VLOOKUP(Q739,Sheet2!$A$14:$B$65,2,0))</f>
        <v>急性期一般入院料１</v>
      </c>
      <c r="S739" s="16">
        <v>45</v>
      </c>
    </row>
    <row r="740" spans="2:19" outlineLevel="2" x14ac:dyDescent="0.15">
      <c r="B740" s="10" t="s">
        <v>1734</v>
      </c>
      <c r="C740" s="10" t="s">
        <v>40</v>
      </c>
      <c r="D740" s="7" t="s">
        <v>264</v>
      </c>
      <c r="E740" s="10" t="s">
        <v>476</v>
      </c>
      <c r="F740" s="10" t="s">
        <v>1322</v>
      </c>
      <c r="G740" s="10" t="s">
        <v>1322</v>
      </c>
      <c r="H740" s="16">
        <v>48</v>
      </c>
      <c r="I740" s="16">
        <v>48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7" t="s">
        <v>1219</v>
      </c>
      <c r="R740" s="7" t="str">
        <f>IF(Q740="","",VLOOKUP(Q740,Sheet2!$A$14:$B$65,2,0))</f>
        <v>急性期一般入院料１</v>
      </c>
      <c r="S740" s="16">
        <v>48</v>
      </c>
    </row>
    <row r="741" spans="2:19" outlineLevel="2" x14ac:dyDescent="0.15">
      <c r="B741" s="10" t="s">
        <v>1734</v>
      </c>
      <c r="C741" s="10" t="s">
        <v>40</v>
      </c>
      <c r="D741" s="7" t="s">
        <v>264</v>
      </c>
      <c r="E741" s="10" t="s">
        <v>475</v>
      </c>
      <c r="F741" s="10" t="s">
        <v>1322</v>
      </c>
      <c r="G741" s="10" t="s">
        <v>1322</v>
      </c>
      <c r="H741" s="16">
        <v>48</v>
      </c>
      <c r="I741" s="16">
        <v>48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7" t="s">
        <v>1219</v>
      </c>
      <c r="R741" s="7" t="str">
        <f>IF(Q741="","",VLOOKUP(Q741,Sheet2!$A$14:$B$65,2,0))</f>
        <v>急性期一般入院料１</v>
      </c>
      <c r="S741" s="16">
        <v>48</v>
      </c>
    </row>
    <row r="742" spans="2:19" outlineLevel="2" x14ac:dyDescent="0.15">
      <c r="B742" s="10" t="s">
        <v>1734</v>
      </c>
      <c r="C742" s="10" t="s">
        <v>40</v>
      </c>
      <c r="D742" s="7" t="s">
        <v>264</v>
      </c>
      <c r="E742" s="10" t="s">
        <v>1012</v>
      </c>
      <c r="F742" s="10" t="s">
        <v>1322</v>
      </c>
      <c r="G742" s="10" t="s">
        <v>1322</v>
      </c>
      <c r="H742" s="16">
        <v>46</v>
      </c>
      <c r="I742" s="16">
        <v>46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7" t="s">
        <v>1219</v>
      </c>
      <c r="R742" s="7" t="str">
        <f>IF(Q742="","",VLOOKUP(Q742,Sheet2!$A$14:$B$65,2,0))</f>
        <v>急性期一般入院料１</v>
      </c>
      <c r="S742" s="16">
        <v>46</v>
      </c>
    </row>
    <row r="743" spans="2:19" outlineLevel="2" x14ac:dyDescent="0.15">
      <c r="B743" s="10" t="s">
        <v>1734</v>
      </c>
      <c r="C743" s="10" t="s">
        <v>40</v>
      </c>
      <c r="D743" s="7" t="s">
        <v>264</v>
      </c>
      <c r="E743" s="10" t="s">
        <v>1013</v>
      </c>
      <c r="F743" s="10" t="s">
        <v>1322</v>
      </c>
      <c r="G743" s="10" t="s">
        <v>1322</v>
      </c>
      <c r="H743" s="16">
        <v>48</v>
      </c>
      <c r="I743" s="16">
        <v>48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7" t="s">
        <v>1219</v>
      </c>
      <c r="R743" s="7" t="str">
        <f>IF(Q743="","",VLOOKUP(Q743,Sheet2!$A$14:$B$65,2,0))</f>
        <v>急性期一般入院料１</v>
      </c>
      <c r="S743" s="16">
        <v>48</v>
      </c>
    </row>
    <row r="744" spans="2:19" outlineLevel="2" x14ac:dyDescent="0.15">
      <c r="B744" s="10" t="s">
        <v>1734</v>
      </c>
      <c r="C744" s="10" t="s">
        <v>40</v>
      </c>
      <c r="D744" s="7" t="s">
        <v>264</v>
      </c>
      <c r="E744" s="10" t="s">
        <v>1014</v>
      </c>
      <c r="F744" s="10" t="s">
        <v>1322</v>
      </c>
      <c r="G744" s="10" t="s">
        <v>1322</v>
      </c>
      <c r="H744" s="16">
        <v>35</v>
      </c>
      <c r="I744" s="16">
        <v>35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7" t="s">
        <v>1219</v>
      </c>
      <c r="R744" s="7" t="str">
        <f>IF(Q744="","",VLOOKUP(Q744,Sheet2!$A$14:$B$65,2,0))</f>
        <v>急性期一般入院料１</v>
      </c>
      <c r="S744" s="16">
        <v>35</v>
      </c>
    </row>
    <row r="745" spans="2:19" outlineLevel="2" x14ac:dyDescent="0.15">
      <c r="B745" s="10" t="s">
        <v>1734</v>
      </c>
      <c r="C745" s="10" t="s">
        <v>40</v>
      </c>
      <c r="D745" s="7" t="s">
        <v>264</v>
      </c>
      <c r="E745" s="10" t="s">
        <v>1015</v>
      </c>
      <c r="F745" s="10" t="s">
        <v>1321</v>
      </c>
      <c r="G745" s="10" t="s">
        <v>1321</v>
      </c>
      <c r="H745" s="16">
        <v>8</v>
      </c>
      <c r="I745" s="16">
        <v>8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7" t="s">
        <v>1301</v>
      </c>
      <c r="R745" s="7" t="str">
        <f>IF(Q745="","",VLOOKUP(Q745,Sheet2!$A$14:$B$65,2,0))</f>
        <v>救命救急入院料３</v>
      </c>
      <c r="S745" s="16">
        <v>8</v>
      </c>
    </row>
    <row r="746" spans="2:19" outlineLevel="2" x14ac:dyDescent="0.15">
      <c r="B746" s="10" t="s">
        <v>1734</v>
      </c>
      <c r="C746" s="10" t="s">
        <v>40</v>
      </c>
      <c r="D746" s="7" t="s">
        <v>264</v>
      </c>
      <c r="E746" s="10" t="s">
        <v>1016</v>
      </c>
      <c r="F746" s="10" t="s">
        <v>1322</v>
      </c>
      <c r="G746" s="10" t="s">
        <v>1322</v>
      </c>
      <c r="H746" s="16">
        <v>46</v>
      </c>
      <c r="I746" s="16">
        <v>46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7" t="s">
        <v>1219</v>
      </c>
      <c r="R746" s="7" t="str">
        <f>IF(Q746="","",VLOOKUP(Q746,Sheet2!$A$14:$B$65,2,0))</f>
        <v>急性期一般入院料１</v>
      </c>
      <c r="S746" s="16">
        <v>46</v>
      </c>
    </row>
    <row r="747" spans="2:19" outlineLevel="2" x14ac:dyDescent="0.15">
      <c r="B747" s="10" t="s">
        <v>1734</v>
      </c>
      <c r="C747" s="10" t="s">
        <v>40</v>
      </c>
      <c r="D747" s="7" t="s">
        <v>264</v>
      </c>
      <c r="E747" s="10" t="s">
        <v>1017</v>
      </c>
      <c r="F747" s="10" t="s">
        <v>1322</v>
      </c>
      <c r="G747" s="10" t="s">
        <v>1322</v>
      </c>
      <c r="H747" s="16">
        <v>46</v>
      </c>
      <c r="I747" s="16">
        <v>46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7" t="s">
        <v>1219</v>
      </c>
      <c r="R747" s="7" t="str">
        <f>IF(Q747="","",VLOOKUP(Q747,Sheet2!$A$14:$B$65,2,0))</f>
        <v>急性期一般入院料１</v>
      </c>
      <c r="S747" s="16">
        <v>46</v>
      </c>
    </row>
    <row r="748" spans="2:19" outlineLevel="2" x14ac:dyDescent="0.15">
      <c r="B748" s="10" t="s">
        <v>1734</v>
      </c>
      <c r="C748" s="10" t="s">
        <v>40</v>
      </c>
      <c r="D748" s="7" t="s">
        <v>264</v>
      </c>
      <c r="E748" s="10" t="s">
        <v>1018</v>
      </c>
      <c r="F748" s="10" t="s">
        <v>1322</v>
      </c>
      <c r="G748" s="10" t="s">
        <v>1322</v>
      </c>
      <c r="H748" s="16">
        <v>48</v>
      </c>
      <c r="I748" s="16">
        <v>48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7" t="s">
        <v>1219</v>
      </c>
      <c r="R748" s="7" t="str">
        <f>IF(Q748="","",VLOOKUP(Q748,Sheet2!$A$14:$B$65,2,0))</f>
        <v>急性期一般入院料１</v>
      </c>
      <c r="S748" s="16">
        <v>48</v>
      </c>
    </row>
    <row r="749" spans="2:19" outlineLevel="1" x14ac:dyDescent="0.15">
      <c r="B749" s="10"/>
      <c r="C749" s="10"/>
      <c r="D749" s="9" t="s">
        <v>1522</v>
      </c>
      <c r="E749" s="10"/>
      <c r="F749" s="10"/>
      <c r="G749" s="10"/>
      <c r="H749" s="16">
        <f t="shared" ref="H749:P749" si="155">SUBTOTAL(9,H732:H748)</f>
        <v>602</v>
      </c>
      <c r="I749" s="16">
        <f t="shared" si="155"/>
        <v>602</v>
      </c>
      <c r="J749" s="16">
        <f t="shared" si="155"/>
        <v>0</v>
      </c>
      <c r="K749" s="16">
        <f t="shared" si="155"/>
        <v>0</v>
      </c>
      <c r="L749" s="16">
        <f t="shared" si="155"/>
        <v>0</v>
      </c>
      <c r="M749" s="16">
        <f t="shared" si="155"/>
        <v>0</v>
      </c>
      <c r="N749" s="16">
        <f t="shared" si="155"/>
        <v>0</v>
      </c>
      <c r="O749" s="16">
        <f t="shared" si="155"/>
        <v>0</v>
      </c>
      <c r="P749" s="16">
        <f t="shared" si="155"/>
        <v>0</v>
      </c>
      <c r="Q749" s="7"/>
      <c r="R749" s="7"/>
      <c r="S749" s="16">
        <f>SUBTOTAL(9,S732:S748)</f>
        <v>602</v>
      </c>
    </row>
    <row r="750" spans="2:19" outlineLevel="2" x14ac:dyDescent="0.15">
      <c r="B750" s="10" t="s">
        <v>1734</v>
      </c>
      <c r="C750" s="10" t="s">
        <v>40</v>
      </c>
      <c r="D750" s="7" t="s">
        <v>436</v>
      </c>
      <c r="E750" s="10" t="s">
        <v>968</v>
      </c>
      <c r="F750" s="10" t="s">
        <v>1322</v>
      </c>
      <c r="G750" s="10" t="s">
        <v>1322</v>
      </c>
      <c r="H750" s="16">
        <v>24</v>
      </c>
      <c r="I750" s="16">
        <v>24</v>
      </c>
      <c r="J750" s="16"/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7" t="s">
        <v>433</v>
      </c>
      <c r="R750" s="7" t="str">
        <f>IF(Q750="","",VLOOKUP(Q750,Sheet2!$A$14:$B$65,2,0))</f>
        <v/>
      </c>
      <c r="S750" s="16">
        <v>0</v>
      </c>
    </row>
    <row r="751" spans="2:19" outlineLevel="2" x14ac:dyDescent="0.15">
      <c r="B751" s="10" t="s">
        <v>1734</v>
      </c>
      <c r="C751" s="10" t="s">
        <v>40</v>
      </c>
      <c r="D751" s="7" t="s">
        <v>436</v>
      </c>
      <c r="E751" s="10" t="s">
        <v>1240</v>
      </c>
      <c r="F751" s="10" t="s">
        <v>1322</v>
      </c>
      <c r="G751" s="10" t="s">
        <v>1322</v>
      </c>
      <c r="H751" s="16">
        <v>38</v>
      </c>
      <c r="I751" s="16">
        <v>38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7" t="s">
        <v>1254</v>
      </c>
      <c r="R751" s="7" t="str">
        <f>IF(Q751="","",VLOOKUP(Q751,Sheet2!$A$14:$B$65,2,0))</f>
        <v>急性期一般入院料２</v>
      </c>
      <c r="S751" s="16">
        <v>38</v>
      </c>
    </row>
    <row r="752" spans="2:19" outlineLevel="2" x14ac:dyDescent="0.15">
      <c r="B752" s="10" t="s">
        <v>1734</v>
      </c>
      <c r="C752" s="10" t="s">
        <v>40</v>
      </c>
      <c r="D752" s="7" t="s">
        <v>436</v>
      </c>
      <c r="E752" s="10" t="s">
        <v>1241</v>
      </c>
      <c r="F752" s="10" t="s">
        <v>1322</v>
      </c>
      <c r="G752" s="10" t="s">
        <v>1322</v>
      </c>
      <c r="H752" s="16">
        <v>39</v>
      </c>
      <c r="I752" s="16">
        <v>0</v>
      </c>
      <c r="J752" s="16">
        <v>39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7" t="s">
        <v>433</v>
      </c>
      <c r="R752" s="7" t="str">
        <f>IF(Q752="","",VLOOKUP(Q752,Sheet2!$A$14:$B$65,2,0))</f>
        <v/>
      </c>
      <c r="S752" s="16">
        <v>0</v>
      </c>
    </row>
    <row r="753" spans="2:19" outlineLevel="2" x14ac:dyDescent="0.15">
      <c r="B753" s="10" t="s">
        <v>1734</v>
      </c>
      <c r="C753" s="10" t="s">
        <v>40</v>
      </c>
      <c r="D753" s="7" t="s">
        <v>436</v>
      </c>
      <c r="E753" s="10" t="s">
        <v>1242</v>
      </c>
      <c r="F753" s="10" t="s">
        <v>1322</v>
      </c>
      <c r="G753" s="10" t="s">
        <v>1322</v>
      </c>
      <c r="H753" s="16">
        <v>41</v>
      </c>
      <c r="I753" s="16">
        <v>41</v>
      </c>
      <c r="J753" s="16"/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7" t="s">
        <v>1254</v>
      </c>
      <c r="R753" s="7" t="str">
        <f>IF(Q753="","",VLOOKUP(Q753,Sheet2!$A$14:$B$65,2,0))</f>
        <v>急性期一般入院料２</v>
      </c>
      <c r="S753" s="16">
        <v>41</v>
      </c>
    </row>
    <row r="754" spans="2:19" outlineLevel="2" x14ac:dyDescent="0.15">
      <c r="B754" s="10" t="s">
        <v>1734</v>
      </c>
      <c r="C754" s="10" t="s">
        <v>40</v>
      </c>
      <c r="D754" s="7" t="s">
        <v>436</v>
      </c>
      <c r="E754" s="10" t="s">
        <v>1243</v>
      </c>
      <c r="F754" s="10" t="s">
        <v>1322</v>
      </c>
      <c r="G754" s="10" t="s">
        <v>1322</v>
      </c>
      <c r="H754" s="16">
        <v>28</v>
      </c>
      <c r="I754" s="16">
        <v>0</v>
      </c>
      <c r="J754" s="16">
        <v>28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7" t="s">
        <v>433</v>
      </c>
      <c r="R754" s="7" t="str">
        <f>IF(Q754="","",VLOOKUP(Q754,Sheet2!$A$14:$B$65,2,0))</f>
        <v/>
      </c>
      <c r="S754" s="16">
        <v>0</v>
      </c>
    </row>
    <row r="755" spans="2:19" outlineLevel="1" x14ac:dyDescent="0.15">
      <c r="B755" s="10"/>
      <c r="C755" s="10"/>
      <c r="D755" s="9" t="s">
        <v>1693</v>
      </c>
      <c r="E755" s="10"/>
      <c r="F755" s="10"/>
      <c r="G755" s="10"/>
      <c r="H755" s="16">
        <f t="shared" ref="H755:P755" si="156">SUBTOTAL(9,H750:H754)</f>
        <v>170</v>
      </c>
      <c r="I755" s="16">
        <f t="shared" si="156"/>
        <v>103</v>
      </c>
      <c r="J755" s="16">
        <f t="shared" si="156"/>
        <v>67</v>
      </c>
      <c r="K755" s="16">
        <f t="shared" si="156"/>
        <v>0</v>
      </c>
      <c r="L755" s="16">
        <f t="shared" si="156"/>
        <v>0</v>
      </c>
      <c r="M755" s="16">
        <f t="shared" si="156"/>
        <v>0</v>
      </c>
      <c r="N755" s="16">
        <f t="shared" si="156"/>
        <v>0</v>
      </c>
      <c r="O755" s="16">
        <f t="shared" si="156"/>
        <v>0</v>
      </c>
      <c r="P755" s="16">
        <f t="shared" si="156"/>
        <v>0</v>
      </c>
      <c r="Q755" s="7"/>
      <c r="R755" s="7"/>
      <c r="S755" s="16">
        <f>SUBTOTAL(9,S750:S754)</f>
        <v>79</v>
      </c>
    </row>
    <row r="756" spans="2:19" outlineLevel="2" x14ac:dyDescent="0.15">
      <c r="B756" s="10" t="s">
        <v>1734</v>
      </c>
      <c r="C756" s="10" t="s">
        <v>40</v>
      </c>
      <c r="D756" s="7" t="s">
        <v>382</v>
      </c>
      <c r="E756" s="10" t="s">
        <v>531</v>
      </c>
      <c r="F756" s="10" t="s">
        <v>1193</v>
      </c>
      <c r="G756" s="10" t="s">
        <v>1193</v>
      </c>
      <c r="H756" s="16">
        <v>60</v>
      </c>
      <c r="I756" s="16">
        <v>60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7" t="s">
        <v>1256</v>
      </c>
      <c r="R756" s="7" t="str">
        <f>IF(Q756="","",VLOOKUP(Q756,Sheet2!$A$14:$B$65,2,0))</f>
        <v>急性期一般入院料４</v>
      </c>
      <c r="S756" s="16">
        <v>60</v>
      </c>
    </row>
    <row r="757" spans="2:19" outlineLevel="1" x14ac:dyDescent="0.15">
      <c r="B757" s="10"/>
      <c r="C757" s="10"/>
      <c r="D757" s="9" t="s">
        <v>1640</v>
      </c>
      <c r="E757" s="10"/>
      <c r="F757" s="10"/>
      <c r="G757" s="10"/>
      <c r="H757" s="16">
        <f t="shared" ref="H757:P757" si="157">SUBTOTAL(9,H756:H756)</f>
        <v>60</v>
      </c>
      <c r="I757" s="16">
        <f t="shared" si="157"/>
        <v>60</v>
      </c>
      <c r="J757" s="16">
        <f t="shared" si="157"/>
        <v>0</v>
      </c>
      <c r="K757" s="16">
        <f t="shared" si="157"/>
        <v>0</v>
      </c>
      <c r="L757" s="16">
        <f t="shared" si="157"/>
        <v>0</v>
      </c>
      <c r="M757" s="16">
        <f t="shared" si="157"/>
        <v>0</v>
      </c>
      <c r="N757" s="16">
        <f t="shared" si="157"/>
        <v>0</v>
      </c>
      <c r="O757" s="16">
        <f t="shared" si="157"/>
        <v>0</v>
      </c>
      <c r="P757" s="16">
        <f t="shared" si="157"/>
        <v>0</v>
      </c>
      <c r="Q757" s="7"/>
      <c r="R757" s="7"/>
      <c r="S757" s="16">
        <f>SUBTOTAL(9,S756:S756)</f>
        <v>60</v>
      </c>
    </row>
    <row r="758" spans="2:19" outlineLevel="2" x14ac:dyDescent="0.15">
      <c r="B758" s="10" t="s">
        <v>1734</v>
      </c>
      <c r="C758" s="10" t="s">
        <v>56</v>
      </c>
      <c r="D758" s="7" t="s">
        <v>402</v>
      </c>
      <c r="E758" s="10" t="s">
        <v>491</v>
      </c>
      <c r="F758" s="10" t="s">
        <v>1193</v>
      </c>
      <c r="G758" s="10" t="s">
        <v>1193</v>
      </c>
      <c r="H758" s="16">
        <v>0</v>
      </c>
      <c r="I758" s="16">
        <v>0</v>
      </c>
      <c r="J758" s="16">
        <v>0</v>
      </c>
      <c r="K758" s="16">
        <v>58</v>
      </c>
      <c r="L758" s="16">
        <v>58</v>
      </c>
      <c r="M758" s="16">
        <v>0</v>
      </c>
      <c r="N758" s="16">
        <v>0</v>
      </c>
      <c r="O758" s="16">
        <v>0</v>
      </c>
      <c r="P758" s="16">
        <v>0</v>
      </c>
      <c r="Q758" s="7" t="s">
        <v>1257</v>
      </c>
      <c r="R758" s="7" t="str">
        <f>IF(Q758="","",VLOOKUP(Q758,Sheet2!$A$14:$B$65,2,0))</f>
        <v>急性期一般入院料６</v>
      </c>
      <c r="S758" s="16">
        <v>58</v>
      </c>
    </row>
    <row r="759" spans="2:19" outlineLevel="2" x14ac:dyDescent="0.15">
      <c r="B759" s="10" t="s">
        <v>1734</v>
      </c>
      <c r="C759" s="10" t="s">
        <v>56</v>
      </c>
      <c r="D759" s="7" t="s">
        <v>402</v>
      </c>
      <c r="E759" s="10" t="s">
        <v>634</v>
      </c>
      <c r="F759" s="10" t="s">
        <v>1322</v>
      </c>
      <c r="G759" s="10" t="s">
        <v>1322</v>
      </c>
      <c r="H759" s="16">
        <v>52</v>
      </c>
      <c r="I759" s="16">
        <v>52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7" t="s">
        <v>1254</v>
      </c>
      <c r="R759" s="7" t="str">
        <f>IF(Q759="","",VLOOKUP(Q759,Sheet2!$A$14:$B$65,2,0))</f>
        <v>急性期一般入院料２</v>
      </c>
      <c r="S759" s="16">
        <v>52</v>
      </c>
    </row>
    <row r="760" spans="2:19" outlineLevel="1" x14ac:dyDescent="0.15">
      <c r="B760" s="10"/>
      <c r="C760" s="10"/>
      <c r="D760" s="9" t="s">
        <v>1660</v>
      </c>
      <c r="E760" s="10"/>
      <c r="F760" s="10"/>
      <c r="G760" s="10"/>
      <c r="H760" s="16">
        <f t="shared" ref="H760:P760" si="158">SUBTOTAL(9,H758:H759)</f>
        <v>52</v>
      </c>
      <c r="I760" s="16">
        <f t="shared" si="158"/>
        <v>52</v>
      </c>
      <c r="J760" s="16">
        <f t="shared" si="158"/>
        <v>0</v>
      </c>
      <c r="K760" s="16">
        <f t="shared" si="158"/>
        <v>58</v>
      </c>
      <c r="L760" s="16">
        <f t="shared" si="158"/>
        <v>58</v>
      </c>
      <c r="M760" s="16">
        <f t="shared" si="158"/>
        <v>0</v>
      </c>
      <c r="N760" s="16">
        <f t="shared" si="158"/>
        <v>0</v>
      </c>
      <c r="O760" s="16">
        <f t="shared" si="158"/>
        <v>0</v>
      </c>
      <c r="P760" s="16">
        <f t="shared" si="158"/>
        <v>0</v>
      </c>
      <c r="Q760" s="7"/>
      <c r="R760" s="7"/>
      <c r="S760" s="16">
        <f>SUBTOTAL(9,S758:S759)</f>
        <v>110</v>
      </c>
    </row>
    <row r="761" spans="2:19" outlineLevel="2" x14ac:dyDescent="0.15">
      <c r="B761" s="10" t="s">
        <v>1734</v>
      </c>
      <c r="C761" s="10" t="s">
        <v>56</v>
      </c>
      <c r="D761" s="7" t="s">
        <v>298</v>
      </c>
      <c r="E761" s="10" t="s">
        <v>491</v>
      </c>
      <c r="F761" s="10" t="s">
        <v>1193</v>
      </c>
      <c r="G761" s="10" t="s">
        <v>1193</v>
      </c>
      <c r="H761" s="16">
        <v>0</v>
      </c>
      <c r="I761" s="16">
        <v>0</v>
      </c>
      <c r="J761" s="16">
        <v>0</v>
      </c>
      <c r="K761" s="16">
        <v>36</v>
      </c>
      <c r="L761" s="16">
        <v>36</v>
      </c>
      <c r="M761" s="16">
        <v>0</v>
      </c>
      <c r="N761" s="16">
        <v>0</v>
      </c>
      <c r="O761" s="16">
        <v>0</v>
      </c>
      <c r="P761" s="16">
        <v>0</v>
      </c>
      <c r="Q761" s="7" t="s">
        <v>1266</v>
      </c>
      <c r="R761" s="7" t="str">
        <f>IF(Q761="","",VLOOKUP(Q761,Sheet2!$A$14:$B$65,2,0))</f>
        <v>急性期一般入院料７</v>
      </c>
      <c r="S761" s="16">
        <v>36</v>
      </c>
    </row>
    <row r="762" spans="2:19" outlineLevel="2" x14ac:dyDescent="0.15">
      <c r="B762" s="10" t="s">
        <v>1734</v>
      </c>
      <c r="C762" s="10" t="s">
        <v>56</v>
      </c>
      <c r="D762" s="7" t="s">
        <v>298</v>
      </c>
      <c r="E762" s="10" t="s">
        <v>698</v>
      </c>
      <c r="F762" s="10" t="s">
        <v>1193</v>
      </c>
      <c r="G762" s="10" t="s">
        <v>1193</v>
      </c>
      <c r="H762" s="16">
        <v>0</v>
      </c>
      <c r="I762" s="16">
        <v>0</v>
      </c>
      <c r="J762" s="16">
        <v>0</v>
      </c>
      <c r="K762" s="16">
        <v>38</v>
      </c>
      <c r="L762" s="16">
        <v>38</v>
      </c>
      <c r="M762" s="16">
        <v>0</v>
      </c>
      <c r="N762" s="16">
        <v>0</v>
      </c>
      <c r="O762" s="16">
        <v>0</v>
      </c>
      <c r="P762" s="16">
        <v>0</v>
      </c>
      <c r="Q762" s="7" t="s">
        <v>1257</v>
      </c>
      <c r="R762" s="7" t="str">
        <f>IF(Q762="","",VLOOKUP(Q762,Sheet2!$A$14:$B$65,2,0))</f>
        <v>急性期一般入院料６</v>
      </c>
      <c r="S762" s="16">
        <v>38</v>
      </c>
    </row>
    <row r="763" spans="2:19" outlineLevel="2" x14ac:dyDescent="0.15">
      <c r="B763" s="10" t="s">
        <v>1734</v>
      </c>
      <c r="C763" s="10" t="s">
        <v>56</v>
      </c>
      <c r="D763" s="7" t="s">
        <v>298</v>
      </c>
      <c r="E763" s="10" t="s">
        <v>699</v>
      </c>
      <c r="F763" s="10" t="s">
        <v>1193</v>
      </c>
      <c r="G763" s="10" t="s">
        <v>1193</v>
      </c>
      <c r="H763" s="16">
        <v>0</v>
      </c>
      <c r="I763" s="16">
        <v>0</v>
      </c>
      <c r="J763" s="16">
        <v>0</v>
      </c>
      <c r="K763" s="16">
        <v>38</v>
      </c>
      <c r="L763" s="16">
        <v>38</v>
      </c>
      <c r="M763" s="16">
        <v>0</v>
      </c>
      <c r="N763" s="16">
        <v>0</v>
      </c>
      <c r="O763" s="16">
        <v>0</v>
      </c>
      <c r="P763" s="16">
        <v>0</v>
      </c>
      <c r="Q763" s="7" t="s">
        <v>1257</v>
      </c>
      <c r="R763" s="7" t="str">
        <f>IF(Q763="","",VLOOKUP(Q763,Sheet2!$A$14:$B$65,2,0))</f>
        <v>急性期一般入院料６</v>
      </c>
      <c r="S763" s="16">
        <v>38</v>
      </c>
    </row>
    <row r="764" spans="2:19" outlineLevel="1" x14ac:dyDescent="0.15">
      <c r="B764" s="10"/>
      <c r="C764" s="10"/>
      <c r="D764" s="9" t="s">
        <v>1556</v>
      </c>
      <c r="E764" s="10"/>
      <c r="F764" s="10"/>
      <c r="G764" s="10"/>
      <c r="H764" s="16">
        <f t="shared" ref="H764:P764" si="159">SUBTOTAL(9,H761:H763)</f>
        <v>0</v>
      </c>
      <c r="I764" s="16">
        <f t="shared" si="159"/>
        <v>0</v>
      </c>
      <c r="J764" s="16">
        <f t="shared" si="159"/>
        <v>0</v>
      </c>
      <c r="K764" s="16">
        <f t="shared" si="159"/>
        <v>112</v>
      </c>
      <c r="L764" s="16">
        <f t="shared" si="159"/>
        <v>112</v>
      </c>
      <c r="M764" s="16">
        <f t="shared" si="159"/>
        <v>0</v>
      </c>
      <c r="N764" s="16">
        <f t="shared" si="159"/>
        <v>0</v>
      </c>
      <c r="O764" s="16">
        <f t="shared" si="159"/>
        <v>0</v>
      </c>
      <c r="P764" s="16">
        <f t="shared" si="159"/>
        <v>0</v>
      </c>
      <c r="Q764" s="7"/>
      <c r="R764" s="7"/>
      <c r="S764" s="16">
        <f>SUBTOTAL(9,S761:S763)</f>
        <v>112</v>
      </c>
    </row>
    <row r="765" spans="2:19" outlineLevel="2" x14ac:dyDescent="0.15">
      <c r="B765" s="10" t="s">
        <v>1734</v>
      </c>
      <c r="C765" s="10" t="s">
        <v>56</v>
      </c>
      <c r="D765" s="7" t="s">
        <v>277</v>
      </c>
      <c r="E765" s="10" t="s">
        <v>492</v>
      </c>
      <c r="F765" s="10" t="s">
        <v>1322</v>
      </c>
      <c r="G765" s="10" t="s">
        <v>1322</v>
      </c>
      <c r="H765" s="16">
        <v>60</v>
      </c>
      <c r="I765" s="16">
        <v>60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7" t="s">
        <v>1256</v>
      </c>
      <c r="R765" s="7" t="str">
        <f>IF(Q765="","",VLOOKUP(Q765,Sheet2!$A$14:$B$65,2,0))</f>
        <v>急性期一般入院料４</v>
      </c>
      <c r="S765" s="16">
        <v>60</v>
      </c>
    </row>
    <row r="766" spans="2:19" outlineLevel="1" x14ac:dyDescent="0.15">
      <c r="B766" s="10"/>
      <c r="C766" s="10"/>
      <c r="D766" s="9" t="s">
        <v>1535</v>
      </c>
      <c r="E766" s="10"/>
      <c r="F766" s="10"/>
      <c r="G766" s="10"/>
      <c r="H766" s="16">
        <f t="shared" ref="H766:P766" si="160">SUBTOTAL(9,H765:H765)</f>
        <v>60</v>
      </c>
      <c r="I766" s="16">
        <f t="shared" si="160"/>
        <v>60</v>
      </c>
      <c r="J766" s="16">
        <f t="shared" si="160"/>
        <v>0</v>
      </c>
      <c r="K766" s="16">
        <f t="shared" si="160"/>
        <v>0</v>
      </c>
      <c r="L766" s="16">
        <f t="shared" si="160"/>
        <v>0</v>
      </c>
      <c r="M766" s="16">
        <f t="shared" si="160"/>
        <v>0</v>
      </c>
      <c r="N766" s="16">
        <f t="shared" si="160"/>
        <v>0</v>
      </c>
      <c r="O766" s="16">
        <f t="shared" si="160"/>
        <v>0</v>
      </c>
      <c r="P766" s="16">
        <f t="shared" si="160"/>
        <v>0</v>
      </c>
      <c r="Q766" s="7"/>
      <c r="R766" s="7"/>
      <c r="S766" s="16">
        <f>SUBTOTAL(9,S765:S765)</f>
        <v>60</v>
      </c>
    </row>
    <row r="767" spans="2:19" outlineLevel="2" x14ac:dyDescent="0.15">
      <c r="B767" s="10" t="s">
        <v>1734</v>
      </c>
      <c r="C767" s="10" t="s">
        <v>29</v>
      </c>
      <c r="D767" s="7" t="s">
        <v>284</v>
      </c>
      <c r="E767" s="10" t="s">
        <v>1053</v>
      </c>
      <c r="F767" s="10" t="s">
        <v>1193</v>
      </c>
      <c r="G767" s="10" t="s">
        <v>1193</v>
      </c>
      <c r="H767" s="16">
        <v>0</v>
      </c>
      <c r="I767" s="16">
        <v>0</v>
      </c>
      <c r="J767" s="16">
        <v>0</v>
      </c>
      <c r="K767" s="16">
        <v>56</v>
      </c>
      <c r="L767" s="16">
        <v>55</v>
      </c>
      <c r="M767" s="16">
        <v>1</v>
      </c>
      <c r="N767" s="16">
        <v>0</v>
      </c>
      <c r="O767" s="16">
        <v>0</v>
      </c>
      <c r="P767" s="16">
        <v>0</v>
      </c>
      <c r="Q767" s="7" t="s">
        <v>1266</v>
      </c>
      <c r="R767" s="7" t="str">
        <f>IF(Q767="","",VLOOKUP(Q767,Sheet2!$A$14:$B$65,2,0))</f>
        <v>急性期一般入院料７</v>
      </c>
      <c r="S767" s="16">
        <v>56</v>
      </c>
    </row>
    <row r="768" spans="2:19" outlineLevel="2" x14ac:dyDescent="0.15">
      <c r="B768" s="10" t="s">
        <v>1734</v>
      </c>
      <c r="C768" s="10" t="s">
        <v>29</v>
      </c>
      <c r="D768" s="7" t="s">
        <v>284</v>
      </c>
      <c r="E768" s="10" t="s">
        <v>1054</v>
      </c>
      <c r="F768" s="10" t="s">
        <v>1193</v>
      </c>
      <c r="G768" s="10" t="s">
        <v>1193</v>
      </c>
      <c r="H768" s="16">
        <v>0</v>
      </c>
      <c r="I768" s="16">
        <v>0</v>
      </c>
      <c r="J768" s="16">
        <v>0</v>
      </c>
      <c r="K768" s="16">
        <v>60</v>
      </c>
      <c r="L768" s="16">
        <v>59</v>
      </c>
      <c r="M768" s="16">
        <v>1</v>
      </c>
      <c r="N768" s="16">
        <v>0</v>
      </c>
      <c r="O768" s="16">
        <v>0</v>
      </c>
      <c r="P768" s="16">
        <v>0</v>
      </c>
      <c r="Q768" s="7" t="s">
        <v>1266</v>
      </c>
      <c r="R768" s="7" t="str">
        <f>IF(Q768="","",VLOOKUP(Q768,Sheet2!$A$14:$B$65,2,0))</f>
        <v>急性期一般入院料７</v>
      </c>
      <c r="S768" s="16">
        <v>60</v>
      </c>
    </row>
    <row r="769" spans="2:19" outlineLevel="2" x14ac:dyDescent="0.15">
      <c r="B769" s="10" t="s">
        <v>1734</v>
      </c>
      <c r="C769" s="10" t="s">
        <v>29</v>
      </c>
      <c r="D769" s="7" t="s">
        <v>284</v>
      </c>
      <c r="E769" s="10" t="s">
        <v>1055</v>
      </c>
      <c r="F769" s="10" t="s">
        <v>1193</v>
      </c>
      <c r="G769" s="10" t="s">
        <v>1193</v>
      </c>
      <c r="H769" s="16">
        <v>0</v>
      </c>
      <c r="I769" s="16">
        <v>0</v>
      </c>
      <c r="J769" s="16">
        <v>0</v>
      </c>
      <c r="K769" s="16">
        <v>60</v>
      </c>
      <c r="L769" s="16">
        <v>59</v>
      </c>
      <c r="M769" s="16">
        <v>1</v>
      </c>
      <c r="N769" s="16">
        <v>60</v>
      </c>
      <c r="O769" s="16">
        <v>59</v>
      </c>
      <c r="P769" s="16">
        <v>1</v>
      </c>
      <c r="Q769" s="7" t="s">
        <v>433</v>
      </c>
      <c r="R769" s="7" t="str">
        <f>IF(Q769="","",VLOOKUP(Q769,Sheet2!$A$14:$B$65,2,0))</f>
        <v/>
      </c>
      <c r="S769" s="16">
        <v>0</v>
      </c>
    </row>
    <row r="770" spans="2:19" outlineLevel="2" x14ac:dyDescent="0.15">
      <c r="B770" s="10" t="s">
        <v>1734</v>
      </c>
      <c r="C770" s="10" t="s">
        <v>29</v>
      </c>
      <c r="D770" s="7" t="s">
        <v>284</v>
      </c>
      <c r="E770" s="10" t="s">
        <v>1056</v>
      </c>
      <c r="F770" s="10" t="s">
        <v>1193</v>
      </c>
      <c r="G770" s="10" t="s">
        <v>1193</v>
      </c>
      <c r="H770" s="16">
        <v>0</v>
      </c>
      <c r="I770" s="16">
        <v>0</v>
      </c>
      <c r="J770" s="16">
        <v>0</v>
      </c>
      <c r="K770" s="16">
        <v>60</v>
      </c>
      <c r="L770" s="16">
        <v>59</v>
      </c>
      <c r="M770" s="16">
        <v>1</v>
      </c>
      <c r="N770" s="16">
        <v>60</v>
      </c>
      <c r="O770" s="16">
        <v>59</v>
      </c>
      <c r="P770" s="16">
        <v>1</v>
      </c>
      <c r="Q770" s="7" t="s">
        <v>433</v>
      </c>
      <c r="R770" s="7" t="str">
        <f>IF(Q770="","",VLOOKUP(Q770,Sheet2!$A$14:$B$65,2,0))</f>
        <v/>
      </c>
      <c r="S770" s="16">
        <v>0</v>
      </c>
    </row>
    <row r="771" spans="2:19" outlineLevel="2" x14ac:dyDescent="0.15">
      <c r="B771" s="10" t="s">
        <v>1734</v>
      </c>
      <c r="C771" s="10" t="s">
        <v>29</v>
      </c>
      <c r="D771" s="7" t="s">
        <v>284</v>
      </c>
      <c r="E771" s="10" t="s">
        <v>1057</v>
      </c>
      <c r="F771" s="10" t="s">
        <v>1193</v>
      </c>
      <c r="G771" s="10" t="s">
        <v>1193</v>
      </c>
      <c r="H771" s="16">
        <v>0</v>
      </c>
      <c r="I771" s="16">
        <v>0</v>
      </c>
      <c r="J771" s="16">
        <v>0</v>
      </c>
      <c r="K771" s="16">
        <v>56</v>
      </c>
      <c r="L771" s="16">
        <v>56</v>
      </c>
      <c r="M771" s="16">
        <v>0</v>
      </c>
      <c r="N771" s="16">
        <v>0</v>
      </c>
      <c r="O771" s="16">
        <v>0</v>
      </c>
      <c r="P771" s="16">
        <v>0</v>
      </c>
      <c r="Q771" s="7" t="s">
        <v>1266</v>
      </c>
      <c r="R771" s="7" t="str">
        <f>IF(Q771="","",VLOOKUP(Q771,Sheet2!$A$14:$B$65,2,0))</f>
        <v>急性期一般入院料７</v>
      </c>
      <c r="S771" s="16">
        <v>56</v>
      </c>
    </row>
    <row r="772" spans="2:19" outlineLevel="1" x14ac:dyDescent="0.15">
      <c r="B772" s="10"/>
      <c r="C772" s="10"/>
      <c r="D772" s="9" t="s">
        <v>1542</v>
      </c>
      <c r="E772" s="10"/>
      <c r="F772" s="10"/>
      <c r="G772" s="10"/>
      <c r="H772" s="16">
        <f t="shared" ref="H772:P772" si="161">SUBTOTAL(9,H767:H771)</f>
        <v>0</v>
      </c>
      <c r="I772" s="16">
        <f t="shared" si="161"/>
        <v>0</v>
      </c>
      <c r="J772" s="16">
        <f t="shared" si="161"/>
        <v>0</v>
      </c>
      <c r="K772" s="16">
        <f t="shared" si="161"/>
        <v>292</v>
      </c>
      <c r="L772" s="16">
        <f t="shared" si="161"/>
        <v>288</v>
      </c>
      <c r="M772" s="16">
        <f t="shared" si="161"/>
        <v>4</v>
      </c>
      <c r="N772" s="16">
        <f t="shared" si="161"/>
        <v>120</v>
      </c>
      <c r="O772" s="16">
        <f t="shared" si="161"/>
        <v>118</v>
      </c>
      <c r="P772" s="16">
        <f t="shared" si="161"/>
        <v>2</v>
      </c>
      <c r="Q772" s="7"/>
      <c r="R772" s="7"/>
      <c r="S772" s="16">
        <f>SUBTOTAL(9,S767:S771)</f>
        <v>172</v>
      </c>
    </row>
    <row r="773" spans="2:19" outlineLevel="2" x14ac:dyDescent="0.15">
      <c r="B773" s="10" t="s">
        <v>1734</v>
      </c>
      <c r="C773" s="10" t="s">
        <v>29</v>
      </c>
      <c r="D773" s="7" t="s">
        <v>271</v>
      </c>
      <c r="E773" s="10" t="s">
        <v>492</v>
      </c>
      <c r="F773" s="10" t="s">
        <v>1322</v>
      </c>
      <c r="G773" s="10" t="s">
        <v>1322</v>
      </c>
      <c r="H773" s="16">
        <v>61</v>
      </c>
      <c r="I773" s="16">
        <v>59</v>
      </c>
      <c r="J773" s="16">
        <v>2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7" t="s">
        <v>1254</v>
      </c>
      <c r="R773" s="7" t="str">
        <f>IF(Q773="","",VLOOKUP(Q773,Sheet2!$A$14:$B$65,2,0))</f>
        <v>急性期一般入院料２</v>
      </c>
      <c r="S773" s="16">
        <v>47</v>
      </c>
    </row>
    <row r="774" spans="2:19" outlineLevel="2" x14ac:dyDescent="0.15">
      <c r="B774" s="10" t="s">
        <v>1734</v>
      </c>
      <c r="C774" s="10" t="s">
        <v>29</v>
      </c>
      <c r="D774" s="7" t="s">
        <v>271</v>
      </c>
      <c r="E774" s="10" t="s">
        <v>493</v>
      </c>
      <c r="F774" s="10" t="s">
        <v>1193</v>
      </c>
      <c r="G774" s="10" t="s">
        <v>1323</v>
      </c>
      <c r="H774" s="16">
        <v>0</v>
      </c>
      <c r="I774" s="16">
        <v>0</v>
      </c>
      <c r="J774" s="16">
        <v>0</v>
      </c>
      <c r="K774" s="16">
        <v>57</v>
      </c>
      <c r="L774" s="16">
        <v>51</v>
      </c>
      <c r="M774" s="16">
        <v>6</v>
      </c>
      <c r="N774" s="16">
        <v>0</v>
      </c>
      <c r="O774" s="16">
        <v>0</v>
      </c>
      <c r="P774" s="16">
        <v>0</v>
      </c>
      <c r="Q774" s="7" t="s">
        <v>1257</v>
      </c>
      <c r="R774" s="7" t="str">
        <f>IF(Q774="","",VLOOKUP(Q774,Sheet2!$A$14:$B$65,2,0))</f>
        <v>急性期一般入院料６</v>
      </c>
      <c r="S774" s="16">
        <v>57</v>
      </c>
    </row>
    <row r="775" spans="2:19" outlineLevel="1" x14ac:dyDescent="0.15">
      <c r="B775" s="10"/>
      <c r="C775" s="10"/>
      <c r="D775" s="9" t="s">
        <v>1529</v>
      </c>
      <c r="E775" s="10"/>
      <c r="F775" s="10"/>
      <c r="G775" s="10"/>
      <c r="H775" s="16">
        <f t="shared" ref="H775:P775" si="162">SUBTOTAL(9,H773:H774)</f>
        <v>61</v>
      </c>
      <c r="I775" s="16">
        <f t="shared" si="162"/>
        <v>59</v>
      </c>
      <c r="J775" s="16">
        <f t="shared" si="162"/>
        <v>2</v>
      </c>
      <c r="K775" s="16">
        <f t="shared" si="162"/>
        <v>57</v>
      </c>
      <c r="L775" s="16">
        <f t="shared" si="162"/>
        <v>51</v>
      </c>
      <c r="M775" s="16">
        <f t="shared" si="162"/>
        <v>6</v>
      </c>
      <c r="N775" s="16">
        <f t="shared" si="162"/>
        <v>0</v>
      </c>
      <c r="O775" s="16">
        <f t="shared" si="162"/>
        <v>0</v>
      </c>
      <c r="P775" s="16">
        <f t="shared" si="162"/>
        <v>0</v>
      </c>
      <c r="Q775" s="7"/>
      <c r="R775" s="7"/>
      <c r="S775" s="16">
        <f>SUBTOTAL(9,S773:S774)</f>
        <v>104</v>
      </c>
    </row>
    <row r="776" spans="2:19" outlineLevel="2" x14ac:dyDescent="0.15">
      <c r="B776" s="10" t="s">
        <v>1734</v>
      </c>
      <c r="C776" s="10" t="s">
        <v>29</v>
      </c>
      <c r="D776" s="7" t="s">
        <v>428</v>
      </c>
      <c r="E776" s="10" t="s">
        <v>1108</v>
      </c>
      <c r="F776" s="10" t="s">
        <v>1193</v>
      </c>
      <c r="G776" s="10" t="s">
        <v>1323</v>
      </c>
      <c r="H776" s="16">
        <v>38</v>
      </c>
      <c r="I776" s="16">
        <v>34</v>
      </c>
      <c r="J776" s="16">
        <v>4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7" t="s">
        <v>1256</v>
      </c>
      <c r="R776" s="7" t="str">
        <f>IF(Q776="","",VLOOKUP(Q776,Sheet2!$A$14:$B$65,2,0))</f>
        <v>急性期一般入院料４</v>
      </c>
      <c r="S776" s="16">
        <v>38</v>
      </c>
    </row>
    <row r="777" spans="2:19" outlineLevel="1" x14ac:dyDescent="0.15">
      <c r="B777" s="10"/>
      <c r="C777" s="10"/>
      <c r="D777" s="9" t="s">
        <v>1686</v>
      </c>
      <c r="E777" s="10"/>
      <c r="F777" s="10"/>
      <c r="G777" s="10"/>
      <c r="H777" s="16">
        <f t="shared" ref="H777:P777" si="163">SUBTOTAL(9,H776:H776)</f>
        <v>38</v>
      </c>
      <c r="I777" s="16">
        <f t="shared" si="163"/>
        <v>34</v>
      </c>
      <c r="J777" s="16">
        <f t="shared" si="163"/>
        <v>4</v>
      </c>
      <c r="K777" s="16">
        <f t="shared" si="163"/>
        <v>0</v>
      </c>
      <c r="L777" s="16">
        <f t="shared" si="163"/>
        <v>0</v>
      </c>
      <c r="M777" s="16">
        <f t="shared" si="163"/>
        <v>0</v>
      </c>
      <c r="N777" s="16">
        <f t="shared" si="163"/>
        <v>0</v>
      </c>
      <c r="O777" s="16">
        <f t="shared" si="163"/>
        <v>0</v>
      </c>
      <c r="P777" s="16">
        <f t="shared" si="163"/>
        <v>0</v>
      </c>
      <c r="Q777" s="7"/>
      <c r="R777" s="7"/>
      <c r="S777" s="16">
        <f>SUBTOTAL(9,S776:S776)</f>
        <v>38</v>
      </c>
    </row>
    <row r="778" spans="2:19" outlineLevel="2" x14ac:dyDescent="0.15">
      <c r="B778" s="10" t="s">
        <v>1734</v>
      </c>
      <c r="C778" s="10" t="s">
        <v>29</v>
      </c>
      <c r="D778" s="7" t="s">
        <v>372</v>
      </c>
      <c r="E778" s="10" t="s">
        <v>1192</v>
      </c>
      <c r="F778" s="10" t="s">
        <v>1193</v>
      </c>
      <c r="G778" s="10" t="s">
        <v>1323</v>
      </c>
      <c r="H778" s="16">
        <v>0</v>
      </c>
      <c r="I778" s="16">
        <v>0</v>
      </c>
      <c r="J778" s="16">
        <v>0</v>
      </c>
      <c r="K778" s="16">
        <v>50</v>
      </c>
      <c r="L778" s="16">
        <v>50</v>
      </c>
      <c r="M778" s="16">
        <v>0</v>
      </c>
      <c r="N778" s="16">
        <v>0</v>
      </c>
      <c r="O778" s="16">
        <v>0</v>
      </c>
      <c r="P778" s="16">
        <v>0</v>
      </c>
      <c r="Q778" s="7" t="s">
        <v>1257</v>
      </c>
      <c r="R778" s="7" t="str">
        <f>IF(Q778="","",VLOOKUP(Q778,Sheet2!$A$14:$B$65,2,0))</f>
        <v>急性期一般入院料６</v>
      </c>
      <c r="S778" s="16">
        <v>50</v>
      </c>
    </row>
    <row r="779" spans="2:19" outlineLevel="1" x14ac:dyDescent="0.15">
      <c r="B779" s="10"/>
      <c r="C779" s="10"/>
      <c r="D779" s="9" t="s">
        <v>1630</v>
      </c>
      <c r="E779" s="10"/>
      <c r="F779" s="10"/>
      <c r="G779" s="10"/>
      <c r="H779" s="16">
        <f t="shared" ref="H779:P779" si="164">SUBTOTAL(9,H778:H778)</f>
        <v>0</v>
      </c>
      <c r="I779" s="16">
        <f t="shared" si="164"/>
        <v>0</v>
      </c>
      <c r="J779" s="16">
        <f t="shared" si="164"/>
        <v>0</v>
      </c>
      <c r="K779" s="16">
        <f t="shared" si="164"/>
        <v>50</v>
      </c>
      <c r="L779" s="16">
        <f t="shared" si="164"/>
        <v>50</v>
      </c>
      <c r="M779" s="16">
        <f t="shared" si="164"/>
        <v>0</v>
      </c>
      <c r="N779" s="16">
        <f t="shared" si="164"/>
        <v>0</v>
      </c>
      <c r="O779" s="16">
        <f t="shared" si="164"/>
        <v>0</v>
      </c>
      <c r="P779" s="16">
        <f t="shared" si="164"/>
        <v>0</v>
      </c>
      <c r="Q779" s="7"/>
      <c r="R779" s="7"/>
      <c r="S779" s="16">
        <f>SUBTOTAL(9,S778:S778)</f>
        <v>50</v>
      </c>
    </row>
    <row r="780" spans="2:19" outlineLevel="2" x14ac:dyDescent="0.15">
      <c r="B780" s="10" t="s">
        <v>1734</v>
      </c>
      <c r="C780" s="10" t="s">
        <v>29</v>
      </c>
      <c r="D780" s="7" t="s">
        <v>423</v>
      </c>
      <c r="E780" s="10" t="s">
        <v>483</v>
      </c>
      <c r="F780" s="10" t="s">
        <v>1322</v>
      </c>
      <c r="G780" s="10" t="s">
        <v>1322</v>
      </c>
      <c r="H780" s="16">
        <v>0</v>
      </c>
      <c r="I780" s="16">
        <v>0</v>
      </c>
      <c r="J780" s="16">
        <v>0</v>
      </c>
      <c r="K780" s="16">
        <v>60</v>
      </c>
      <c r="L780" s="16">
        <v>60</v>
      </c>
      <c r="M780" s="16">
        <v>0</v>
      </c>
      <c r="N780" s="16">
        <v>0</v>
      </c>
      <c r="O780" s="16">
        <v>0</v>
      </c>
      <c r="P780" s="16">
        <v>0</v>
      </c>
      <c r="Q780" s="7" t="s">
        <v>1282</v>
      </c>
      <c r="R780" s="7" t="str">
        <f>IF(Q780="","",VLOOKUP(Q780,Sheet2!$A$14:$B$65,2,0))</f>
        <v>小児入院医療管理料３</v>
      </c>
      <c r="S780" s="16">
        <v>60</v>
      </c>
    </row>
    <row r="781" spans="2:19" outlineLevel="2" x14ac:dyDescent="0.15">
      <c r="B781" s="10" t="s">
        <v>1734</v>
      </c>
      <c r="C781" s="10" t="s">
        <v>29</v>
      </c>
      <c r="D781" s="7" t="s">
        <v>423</v>
      </c>
      <c r="E781" s="10" t="s">
        <v>517</v>
      </c>
      <c r="F781" s="10" t="s">
        <v>1323</v>
      </c>
      <c r="G781" s="10" t="s">
        <v>1323</v>
      </c>
      <c r="H781" s="16">
        <v>0</v>
      </c>
      <c r="I781" s="16">
        <v>0</v>
      </c>
      <c r="J781" s="16">
        <v>0</v>
      </c>
      <c r="K781" s="16">
        <v>34</v>
      </c>
      <c r="L781" s="16">
        <v>34</v>
      </c>
      <c r="M781" s="16">
        <v>0</v>
      </c>
      <c r="N781" s="16">
        <v>0</v>
      </c>
      <c r="O781" s="16">
        <v>0</v>
      </c>
      <c r="P781" s="16">
        <v>0</v>
      </c>
      <c r="Q781" s="7" t="s">
        <v>1257</v>
      </c>
      <c r="R781" s="7" t="str">
        <f>IF(Q781="","",VLOOKUP(Q781,Sheet2!$A$14:$B$65,2,0))</f>
        <v>急性期一般入院料６</v>
      </c>
      <c r="S781" s="16">
        <v>34</v>
      </c>
    </row>
    <row r="782" spans="2:19" outlineLevel="2" x14ac:dyDescent="0.15">
      <c r="B782" s="10" t="s">
        <v>1734</v>
      </c>
      <c r="C782" s="10" t="s">
        <v>29</v>
      </c>
      <c r="D782" s="7" t="s">
        <v>423</v>
      </c>
      <c r="E782" s="10" t="s">
        <v>516</v>
      </c>
      <c r="F782" s="10" t="s">
        <v>1323</v>
      </c>
      <c r="G782" s="10" t="s">
        <v>1323</v>
      </c>
      <c r="H782" s="16">
        <v>0</v>
      </c>
      <c r="I782" s="16">
        <v>0</v>
      </c>
      <c r="J782" s="16">
        <v>0</v>
      </c>
      <c r="K782" s="16">
        <v>36</v>
      </c>
      <c r="L782" s="16">
        <v>36</v>
      </c>
      <c r="M782" s="16">
        <v>0</v>
      </c>
      <c r="N782" s="16">
        <v>0</v>
      </c>
      <c r="O782" s="16">
        <v>0</v>
      </c>
      <c r="P782" s="16">
        <v>0</v>
      </c>
      <c r="Q782" s="7" t="s">
        <v>1257</v>
      </c>
      <c r="R782" s="7" t="str">
        <f>IF(Q782="","",VLOOKUP(Q782,Sheet2!$A$14:$B$65,2,0))</f>
        <v>急性期一般入院料６</v>
      </c>
      <c r="S782" s="16">
        <v>36</v>
      </c>
    </row>
    <row r="783" spans="2:19" outlineLevel="2" x14ac:dyDescent="0.15">
      <c r="B783" s="10" t="s">
        <v>1734</v>
      </c>
      <c r="C783" s="10" t="s">
        <v>29</v>
      </c>
      <c r="D783" s="7" t="s">
        <v>423</v>
      </c>
      <c r="E783" s="10" t="s">
        <v>484</v>
      </c>
      <c r="F783" s="10" t="s">
        <v>1193</v>
      </c>
      <c r="G783" s="10" t="s">
        <v>1193</v>
      </c>
      <c r="H783" s="16">
        <v>0</v>
      </c>
      <c r="I783" s="16">
        <v>0</v>
      </c>
      <c r="J783" s="16">
        <v>0</v>
      </c>
      <c r="K783" s="16">
        <v>60</v>
      </c>
      <c r="L783" s="16">
        <v>60</v>
      </c>
      <c r="M783" s="16">
        <v>0</v>
      </c>
      <c r="N783" s="16">
        <v>0</v>
      </c>
      <c r="O783" s="16">
        <v>0</v>
      </c>
      <c r="P783" s="16">
        <v>0</v>
      </c>
      <c r="Q783" s="7" t="s">
        <v>1257</v>
      </c>
      <c r="R783" s="7" t="str">
        <f>IF(Q783="","",VLOOKUP(Q783,Sheet2!$A$14:$B$65,2,0))</f>
        <v>急性期一般入院料６</v>
      </c>
      <c r="S783" s="16">
        <v>60</v>
      </c>
    </row>
    <row r="784" spans="2:19" outlineLevel="2" x14ac:dyDescent="0.15">
      <c r="B784" s="10" t="s">
        <v>1734</v>
      </c>
      <c r="C784" s="10" t="s">
        <v>29</v>
      </c>
      <c r="D784" s="7" t="s">
        <v>423</v>
      </c>
      <c r="E784" s="10" t="s">
        <v>485</v>
      </c>
      <c r="F784" s="10" t="s">
        <v>1193</v>
      </c>
      <c r="G784" s="10" t="s">
        <v>1193</v>
      </c>
      <c r="H784" s="16">
        <v>0</v>
      </c>
      <c r="I784" s="16">
        <v>0</v>
      </c>
      <c r="J784" s="16">
        <v>0</v>
      </c>
      <c r="K784" s="16">
        <v>60</v>
      </c>
      <c r="L784" s="16">
        <v>60</v>
      </c>
      <c r="M784" s="16">
        <v>0</v>
      </c>
      <c r="N784" s="16">
        <v>0</v>
      </c>
      <c r="O784" s="16">
        <v>0</v>
      </c>
      <c r="P784" s="16">
        <v>0</v>
      </c>
      <c r="Q784" s="7" t="s">
        <v>1257</v>
      </c>
      <c r="R784" s="7" t="str">
        <f>IF(Q784="","",VLOOKUP(Q784,Sheet2!$A$14:$B$65,2,0))</f>
        <v>急性期一般入院料６</v>
      </c>
      <c r="S784" s="16">
        <v>60</v>
      </c>
    </row>
    <row r="785" spans="2:19" outlineLevel="1" x14ac:dyDescent="0.15">
      <c r="B785" s="10"/>
      <c r="C785" s="10"/>
      <c r="D785" s="9" t="s">
        <v>1681</v>
      </c>
      <c r="E785" s="10"/>
      <c r="F785" s="10"/>
      <c r="G785" s="10"/>
      <c r="H785" s="16">
        <f t="shared" ref="H785:P785" si="165">SUBTOTAL(9,H780:H784)</f>
        <v>0</v>
      </c>
      <c r="I785" s="16">
        <f t="shared" si="165"/>
        <v>0</v>
      </c>
      <c r="J785" s="16">
        <f t="shared" si="165"/>
        <v>0</v>
      </c>
      <c r="K785" s="16">
        <f t="shared" si="165"/>
        <v>250</v>
      </c>
      <c r="L785" s="16">
        <f t="shared" si="165"/>
        <v>250</v>
      </c>
      <c r="M785" s="16">
        <f t="shared" si="165"/>
        <v>0</v>
      </c>
      <c r="N785" s="16">
        <f t="shared" si="165"/>
        <v>0</v>
      </c>
      <c r="O785" s="16">
        <f t="shared" si="165"/>
        <v>0</v>
      </c>
      <c r="P785" s="16">
        <f t="shared" si="165"/>
        <v>0</v>
      </c>
      <c r="Q785" s="7"/>
      <c r="R785" s="7"/>
      <c r="S785" s="16">
        <f>SUBTOTAL(9,S780:S784)</f>
        <v>250</v>
      </c>
    </row>
    <row r="786" spans="2:19" outlineLevel="2" x14ac:dyDescent="0.15">
      <c r="B786" s="10" t="s">
        <v>1734</v>
      </c>
      <c r="C786" s="10" t="s">
        <v>29</v>
      </c>
      <c r="D786" s="7" t="s">
        <v>250</v>
      </c>
      <c r="E786" s="10" t="s">
        <v>981</v>
      </c>
      <c r="F786" s="10" t="s">
        <v>1323</v>
      </c>
      <c r="G786" s="10" t="s">
        <v>1323</v>
      </c>
      <c r="H786" s="16">
        <v>20</v>
      </c>
      <c r="I786" s="16">
        <v>20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7" t="s">
        <v>1276</v>
      </c>
      <c r="R786" s="7" t="str">
        <f>IF(Q786="","",VLOOKUP(Q786,Sheet2!$A$14:$B$65,2,0))</f>
        <v>小児入院医療管理料１</v>
      </c>
      <c r="S786" s="16">
        <v>20</v>
      </c>
    </row>
    <row r="787" spans="2:19" outlineLevel="2" x14ac:dyDescent="0.15">
      <c r="B787" s="10" t="s">
        <v>1734</v>
      </c>
      <c r="C787" s="10" t="s">
        <v>29</v>
      </c>
      <c r="D787" s="7" t="s">
        <v>250</v>
      </c>
      <c r="E787" s="10" t="s">
        <v>982</v>
      </c>
      <c r="F787" s="10" t="s">
        <v>1193</v>
      </c>
      <c r="G787" s="10" t="s">
        <v>1193</v>
      </c>
      <c r="H787" s="16">
        <v>0</v>
      </c>
      <c r="I787" s="16">
        <v>0</v>
      </c>
      <c r="J787" s="16">
        <v>0</v>
      </c>
      <c r="K787" s="16">
        <v>50</v>
      </c>
      <c r="L787" s="16">
        <v>50</v>
      </c>
      <c r="M787" s="16">
        <v>0</v>
      </c>
      <c r="N787" s="16">
        <v>0</v>
      </c>
      <c r="O787" s="16">
        <v>0</v>
      </c>
      <c r="P787" s="16">
        <v>0</v>
      </c>
      <c r="Q787" s="7" t="s">
        <v>1257</v>
      </c>
      <c r="R787" s="7" t="str">
        <f>IF(Q787="","",VLOOKUP(Q787,Sheet2!$A$14:$B$65,2,0))</f>
        <v>急性期一般入院料６</v>
      </c>
      <c r="S787" s="16">
        <v>50</v>
      </c>
    </row>
    <row r="788" spans="2:19" outlineLevel="2" x14ac:dyDescent="0.15">
      <c r="B788" s="10" t="s">
        <v>1734</v>
      </c>
      <c r="C788" s="10" t="s">
        <v>29</v>
      </c>
      <c r="D788" s="7" t="s">
        <v>250</v>
      </c>
      <c r="E788" s="10" t="s">
        <v>618</v>
      </c>
      <c r="F788" s="10" t="s">
        <v>1322</v>
      </c>
      <c r="G788" s="10" t="s">
        <v>1322</v>
      </c>
      <c r="H788" s="16">
        <v>33</v>
      </c>
      <c r="I788" s="16">
        <v>33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0</v>
      </c>
      <c r="Q788" s="7" t="s">
        <v>1255</v>
      </c>
      <c r="R788" s="7" t="str">
        <f>IF(Q788="","",VLOOKUP(Q788,Sheet2!$A$14:$B$65,2,0))</f>
        <v>急性期一般入院料３</v>
      </c>
      <c r="S788" s="16">
        <v>33</v>
      </c>
    </row>
    <row r="789" spans="2:19" outlineLevel="1" x14ac:dyDescent="0.15">
      <c r="B789" s="10"/>
      <c r="C789" s="10"/>
      <c r="D789" s="9" t="s">
        <v>1508</v>
      </c>
      <c r="E789" s="10"/>
      <c r="F789" s="10"/>
      <c r="G789" s="10"/>
      <c r="H789" s="16">
        <f t="shared" ref="H789:P789" si="166">SUBTOTAL(9,H786:H788)</f>
        <v>53</v>
      </c>
      <c r="I789" s="16">
        <f t="shared" si="166"/>
        <v>53</v>
      </c>
      <c r="J789" s="16">
        <f t="shared" si="166"/>
        <v>0</v>
      </c>
      <c r="K789" s="16">
        <f t="shared" si="166"/>
        <v>50</v>
      </c>
      <c r="L789" s="16">
        <f t="shared" si="166"/>
        <v>50</v>
      </c>
      <c r="M789" s="16">
        <f t="shared" si="166"/>
        <v>0</v>
      </c>
      <c r="N789" s="16">
        <f t="shared" si="166"/>
        <v>0</v>
      </c>
      <c r="O789" s="16">
        <f t="shared" si="166"/>
        <v>0</v>
      </c>
      <c r="P789" s="16">
        <f t="shared" si="166"/>
        <v>0</v>
      </c>
      <c r="Q789" s="7"/>
      <c r="R789" s="7"/>
      <c r="S789" s="16">
        <f>SUBTOTAL(9,S786:S788)</f>
        <v>103</v>
      </c>
    </row>
    <row r="790" spans="2:19" outlineLevel="2" x14ac:dyDescent="0.15">
      <c r="B790" s="10" t="s">
        <v>1734</v>
      </c>
      <c r="C790" s="10" t="s">
        <v>29</v>
      </c>
      <c r="D790" s="7" t="s">
        <v>126</v>
      </c>
      <c r="E790" s="10" t="s">
        <v>491</v>
      </c>
      <c r="F790" s="10" t="s">
        <v>1323</v>
      </c>
      <c r="G790" s="10" t="s">
        <v>1323</v>
      </c>
      <c r="H790" s="16">
        <v>0</v>
      </c>
      <c r="I790" s="16">
        <v>0</v>
      </c>
      <c r="J790" s="16">
        <v>0</v>
      </c>
      <c r="K790" s="16">
        <v>40</v>
      </c>
      <c r="L790" s="16">
        <v>40</v>
      </c>
      <c r="M790" s="16">
        <v>0</v>
      </c>
      <c r="N790" s="16">
        <v>0</v>
      </c>
      <c r="O790" s="16">
        <v>0</v>
      </c>
      <c r="P790" s="16">
        <v>0</v>
      </c>
      <c r="Q790" s="7" t="s">
        <v>1276</v>
      </c>
      <c r="R790" s="7" t="str">
        <f>IF(Q790="","",VLOOKUP(Q790,Sheet2!$A$14:$B$65,2,0))</f>
        <v>小児入院医療管理料１</v>
      </c>
      <c r="S790" s="16">
        <v>40</v>
      </c>
    </row>
    <row r="791" spans="2:19" outlineLevel="2" x14ac:dyDescent="0.15">
      <c r="B791" s="10" t="s">
        <v>1734</v>
      </c>
      <c r="C791" s="10" t="s">
        <v>29</v>
      </c>
      <c r="D791" s="7" t="s">
        <v>126</v>
      </c>
      <c r="E791" s="10" t="s">
        <v>634</v>
      </c>
      <c r="F791" s="10" t="s">
        <v>1323</v>
      </c>
      <c r="G791" s="10" t="s">
        <v>1323</v>
      </c>
      <c r="H791" s="16">
        <v>0</v>
      </c>
      <c r="I791" s="16">
        <v>0</v>
      </c>
      <c r="J791" s="16">
        <v>0</v>
      </c>
      <c r="K791" s="16">
        <v>40</v>
      </c>
      <c r="L791" s="16">
        <v>40</v>
      </c>
      <c r="M791" s="16">
        <v>0</v>
      </c>
      <c r="N791" s="16">
        <v>0</v>
      </c>
      <c r="O791" s="16">
        <v>0</v>
      </c>
      <c r="P791" s="16">
        <v>0</v>
      </c>
      <c r="Q791" s="7" t="s">
        <v>1276</v>
      </c>
      <c r="R791" s="7" t="str">
        <f>IF(Q791="","",VLOOKUP(Q791,Sheet2!$A$14:$B$65,2,0))</f>
        <v>小児入院医療管理料１</v>
      </c>
      <c r="S791" s="16">
        <v>40</v>
      </c>
    </row>
    <row r="792" spans="2:19" outlineLevel="2" x14ac:dyDescent="0.15">
      <c r="B792" s="10" t="s">
        <v>1734</v>
      </c>
      <c r="C792" s="10" t="s">
        <v>29</v>
      </c>
      <c r="D792" s="7" t="s">
        <v>126</v>
      </c>
      <c r="E792" s="10" t="s">
        <v>633</v>
      </c>
      <c r="F792" s="10" t="s">
        <v>1323</v>
      </c>
      <c r="G792" s="10" t="s">
        <v>1323</v>
      </c>
      <c r="H792" s="16">
        <v>54</v>
      </c>
      <c r="I792" s="16">
        <v>54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7" t="s">
        <v>1276</v>
      </c>
      <c r="R792" s="7" t="str">
        <f>IF(Q792="","",VLOOKUP(Q792,Sheet2!$A$14:$B$65,2,0))</f>
        <v>小児入院医療管理料１</v>
      </c>
      <c r="S792" s="16">
        <v>54</v>
      </c>
    </row>
    <row r="793" spans="2:19" outlineLevel="2" x14ac:dyDescent="0.15">
      <c r="B793" s="10" t="s">
        <v>1734</v>
      </c>
      <c r="C793" s="10" t="s">
        <v>29</v>
      </c>
      <c r="D793" s="7" t="s">
        <v>126</v>
      </c>
      <c r="E793" s="10" t="s">
        <v>513</v>
      </c>
      <c r="F793" s="10" t="s">
        <v>1193</v>
      </c>
      <c r="G793" s="10" t="s">
        <v>1323</v>
      </c>
      <c r="H793" s="16">
        <v>0</v>
      </c>
      <c r="I793" s="16">
        <v>0</v>
      </c>
      <c r="J793" s="16">
        <v>0</v>
      </c>
      <c r="K793" s="16">
        <v>36</v>
      </c>
      <c r="L793" s="16">
        <v>36</v>
      </c>
      <c r="M793" s="16">
        <v>0</v>
      </c>
      <c r="N793" s="16">
        <v>0</v>
      </c>
      <c r="O793" s="16">
        <v>0</v>
      </c>
      <c r="P793" s="16">
        <v>0</v>
      </c>
      <c r="Q793" s="7" t="s">
        <v>1266</v>
      </c>
      <c r="R793" s="7" t="str">
        <f>IF(Q793="","",VLOOKUP(Q793,Sheet2!$A$14:$B$65,2,0))</f>
        <v>急性期一般入院料７</v>
      </c>
      <c r="S793" s="16">
        <v>36</v>
      </c>
    </row>
    <row r="794" spans="2:19" outlineLevel="2" x14ac:dyDescent="0.15">
      <c r="B794" s="10" t="s">
        <v>1734</v>
      </c>
      <c r="C794" s="10" t="s">
        <v>29</v>
      </c>
      <c r="D794" s="7" t="s">
        <v>126</v>
      </c>
      <c r="E794" s="10" t="s">
        <v>514</v>
      </c>
      <c r="F794" s="10" t="s">
        <v>1323</v>
      </c>
      <c r="G794" s="10" t="s">
        <v>1323</v>
      </c>
      <c r="H794" s="16">
        <v>0</v>
      </c>
      <c r="I794" s="16">
        <v>0</v>
      </c>
      <c r="J794" s="16">
        <v>0</v>
      </c>
      <c r="K794" s="16">
        <v>36</v>
      </c>
      <c r="L794" s="16">
        <v>36</v>
      </c>
      <c r="M794" s="16">
        <v>0</v>
      </c>
      <c r="N794" s="16">
        <v>0</v>
      </c>
      <c r="O794" s="16">
        <v>0</v>
      </c>
      <c r="P794" s="16">
        <v>0</v>
      </c>
      <c r="Q794" s="7" t="s">
        <v>1276</v>
      </c>
      <c r="R794" s="7" t="str">
        <f>IF(Q794="","",VLOOKUP(Q794,Sheet2!$A$14:$B$65,2,0))</f>
        <v>小児入院医療管理料１</v>
      </c>
      <c r="S794" s="16">
        <v>36</v>
      </c>
    </row>
    <row r="795" spans="2:19" outlineLevel="1" x14ac:dyDescent="0.15">
      <c r="B795" s="10"/>
      <c r="C795" s="10"/>
      <c r="D795" s="9" t="s">
        <v>1385</v>
      </c>
      <c r="E795" s="10"/>
      <c r="F795" s="10"/>
      <c r="G795" s="10"/>
      <c r="H795" s="16">
        <f t="shared" ref="H795:P795" si="167">SUBTOTAL(9,H790:H794)</f>
        <v>54</v>
      </c>
      <c r="I795" s="16">
        <f t="shared" si="167"/>
        <v>54</v>
      </c>
      <c r="J795" s="16">
        <f t="shared" si="167"/>
        <v>0</v>
      </c>
      <c r="K795" s="16">
        <f t="shared" si="167"/>
        <v>152</v>
      </c>
      <c r="L795" s="16">
        <f t="shared" si="167"/>
        <v>152</v>
      </c>
      <c r="M795" s="16">
        <f t="shared" si="167"/>
        <v>0</v>
      </c>
      <c r="N795" s="16">
        <f t="shared" si="167"/>
        <v>0</v>
      </c>
      <c r="O795" s="16">
        <f t="shared" si="167"/>
        <v>0</v>
      </c>
      <c r="P795" s="16">
        <f t="shared" si="167"/>
        <v>0</v>
      </c>
      <c r="Q795" s="7"/>
      <c r="R795" s="7"/>
      <c r="S795" s="16">
        <f>SUBTOTAL(9,S790:S794)</f>
        <v>206</v>
      </c>
    </row>
    <row r="796" spans="2:19" outlineLevel="1" x14ac:dyDescent="0.15">
      <c r="B796" s="10" t="s">
        <v>1734</v>
      </c>
      <c r="C796" s="10" t="s">
        <v>39</v>
      </c>
      <c r="D796" s="7" t="s">
        <v>433</v>
      </c>
      <c r="E796" s="10" t="s">
        <v>433</v>
      </c>
      <c r="F796" s="10" t="s">
        <v>433</v>
      </c>
      <c r="G796" s="10" t="s">
        <v>433</v>
      </c>
      <c r="H796" s="16"/>
      <c r="I796" s="16"/>
      <c r="J796" s="16"/>
      <c r="K796" s="16"/>
      <c r="L796" s="16"/>
      <c r="M796" s="16"/>
      <c r="N796" s="16"/>
      <c r="O796" s="16"/>
      <c r="P796" s="16"/>
      <c r="Q796" s="7" t="s">
        <v>433</v>
      </c>
      <c r="R796" s="7" t="str">
        <f>IF(Q796="","",VLOOKUP(Q796,Sheet2!$A$14:$B$65,2,0))</f>
        <v/>
      </c>
      <c r="S796" s="16"/>
    </row>
    <row r="797" spans="2:19" outlineLevel="2" x14ac:dyDescent="0.15">
      <c r="B797" s="10" t="s">
        <v>1734</v>
      </c>
      <c r="C797" s="10" t="s">
        <v>39</v>
      </c>
      <c r="D797" s="7" t="s">
        <v>156</v>
      </c>
      <c r="E797" s="10" t="s">
        <v>588</v>
      </c>
      <c r="F797" s="10" t="s">
        <v>1322</v>
      </c>
      <c r="G797" s="10" t="s">
        <v>1322</v>
      </c>
      <c r="H797" s="16">
        <v>24</v>
      </c>
      <c r="I797" s="16">
        <v>24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7" t="s">
        <v>1282</v>
      </c>
      <c r="R797" s="7" t="str">
        <f>IF(Q797="","",VLOOKUP(Q797,Sheet2!$A$14:$B$65,2,0))</f>
        <v>小児入院医療管理料３</v>
      </c>
      <c r="S797" s="16">
        <v>24</v>
      </c>
    </row>
    <row r="798" spans="2:19" outlineLevel="2" x14ac:dyDescent="0.15">
      <c r="B798" s="10" t="s">
        <v>1734</v>
      </c>
      <c r="C798" s="10" t="s">
        <v>39</v>
      </c>
      <c r="D798" s="7" t="s">
        <v>156</v>
      </c>
      <c r="E798" s="10" t="s">
        <v>761</v>
      </c>
      <c r="F798" s="10" t="s">
        <v>1193</v>
      </c>
      <c r="G798" s="10" t="s">
        <v>1193</v>
      </c>
      <c r="H798" s="16">
        <v>0</v>
      </c>
      <c r="I798" s="16">
        <v>0</v>
      </c>
      <c r="J798" s="16">
        <v>0</v>
      </c>
      <c r="K798" s="16">
        <v>40</v>
      </c>
      <c r="L798" s="16">
        <v>24</v>
      </c>
      <c r="M798" s="16">
        <v>16</v>
      </c>
      <c r="N798" s="16">
        <v>0</v>
      </c>
      <c r="O798" s="16">
        <v>0</v>
      </c>
      <c r="P798" s="16">
        <v>0</v>
      </c>
      <c r="Q798" s="7" t="s">
        <v>1257</v>
      </c>
      <c r="R798" s="7" t="str">
        <f>IF(Q798="","",VLOOKUP(Q798,Sheet2!$A$14:$B$65,2,0))</f>
        <v>急性期一般入院料６</v>
      </c>
      <c r="S798" s="16">
        <v>40</v>
      </c>
    </row>
    <row r="799" spans="2:19" outlineLevel="2" x14ac:dyDescent="0.15">
      <c r="B799" s="10" t="s">
        <v>1734</v>
      </c>
      <c r="C799" s="10" t="s">
        <v>39</v>
      </c>
      <c r="D799" s="7" t="s">
        <v>156</v>
      </c>
      <c r="E799" s="10" t="s">
        <v>762</v>
      </c>
      <c r="F799" s="10" t="s">
        <v>1193</v>
      </c>
      <c r="G799" s="10" t="s">
        <v>1193</v>
      </c>
      <c r="H799" s="16">
        <v>0</v>
      </c>
      <c r="I799" s="16">
        <v>0</v>
      </c>
      <c r="J799" s="16">
        <v>0</v>
      </c>
      <c r="K799" s="16">
        <v>47</v>
      </c>
      <c r="L799" s="16">
        <v>34</v>
      </c>
      <c r="M799" s="16">
        <v>13</v>
      </c>
      <c r="N799" s="16">
        <v>0</v>
      </c>
      <c r="O799" s="16">
        <v>0</v>
      </c>
      <c r="P799" s="16">
        <v>0</v>
      </c>
      <c r="Q799" s="7" t="s">
        <v>1266</v>
      </c>
      <c r="R799" s="7" t="str">
        <f>IF(Q799="","",VLOOKUP(Q799,Sheet2!$A$14:$B$65,2,0))</f>
        <v>急性期一般入院料７</v>
      </c>
      <c r="S799" s="16">
        <v>47</v>
      </c>
    </row>
    <row r="800" spans="2:19" outlineLevel="1" x14ac:dyDescent="0.15">
      <c r="B800" s="10"/>
      <c r="C800" s="10"/>
      <c r="D800" s="9" t="s">
        <v>1415</v>
      </c>
      <c r="E800" s="10"/>
      <c r="F800" s="10"/>
      <c r="G800" s="10"/>
      <c r="H800" s="16">
        <f t="shared" ref="H800:P800" si="168">SUBTOTAL(9,H797:H799)</f>
        <v>24</v>
      </c>
      <c r="I800" s="16">
        <f t="shared" si="168"/>
        <v>24</v>
      </c>
      <c r="J800" s="16">
        <f t="shared" si="168"/>
        <v>0</v>
      </c>
      <c r="K800" s="16">
        <f t="shared" si="168"/>
        <v>87</v>
      </c>
      <c r="L800" s="16">
        <f t="shared" si="168"/>
        <v>58</v>
      </c>
      <c r="M800" s="16">
        <f t="shared" si="168"/>
        <v>29</v>
      </c>
      <c r="N800" s="16">
        <f t="shared" si="168"/>
        <v>0</v>
      </c>
      <c r="O800" s="16">
        <f t="shared" si="168"/>
        <v>0</v>
      </c>
      <c r="P800" s="16">
        <f t="shared" si="168"/>
        <v>0</v>
      </c>
      <c r="Q800" s="7"/>
      <c r="R800" s="7"/>
      <c r="S800" s="16">
        <f>SUBTOTAL(9,S797:S799)</f>
        <v>111</v>
      </c>
    </row>
    <row r="801" spans="2:19" outlineLevel="2" x14ac:dyDescent="0.15">
      <c r="B801" s="10" t="s">
        <v>1734</v>
      </c>
      <c r="C801" s="10" t="s">
        <v>39</v>
      </c>
      <c r="D801" s="7" t="s">
        <v>408</v>
      </c>
      <c r="E801" s="10" t="s">
        <v>493</v>
      </c>
      <c r="F801" s="10" t="s">
        <v>1193</v>
      </c>
      <c r="G801" s="10" t="s">
        <v>1193</v>
      </c>
      <c r="H801" s="16">
        <v>0</v>
      </c>
      <c r="I801" s="16">
        <v>0</v>
      </c>
      <c r="J801" s="16">
        <v>0</v>
      </c>
      <c r="K801" s="16">
        <v>50</v>
      </c>
      <c r="L801" s="16">
        <v>50</v>
      </c>
      <c r="M801" s="16">
        <v>0</v>
      </c>
      <c r="N801" s="16">
        <v>0</v>
      </c>
      <c r="O801" s="16">
        <v>0</v>
      </c>
      <c r="P801" s="16">
        <v>0</v>
      </c>
      <c r="Q801" s="7" t="s">
        <v>1257</v>
      </c>
      <c r="R801" s="7" t="str">
        <f>IF(Q801="","",VLOOKUP(Q801,Sheet2!$A$14:$B$65,2,0))</f>
        <v>急性期一般入院料６</v>
      </c>
      <c r="S801" s="16">
        <v>50</v>
      </c>
    </row>
    <row r="802" spans="2:19" outlineLevel="1" x14ac:dyDescent="0.15">
      <c r="B802" s="10"/>
      <c r="C802" s="10"/>
      <c r="D802" s="9" t="s">
        <v>1666</v>
      </c>
      <c r="E802" s="10"/>
      <c r="F802" s="10"/>
      <c r="G802" s="10"/>
      <c r="H802" s="16">
        <f t="shared" ref="H802:P802" si="169">SUBTOTAL(9,H801:H801)</f>
        <v>0</v>
      </c>
      <c r="I802" s="16">
        <f t="shared" si="169"/>
        <v>0</v>
      </c>
      <c r="J802" s="16">
        <f t="shared" si="169"/>
        <v>0</v>
      </c>
      <c r="K802" s="16">
        <f t="shared" si="169"/>
        <v>50</v>
      </c>
      <c r="L802" s="16">
        <f t="shared" si="169"/>
        <v>50</v>
      </c>
      <c r="M802" s="16">
        <f t="shared" si="169"/>
        <v>0</v>
      </c>
      <c r="N802" s="16">
        <f t="shared" si="169"/>
        <v>0</v>
      </c>
      <c r="O802" s="16">
        <f t="shared" si="169"/>
        <v>0</v>
      </c>
      <c r="P802" s="16">
        <f t="shared" si="169"/>
        <v>0</v>
      </c>
      <c r="Q802" s="7"/>
      <c r="R802" s="7"/>
      <c r="S802" s="16">
        <f>SUBTOTAL(9,S801:S801)</f>
        <v>50</v>
      </c>
    </row>
    <row r="803" spans="2:19" outlineLevel="2" x14ac:dyDescent="0.15">
      <c r="B803" s="10" t="s">
        <v>1734</v>
      </c>
      <c r="C803" s="10" t="s">
        <v>39</v>
      </c>
      <c r="D803" s="7" t="s">
        <v>324</v>
      </c>
      <c r="E803" s="10" t="s">
        <v>1125</v>
      </c>
      <c r="F803" s="10" t="s">
        <v>1322</v>
      </c>
      <c r="G803" s="10" t="s">
        <v>1323</v>
      </c>
      <c r="H803" s="16">
        <v>56</v>
      </c>
      <c r="I803" s="16">
        <v>56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7" t="s">
        <v>1256</v>
      </c>
      <c r="R803" s="7" t="str">
        <f>IF(Q803="","",VLOOKUP(Q803,Sheet2!$A$14:$B$65,2,0))</f>
        <v>急性期一般入院料４</v>
      </c>
      <c r="S803" s="16">
        <v>56</v>
      </c>
    </row>
    <row r="804" spans="2:19" outlineLevel="2" x14ac:dyDescent="0.15">
      <c r="B804" s="10" t="s">
        <v>1734</v>
      </c>
      <c r="C804" s="10" t="s">
        <v>39</v>
      </c>
      <c r="D804" s="7" t="s">
        <v>324</v>
      </c>
      <c r="E804" s="10" t="s">
        <v>595</v>
      </c>
      <c r="F804" s="10" t="s">
        <v>1322</v>
      </c>
      <c r="G804" s="10" t="s">
        <v>1323</v>
      </c>
      <c r="H804" s="16">
        <v>46</v>
      </c>
      <c r="I804" s="16">
        <v>46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7" t="s">
        <v>1282</v>
      </c>
      <c r="R804" s="7" t="str">
        <f>IF(Q804="","",VLOOKUP(Q804,Sheet2!$A$14:$B$65,2,0))</f>
        <v>小児入院医療管理料３</v>
      </c>
      <c r="S804" s="16">
        <v>46</v>
      </c>
    </row>
    <row r="805" spans="2:19" outlineLevel="1" x14ac:dyDescent="0.15">
      <c r="B805" s="10"/>
      <c r="C805" s="10"/>
      <c r="D805" s="9" t="s">
        <v>1582</v>
      </c>
      <c r="E805" s="10"/>
      <c r="F805" s="10"/>
      <c r="G805" s="10"/>
      <c r="H805" s="16">
        <f t="shared" ref="H805:P805" si="170">SUBTOTAL(9,H803:H804)</f>
        <v>102</v>
      </c>
      <c r="I805" s="16">
        <f t="shared" si="170"/>
        <v>102</v>
      </c>
      <c r="J805" s="16">
        <f t="shared" si="170"/>
        <v>0</v>
      </c>
      <c r="K805" s="16">
        <f t="shared" si="170"/>
        <v>0</v>
      </c>
      <c r="L805" s="16">
        <f t="shared" si="170"/>
        <v>0</v>
      </c>
      <c r="M805" s="16">
        <f t="shared" si="170"/>
        <v>0</v>
      </c>
      <c r="N805" s="16">
        <f t="shared" si="170"/>
        <v>0</v>
      </c>
      <c r="O805" s="16">
        <f t="shared" si="170"/>
        <v>0</v>
      </c>
      <c r="P805" s="16">
        <f t="shared" si="170"/>
        <v>0</v>
      </c>
      <c r="Q805" s="7"/>
      <c r="R805" s="7"/>
      <c r="S805" s="16">
        <f>SUBTOTAL(9,S803:S804)</f>
        <v>102</v>
      </c>
    </row>
    <row r="806" spans="2:19" outlineLevel="2" x14ac:dyDescent="0.15">
      <c r="B806" s="10" t="s">
        <v>1734</v>
      </c>
      <c r="C806" s="10" t="s">
        <v>39</v>
      </c>
      <c r="D806" s="7" t="s">
        <v>196</v>
      </c>
      <c r="E806" s="10" t="s">
        <v>484</v>
      </c>
      <c r="F806" s="10" t="s">
        <v>1193</v>
      </c>
      <c r="G806" s="10" t="s">
        <v>1193</v>
      </c>
      <c r="H806" s="16">
        <v>52</v>
      </c>
      <c r="I806" s="16">
        <v>52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7" t="s">
        <v>1294</v>
      </c>
      <c r="R806" s="7" t="str">
        <f>IF(Q806="","",VLOOKUP(Q806,Sheet2!$A$14:$B$65,2,0))</f>
        <v>特定機能病院一般病棟７対１入院基本料</v>
      </c>
      <c r="S806" s="16">
        <v>52</v>
      </c>
    </row>
    <row r="807" spans="2:19" outlineLevel="1" x14ac:dyDescent="0.15">
      <c r="B807" s="10"/>
      <c r="C807" s="10"/>
      <c r="D807" s="9" t="s">
        <v>1455</v>
      </c>
      <c r="E807" s="10"/>
      <c r="F807" s="10"/>
      <c r="G807" s="10"/>
      <c r="H807" s="16">
        <f t="shared" ref="H807:P807" si="171">SUBTOTAL(9,H806:H806)</f>
        <v>52</v>
      </c>
      <c r="I807" s="16">
        <f t="shared" si="171"/>
        <v>52</v>
      </c>
      <c r="J807" s="16">
        <f t="shared" si="171"/>
        <v>0</v>
      </c>
      <c r="K807" s="16">
        <f t="shared" si="171"/>
        <v>0</v>
      </c>
      <c r="L807" s="16">
        <f t="shared" si="171"/>
        <v>0</v>
      </c>
      <c r="M807" s="16">
        <f t="shared" si="171"/>
        <v>0</v>
      </c>
      <c r="N807" s="16">
        <f t="shared" si="171"/>
        <v>0</v>
      </c>
      <c r="O807" s="16">
        <f t="shared" si="171"/>
        <v>0</v>
      </c>
      <c r="P807" s="16">
        <f t="shared" si="171"/>
        <v>0</v>
      </c>
      <c r="Q807" s="7"/>
      <c r="R807" s="7"/>
      <c r="S807" s="16">
        <f>SUBTOTAL(9,S806:S806)</f>
        <v>52</v>
      </c>
    </row>
    <row r="808" spans="2:19" outlineLevel="2" x14ac:dyDescent="0.15">
      <c r="B808" s="10" t="s">
        <v>1734</v>
      </c>
      <c r="C808" s="10" t="s">
        <v>39</v>
      </c>
      <c r="D808" s="7" t="s">
        <v>349</v>
      </c>
      <c r="E808" s="10" t="s">
        <v>492</v>
      </c>
      <c r="F808" s="10" t="s">
        <v>1322</v>
      </c>
      <c r="G808" s="10" t="s">
        <v>1322</v>
      </c>
      <c r="H808" s="16">
        <v>50</v>
      </c>
      <c r="I808" s="16">
        <v>50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7" t="s">
        <v>1254</v>
      </c>
      <c r="R808" s="7" t="str">
        <f>IF(Q808="","",VLOOKUP(Q808,Sheet2!$A$14:$B$65,2,0))</f>
        <v>急性期一般入院料２</v>
      </c>
      <c r="S808" s="16">
        <v>50</v>
      </c>
    </row>
    <row r="809" spans="2:19" outlineLevel="1" x14ac:dyDescent="0.15">
      <c r="B809" s="10"/>
      <c r="C809" s="10"/>
      <c r="D809" s="9" t="s">
        <v>1607</v>
      </c>
      <c r="E809" s="10"/>
      <c r="F809" s="10"/>
      <c r="G809" s="10"/>
      <c r="H809" s="16">
        <f t="shared" ref="H809:P809" si="172">SUBTOTAL(9,H808:H808)</f>
        <v>50</v>
      </c>
      <c r="I809" s="16">
        <f t="shared" si="172"/>
        <v>50</v>
      </c>
      <c r="J809" s="16">
        <f t="shared" si="172"/>
        <v>0</v>
      </c>
      <c r="K809" s="16">
        <f t="shared" si="172"/>
        <v>0</v>
      </c>
      <c r="L809" s="16">
        <f t="shared" si="172"/>
        <v>0</v>
      </c>
      <c r="M809" s="16">
        <f t="shared" si="172"/>
        <v>0</v>
      </c>
      <c r="N809" s="16">
        <f t="shared" si="172"/>
        <v>0</v>
      </c>
      <c r="O809" s="16">
        <f t="shared" si="172"/>
        <v>0</v>
      </c>
      <c r="P809" s="16">
        <f t="shared" si="172"/>
        <v>0</v>
      </c>
      <c r="Q809" s="7"/>
      <c r="R809" s="7"/>
      <c r="S809" s="16">
        <f>SUBTOTAL(9,S808:S808)</f>
        <v>50</v>
      </c>
    </row>
    <row r="810" spans="2:19" outlineLevel="2" x14ac:dyDescent="0.15">
      <c r="B810" s="10" t="s">
        <v>1734</v>
      </c>
      <c r="C810" s="10" t="s">
        <v>39</v>
      </c>
      <c r="D810" s="7" t="s">
        <v>308</v>
      </c>
      <c r="E810" s="10" t="s">
        <v>524</v>
      </c>
      <c r="F810" s="10" t="s">
        <v>1322</v>
      </c>
      <c r="G810" s="10" t="s">
        <v>1322</v>
      </c>
      <c r="H810" s="16">
        <v>46</v>
      </c>
      <c r="I810" s="16">
        <v>46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7" t="s">
        <v>1219</v>
      </c>
      <c r="R810" s="7" t="str">
        <f>IF(Q810="","",VLOOKUP(Q810,Sheet2!$A$14:$B$65,2,0))</f>
        <v>急性期一般入院料１</v>
      </c>
      <c r="S810" s="16">
        <v>46</v>
      </c>
    </row>
    <row r="811" spans="2:19" outlineLevel="2" x14ac:dyDescent="0.15">
      <c r="B811" s="10" t="s">
        <v>1734</v>
      </c>
      <c r="C811" s="10" t="s">
        <v>39</v>
      </c>
      <c r="D811" s="7" t="s">
        <v>308</v>
      </c>
      <c r="E811" s="10" t="s">
        <v>834</v>
      </c>
      <c r="F811" s="10" t="s">
        <v>1322</v>
      </c>
      <c r="G811" s="10" t="s">
        <v>1322</v>
      </c>
      <c r="H811" s="16">
        <v>52</v>
      </c>
      <c r="I811" s="16">
        <v>52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7" t="s">
        <v>1219</v>
      </c>
      <c r="R811" s="7" t="str">
        <f>IF(Q811="","",VLOOKUP(Q811,Sheet2!$A$14:$B$65,2,0))</f>
        <v>急性期一般入院料１</v>
      </c>
      <c r="S811" s="16">
        <v>52</v>
      </c>
    </row>
    <row r="812" spans="2:19" outlineLevel="2" x14ac:dyDescent="0.15">
      <c r="B812" s="10" t="s">
        <v>1734</v>
      </c>
      <c r="C812" s="10" t="s">
        <v>39</v>
      </c>
      <c r="D812" s="7" t="s">
        <v>308</v>
      </c>
      <c r="E812" s="10" t="s">
        <v>833</v>
      </c>
      <c r="F812" s="10" t="s">
        <v>1322</v>
      </c>
      <c r="G812" s="10" t="s">
        <v>1322</v>
      </c>
      <c r="H812" s="16">
        <v>52</v>
      </c>
      <c r="I812" s="16">
        <v>52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7" t="s">
        <v>1219</v>
      </c>
      <c r="R812" s="7" t="str">
        <f>IF(Q812="","",VLOOKUP(Q812,Sheet2!$A$14:$B$65,2,0))</f>
        <v>急性期一般入院料１</v>
      </c>
      <c r="S812" s="16">
        <v>52</v>
      </c>
    </row>
    <row r="813" spans="2:19" outlineLevel="2" x14ac:dyDescent="0.15">
      <c r="B813" s="10" t="s">
        <v>1734</v>
      </c>
      <c r="C813" s="10" t="s">
        <v>39</v>
      </c>
      <c r="D813" s="7" t="s">
        <v>308</v>
      </c>
      <c r="E813" s="10" t="s">
        <v>721</v>
      </c>
      <c r="F813" s="10" t="s">
        <v>1322</v>
      </c>
      <c r="G813" s="10" t="s">
        <v>1322</v>
      </c>
      <c r="H813" s="16">
        <v>52</v>
      </c>
      <c r="I813" s="16">
        <v>52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7" t="s">
        <v>1219</v>
      </c>
      <c r="R813" s="7" t="str">
        <f>IF(Q813="","",VLOOKUP(Q813,Sheet2!$A$14:$B$65,2,0))</f>
        <v>急性期一般入院料１</v>
      </c>
      <c r="S813" s="16">
        <v>52</v>
      </c>
    </row>
    <row r="814" spans="2:19" outlineLevel="2" x14ac:dyDescent="0.15">
      <c r="B814" s="10" t="s">
        <v>1734</v>
      </c>
      <c r="C814" s="10" t="s">
        <v>39</v>
      </c>
      <c r="D814" s="7" t="s">
        <v>308</v>
      </c>
      <c r="E814" s="10" t="s">
        <v>720</v>
      </c>
      <c r="F814" s="10" t="s">
        <v>1322</v>
      </c>
      <c r="G814" s="10" t="s">
        <v>1322</v>
      </c>
      <c r="H814" s="16">
        <v>52</v>
      </c>
      <c r="I814" s="16">
        <v>52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7" t="s">
        <v>1219</v>
      </c>
      <c r="R814" s="7" t="str">
        <f>IF(Q814="","",VLOOKUP(Q814,Sheet2!$A$14:$B$65,2,0))</f>
        <v>急性期一般入院料１</v>
      </c>
      <c r="S814" s="16">
        <v>52</v>
      </c>
    </row>
    <row r="815" spans="2:19" outlineLevel="2" x14ac:dyDescent="0.15">
      <c r="B815" s="10" t="s">
        <v>1734</v>
      </c>
      <c r="C815" s="10" t="s">
        <v>39</v>
      </c>
      <c r="D815" s="7" t="s">
        <v>308</v>
      </c>
      <c r="E815" s="10" t="s">
        <v>616</v>
      </c>
      <c r="F815" s="10" t="s">
        <v>1321</v>
      </c>
      <c r="G815" s="10" t="s">
        <v>1321</v>
      </c>
      <c r="H815" s="16">
        <v>6</v>
      </c>
      <c r="I815" s="16">
        <v>6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7" t="s">
        <v>1277</v>
      </c>
      <c r="R815" s="7" t="str">
        <f>IF(Q815="","",VLOOKUP(Q815,Sheet2!$A$14:$B$65,2,0))</f>
        <v>救命救急入院料１</v>
      </c>
      <c r="S815" s="16">
        <v>6</v>
      </c>
    </row>
    <row r="816" spans="2:19" outlineLevel="1" x14ac:dyDescent="0.15">
      <c r="B816" s="10"/>
      <c r="C816" s="10"/>
      <c r="D816" s="9" t="s">
        <v>1566</v>
      </c>
      <c r="E816" s="10"/>
      <c r="F816" s="10"/>
      <c r="G816" s="10"/>
      <c r="H816" s="16">
        <f t="shared" ref="H816:P816" si="173">SUBTOTAL(9,H810:H815)</f>
        <v>260</v>
      </c>
      <c r="I816" s="16">
        <f t="shared" si="173"/>
        <v>260</v>
      </c>
      <c r="J816" s="16">
        <f t="shared" si="173"/>
        <v>0</v>
      </c>
      <c r="K816" s="16">
        <f t="shared" si="173"/>
        <v>0</v>
      </c>
      <c r="L816" s="16">
        <f t="shared" si="173"/>
        <v>0</v>
      </c>
      <c r="M816" s="16">
        <f t="shared" si="173"/>
        <v>0</v>
      </c>
      <c r="N816" s="16">
        <f t="shared" si="173"/>
        <v>0</v>
      </c>
      <c r="O816" s="16">
        <f t="shared" si="173"/>
        <v>0</v>
      </c>
      <c r="P816" s="16">
        <f t="shared" si="173"/>
        <v>0</v>
      </c>
      <c r="Q816" s="7"/>
      <c r="R816" s="7"/>
      <c r="S816" s="16">
        <f>SUBTOTAL(9,S810:S815)</f>
        <v>260</v>
      </c>
    </row>
    <row r="817" spans="2:19" outlineLevel="2" x14ac:dyDescent="0.15">
      <c r="B817" s="10" t="s">
        <v>1734</v>
      </c>
      <c r="C817" s="10" t="s">
        <v>39</v>
      </c>
      <c r="D817" s="7" t="s">
        <v>359</v>
      </c>
      <c r="E817" s="10" t="s">
        <v>1177</v>
      </c>
      <c r="F817" s="10" t="s">
        <v>1321</v>
      </c>
      <c r="G817" s="10" t="s">
        <v>1321</v>
      </c>
      <c r="H817" s="16">
        <v>9</v>
      </c>
      <c r="I817" s="16">
        <v>9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7" t="s">
        <v>1299</v>
      </c>
      <c r="R817" s="7" t="str">
        <f>IF(Q817="","",VLOOKUP(Q817,Sheet2!$A$14:$B$65,2,0))</f>
        <v>特定集中治療室管理料１</v>
      </c>
      <c r="S817" s="16">
        <v>9</v>
      </c>
    </row>
    <row r="818" spans="2:19" outlineLevel="2" x14ac:dyDescent="0.15">
      <c r="B818" s="10" t="s">
        <v>1734</v>
      </c>
      <c r="C818" s="10" t="s">
        <v>39</v>
      </c>
      <c r="D818" s="7" t="s">
        <v>359</v>
      </c>
      <c r="E818" s="10" t="s">
        <v>1178</v>
      </c>
      <c r="F818" s="10" t="s">
        <v>1321</v>
      </c>
      <c r="G818" s="10" t="s">
        <v>1321</v>
      </c>
      <c r="H818" s="16">
        <v>19</v>
      </c>
      <c r="I818" s="16">
        <v>19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7" t="s">
        <v>1301</v>
      </c>
      <c r="R818" s="7" t="str">
        <f>IF(Q818="","",VLOOKUP(Q818,Sheet2!$A$14:$B$65,2,0))</f>
        <v>救命救急入院料３</v>
      </c>
      <c r="S818" s="16">
        <v>19</v>
      </c>
    </row>
    <row r="819" spans="2:19" outlineLevel="2" x14ac:dyDescent="0.15">
      <c r="B819" s="10" t="s">
        <v>1734</v>
      </c>
      <c r="C819" s="10" t="s">
        <v>39</v>
      </c>
      <c r="D819" s="7" t="s">
        <v>359</v>
      </c>
      <c r="E819" s="10" t="s">
        <v>485</v>
      </c>
      <c r="F819" s="10" t="s">
        <v>1321</v>
      </c>
      <c r="G819" s="10" t="s">
        <v>1321</v>
      </c>
      <c r="H819" s="16">
        <v>30</v>
      </c>
      <c r="I819" s="16">
        <v>30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7" t="s">
        <v>1269</v>
      </c>
      <c r="R819" s="7" t="str">
        <f>IF(Q819="","",VLOOKUP(Q819,Sheet2!$A$14:$B$65,2,0))</f>
        <v>新生児特定集中治療室管理料２</v>
      </c>
      <c r="S819" s="16">
        <v>30</v>
      </c>
    </row>
    <row r="820" spans="2:19" outlineLevel="2" x14ac:dyDescent="0.15">
      <c r="B820" s="10" t="s">
        <v>1734</v>
      </c>
      <c r="C820" s="10" t="s">
        <v>39</v>
      </c>
      <c r="D820" s="7" t="s">
        <v>359</v>
      </c>
      <c r="E820" s="10" t="s">
        <v>1179</v>
      </c>
      <c r="F820" s="10" t="s">
        <v>1321</v>
      </c>
      <c r="G820" s="10" t="s">
        <v>1321</v>
      </c>
      <c r="H820" s="16">
        <v>6</v>
      </c>
      <c r="I820" s="16">
        <v>6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7" t="s">
        <v>1299</v>
      </c>
      <c r="R820" s="7" t="str">
        <f>IF(Q820="","",VLOOKUP(Q820,Sheet2!$A$14:$B$65,2,0))</f>
        <v>特定集中治療室管理料１</v>
      </c>
      <c r="S820" s="16">
        <v>6</v>
      </c>
    </row>
    <row r="821" spans="2:19" outlineLevel="2" x14ac:dyDescent="0.15">
      <c r="B821" s="10" t="s">
        <v>1734</v>
      </c>
      <c r="C821" s="10" t="s">
        <v>39</v>
      </c>
      <c r="D821" s="7" t="s">
        <v>359</v>
      </c>
      <c r="E821" s="10" t="s">
        <v>1180</v>
      </c>
      <c r="F821" s="10" t="s">
        <v>1321</v>
      </c>
      <c r="G821" s="10" t="s">
        <v>1321</v>
      </c>
      <c r="H821" s="16">
        <v>35</v>
      </c>
      <c r="I821" s="16">
        <v>35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7" t="s">
        <v>1219</v>
      </c>
      <c r="R821" s="7" t="str">
        <f>IF(Q821="","",VLOOKUP(Q821,Sheet2!$A$14:$B$65,2,0))</f>
        <v>急性期一般入院料１</v>
      </c>
      <c r="S821" s="16">
        <v>35</v>
      </c>
    </row>
    <row r="822" spans="2:19" outlineLevel="2" x14ac:dyDescent="0.15">
      <c r="B822" s="10" t="s">
        <v>1734</v>
      </c>
      <c r="C822" s="10" t="s">
        <v>39</v>
      </c>
      <c r="D822" s="7" t="s">
        <v>359</v>
      </c>
      <c r="E822" s="10" t="s">
        <v>1181</v>
      </c>
      <c r="F822" s="10" t="s">
        <v>1321</v>
      </c>
      <c r="G822" s="10" t="s">
        <v>1321</v>
      </c>
      <c r="H822" s="16">
        <v>42</v>
      </c>
      <c r="I822" s="16">
        <v>42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7" t="s">
        <v>1219</v>
      </c>
      <c r="R822" s="7" t="str">
        <f>IF(Q822="","",VLOOKUP(Q822,Sheet2!$A$14:$B$65,2,0))</f>
        <v>急性期一般入院料１</v>
      </c>
      <c r="S822" s="16">
        <v>42</v>
      </c>
    </row>
    <row r="823" spans="2:19" outlineLevel="2" x14ac:dyDescent="0.15">
      <c r="B823" s="10" t="s">
        <v>1734</v>
      </c>
      <c r="C823" s="10" t="s">
        <v>39</v>
      </c>
      <c r="D823" s="7" t="s">
        <v>359</v>
      </c>
      <c r="E823" s="10" t="s">
        <v>1182</v>
      </c>
      <c r="F823" s="10" t="s">
        <v>1321</v>
      </c>
      <c r="G823" s="10" t="s">
        <v>1321</v>
      </c>
      <c r="H823" s="16">
        <v>41</v>
      </c>
      <c r="I823" s="16">
        <v>41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7" t="s">
        <v>1219</v>
      </c>
      <c r="R823" s="7" t="str">
        <f>IF(Q823="","",VLOOKUP(Q823,Sheet2!$A$14:$B$65,2,0))</f>
        <v>急性期一般入院料１</v>
      </c>
      <c r="S823" s="16">
        <v>41</v>
      </c>
    </row>
    <row r="824" spans="2:19" outlineLevel="2" x14ac:dyDescent="0.15">
      <c r="B824" s="10" t="s">
        <v>1734</v>
      </c>
      <c r="C824" s="10" t="s">
        <v>39</v>
      </c>
      <c r="D824" s="7" t="s">
        <v>359</v>
      </c>
      <c r="E824" s="10" t="s">
        <v>1183</v>
      </c>
      <c r="F824" s="10" t="s">
        <v>1321</v>
      </c>
      <c r="G824" s="10" t="s">
        <v>1321</v>
      </c>
      <c r="H824" s="16">
        <v>42</v>
      </c>
      <c r="I824" s="16">
        <v>42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7" t="s">
        <v>1219</v>
      </c>
      <c r="R824" s="7" t="str">
        <f>IF(Q824="","",VLOOKUP(Q824,Sheet2!$A$14:$B$65,2,0))</f>
        <v>急性期一般入院料１</v>
      </c>
      <c r="S824" s="16">
        <v>42</v>
      </c>
    </row>
    <row r="825" spans="2:19" outlineLevel="2" x14ac:dyDescent="0.15">
      <c r="B825" s="10" t="s">
        <v>1734</v>
      </c>
      <c r="C825" s="10" t="s">
        <v>39</v>
      </c>
      <c r="D825" s="7" t="s">
        <v>359</v>
      </c>
      <c r="E825" s="10" t="s">
        <v>1184</v>
      </c>
      <c r="F825" s="10" t="s">
        <v>1321</v>
      </c>
      <c r="G825" s="10" t="s">
        <v>1321</v>
      </c>
      <c r="H825" s="16">
        <v>41</v>
      </c>
      <c r="I825" s="16">
        <v>41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7" t="s">
        <v>1219</v>
      </c>
      <c r="R825" s="7" t="str">
        <f>IF(Q825="","",VLOOKUP(Q825,Sheet2!$A$14:$B$65,2,0))</f>
        <v>急性期一般入院料１</v>
      </c>
      <c r="S825" s="16">
        <v>41</v>
      </c>
    </row>
    <row r="826" spans="2:19" outlineLevel="2" x14ac:dyDescent="0.15">
      <c r="B826" s="10" t="s">
        <v>1734</v>
      </c>
      <c r="C826" s="10" t="s">
        <v>39</v>
      </c>
      <c r="D826" s="7" t="s">
        <v>359</v>
      </c>
      <c r="E826" s="10" t="s">
        <v>1185</v>
      </c>
      <c r="F826" s="10" t="s">
        <v>1321</v>
      </c>
      <c r="G826" s="10" t="s">
        <v>1321</v>
      </c>
      <c r="H826" s="16">
        <v>43</v>
      </c>
      <c r="I826" s="16">
        <v>43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7" t="s">
        <v>1219</v>
      </c>
      <c r="R826" s="7" t="str">
        <f>IF(Q826="","",VLOOKUP(Q826,Sheet2!$A$14:$B$65,2,0))</f>
        <v>急性期一般入院料１</v>
      </c>
      <c r="S826" s="16">
        <v>43</v>
      </c>
    </row>
    <row r="827" spans="2:19" outlineLevel="1" x14ac:dyDescent="0.15">
      <c r="B827" s="10"/>
      <c r="C827" s="10"/>
      <c r="D827" s="9" t="s">
        <v>1617</v>
      </c>
      <c r="E827" s="10"/>
      <c r="F827" s="10"/>
      <c r="G827" s="10"/>
      <c r="H827" s="16">
        <f t="shared" ref="H827:P827" si="174">SUBTOTAL(9,H817:H826)</f>
        <v>308</v>
      </c>
      <c r="I827" s="16">
        <f t="shared" si="174"/>
        <v>308</v>
      </c>
      <c r="J827" s="16">
        <f t="shared" si="174"/>
        <v>0</v>
      </c>
      <c r="K827" s="16">
        <f t="shared" si="174"/>
        <v>0</v>
      </c>
      <c r="L827" s="16">
        <f t="shared" si="174"/>
        <v>0</v>
      </c>
      <c r="M827" s="16">
        <f t="shared" si="174"/>
        <v>0</v>
      </c>
      <c r="N827" s="16">
        <f t="shared" si="174"/>
        <v>0</v>
      </c>
      <c r="O827" s="16">
        <f t="shared" si="174"/>
        <v>0</v>
      </c>
      <c r="P827" s="16">
        <f t="shared" si="174"/>
        <v>0</v>
      </c>
      <c r="Q827" s="7"/>
      <c r="R827" s="7"/>
      <c r="S827" s="16">
        <f>SUBTOTAL(9,S817:S826)</f>
        <v>308</v>
      </c>
    </row>
    <row r="828" spans="2:19" outlineLevel="2" x14ac:dyDescent="0.15">
      <c r="B828" s="10" t="s">
        <v>1734</v>
      </c>
      <c r="C828" s="10" t="s">
        <v>50</v>
      </c>
      <c r="D828" s="7" t="s">
        <v>232</v>
      </c>
      <c r="E828" s="10" t="s">
        <v>492</v>
      </c>
      <c r="F828" s="10" t="s">
        <v>1322</v>
      </c>
      <c r="G828" s="10" t="s">
        <v>1322</v>
      </c>
      <c r="H828" s="16">
        <v>60</v>
      </c>
      <c r="I828" s="16">
        <v>60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7" t="s">
        <v>1254</v>
      </c>
      <c r="R828" s="7" t="str">
        <f>IF(Q828="","",VLOOKUP(Q828,Sheet2!$A$14:$B$65,2,0))</f>
        <v>急性期一般入院料２</v>
      </c>
      <c r="S828" s="16">
        <v>60</v>
      </c>
    </row>
    <row r="829" spans="2:19" outlineLevel="1" x14ac:dyDescent="0.15">
      <c r="B829" s="67" t="s">
        <v>1749</v>
      </c>
      <c r="C829" s="68"/>
      <c r="D829" s="68"/>
      <c r="E829" s="68"/>
      <c r="F829" s="68"/>
      <c r="G829" s="69"/>
      <c r="H829" s="16">
        <f>SUBTOTAL(9,H728:H828)</f>
        <v>2066</v>
      </c>
      <c r="I829" s="16">
        <f t="shared" ref="I829:P829" si="175">SUBTOTAL(9,I728:I828)</f>
        <v>1993</v>
      </c>
      <c r="J829" s="16">
        <f t="shared" si="175"/>
        <v>73</v>
      </c>
      <c r="K829" s="16">
        <f t="shared" si="175"/>
        <v>1209</v>
      </c>
      <c r="L829" s="16">
        <f t="shared" si="175"/>
        <v>1170</v>
      </c>
      <c r="M829" s="16">
        <f t="shared" si="175"/>
        <v>39</v>
      </c>
      <c r="N829" s="16">
        <f t="shared" si="175"/>
        <v>120</v>
      </c>
      <c r="O829" s="16">
        <f t="shared" si="175"/>
        <v>118</v>
      </c>
      <c r="P829" s="16">
        <f t="shared" si="175"/>
        <v>2</v>
      </c>
      <c r="Q829" s="7"/>
      <c r="R829" s="7"/>
      <c r="S829" s="16">
        <f>SUBTOTAL(9,S728:S828)</f>
        <v>3050</v>
      </c>
    </row>
    <row r="830" spans="2:19" outlineLevel="1" x14ac:dyDescent="0.15">
      <c r="B830" s="70" t="s">
        <v>1745</v>
      </c>
      <c r="C830" s="68"/>
      <c r="D830" s="68"/>
      <c r="E830" s="68"/>
      <c r="F830" s="68"/>
      <c r="G830" s="69"/>
      <c r="H830" s="16">
        <f>SUMIF($F$728:$F$828,"休棟等",H728:H828)</f>
        <v>0</v>
      </c>
      <c r="I830" s="16">
        <f t="shared" ref="I830:P830" si="176">SUMIF($F$728:$F$828,"休棟等",I728:I828)</f>
        <v>0</v>
      </c>
      <c r="J830" s="16">
        <f t="shared" si="176"/>
        <v>0</v>
      </c>
      <c r="K830" s="16">
        <f t="shared" si="176"/>
        <v>0</v>
      </c>
      <c r="L830" s="16">
        <f t="shared" si="176"/>
        <v>0</v>
      </c>
      <c r="M830" s="16">
        <f t="shared" si="176"/>
        <v>0</v>
      </c>
      <c r="N830" s="16">
        <f t="shared" si="176"/>
        <v>0</v>
      </c>
      <c r="O830" s="16">
        <f t="shared" si="176"/>
        <v>0</v>
      </c>
      <c r="P830" s="16">
        <f t="shared" si="176"/>
        <v>0</v>
      </c>
      <c r="Q830" s="7"/>
      <c r="R830" s="7"/>
      <c r="S830" s="16">
        <f>SUMIF($F$678:$F$724,"休棟等",S782:S828)</f>
        <v>0</v>
      </c>
    </row>
    <row r="831" spans="2:19" outlineLevel="1" x14ac:dyDescent="0.15">
      <c r="B831" s="67" t="s">
        <v>1746</v>
      </c>
      <c r="C831" s="68"/>
      <c r="D831" s="68"/>
      <c r="E831" s="68"/>
      <c r="F831" s="68"/>
      <c r="G831" s="69"/>
      <c r="H831" s="16">
        <f>H829-H830</f>
        <v>2066</v>
      </c>
      <c r="I831" s="16">
        <f t="shared" ref="I831" si="177">I829-I830</f>
        <v>1993</v>
      </c>
      <c r="J831" s="16">
        <f t="shared" ref="J831" si="178">J829-J830</f>
        <v>73</v>
      </c>
      <c r="K831" s="16">
        <f t="shared" ref="K831" si="179">K829-K830</f>
        <v>1209</v>
      </c>
      <c r="L831" s="16">
        <f t="shared" ref="L831" si="180">L829-L830</f>
        <v>1170</v>
      </c>
      <c r="M831" s="16">
        <f t="shared" ref="M831" si="181">M829-M830</f>
        <v>39</v>
      </c>
      <c r="N831" s="16">
        <f t="shared" ref="N831" si="182">N829-N830</f>
        <v>120</v>
      </c>
      <c r="O831" s="16">
        <f t="shared" ref="O831" si="183">O829-O830</f>
        <v>118</v>
      </c>
      <c r="P831" s="16">
        <f t="shared" ref="P831" si="184">P829-P830</f>
        <v>2</v>
      </c>
      <c r="Q831" s="7"/>
      <c r="R831" s="7"/>
      <c r="S831" s="16">
        <f>S829-S830</f>
        <v>3050</v>
      </c>
    </row>
    <row r="832" spans="2:19" outlineLevel="2" x14ac:dyDescent="0.15">
      <c r="B832" s="10" t="s">
        <v>1729</v>
      </c>
      <c r="C832" s="10" t="s">
        <v>52</v>
      </c>
      <c r="D832" s="7" t="s">
        <v>261</v>
      </c>
      <c r="E832" s="10" t="s">
        <v>1007</v>
      </c>
      <c r="F832" s="10" t="s">
        <v>1193</v>
      </c>
      <c r="G832" s="10" t="s">
        <v>1193</v>
      </c>
      <c r="H832" s="16">
        <v>0</v>
      </c>
      <c r="I832" s="16">
        <v>0</v>
      </c>
      <c r="J832" s="16">
        <v>0</v>
      </c>
      <c r="K832" s="16">
        <v>45</v>
      </c>
      <c r="L832" s="16">
        <v>45</v>
      </c>
      <c r="M832" s="16">
        <v>0</v>
      </c>
      <c r="N832" s="16">
        <v>0</v>
      </c>
      <c r="O832" s="16">
        <v>0</v>
      </c>
      <c r="P832" s="16">
        <v>0</v>
      </c>
      <c r="Q832" s="7" t="s">
        <v>1257</v>
      </c>
      <c r="R832" s="7" t="str">
        <f>IF(Q832="","",VLOOKUP(Q832,Sheet2!$A$14:$B$65,2,0))</f>
        <v>急性期一般入院料６</v>
      </c>
      <c r="S832" s="16">
        <v>45</v>
      </c>
    </row>
    <row r="833" spans="2:19" outlineLevel="2" x14ac:dyDescent="0.15">
      <c r="B833" s="10" t="s">
        <v>1729</v>
      </c>
      <c r="C833" s="10" t="s">
        <v>52</v>
      </c>
      <c r="D833" s="7" t="s">
        <v>261</v>
      </c>
      <c r="E833" s="10" t="s">
        <v>1008</v>
      </c>
      <c r="F833" s="10" t="s">
        <v>1193</v>
      </c>
      <c r="G833" s="10" t="s">
        <v>1193</v>
      </c>
      <c r="H833" s="16">
        <v>0</v>
      </c>
      <c r="I833" s="16">
        <v>0</v>
      </c>
      <c r="J833" s="16">
        <v>0</v>
      </c>
      <c r="K833" s="16">
        <v>55</v>
      </c>
      <c r="L833" s="16">
        <v>55</v>
      </c>
      <c r="M833" s="16">
        <v>0</v>
      </c>
      <c r="N833" s="16">
        <v>0</v>
      </c>
      <c r="O833" s="16">
        <v>0</v>
      </c>
      <c r="P833" s="16">
        <v>0</v>
      </c>
      <c r="Q833" s="7" t="s">
        <v>1257</v>
      </c>
      <c r="R833" s="7" t="str">
        <f>IF(Q833="","",VLOOKUP(Q833,Sheet2!$A$14:$B$65,2,0))</f>
        <v>急性期一般入院料６</v>
      </c>
      <c r="S833" s="16">
        <v>55</v>
      </c>
    </row>
    <row r="834" spans="2:19" outlineLevel="2" x14ac:dyDescent="0.15">
      <c r="B834" s="10" t="s">
        <v>1729</v>
      </c>
      <c r="C834" s="10" t="s">
        <v>52</v>
      </c>
      <c r="D834" s="7" t="s">
        <v>261</v>
      </c>
      <c r="E834" s="10" t="s">
        <v>1009</v>
      </c>
      <c r="F834" s="10" t="s">
        <v>1193</v>
      </c>
      <c r="G834" s="10" t="s">
        <v>1193</v>
      </c>
      <c r="H834" s="16">
        <v>0</v>
      </c>
      <c r="I834" s="16">
        <v>0</v>
      </c>
      <c r="J834" s="16">
        <v>0</v>
      </c>
      <c r="K834" s="16">
        <v>60</v>
      </c>
      <c r="L834" s="16">
        <v>60</v>
      </c>
      <c r="M834" s="16">
        <v>0</v>
      </c>
      <c r="N834" s="16">
        <v>0</v>
      </c>
      <c r="O834" s="16">
        <v>0</v>
      </c>
      <c r="P834" s="16">
        <v>0</v>
      </c>
      <c r="Q834" s="7" t="s">
        <v>1257</v>
      </c>
      <c r="R834" s="7" t="str">
        <f>IF(Q834="","",VLOOKUP(Q834,Sheet2!$A$14:$B$65,2,0))</f>
        <v>急性期一般入院料６</v>
      </c>
      <c r="S834" s="16">
        <v>60</v>
      </c>
    </row>
    <row r="835" spans="2:19" outlineLevel="1" x14ac:dyDescent="0.15">
      <c r="B835" s="10"/>
      <c r="C835" s="10"/>
      <c r="D835" s="9" t="s">
        <v>1519</v>
      </c>
      <c r="E835" s="10"/>
      <c r="F835" s="10"/>
      <c r="G835" s="10"/>
      <c r="H835" s="16">
        <f t="shared" ref="H835:P835" si="185">SUBTOTAL(9,H832:H834)</f>
        <v>0</v>
      </c>
      <c r="I835" s="16">
        <f t="shared" si="185"/>
        <v>0</v>
      </c>
      <c r="J835" s="16">
        <f t="shared" si="185"/>
        <v>0</v>
      </c>
      <c r="K835" s="16">
        <f t="shared" si="185"/>
        <v>160</v>
      </c>
      <c r="L835" s="16">
        <f t="shared" si="185"/>
        <v>160</v>
      </c>
      <c r="M835" s="16">
        <f t="shared" si="185"/>
        <v>0</v>
      </c>
      <c r="N835" s="16">
        <f t="shared" si="185"/>
        <v>0</v>
      </c>
      <c r="O835" s="16">
        <f t="shared" si="185"/>
        <v>0</v>
      </c>
      <c r="P835" s="16">
        <f t="shared" si="185"/>
        <v>0</v>
      </c>
      <c r="Q835" s="7"/>
      <c r="R835" s="7"/>
      <c r="S835" s="16">
        <f>SUBTOTAL(9,S832:S834)</f>
        <v>160</v>
      </c>
    </row>
    <row r="836" spans="2:19" outlineLevel="2" x14ac:dyDescent="0.15">
      <c r="B836" s="10" t="s">
        <v>1729</v>
      </c>
      <c r="C836" s="10" t="s">
        <v>52</v>
      </c>
      <c r="D836" s="7" t="s">
        <v>266</v>
      </c>
      <c r="E836" s="10" t="s">
        <v>1019</v>
      </c>
      <c r="F836" s="10" t="s">
        <v>1193</v>
      </c>
      <c r="G836" s="10" t="s">
        <v>1193</v>
      </c>
      <c r="H836" s="16">
        <v>60</v>
      </c>
      <c r="I836" s="16">
        <v>60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7" t="s">
        <v>1294</v>
      </c>
      <c r="R836" s="7" t="str">
        <f>IF(Q836="","",VLOOKUP(Q836,Sheet2!$A$14:$B$65,2,0))</f>
        <v>特定機能病院一般病棟７対１入院基本料</v>
      </c>
      <c r="S836" s="16">
        <v>60</v>
      </c>
    </row>
    <row r="837" spans="2:19" outlineLevel="2" x14ac:dyDescent="0.15">
      <c r="B837" s="10" t="s">
        <v>1729</v>
      </c>
      <c r="C837" s="10" t="s">
        <v>52</v>
      </c>
      <c r="D837" s="7" t="s">
        <v>266</v>
      </c>
      <c r="E837" s="10" t="s">
        <v>1020</v>
      </c>
      <c r="F837" s="10" t="s">
        <v>1193</v>
      </c>
      <c r="G837" s="10" t="s">
        <v>1193</v>
      </c>
      <c r="H837" s="16">
        <v>0</v>
      </c>
      <c r="I837" s="16">
        <v>0</v>
      </c>
      <c r="J837" s="16">
        <v>0</v>
      </c>
      <c r="K837" s="16">
        <v>60</v>
      </c>
      <c r="L837" s="16">
        <v>60</v>
      </c>
      <c r="M837" s="16">
        <v>0</v>
      </c>
      <c r="N837" s="16">
        <v>0</v>
      </c>
      <c r="O837" s="16">
        <v>0</v>
      </c>
      <c r="P837" s="16">
        <v>0</v>
      </c>
      <c r="Q837" s="7" t="s">
        <v>1266</v>
      </c>
      <c r="R837" s="7" t="str">
        <f>IF(Q837="","",VLOOKUP(Q837,Sheet2!$A$14:$B$65,2,0))</f>
        <v>急性期一般入院料７</v>
      </c>
      <c r="S837" s="16">
        <v>60</v>
      </c>
    </row>
    <row r="838" spans="2:19" outlineLevel="1" x14ac:dyDescent="0.15">
      <c r="B838" s="10"/>
      <c r="C838" s="10"/>
      <c r="D838" s="9" t="s">
        <v>1524</v>
      </c>
      <c r="E838" s="10"/>
      <c r="F838" s="10"/>
      <c r="G838" s="10"/>
      <c r="H838" s="16">
        <f t="shared" ref="H838:P838" si="186">SUBTOTAL(9,H836:H837)</f>
        <v>60</v>
      </c>
      <c r="I838" s="16">
        <f t="shared" si="186"/>
        <v>60</v>
      </c>
      <c r="J838" s="16">
        <f t="shared" si="186"/>
        <v>0</v>
      </c>
      <c r="K838" s="16">
        <f t="shared" si="186"/>
        <v>60</v>
      </c>
      <c r="L838" s="16">
        <f t="shared" si="186"/>
        <v>60</v>
      </c>
      <c r="M838" s="16">
        <f t="shared" si="186"/>
        <v>0</v>
      </c>
      <c r="N838" s="16">
        <f t="shared" si="186"/>
        <v>0</v>
      </c>
      <c r="O838" s="16">
        <f t="shared" si="186"/>
        <v>0</v>
      </c>
      <c r="P838" s="16">
        <f t="shared" si="186"/>
        <v>0</v>
      </c>
      <c r="Q838" s="7"/>
      <c r="R838" s="7"/>
      <c r="S838" s="16">
        <f>SUBTOTAL(9,S836:S837)</f>
        <v>120</v>
      </c>
    </row>
    <row r="839" spans="2:19" outlineLevel="2" x14ac:dyDescent="0.15">
      <c r="B839" s="10" t="s">
        <v>1729</v>
      </c>
      <c r="C839" s="10" t="s">
        <v>26</v>
      </c>
      <c r="D839" s="7" t="s">
        <v>114</v>
      </c>
      <c r="E839" s="10" t="s">
        <v>493</v>
      </c>
      <c r="F839" s="10" t="s">
        <v>1193</v>
      </c>
      <c r="G839" s="10" t="s">
        <v>1193</v>
      </c>
      <c r="H839" s="16">
        <v>0</v>
      </c>
      <c r="I839" s="16">
        <v>0</v>
      </c>
      <c r="J839" s="16">
        <v>0</v>
      </c>
      <c r="K839" s="16">
        <v>60</v>
      </c>
      <c r="L839" s="16">
        <v>60</v>
      </c>
      <c r="M839" s="16">
        <v>0</v>
      </c>
      <c r="N839" s="16">
        <v>0</v>
      </c>
      <c r="O839" s="16">
        <v>0</v>
      </c>
      <c r="P839" s="16">
        <v>0</v>
      </c>
      <c r="Q839" s="7" t="s">
        <v>1257</v>
      </c>
      <c r="R839" s="7" t="str">
        <f>IF(Q839="","",VLOOKUP(Q839,Sheet2!$A$14:$B$65,2,0))</f>
        <v>急性期一般入院料６</v>
      </c>
      <c r="S839" s="16">
        <v>60</v>
      </c>
    </row>
    <row r="840" spans="2:19" outlineLevel="1" x14ac:dyDescent="0.15">
      <c r="B840" s="10"/>
      <c r="C840" s="10"/>
      <c r="D840" s="9" t="s">
        <v>1373</v>
      </c>
      <c r="E840" s="10"/>
      <c r="F840" s="10"/>
      <c r="G840" s="10"/>
      <c r="H840" s="16">
        <f t="shared" ref="H840:P840" si="187">SUBTOTAL(9,H839:H839)</f>
        <v>0</v>
      </c>
      <c r="I840" s="16">
        <f t="shared" si="187"/>
        <v>0</v>
      </c>
      <c r="J840" s="16">
        <f t="shared" si="187"/>
        <v>0</v>
      </c>
      <c r="K840" s="16">
        <f t="shared" si="187"/>
        <v>60</v>
      </c>
      <c r="L840" s="16">
        <f t="shared" si="187"/>
        <v>60</v>
      </c>
      <c r="M840" s="16">
        <f t="shared" si="187"/>
        <v>0</v>
      </c>
      <c r="N840" s="16">
        <f t="shared" si="187"/>
        <v>0</v>
      </c>
      <c r="O840" s="16">
        <f t="shared" si="187"/>
        <v>0</v>
      </c>
      <c r="P840" s="16">
        <f t="shared" si="187"/>
        <v>0</v>
      </c>
      <c r="Q840" s="7"/>
      <c r="R840" s="7"/>
      <c r="S840" s="16">
        <f>SUBTOTAL(9,S839:S839)</f>
        <v>60</v>
      </c>
    </row>
    <row r="841" spans="2:19" outlineLevel="2" x14ac:dyDescent="0.15">
      <c r="B841" s="10" t="s">
        <v>1729</v>
      </c>
      <c r="C841" s="10" t="s">
        <v>26</v>
      </c>
      <c r="D841" s="7" t="s">
        <v>363</v>
      </c>
      <c r="E841" s="10" t="s">
        <v>483</v>
      </c>
      <c r="F841" s="10" t="s">
        <v>1322</v>
      </c>
      <c r="G841" s="10" t="s">
        <v>1322</v>
      </c>
      <c r="H841" s="16">
        <v>40</v>
      </c>
      <c r="I841" s="16">
        <v>40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7" t="s">
        <v>1219</v>
      </c>
      <c r="R841" s="7" t="str">
        <f>IF(Q841="","",VLOOKUP(Q841,Sheet2!$A$14:$B$65,2,0))</f>
        <v>急性期一般入院料１</v>
      </c>
      <c r="S841" s="16">
        <v>40</v>
      </c>
    </row>
    <row r="842" spans="2:19" outlineLevel="2" x14ac:dyDescent="0.15">
      <c r="B842" s="10" t="s">
        <v>1729</v>
      </c>
      <c r="C842" s="10" t="s">
        <v>26</v>
      </c>
      <c r="D842" s="7" t="s">
        <v>363</v>
      </c>
      <c r="E842" s="10" t="s">
        <v>516</v>
      </c>
      <c r="F842" s="10" t="s">
        <v>1322</v>
      </c>
      <c r="G842" s="10" t="s">
        <v>1322</v>
      </c>
      <c r="H842" s="16">
        <v>40</v>
      </c>
      <c r="I842" s="16">
        <v>40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7" t="s">
        <v>1219</v>
      </c>
      <c r="R842" s="7" t="str">
        <f>IF(Q842="","",VLOOKUP(Q842,Sheet2!$A$14:$B$65,2,0))</f>
        <v>急性期一般入院料１</v>
      </c>
      <c r="S842" s="16">
        <v>40</v>
      </c>
    </row>
    <row r="843" spans="2:19" outlineLevel="2" x14ac:dyDescent="0.15">
      <c r="B843" s="10" t="s">
        <v>1729</v>
      </c>
      <c r="C843" s="10" t="s">
        <v>26</v>
      </c>
      <c r="D843" s="7" t="s">
        <v>363</v>
      </c>
      <c r="E843" s="10" t="s">
        <v>1187</v>
      </c>
      <c r="F843" s="10" t="s">
        <v>1322</v>
      </c>
      <c r="G843" s="10" t="s">
        <v>1322</v>
      </c>
      <c r="H843" s="16">
        <v>30</v>
      </c>
      <c r="I843" s="16">
        <v>30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7" t="s">
        <v>1282</v>
      </c>
      <c r="R843" s="7" t="str">
        <f>IF(Q843="","",VLOOKUP(Q843,Sheet2!$A$14:$B$65,2,0))</f>
        <v>小児入院医療管理料３</v>
      </c>
      <c r="S843" s="16">
        <v>30</v>
      </c>
    </row>
    <row r="844" spans="2:19" outlineLevel="2" x14ac:dyDescent="0.15">
      <c r="B844" s="10" t="s">
        <v>1729</v>
      </c>
      <c r="C844" s="10" t="s">
        <v>26</v>
      </c>
      <c r="D844" s="7" t="s">
        <v>363</v>
      </c>
      <c r="E844" s="10" t="s">
        <v>484</v>
      </c>
      <c r="F844" s="10" t="s">
        <v>1323</v>
      </c>
      <c r="G844" s="10" t="s">
        <v>1323</v>
      </c>
      <c r="H844" s="16">
        <v>40</v>
      </c>
      <c r="I844" s="16">
        <v>40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7" t="s">
        <v>1283</v>
      </c>
      <c r="R844" s="7" t="str">
        <f>IF(Q844="","",VLOOKUP(Q844,Sheet2!$A$14:$B$65,2,0))</f>
        <v>特殊疾患入院医療管理料</v>
      </c>
      <c r="S844" s="16">
        <v>40</v>
      </c>
    </row>
    <row r="845" spans="2:19" outlineLevel="1" x14ac:dyDescent="0.15">
      <c r="B845" s="10"/>
      <c r="C845" s="10"/>
      <c r="D845" s="9" t="s">
        <v>1621</v>
      </c>
      <c r="E845" s="10"/>
      <c r="F845" s="10"/>
      <c r="G845" s="10"/>
      <c r="H845" s="16">
        <f t="shared" ref="H845:P845" si="188">SUBTOTAL(9,H841:H844)</f>
        <v>150</v>
      </c>
      <c r="I845" s="16">
        <f t="shared" si="188"/>
        <v>150</v>
      </c>
      <c r="J845" s="16">
        <f t="shared" si="188"/>
        <v>0</v>
      </c>
      <c r="K845" s="16">
        <f t="shared" si="188"/>
        <v>0</v>
      </c>
      <c r="L845" s="16">
        <f t="shared" si="188"/>
        <v>0</v>
      </c>
      <c r="M845" s="16">
        <f t="shared" si="188"/>
        <v>0</v>
      </c>
      <c r="N845" s="16">
        <f t="shared" si="188"/>
        <v>0</v>
      </c>
      <c r="O845" s="16">
        <f t="shared" si="188"/>
        <v>0</v>
      </c>
      <c r="P845" s="16">
        <f t="shared" si="188"/>
        <v>0</v>
      </c>
      <c r="Q845" s="7"/>
      <c r="R845" s="7"/>
      <c r="S845" s="16">
        <f>SUBTOTAL(9,S841:S844)</f>
        <v>150</v>
      </c>
    </row>
    <row r="846" spans="2:19" outlineLevel="2" x14ac:dyDescent="0.15">
      <c r="B846" s="10" t="s">
        <v>1729</v>
      </c>
      <c r="C846" s="10" t="s">
        <v>26</v>
      </c>
      <c r="D846" s="7" t="s">
        <v>403</v>
      </c>
      <c r="E846" s="10" t="s">
        <v>1214</v>
      </c>
      <c r="F846" s="10" t="s">
        <v>1322</v>
      </c>
      <c r="G846" s="10" t="s">
        <v>1322</v>
      </c>
      <c r="H846" s="16">
        <v>36</v>
      </c>
      <c r="I846" s="16">
        <v>36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7" t="s">
        <v>1282</v>
      </c>
      <c r="R846" s="7" t="str">
        <f>IF(Q846="","",VLOOKUP(Q846,Sheet2!$A$14:$B$65,2,0))</f>
        <v>小児入院医療管理料３</v>
      </c>
      <c r="S846" s="16">
        <v>36</v>
      </c>
    </row>
    <row r="847" spans="2:19" outlineLevel="2" x14ac:dyDescent="0.15">
      <c r="B847" s="10" t="s">
        <v>1729</v>
      </c>
      <c r="C847" s="10" t="s">
        <v>26</v>
      </c>
      <c r="D847" s="7" t="s">
        <v>403</v>
      </c>
      <c r="E847" s="10" t="s">
        <v>1215</v>
      </c>
      <c r="F847" s="10" t="s">
        <v>1193</v>
      </c>
      <c r="G847" s="10" t="s">
        <v>1193</v>
      </c>
      <c r="H847" s="16">
        <v>0</v>
      </c>
      <c r="I847" s="16">
        <v>0</v>
      </c>
      <c r="J847" s="16">
        <v>0</v>
      </c>
      <c r="K847" s="16">
        <v>44</v>
      </c>
      <c r="L847" s="16">
        <v>44</v>
      </c>
      <c r="M847" s="16">
        <v>0</v>
      </c>
      <c r="N847" s="16">
        <v>0</v>
      </c>
      <c r="O847" s="16">
        <v>0</v>
      </c>
      <c r="P847" s="16">
        <v>0</v>
      </c>
      <c r="Q847" s="7" t="s">
        <v>1257</v>
      </c>
      <c r="R847" s="7" t="str">
        <f>IF(Q847="","",VLOOKUP(Q847,Sheet2!$A$14:$B$65,2,0))</f>
        <v>急性期一般入院料６</v>
      </c>
      <c r="S847" s="16">
        <v>44</v>
      </c>
    </row>
    <row r="848" spans="2:19" outlineLevel="2" x14ac:dyDescent="0.15">
      <c r="B848" s="10" t="s">
        <v>1729</v>
      </c>
      <c r="C848" s="10" t="s">
        <v>26</v>
      </c>
      <c r="D848" s="7" t="s">
        <v>403</v>
      </c>
      <c r="E848" s="10" t="s">
        <v>1216</v>
      </c>
      <c r="F848" s="10" t="s">
        <v>1323</v>
      </c>
      <c r="G848" s="10" t="s">
        <v>1323</v>
      </c>
      <c r="H848" s="16">
        <v>0</v>
      </c>
      <c r="I848" s="16">
        <v>0</v>
      </c>
      <c r="J848" s="16">
        <v>0</v>
      </c>
      <c r="K848" s="16">
        <v>48</v>
      </c>
      <c r="L848" s="16">
        <v>48</v>
      </c>
      <c r="M848" s="16">
        <v>0</v>
      </c>
      <c r="N848" s="16">
        <v>0</v>
      </c>
      <c r="O848" s="16">
        <v>0</v>
      </c>
      <c r="P848" s="16">
        <v>0</v>
      </c>
      <c r="Q848" s="7" t="s">
        <v>1283</v>
      </c>
      <c r="R848" s="7" t="str">
        <f>IF(Q848="","",VLOOKUP(Q848,Sheet2!$A$14:$B$65,2,0))</f>
        <v>特殊疾患入院医療管理料</v>
      </c>
      <c r="S848" s="16">
        <v>48</v>
      </c>
    </row>
    <row r="849" spans="2:19" outlineLevel="2" x14ac:dyDescent="0.15">
      <c r="B849" s="10" t="s">
        <v>1729</v>
      </c>
      <c r="C849" s="10" t="s">
        <v>26</v>
      </c>
      <c r="D849" s="7" t="s">
        <v>403</v>
      </c>
      <c r="E849" s="10" t="s">
        <v>1217</v>
      </c>
      <c r="F849" s="10" t="s">
        <v>1322</v>
      </c>
      <c r="G849" s="10" t="s">
        <v>1322</v>
      </c>
      <c r="H849" s="16">
        <v>32</v>
      </c>
      <c r="I849" s="16">
        <v>32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7" t="s">
        <v>1254</v>
      </c>
      <c r="R849" s="7" t="str">
        <f>IF(Q849="","",VLOOKUP(Q849,Sheet2!$A$14:$B$65,2,0))</f>
        <v>急性期一般入院料２</v>
      </c>
      <c r="S849" s="16">
        <v>32</v>
      </c>
    </row>
    <row r="850" spans="2:19" outlineLevel="2" x14ac:dyDescent="0.15">
      <c r="B850" s="10" t="s">
        <v>1729</v>
      </c>
      <c r="C850" s="10" t="s">
        <v>26</v>
      </c>
      <c r="D850" s="7" t="s">
        <v>403</v>
      </c>
      <c r="E850" s="10" t="s">
        <v>1218</v>
      </c>
      <c r="F850" s="10" t="s">
        <v>1322</v>
      </c>
      <c r="G850" s="10" t="s">
        <v>1322</v>
      </c>
      <c r="H850" s="16">
        <v>28</v>
      </c>
      <c r="I850" s="16">
        <v>28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7" t="s">
        <v>1254</v>
      </c>
      <c r="R850" s="7" t="str">
        <f>IF(Q850="","",VLOOKUP(Q850,Sheet2!$A$14:$B$65,2,0))</f>
        <v>急性期一般入院料２</v>
      </c>
      <c r="S850" s="16">
        <v>28</v>
      </c>
    </row>
    <row r="851" spans="2:19" outlineLevel="1" x14ac:dyDescent="0.15">
      <c r="B851" s="10"/>
      <c r="C851" s="10"/>
      <c r="D851" s="9" t="s">
        <v>1661</v>
      </c>
      <c r="E851" s="10"/>
      <c r="F851" s="10"/>
      <c r="G851" s="10"/>
      <c r="H851" s="16">
        <f t="shared" ref="H851:P851" si="189">SUBTOTAL(9,H846:H850)</f>
        <v>96</v>
      </c>
      <c r="I851" s="16">
        <f t="shared" si="189"/>
        <v>96</v>
      </c>
      <c r="J851" s="16">
        <f t="shared" si="189"/>
        <v>0</v>
      </c>
      <c r="K851" s="16">
        <f t="shared" si="189"/>
        <v>92</v>
      </c>
      <c r="L851" s="16">
        <f t="shared" si="189"/>
        <v>92</v>
      </c>
      <c r="M851" s="16">
        <f t="shared" si="189"/>
        <v>0</v>
      </c>
      <c r="N851" s="16">
        <f t="shared" si="189"/>
        <v>0</v>
      </c>
      <c r="O851" s="16">
        <f t="shared" si="189"/>
        <v>0</v>
      </c>
      <c r="P851" s="16">
        <f t="shared" si="189"/>
        <v>0</v>
      </c>
      <c r="Q851" s="7"/>
      <c r="R851" s="7"/>
      <c r="S851" s="16">
        <f>SUBTOTAL(9,S846:S850)</f>
        <v>188</v>
      </c>
    </row>
    <row r="852" spans="2:19" outlineLevel="2" x14ac:dyDescent="0.15">
      <c r="B852" s="10" t="s">
        <v>1729</v>
      </c>
      <c r="C852" s="10" t="s">
        <v>26</v>
      </c>
      <c r="D852" s="7" t="s">
        <v>399</v>
      </c>
      <c r="E852" s="10" t="s">
        <v>533</v>
      </c>
      <c r="F852" s="10" t="s">
        <v>1321</v>
      </c>
      <c r="G852" s="10" t="s">
        <v>1321</v>
      </c>
      <c r="H852" s="16">
        <v>6</v>
      </c>
      <c r="I852" s="16">
        <v>6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7" t="s">
        <v>1301</v>
      </c>
      <c r="R852" s="7" t="str">
        <f>IF(Q852="","",VLOOKUP(Q852,Sheet2!$A$14:$B$65,2,0))</f>
        <v>救命救急入院料３</v>
      </c>
      <c r="S852" s="16">
        <v>6</v>
      </c>
    </row>
    <row r="853" spans="2:19" outlineLevel="2" x14ac:dyDescent="0.15">
      <c r="B853" s="10" t="s">
        <v>1729</v>
      </c>
      <c r="C853" s="10" t="s">
        <v>26</v>
      </c>
      <c r="D853" s="7" t="s">
        <v>399</v>
      </c>
      <c r="E853" s="10" t="s">
        <v>682</v>
      </c>
      <c r="F853" s="10" t="s">
        <v>1322</v>
      </c>
      <c r="G853" s="10" t="s">
        <v>1322</v>
      </c>
      <c r="H853" s="16">
        <v>46</v>
      </c>
      <c r="I853" s="16">
        <v>46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7" t="s">
        <v>1219</v>
      </c>
      <c r="R853" s="7" t="str">
        <f>IF(Q853="","",VLOOKUP(Q853,Sheet2!$A$14:$B$65,2,0))</f>
        <v>急性期一般入院料１</v>
      </c>
      <c r="S853" s="16">
        <v>46</v>
      </c>
    </row>
    <row r="854" spans="2:19" outlineLevel="2" x14ac:dyDescent="0.15">
      <c r="B854" s="10" t="s">
        <v>1729</v>
      </c>
      <c r="C854" s="10" t="s">
        <v>26</v>
      </c>
      <c r="D854" s="7" t="s">
        <v>399</v>
      </c>
      <c r="E854" s="10" t="s">
        <v>683</v>
      </c>
      <c r="F854" s="10" t="s">
        <v>1322</v>
      </c>
      <c r="G854" s="10" t="s">
        <v>1322</v>
      </c>
      <c r="H854" s="16">
        <v>40</v>
      </c>
      <c r="I854" s="16">
        <v>39</v>
      </c>
      <c r="J854" s="16">
        <v>1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7" t="s">
        <v>1219</v>
      </c>
      <c r="R854" s="7" t="str">
        <f>IF(Q854="","",VLOOKUP(Q854,Sheet2!$A$14:$B$65,2,0))</f>
        <v>急性期一般入院料１</v>
      </c>
      <c r="S854" s="16">
        <v>40</v>
      </c>
    </row>
    <row r="855" spans="2:19" outlineLevel="2" x14ac:dyDescent="0.15">
      <c r="B855" s="10" t="s">
        <v>1729</v>
      </c>
      <c r="C855" s="10" t="s">
        <v>26</v>
      </c>
      <c r="D855" s="7" t="s">
        <v>399</v>
      </c>
      <c r="E855" s="10" t="s">
        <v>829</v>
      </c>
      <c r="F855" s="10" t="s">
        <v>1322</v>
      </c>
      <c r="G855" s="10" t="s">
        <v>1322</v>
      </c>
      <c r="H855" s="16">
        <v>48</v>
      </c>
      <c r="I855" s="16">
        <v>48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7" t="s">
        <v>1219</v>
      </c>
      <c r="R855" s="7" t="str">
        <f>IF(Q855="","",VLOOKUP(Q855,Sheet2!$A$14:$B$65,2,0))</f>
        <v>急性期一般入院料１</v>
      </c>
      <c r="S855" s="16">
        <v>48</v>
      </c>
    </row>
    <row r="856" spans="2:19" outlineLevel="2" x14ac:dyDescent="0.15">
      <c r="B856" s="10" t="s">
        <v>1729</v>
      </c>
      <c r="C856" s="10" t="s">
        <v>26</v>
      </c>
      <c r="D856" s="7" t="s">
        <v>399</v>
      </c>
      <c r="E856" s="10" t="s">
        <v>865</v>
      </c>
      <c r="F856" s="10" t="s">
        <v>1322</v>
      </c>
      <c r="G856" s="10" t="s">
        <v>1322</v>
      </c>
      <c r="H856" s="16">
        <v>50</v>
      </c>
      <c r="I856" s="16">
        <v>50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7" t="s">
        <v>1219</v>
      </c>
      <c r="R856" s="7" t="str">
        <f>IF(Q856="","",VLOOKUP(Q856,Sheet2!$A$14:$B$65,2,0))</f>
        <v>急性期一般入院料１</v>
      </c>
      <c r="S856" s="16">
        <v>50</v>
      </c>
    </row>
    <row r="857" spans="2:19" outlineLevel="2" x14ac:dyDescent="0.15">
      <c r="B857" s="10" t="s">
        <v>1729</v>
      </c>
      <c r="C857" s="10" t="s">
        <v>26</v>
      </c>
      <c r="D857" s="7" t="s">
        <v>399</v>
      </c>
      <c r="E857" s="10" t="s">
        <v>833</v>
      </c>
      <c r="F857" s="10" t="s">
        <v>1322</v>
      </c>
      <c r="G857" s="10" t="s">
        <v>1322</v>
      </c>
      <c r="H857" s="16">
        <v>50</v>
      </c>
      <c r="I857" s="16">
        <v>50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7" t="s">
        <v>1219</v>
      </c>
      <c r="R857" s="7" t="str">
        <f>IF(Q857="","",VLOOKUP(Q857,Sheet2!$A$14:$B$65,2,0))</f>
        <v>急性期一般入院料１</v>
      </c>
      <c r="S857" s="16">
        <v>50</v>
      </c>
    </row>
    <row r="858" spans="2:19" outlineLevel="2" x14ac:dyDescent="0.15">
      <c r="B858" s="10" t="s">
        <v>1729</v>
      </c>
      <c r="C858" s="10" t="s">
        <v>26</v>
      </c>
      <c r="D858" s="7" t="s">
        <v>399</v>
      </c>
      <c r="E858" s="10" t="s">
        <v>834</v>
      </c>
      <c r="F858" s="10" t="s">
        <v>1323</v>
      </c>
      <c r="G858" s="10" t="s">
        <v>1323</v>
      </c>
      <c r="H858" s="16">
        <v>40</v>
      </c>
      <c r="I858" s="16">
        <v>39</v>
      </c>
      <c r="J858" s="16">
        <v>1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7" t="s">
        <v>1278</v>
      </c>
      <c r="R858" s="7" t="str">
        <f>IF(Q858="","",VLOOKUP(Q858,Sheet2!$A$14:$B$65,2,0))</f>
        <v>小児入院医療管理料５</v>
      </c>
      <c r="S858" s="16">
        <v>40</v>
      </c>
    </row>
    <row r="859" spans="2:19" outlineLevel="2" x14ac:dyDescent="0.15">
      <c r="B859" s="10" t="s">
        <v>1729</v>
      </c>
      <c r="C859" s="10" t="s">
        <v>26</v>
      </c>
      <c r="D859" s="7" t="s">
        <v>399</v>
      </c>
      <c r="E859" s="10" t="s">
        <v>495</v>
      </c>
      <c r="F859" s="10" t="s">
        <v>1193</v>
      </c>
      <c r="G859" s="10" t="s">
        <v>1193</v>
      </c>
      <c r="H859" s="16">
        <v>20</v>
      </c>
      <c r="I859" s="16">
        <v>20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7" t="s">
        <v>1290</v>
      </c>
      <c r="R859" s="7" t="str">
        <f>IF(Q859="","",VLOOKUP(Q859,Sheet2!$A$14:$B$65,2,0))</f>
        <v>回復期リハビリテーション病棟入院料４</v>
      </c>
      <c r="S859" s="16">
        <v>20</v>
      </c>
    </row>
    <row r="860" spans="2:19" outlineLevel="1" x14ac:dyDescent="0.15">
      <c r="B860" s="10"/>
      <c r="C860" s="10"/>
      <c r="D860" s="9" t="s">
        <v>1657</v>
      </c>
      <c r="E860" s="10"/>
      <c r="F860" s="10"/>
      <c r="G860" s="10"/>
      <c r="H860" s="16">
        <f t="shared" ref="H860:P860" si="190">SUBTOTAL(9,H852:H859)</f>
        <v>300</v>
      </c>
      <c r="I860" s="16">
        <f t="shared" si="190"/>
        <v>298</v>
      </c>
      <c r="J860" s="16">
        <f t="shared" si="190"/>
        <v>2</v>
      </c>
      <c r="K860" s="16">
        <f t="shared" si="190"/>
        <v>0</v>
      </c>
      <c r="L860" s="16">
        <f t="shared" si="190"/>
        <v>0</v>
      </c>
      <c r="M860" s="16">
        <f t="shared" si="190"/>
        <v>0</v>
      </c>
      <c r="N860" s="16">
        <f t="shared" si="190"/>
        <v>0</v>
      </c>
      <c r="O860" s="16">
        <f t="shared" si="190"/>
        <v>0</v>
      </c>
      <c r="P860" s="16">
        <f t="shared" si="190"/>
        <v>0</v>
      </c>
      <c r="Q860" s="7"/>
      <c r="R860" s="7"/>
      <c r="S860" s="16">
        <f>SUBTOTAL(9,S852:S859)</f>
        <v>300</v>
      </c>
    </row>
    <row r="861" spans="2:19" outlineLevel="1" x14ac:dyDescent="0.15">
      <c r="B861" s="67" t="s">
        <v>1750</v>
      </c>
      <c r="C861" s="68"/>
      <c r="D861" s="68"/>
      <c r="E861" s="68"/>
      <c r="F861" s="68"/>
      <c r="G861" s="69"/>
      <c r="H861" s="16">
        <f>SUBTOTAL(9,H832:H860)</f>
        <v>606</v>
      </c>
      <c r="I861" s="16">
        <f t="shared" ref="I861:P861" si="191">SUBTOTAL(9,I832:I860)</f>
        <v>604</v>
      </c>
      <c r="J861" s="16">
        <f t="shared" si="191"/>
        <v>2</v>
      </c>
      <c r="K861" s="16">
        <f t="shared" si="191"/>
        <v>372</v>
      </c>
      <c r="L861" s="16">
        <f t="shared" si="191"/>
        <v>372</v>
      </c>
      <c r="M861" s="16">
        <f t="shared" si="191"/>
        <v>0</v>
      </c>
      <c r="N861" s="16">
        <f t="shared" si="191"/>
        <v>0</v>
      </c>
      <c r="O861" s="16">
        <f t="shared" si="191"/>
        <v>0</v>
      </c>
      <c r="P861" s="16">
        <f t="shared" si="191"/>
        <v>0</v>
      </c>
      <c r="Q861" s="7"/>
      <c r="R861" s="7"/>
      <c r="S861" s="16">
        <f>SUBTOTAL(9,S832:S860)</f>
        <v>978</v>
      </c>
    </row>
    <row r="862" spans="2:19" outlineLevel="1" x14ac:dyDescent="0.15">
      <c r="B862" s="70" t="s">
        <v>1745</v>
      </c>
      <c r="C862" s="68"/>
      <c r="D862" s="68"/>
      <c r="E862" s="68"/>
      <c r="F862" s="68"/>
      <c r="G862" s="69"/>
      <c r="H862" s="16">
        <f>SUMIF($F$832:$F$860,"休棟等",H832:H860)</f>
        <v>0</v>
      </c>
      <c r="I862" s="16">
        <f t="shared" ref="I862:P862" si="192">SUMIF($F$832:$F$860,"休棟等",I832:I860)</f>
        <v>0</v>
      </c>
      <c r="J862" s="16">
        <f t="shared" si="192"/>
        <v>0</v>
      </c>
      <c r="K862" s="16">
        <f t="shared" si="192"/>
        <v>0</v>
      </c>
      <c r="L862" s="16">
        <f t="shared" si="192"/>
        <v>0</v>
      </c>
      <c r="M862" s="16">
        <f t="shared" si="192"/>
        <v>0</v>
      </c>
      <c r="N862" s="16">
        <f t="shared" si="192"/>
        <v>0</v>
      </c>
      <c r="O862" s="16">
        <f t="shared" si="192"/>
        <v>0</v>
      </c>
      <c r="P862" s="16">
        <f t="shared" si="192"/>
        <v>0</v>
      </c>
      <c r="Q862" s="7"/>
      <c r="R862" s="7"/>
      <c r="S862" s="16">
        <f>SUMIF($F$832:$F$860,"休棟等",S832:S860)</f>
        <v>0</v>
      </c>
    </row>
    <row r="863" spans="2:19" outlineLevel="1" x14ac:dyDescent="0.15">
      <c r="B863" s="67" t="s">
        <v>1746</v>
      </c>
      <c r="C863" s="68"/>
      <c r="D863" s="68"/>
      <c r="E863" s="68"/>
      <c r="F863" s="68"/>
      <c r="G863" s="69"/>
      <c r="H863" s="16">
        <f>H861-H862</f>
        <v>606</v>
      </c>
      <c r="I863" s="16">
        <f t="shared" ref="I863" si="193">I861-I862</f>
        <v>604</v>
      </c>
      <c r="J863" s="16">
        <f t="shared" ref="J863" si="194">J861-J862</f>
        <v>2</v>
      </c>
      <c r="K863" s="16">
        <f t="shared" ref="K863" si="195">K861-K862</f>
        <v>372</v>
      </c>
      <c r="L863" s="16">
        <f t="shared" ref="L863" si="196">L861-L862</f>
        <v>372</v>
      </c>
      <c r="M863" s="16">
        <f t="shared" ref="M863" si="197">M861-M862</f>
        <v>0</v>
      </c>
      <c r="N863" s="16">
        <f t="shared" ref="N863" si="198">N861-N862</f>
        <v>0</v>
      </c>
      <c r="O863" s="16">
        <f t="shared" ref="O863" si="199">O861-O862</f>
        <v>0</v>
      </c>
      <c r="P863" s="16">
        <f t="shared" ref="P863" si="200">P861-P862</f>
        <v>0</v>
      </c>
      <c r="Q863" s="7"/>
      <c r="R863" s="7"/>
      <c r="S863" s="16">
        <f>S861-S862</f>
        <v>978</v>
      </c>
    </row>
    <row r="864" spans="2:19" outlineLevel="2" x14ac:dyDescent="0.15">
      <c r="B864" s="10" t="s">
        <v>1735</v>
      </c>
      <c r="C864" s="10" t="s">
        <v>48</v>
      </c>
      <c r="D864" s="7" t="s">
        <v>211</v>
      </c>
      <c r="E864" s="10" t="s">
        <v>670</v>
      </c>
      <c r="F864" s="10" t="s">
        <v>1193</v>
      </c>
      <c r="G864" s="10" t="s">
        <v>1325</v>
      </c>
      <c r="H864" s="16">
        <v>0</v>
      </c>
      <c r="I864" s="16">
        <v>0</v>
      </c>
      <c r="J864" s="16">
        <v>0</v>
      </c>
      <c r="K864" s="16">
        <v>36</v>
      </c>
      <c r="L864" s="16">
        <v>36</v>
      </c>
      <c r="M864" s="16">
        <v>0</v>
      </c>
      <c r="N864" s="16">
        <v>0</v>
      </c>
      <c r="O864" s="16">
        <v>0</v>
      </c>
      <c r="P864" s="16">
        <v>0</v>
      </c>
      <c r="Q864" s="7" t="s">
        <v>1266</v>
      </c>
      <c r="R864" s="7" t="str">
        <f>IF(Q864="","",VLOOKUP(Q864,Sheet2!$A$14:$B$65,2,0))</f>
        <v>急性期一般入院料７</v>
      </c>
      <c r="S864" s="16">
        <v>36</v>
      </c>
    </row>
    <row r="865" spans="2:19" outlineLevel="2" x14ac:dyDescent="0.15">
      <c r="B865" s="10" t="s">
        <v>1735</v>
      </c>
      <c r="C865" s="10" t="s">
        <v>48</v>
      </c>
      <c r="D865" s="7" t="s">
        <v>211</v>
      </c>
      <c r="E865" s="10" t="s">
        <v>587</v>
      </c>
      <c r="F865" s="10" t="s">
        <v>1323</v>
      </c>
      <c r="G865" s="10" t="s">
        <v>1323</v>
      </c>
      <c r="H865" s="16">
        <v>0</v>
      </c>
      <c r="I865" s="16">
        <v>0</v>
      </c>
      <c r="J865" s="16">
        <v>0</v>
      </c>
      <c r="K865" s="16">
        <v>42</v>
      </c>
      <c r="L865" s="16">
        <v>42</v>
      </c>
      <c r="M865" s="16">
        <v>0</v>
      </c>
      <c r="N865" s="16">
        <v>0</v>
      </c>
      <c r="O865" s="16">
        <v>0</v>
      </c>
      <c r="P865" s="16">
        <v>0</v>
      </c>
      <c r="Q865" s="7" t="s">
        <v>1276</v>
      </c>
      <c r="R865" s="7" t="str">
        <f>IF(Q865="","",VLOOKUP(Q865,Sheet2!$A$14:$B$65,2,0))</f>
        <v>小児入院医療管理料１</v>
      </c>
      <c r="S865" s="16">
        <v>42</v>
      </c>
    </row>
    <row r="866" spans="2:19" outlineLevel="1" x14ac:dyDescent="0.15">
      <c r="B866" s="10"/>
      <c r="C866" s="10"/>
      <c r="D866" s="9" t="s">
        <v>1470</v>
      </c>
      <c r="E866" s="10"/>
      <c r="F866" s="10"/>
      <c r="G866" s="10"/>
      <c r="H866" s="16">
        <f t="shared" ref="H866:P866" si="201">SUBTOTAL(9,H864:H865)</f>
        <v>0</v>
      </c>
      <c r="I866" s="16">
        <f t="shared" si="201"/>
        <v>0</v>
      </c>
      <c r="J866" s="16">
        <f t="shared" si="201"/>
        <v>0</v>
      </c>
      <c r="K866" s="16">
        <f t="shared" si="201"/>
        <v>78</v>
      </c>
      <c r="L866" s="16">
        <f t="shared" si="201"/>
        <v>78</v>
      </c>
      <c r="M866" s="16">
        <f t="shared" si="201"/>
        <v>0</v>
      </c>
      <c r="N866" s="16">
        <f t="shared" si="201"/>
        <v>0</v>
      </c>
      <c r="O866" s="16">
        <f t="shared" si="201"/>
        <v>0</v>
      </c>
      <c r="P866" s="16">
        <f t="shared" si="201"/>
        <v>0</v>
      </c>
      <c r="Q866" s="7"/>
      <c r="R866" s="7"/>
      <c r="S866" s="16">
        <f>SUBTOTAL(9,S864:S865)</f>
        <v>78</v>
      </c>
    </row>
    <row r="867" spans="2:19" outlineLevel="2" x14ac:dyDescent="0.15">
      <c r="B867" s="10" t="s">
        <v>1735</v>
      </c>
      <c r="C867" s="10" t="s">
        <v>48</v>
      </c>
      <c r="D867" s="7" t="s">
        <v>446</v>
      </c>
      <c r="E867" s="10" t="s">
        <v>492</v>
      </c>
      <c r="F867" s="10" t="s">
        <v>1323</v>
      </c>
      <c r="G867" s="10" t="s">
        <v>1323</v>
      </c>
      <c r="H867" s="16">
        <v>52</v>
      </c>
      <c r="I867" s="16">
        <v>52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7" t="s">
        <v>1256</v>
      </c>
      <c r="R867" s="7" t="str">
        <f>IF(Q867="","",VLOOKUP(Q867,Sheet2!$A$14:$B$65,2,0))</f>
        <v>急性期一般入院料４</v>
      </c>
      <c r="S867" s="16">
        <v>52</v>
      </c>
    </row>
    <row r="868" spans="2:19" outlineLevel="2" x14ac:dyDescent="0.15">
      <c r="B868" s="10" t="s">
        <v>1735</v>
      </c>
      <c r="C868" s="10" t="s">
        <v>48</v>
      </c>
      <c r="D868" s="7" t="s">
        <v>446</v>
      </c>
      <c r="E868" s="10" t="s">
        <v>493</v>
      </c>
      <c r="F868" s="10" t="s">
        <v>1193</v>
      </c>
      <c r="G868" s="10" t="s">
        <v>1193</v>
      </c>
      <c r="H868" s="16">
        <v>0</v>
      </c>
      <c r="I868" s="16">
        <v>0</v>
      </c>
      <c r="J868" s="16">
        <v>0</v>
      </c>
      <c r="K868" s="16">
        <v>56</v>
      </c>
      <c r="L868" s="16">
        <v>56</v>
      </c>
      <c r="M868" s="16">
        <v>0</v>
      </c>
      <c r="N868" s="16">
        <v>16</v>
      </c>
      <c r="O868" s="16">
        <v>16</v>
      </c>
      <c r="P868" s="16">
        <v>0</v>
      </c>
      <c r="Q868" s="7" t="s">
        <v>1266</v>
      </c>
      <c r="R868" s="7" t="str">
        <f>IF(Q868="","",VLOOKUP(Q868,Sheet2!$A$14:$B$65,2,0))</f>
        <v>急性期一般入院料７</v>
      </c>
      <c r="S868" s="16">
        <v>40</v>
      </c>
    </row>
    <row r="869" spans="2:19" outlineLevel="1" x14ac:dyDescent="0.15">
      <c r="B869" s="10"/>
      <c r="C869" s="10"/>
      <c r="D869" s="9" t="s">
        <v>1703</v>
      </c>
      <c r="E869" s="10"/>
      <c r="F869" s="10"/>
      <c r="G869" s="10"/>
      <c r="H869" s="16">
        <f t="shared" ref="H869:P869" si="202">SUBTOTAL(9,H867:H868)</f>
        <v>52</v>
      </c>
      <c r="I869" s="16">
        <f t="shared" si="202"/>
        <v>52</v>
      </c>
      <c r="J869" s="16">
        <f t="shared" si="202"/>
        <v>0</v>
      </c>
      <c r="K869" s="16">
        <f t="shared" si="202"/>
        <v>56</v>
      </c>
      <c r="L869" s="16">
        <f t="shared" si="202"/>
        <v>56</v>
      </c>
      <c r="M869" s="16">
        <f t="shared" si="202"/>
        <v>0</v>
      </c>
      <c r="N869" s="16">
        <f t="shared" si="202"/>
        <v>16</v>
      </c>
      <c r="O869" s="16">
        <f t="shared" si="202"/>
        <v>16</v>
      </c>
      <c r="P869" s="16">
        <f t="shared" si="202"/>
        <v>0</v>
      </c>
      <c r="Q869" s="7"/>
      <c r="R869" s="7"/>
      <c r="S869" s="16">
        <f>SUBTOTAL(9,S867:S868)</f>
        <v>92</v>
      </c>
    </row>
    <row r="870" spans="2:19" outlineLevel="2" x14ac:dyDescent="0.15">
      <c r="B870" s="10" t="s">
        <v>1735</v>
      </c>
      <c r="C870" s="10" t="s">
        <v>2</v>
      </c>
      <c r="D870" s="7" t="s">
        <v>140</v>
      </c>
      <c r="E870" s="10" t="s">
        <v>523</v>
      </c>
      <c r="F870" s="10" t="s">
        <v>1322</v>
      </c>
      <c r="G870" s="10" t="s">
        <v>1322</v>
      </c>
      <c r="H870" s="16">
        <v>45</v>
      </c>
      <c r="I870" s="16">
        <v>45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7" t="s">
        <v>1254</v>
      </c>
      <c r="R870" s="7" t="str">
        <f>IF(Q870="","",VLOOKUP(Q870,Sheet2!$A$14:$B$65,2,0))</f>
        <v>急性期一般入院料２</v>
      </c>
      <c r="S870" s="16">
        <v>45</v>
      </c>
    </row>
    <row r="871" spans="2:19" outlineLevel="2" x14ac:dyDescent="0.15">
      <c r="B871" s="10" t="s">
        <v>1735</v>
      </c>
      <c r="C871" s="10" t="s">
        <v>2</v>
      </c>
      <c r="D871" s="7" t="s">
        <v>140</v>
      </c>
      <c r="E871" s="10" t="s">
        <v>524</v>
      </c>
      <c r="F871" s="10" t="s">
        <v>1322</v>
      </c>
      <c r="G871" s="10" t="s">
        <v>1322</v>
      </c>
      <c r="H871" s="16">
        <v>40</v>
      </c>
      <c r="I871" s="16">
        <v>40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7" t="s">
        <v>1282</v>
      </c>
      <c r="R871" s="7" t="str">
        <f>IF(Q871="","",VLOOKUP(Q871,Sheet2!$A$14:$B$65,2,0))</f>
        <v>小児入院医療管理料３</v>
      </c>
      <c r="S871" s="16">
        <v>40</v>
      </c>
    </row>
    <row r="872" spans="2:19" outlineLevel="1" x14ac:dyDescent="0.15">
      <c r="B872" s="10"/>
      <c r="C872" s="10"/>
      <c r="D872" s="9" t="s">
        <v>1399</v>
      </c>
      <c r="E872" s="10"/>
      <c r="F872" s="10"/>
      <c r="G872" s="10"/>
      <c r="H872" s="16">
        <f t="shared" ref="H872:P872" si="203">SUBTOTAL(9,H870:H871)</f>
        <v>85</v>
      </c>
      <c r="I872" s="16">
        <f t="shared" si="203"/>
        <v>85</v>
      </c>
      <c r="J872" s="16">
        <f t="shared" si="203"/>
        <v>0</v>
      </c>
      <c r="K872" s="16">
        <f t="shared" si="203"/>
        <v>0</v>
      </c>
      <c r="L872" s="16">
        <f t="shared" si="203"/>
        <v>0</v>
      </c>
      <c r="M872" s="16">
        <f t="shared" si="203"/>
        <v>0</v>
      </c>
      <c r="N872" s="16">
        <f t="shared" si="203"/>
        <v>0</v>
      </c>
      <c r="O872" s="16">
        <f t="shared" si="203"/>
        <v>0</v>
      </c>
      <c r="P872" s="16">
        <f t="shared" si="203"/>
        <v>0</v>
      </c>
      <c r="Q872" s="7"/>
      <c r="R872" s="7"/>
      <c r="S872" s="16">
        <f>SUBTOTAL(9,S870:S871)</f>
        <v>85</v>
      </c>
    </row>
    <row r="873" spans="2:19" outlineLevel="2" x14ac:dyDescent="0.15">
      <c r="B873" s="10" t="s">
        <v>1735</v>
      </c>
      <c r="C873" s="10" t="s">
        <v>2</v>
      </c>
      <c r="D873" s="7" t="s">
        <v>216</v>
      </c>
      <c r="E873" s="10" t="s">
        <v>937</v>
      </c>
      <c r="F873" s="10" t="s">
        <v>1193</v>
      </c>
      <c r="G873" s="10" t="s">
        <v>1193</v>
      </c>
      <c r="H873" s="16">
        <v>50</v>
      </c>
      <c r="I873" s="16">
        <v>47</v>
      </c>
      <c r="J873" s="16">
        <v>3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7" t="s">
        <v>1294</v>
      </c>
      <c r="R873" s="7" t="str">
        <f>IF(Q873="","",VLOOKUP(Q873,Sheet2!$A$14:$B$65,2,0))</f>
        <v>特定機能病院一般病棟７対１入院基本料</v>
      </c>
      <c r="S873" s="16">
        <v>50</v>
      </c>
    </row>
    <row r="874" spans="2:19" outlineLevel="2" x14ac:dyDescent="0.15">
      <c r="B874" s="10" t="s">
        <v>1735</v>
      </c>
      <c r="C874" s="10" t="s">
        <v>2</v>
      </c>
      <c r="D874" s="7" t="s">
        <v>216</v>
      </c>
      <c r="E874" s="10" t="s">
        <v>938</v>
      </c>
      <c r="F874" s="10" t="s">
        <v>1193</v>
      </c>
      <c r="G874" s="10" t="s">
        <v>1193</v>
      </c>
      <c r="H874" s="16">
        <v>50</v>
      </c>
      <c r="I874" s="16">
        <v>46</v>
      </c>
      <c r="J874" s="16">
        <v>4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7" t="s">
        <v>1294</v>
      </c>
      <c r="R874" s="7" t="str">
        <f>IF(Q874="","",VLOOKUP(Q874,Sheet2!$A$14:$B$65,2,0))</f>
        <v>特定機能病院一般病棟７対１入院基本料</v>
      </c>
      <c r="S874" s="16">
        <v>50</v>
      </c>
    </row>
    <row r="875" spans="2:19" outlineLevel="2" x14ac:dyDescent="0.15">
      <c r="B875" s="10" t="s">
        <v>1735</v>
      </c>
      <c r="C875" s="10" t="s">
        <v>2</v>
      </c>
      <c r="D875" s="7" t="s">
        <v>216</v>
      </c>
      <c r="E875" s="10" t="s">
        <v>939</v>
      </c>
      <c r="F875" s="10" t="s">
        <v>1193</v>
      </c>
      <c r="G875" s="10" t="s">
        <v>1193</v>
      </c>
      <c r="H875" s="16">
        <v>50</v>
      </c>
      <c r="I875" s="16">
        <v>40</v>
      </c>
      <c r="J875" s="16">
        <v>10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v>0</v>
      </c>
      <c r="Q875" s="7" t="s">
        <v>1294</v>
      </c>
      <c r="R875" s="7" t="str">
        <f>IF(Q875="","",VLOOKUP(Q875,Sheet2!$A$14:$B$65,2,0))</f>
        <v>特定機能病院一般病棟７対１入院基本料</v>
      </c>
      <c r="S875" s="16">
        <v>50</v>
      </c>
    </row>
    <row r="876" spans="2:19" outlineLevel="1" x14ac:dyDescent="0.15">
      <c r="B876" s="10"/>
      <c r="C876" s="10"/>
      <c r="D876" s="9" t="s">
        <v>1475</v>
      </c>
      <c r="E876" s="10"/>
      <c r="F876" s="10"/>
      <c r="G876" s="10"/>
      <c r="H876" s="16">
        <f t="shared" ref="H876:P876" si="204">SUBTOTAL(9,H873:H875)</f>
        <v>150</v>
      </c>
      <c r="I876" s="16">
        <f t="shared" si="204"/>
        <v>133</v>
      </c>
      <c r="J876" s="16">
        <f t="shared" si="204"/>
        <v>17</v>
      </c>
      <c r="K876" s="16">
        <f t="shared" si="204"/>
        <v>0</v>
      </c>
      <c r="L876" s="16">
        <f t="shared" si="204"/>
        <v>0</v>
      </c>
      <c r="M876" s="16">
        <f t="shared" si="204"/>
        <v>0</v>
      </c>
      <c r="N876" s="16">
        <f t="shared" si="204"/>
        <v>0</v>
      </c>
      <c r="O876" s="16">
        <f t="shared" si="204"/>
        <v>0</v>
      </c>
      <c r="P876" s="16">
        <f t="shared" si="204"/>
        <v>0</v>
      </c>
      <c r="Q876" s="7"/>
      <c r="R876" s="7"/>
      <c r="S876" s="16">
        <f>SUBTOTAL(9,S873:S875)</f>
        <v>150</v>
      </c>
    </row>
    <row r="877" spans="2:19" outlineLevel="2" x14ac:dyDescent="0.15">
      <c r="B877" s="10" t="s">
        <v>1735</v>
      </c>
      <c r="C877" s="10" t="s">
        <v>2</v>
      </c>
      <c r="D877" s="7" t="s">
        <v>97</v>
      </c>
      <c r="E877" s="10" t="s">
        <v>492</v>
      </c>
      <c r="F877" s="10" t="s">
        <v>1322</v>
      </c>
      <c r="G877" s="10" t="s">
        <v>1322</v>
      </c>
      <c r="H877" s="16">
        <v>48</v>
      </c>
      <c r="I877" s="16">
        <v>48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7" t="s">
        <v>1255</v>
      </c>
      <c r="R877" s="7" t="str">
        <f>IF(Q877="","",VLOOKUP(Q877,Sheet2!$A$14:$B$65,2,0))</f>
        <v>急性期一般入院料３</v>
      </c>
      <c r="S877" s="16">
        <v>48</v>
      </c>
    </row>
    <row r="878" spans="2:19" outlineLevel="2" x14ac:dyDescent="0.15">
      <c r="B878" s="10" t="s">
        <v>1735</v>
      </c>
      <c r="C878" s="10" t="s">
        <v>2</v>
      </c>
      <c r="D878" s="7" t="s">
        <v>97</v>
      </c>
      <c r="E878" s="10" t="s">
        <v>587</v>
      </c>
      <c r="F878" s="10" t="s">
        <v>1323</v>
      </c>
      <c r="G878" s="10" t="s">
        <v>1323</v>
      </c>
      <c r="H878" s="16">
        <v>0</v>
      </c>
      <c r="I878" s="16">
        <v>0</v>
      </c>
      <c r="J878" s="16">
        <v>0</v>
      </c>
      <c r="K878" s="16">
        <v>42</v>
      </c>
      <c r="L878" s="16">
        <v>42</v>
      </c>
      <c r="M878" s="16">
        <v>0</v>
      </c>
      <c r="N878" s="16">
        <v>0</v>
      </c>
      <c r="O878" s="16">
        <v>0</v>
      </c>
      <c r="P878" s="16">
        <v>0</v>
      </c>
      <c r="Q878" s="7" t="s">
        <v>1276</v>
      </c>
      <c r="R878" s="7" t="str">
        <f>IF(Q878="","",VLOOKUP(Q878,Sheet2!$A$14:$B$65,2,0))</f>
        <v>小児入院医療管理料１</v>
      </c>
      <c r="S878" s="16">
        <v>42</v>
      </c>
    </row>
    <row r="879" spans="2:19" outlineLevel="2" x14ac:dyDescent="0.15">
      <c r="B879" s="10" t="s">
        <v>1735</v>
      </c>
      <c r="C879" s="10" t="s">
        <v>2</v>
      </c>
      <c r="D879" s="7" t="s">
        <v>97</v>
      </c>
      <c r="E879" s="10" t="s">
        <v>493</v>
      </c>
      <c r="F879" s="10" t="s">
        <v>1193</v>
      </c>
      <c r="G879" s="10" t="s">
        <v>1193</v>
      </c>
      <c r="H879" s="16">
        <v>0</v>
      </c>
      <c r="I879" s="16">
        <v>0</v>
      </c>
      <c r="J879" s="16">
        <v>0</v>
      </c>
      <c r="K879" s="16">
        <v>45</v>
      </c>
      <c r="L879" s="16">
        <v>45</v>
      </c>
      <c r="M879" s="16">
        <v>0</v>
      </c>
      <c r="N879" s="16">
        <v>0</v>
      </c>
      <c r="O879" s="16">
        <v>0</v>
      </c>
      <c r="P879" s="16">
        <v>0</v>
      </c>
      <c r="Q879" s="7" t="s">
        <v>1266</v>
      </c>
      <c r="R879" s="7" t="str">
        <f>IF(Q879="","",VLOOKUP(Q879,Sheet2!$A$14:$B$65,2,0))</f>
        <v>急性期一般入院料７</v>
      </c>
      <c r="S879" s="16">
        <v>45</v>
      </c>
    </row>
    <row r="880" spans="2:19" outlineLevel="1" x14ac:dyDescent="0.15">
      <c r="B880" s="10"/>
      <c r="C880" s="10"/>
      <c r="D880" s="9" t="s">
        <v>1356</v>
      </c>
      <c r="E880" s="10"/>
      <c r="F880" s="10"/>
      <c r="G880" s="10"/>
      <c r="H880" s="16">
        <f t="shared" ref="H880:P880" si="205">SUBTOTAL(9,H877:H879)</f>
        <v>48</v>
      </c>
      <c r="I880" s="16">
        <f t="shared" si="205"/>
        <v>48</v>
      </c>
      <c r="J880" s="16">
        <f t="shared" si="205"/>
        <v>0</v>
      </c>
      <c r="K880" s="16">
        <f t="shared" si="205"/>
        <v>87</v>
      </c>
      <c r="L880" s="16">
        <f t="shared" si="205"/>
        <v>87</v>
      </c>
      <c r="M880" s="16">
        <f t="shared" si="205"/>
        <v>0</v>
      </c>
      <c r="N880" s="16">
        <f t="shared" si="205"/>
        <v>0</v>
      </c>
      <c r="O880" s="16">
        <f t="shared" si="205"/>
        <v>0</v>
      </c>
      <c r="P880" s="16">
        <f t="shared" si="205"/>
        <v>0</v>
      </c>
      <c r="Q880" s="7"/>
      <c r="R880" s="7"/>
      <c r="S880" s="16">
        <f>SUBTOTAL(9,S877:S879)</f>
        <v>135</v>
      </c>
    </row>
    <row r="881" spans="2:19" outlineLevel="2" x14ac:dyDescent="0.15">
      <c r="B881" s="10" t="s">
        <v>1735</v>
      </c>
      <c r="C881" s="10" t="s">
        <v>2</v>
      </c>
      <c r="D881" s="7" t="s">
        <v>464</v>
      </c>
      <c r="E881" s="10" t="s">
        <v>493</v>
      </c>
      <c r="F881" s="10" t="s">
        <v>1193</v>
      </c>
      <c r="G881" s="10" t="s">
        <v>1325</v>
      </c>
      <c r="H881" s="16">
        <v>0</v>
      </c>
      <c r="I881" s="16">
        <v>0</v>
      </c>
      <c r="J881" s="16">
        <v>0</v>
      </c>
      <c r="K881" s="16">
        <v>50</v>
      </c>
      <c r="L881" s="16">
        <v>43</v>
      </c>
      <c r="M881" s="16">
        <v>7</v>
      </c>
      <c r="N881" s="16">
        <v>0</v>
      </c>
      <c r="O881" s="16">
        <v>0</v>
      </c>
      <c r="P881" s="16">
        <v>0</v>
      </c>
      <c r="Q881" s="7" t="s">
        <v>1266</v>
      </c>
      <c r="R881" s="7" t="str">
        <f>IF(Q881="","",VLOOKUP(Q881,Sheet2!$A$14:$B$65,2,0))</f>
        <v>急性期一般入院料７</v>
      </c>
      <c r="S881" s="16">
        <v>50</v>
      </c>
    </row>
    <row r="882" spans="2:19" outlineLevel="1" x14ac:dyDescent="0.15">
      <c r="B882" s="10"/>
      <c r="C882" s="10"/>
      <c r="D882" s="9" t="s">
        <v>1721</v>
      </c>
      <c r="E882" s="10"/>
      <c r="F882" s="10"/>
      <c r="G882" s="10"/>
      <c r="H882" s="16">
        <f t="shared" ref="H882:P882" si="206">SUBTOTAL(9,H881:H881)</f>
        <v>0</v>
      </c>
      <c r="I882" s="16">
        <f t="shared" si="206"/>
        <v>0</v>
      </c>
      <c r="J882" s="16">
        <f t="shared" si="206"/>
        <v>0</v>
      </c>
      <c r="K882" s="16">
        <f t="shared" si="206"/>
        <v>50</v>
      </c>
      <c r="L882" s="16">
        <f t="shared" si="206"/>
        <v>43</v>
      </c>
      <c r="M882" s="16">
        <f t="shared" si="206"/>
        <v>7</v>
      </c>
      <c r="N882" s="16">
        <f t="shared" si="206"/>
        <v>0</v>
      </c>
      <c r="O882" s="16">
        <f t="shared" si="206"/>
        <v>0</v>
      </c>
      <c r="P882" s="16">
        <f t="shared" si="206"/>
        <v>0</v>
      </c>
      <c r="Q882" s="7"/>
      <c r="R882" s="7"/>
      <c r="S882" s="16">
        <f>SUBTOTAL(9,S881:S881)</f>
        <v>50</v>
      </c>
    </row>
    <row r="883" spans="2:19" outlineLevel="2" x14ac:dyDescent="0.15">
      <c r="B883" s="10" t="s">
        <v>1735</v>
      </c>
      <c r="C883" s="10" t="s">
        <v>2</v>
      </c>
      <c r="D883" s="7" t="s">
        <v>69</v>
      </c>
      <c r="E883" s="10" t="s">
        <v>486</v>
      </c>
      <c r="F883" s="10" t="s">
        <v>1193</v>
      </c>
      <c r="G883" s="10" t="s">
        <v>1325</v>
      </c>
      <c r="H883" s="16">
        <v>0</v>
      </c>
      <c r="I883" s="16">
        <v>0</v>
      </c>
      <c r="J883" s="16">
        <v>0</v>
      </c>
      <c r="K883" s="16">
        <v>63</v>
      </c>
      <c r="L883" s="16">
        <v>63</v>
      </c>
      <c r="M883" s="16">
        <v>0</v>
      </c>
      <c r="N883" s="16">
        <v>55</v>
      </c>
      <c r="O883" s="16">
        <v>55</v>
      </c>
      <c r="P883" s="16">
        <v>0</v>
      </c>
      <c r="Q883" s="7" t="s">
        <v>1300</v>
      </c>
      <c r="R883" s="7" t="str">
        <f>IF(Q883="","",VLOOKUP(Q883,Sheet2!$A$14:$B$65,2,0))</f>
        <v>地域一般入院料１</v>
      </c>
      <c r="S883" s="16">
        <v>8</v>
      </c>
    </row>
    <row r="884" spans="2:19" outlineLevel="1" x14ac:dyDescent="0.15">
      <c r="B884" s="10"/>
      <c r="C884" s="10"/>
      <c r="D884" s="9" t="s">
        <v>1328</v>
      </c>
      <c r="E884" s="10"/>
      <c r="F884" s="10"/>
      <c r="G884" s="10"/>
      <c r="H884" s="16">
        <f t="shared" ref="H884:P884" si="207">SUBTOTAL(9,H883:H883)</f>
        <v>0</v>
      </c>
      <c r="I884" s="16">
        <f t="shared" si="207"/>
        <v>0</v>
      </c>
      <c r="J884" s="16">
        <f t="shared" si="207"/>
        <v>0</v>
      </c>
      <c r="K884" s="16">
        <f t="shared" si="207"/>
        <v>63</v>
      </c>
      <c r="L884" s="16">
        <f t="shared" si="207"/>
        <v>63</v>
      </c>
      <c r="M884" s="16">
        <f t="shared" si="207"/>
        <v>0</v>
      </c>
      <c r="N884" s="16">
        <f t="shared" si="207"/>
        <v>55</v>
      </c>
      <c r="O884" s="16">
        <f t="shared" si="207"/>
        <v>55</v>
      </c>
      <c r="P884" s="16">
        <f t="shared" si="207"/>
        <v>0</v>
      </c>
      <c r="Q884" s="7"/>
      <c r="R884" s="7"/>
      <c r="S884" s="16">
        <f>SUBTOTAL(9,S883:S883)</f>
        <v>8</v>
      </c>
    </row>
    <row r="885" spans="2:19" outlineLevel="2" x14ac:dyDescent="0.15">
      <c r="B885" s="10" t="s">
        <v>1735</v>
      </c>
      <c r="C885" s="10" t="s">
        <v>2</v>
      </c>
      <c r="D885" s="7" t="s">
        <v>254</v>
      </c>
      <c r="E885" s="10" t="s">
        <v>986</v>
      </c>
      <c r="F885" s="10" t="s">
        <v>1193</v>
      </c>
      <c r="G885" s="10" t="s">
        <v>1193</v>
      </c>
      <c r="H885" s="16">
        <v>41</v>
      </c>
      <c r="I885" s="16">
        <v>41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7" t="s">
        <v>1284</v>
      </c>
      <c r="R885" s="7" t="str">
        <f>IF(Q885="","",VLOOKUP(Q885,Sheet2!$A$14:$B$65,2,0))</f>
        <v>特定機能病院一般病棟10対１入院基本料</v>
      </c>
      <c r="S885" s="16">
        <v>41</v>
      </c>
    </row>
    <row r="886" spans="2:19" outlineLevel="2" x14ac:dyDescent="0.15">
      <c r="B886" s="10" t="s">
        <v>1735</v>
      </c>
      <c r="C886" s="10" t="s">
        <v>2</v>
      </c>
      <c r="D886" s="7" t="s">
        <v>254</v>
      </c>
      <c r="E886" s="10" t="s">
        <v>987</v>
      </c>
      <c r="F886" s="10" t="s">
        <v>1193</v>
      </c>
      <c r="G886" s="10" t="s">
        <v>1193</v>
      </c>
      <c r="H886" s="16">
        <v>0</v>
      </c>
      <c r="I886" s="16">
        <v>0</v>
      </c>
      <c r="J886" s="16">
        <v>0</v>
      </c>
      <c r="K886" s="16">
        <v>25</v>
      </c>
      <c r="L886" s="16">
        <v>25</v>
      </c>
      <c r="M886" s="16">
        <v>0</v>
      </c>
      <c r="N886" s="16">
        <v>0</v>
      </c>
      <c r="O886" s="16">
        <v>0</v>
      </c>
      <c r="P886" s="16">
        <v>0</v>
      </c>
      <c r="Q886" s="7" t="s">
        <v>1257</v>
      </c>
      <c r="R886" s="7" t="str">
        <f>IF(Q886="","",VLOOKUP(Q886,Sheet2!$A$14:$B$65,2,0))</f>
        <v>急性期一般入院料６</v>
      </c>
      <c r="S886" s="16">
        <v>25</v>
      </c>
    </row>
    <row r="887" spans="2:19" outlineLevel="2" x14ac:dyDescent="0.15">
      <c r="B887" s="10" t="s">
        <v>1735</v>
      </c>
      <c r="C887" s="10" t="s">
        <v>2</v>
      </c>
      <c r="D887" s="7" t="s">
        <v>254</v>
      </c>
      <c r="E887" s="10" t="s">
        <v>988</v>
      </c>
      <c r="F887" s="10" t="s">
        <v>1322</v>
      </c>
      <c r="G887" s="10" t="s">
        <v>1322</v>
      </c>
      <c r="H887" s="16">
        <v>49</v>
      </c>
      <c r="I887" s="16">
        <v>49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7" t="s">
        <v>1219</v>
      </c>
      <c r="R887" s="7" t="str">
        <f>IF(Q887="","",VLOOKUP(Q887,Sheet2!$A$14:$B$65,2,0))</f>
        <v>急性期一般入院料１</v>
      </c>
      <c r="S887" s="16">
        <v>49</v>
      </c>
    </row>
    <row r="888" spans="2:19" outlineLevel="2" x14ac:dyDescent="0.15">
      <c r="B888" s="10" t="s">
        <v>1735</v>
      </c>
      <c r="C888" s="10" t="s">
        <v>2</v>
      </c>
      <c r="D888" s="7" t="s">
        <v>254</v>
      </c>
      <c r="E888" s="10" t="s">
        <v>989</v>
      </c>
      <c r="F888" s="10" t="s">
        <v>1322</v>
      </c>
      <c r="G888" s="10" t="s">
        <v>1322</v>
      </c>
      <c r="H888" s="16">
        <v>13</v>
      </c>
      <c r="I888" s="16">
        <v>13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0</v>
      </c>
      <c r="P888" s="16">
        <v>0</v>
      </c>
      <c r="Q888" s="7" t="s">
        <v>1290</v>
      </c>
      <c r="R888" s="7" t="str">
        <f>IF(Q888="","",VLOOKUP(Q888,Sheet2!$A$14:$B$65,2,0))</f>
        <v>回復期リハビリテーション病棟入院料４</v>
      </c>
      <c r="S888" s="16">
        <v>13</v>
      </c>
    </row>
    <row r="889" spans="2:19" outlineLevel="2" x14ac:dyDescent="0.15">
      <c r="B889" s="10" t="s">
        <v>1735</v>
      </c>
      <c r="C889" s="10" t="s">
        <v>2</v>
      </c>
      <c r="D889" s="7" t="s">
        <v>254</v>
      </c>
      <c r="E889" s="10" t="s">
        <v>990</v>
      </c>
      <c r="F889" s="10" t="s">
        <v>1322</v>
      </c>
      <c r="G889" s="10" t="s">
        <v>1322</v>
      </c>
      <c r="H889" s="16">
        <v>41</v>
      </c>
      <c r="I889" s="16">
        <v>41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7" t="s">
        <v>1219</v>
      </c>
      <c r="R889" s="7" t="str">
        <f>IF(Q889="","",VLOOKUP(Q889,Sheet2!$A$14:$B$65,2,0))</f>
        <v>急性期一般入院料１</v>
      </c>
      <c r="S889" s="16">
        <v>41</v>
      </c>
    </row>
    <row r="890" spans="2:19" outlineLevel="2" x14ac:dyDescent="0.15">
      <c r="B890" s="10" t="s">
        <v>1735</v>
      </c>
      <c r="C890" s="10" t="s">
        <v>2</v>
      </c>
      <c r="D890" s="7" t="s">
        <v>254</v>
      </c>
      <c r="E890" s="10" t="s">
        <v>991</v>
      </c>
      <c r="F890" s="10" t="s">
        <v>1322</v>
      </c>
      <c r="G890" s="10" t="s">
        <v>1322</v>
      </c>
      <c r="H890" s="16">
        <v>34</v>
      </c>
      <c r="I890" s="16">
        <v>34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7" t="s">
        <v>1282</v>
      </c>
      <c r="R890" s="7" t="str">
        <f>IF(Q890="","",VLOOKUP(Q890,Sheet2!$A$14:$B$65,2,0))</f>
        <v>小児入院医療管理料３</v>
      </c>
      <c r="S890" s="16">
        <v>34</v>
      </c>
    </row>
    <row r="891" spans="2:19" outlineLevel="2" x14ac:dyDescent="0.15">
      <c r="B891" s="10" t="s">
        <v>1735</v>
      </c>
      <c r="C891" s="10" t="s">
        <v>2</v>
      </c>
      <c r="D891" s="7" t="s">
        <v>254</v>
      </c>
      <c r="E891" s="10" t="s">
        <v>992</v>
      </c>
      <c r="F891" s="10" t="s">
        <v>1323</v>
      </c>
      <c r="G891" s="10" t="s">
        <v>1323</v>
      </c>
      <c r="H891" s="16">
        <v>0</v>
      </c>
      <c r="I891" s="16">
        <v>0</v>
      </c>
      <c r="J891" s="16">
        <v>0</v>
      </c>
      <c r="K891" s="16">
        <v>47</v>
      </c>
      <c r="L891" s="16">
        <v>47</v>
      </c>
      <c r="M891" s="16">
        <v>0</v>
      </c>
      <c r="N891" s="16">
        <v>0</v>
      </c>
      <c r="O891" s="16">
        <v>0</v>
      </c>
      <c r="P891" s="16">
        <v>0</v>
      </c>
      <c r="Q891" s="7" t="s">
        <v>1283</v>
      </c>
      <c r="R891" s="7" t="str">
        <f>IF(Q891="","",VLOOKUP(Q891,Sheet2!$A$14:$B$65,2,0))</f>
        <v>特殊疾患入院医療管理料</v>
      </c>
      <c r="S891" s="16">
        <v>47</v>
      </c>
    </row>
    <row r="892" spans="2:19" outlineLevel="1" x14ac:dyDescent="0.15">
      <c r="B892" s="10"/>
      <c r="C892" s="10"/>
      <c r="D892" s="9" t="s">
        <v>1512</v>
      </c>
      <c r="E892" s="10"/>
      <c r="F892" s="10"/>
      <c r="G892" s="10"/>
      <c r="H892" s="16">
        <f t="shared" ref="H892:P892" si="208">SUBTOTAL(9,H885:H891)</f>
        <v>178</v>
      </c>
      <c r="I892" s="16">
        <f t="shared" si="208"/>
        <v>178</v>
      </c>
      <c r="J892" s="16">
        <f t="shared" si="208"/>
        <v>0</v>
      </c>
      <c r="K892" s="16">
        <f t="shared" si="208"/>
        <v>72</v>
      </c>
      <c r="L892" s="16">
        <f t="shared" si="208"/>
        <v>72</v>
      </c>
      <c r="M892" s="16">
        <f t="shared" si="208"/>
        <v>0</v>
      </c>
      <c r="N892" s="16">
        <f t="shared" si="208"/>
        <v>0</v>
      </c>
      <c r="O892" s="16">
        <f t="shared" si="208"/>
        <v>0</v>
      </c>
      <c r="P892" s="16">
        <f t="shared" si="208"/>
        <v>0</v>
      </c>
      <c r="Q892" s="7"/>
      <c r="R892" s="7"/>
      <c r="S892" s="16">
        <f>SUBTOTAL(9,S885:S891)</f>
        <v>250</v>
      </c>
    </row>
    <row r="893" spans="2:19" outlineLevel="2" x14ac:dyDescent="0.15">
      <c r="B893" s="10" t="s">
        <v>1735</v>
      </c>
      <c r="C893" s="10" t="s">
        <v>2</v>
      </c>
      <c r="D893" s="7" t="s">
        <v>229</v>
      </c>
      <c r="E893" s="10" t="s">
        <v>700</v>
      </c>
      <c r="F893" s="10" t="s">
        <v>1193</v>
      </c>
      <c r="G893" s="10" t="s">
        <v>1193</v>
      </c>
      <c r="H893" s="16">
        <v>0</v>
      </c>
      <c r="I893" s="16">
        <v>0</v>
      </c>
      <c r="J893" s="16">
        <v>0</v>
      </c>
      <c r="K893" s="16">
        <v>52</v>
      </c>
      <c r="L893" s="16">
        <v>52</v>
      </c>
      <c r="M893" s="16">
        <v>0</v>
      </c>
      <c r="N893" s="16">
        <v>0</v>
      </c>
      <c r="O893" s="16">
        <v>0</v>
      </c>
      <c r="P893" s="16">
        <v>0</v>
      </c>
      <c r="Q893" s="7" t="s">
        <v>1257</v>
      </c>
      <c r="R893" s="7" t="str">
        <f>IF(Q893="","",VLOOKUP(Q893,Sheet2!$A$14:$B$65,2,0))</f>
        <v>急性期一般入院料６</v>
      </c>
      <c r="S893" s="16">
        <v>52</v>
      </c>
    </row>
    <row r="894" spans="2:19" outlineLevel="2" x14ac:dyDescent="0.15">
      <c r="B894" s="10" t="s">
        <v>1735</v>
      </c>
      <c r="C894" s="10" t="s">
        <v>2</v>
      </c>
      <c r="D894" s="7" t="s">
        <v>229</v>
      </c>
      <c r="E894" s="10" t="s">
        <v>763</v>
      </c>
      <c r="F894" s="10" t="s">
        <v>1193</v>
      </c>
      <c r="G894" s="10" t="s">
        <v>1193</v>
      </c>
      <c r="H894" s="16">
        <v>0</v>
      </c>
      <c r="I894" s="16">
        <v>0</v>
      </c>
      <c r="J894" s="16">
        <v>0</v>
      </c>
      <c r="K894" s="16">
        <v>48</v>
      </c>
      <c r="L894" s="16">
        <v>48</v>
      </c>
      <c r="M894" s="16">
        <v>0</v>
      </c>
      <c r="N894" s="16">
        <v>0</v>
      </c>
      <c r="O894" s="16">
        <v>0</v>
      </c>
      <c r="P894" s="16">
        <v>0</v>
      </c>
      <c r="Q894" s="7" t="s">
        <v>1257</v>
      </c>
      <c r="R894" s="7" t="str">
        <f>IF(Q894="","",VLOOKUP(Q894,Sheet2!$A$14:$B$65,2,0))</f>
        <v>急性期一般入院料６</v>
      </c>
      <c r="S894" s="16">
        <v>48</v>
      </c>
    </row>
    <row r="895" spans="2:19" outlineLevel="1" x14ac:dyDescent="0.15">
      <c r="B895" s="10"/>
      <c r="C895" s="10"/>
      <c r="D895" s="9" t="s">
        <v>1488</v>
      </c>
      <c r="E895" s="10"/>
      <c r="F895" s="10"/>
      <c r="G895" s="10"/>
      <c r="H895" s="16">
        <f t="shared" ref="H895:P895" si="209">SUBTOTAL(9,H893:H894)</f>
        <v>0</v>
      </c>
      <c r="I895" s="16">
        <f t="shared" si="209"/>
        <v>0</v>
      </c>
      <c r="J895" s="16">
        <f t="shared" si="209"/>
        <v>0</v>
      </c>
      <c r="K895" s="16">
        <f t="shared" si="209"/>
        <v>100</v>
      </c>
      <c r="L895" s="16">
        <f t="shared" si="209"/>
        <v>100</v>
      </c>
      <c r="M895" s="16">
        <f t="shared" si="209"/>
        <v>0</v>
      </c>
      <c r="N895" s="16">
        <f t="shared" si="209"/>
        <v>0</v>
      </c>
      <c r="O895" s="16">
        <f t="shared" si="209"/>
        <v>0</v>
      </c>
      <c r="P895" s="16">
        <f t="shared" si="209"/>
        <v>0</v>
      </c>
      <c r="Q895" s="7"/>
      <c r="R895" s="7"/>
      <c r="S895" s="16">
        <f>SUBTOTAL(9,S893:S894)</f>
        <v>100</v>
      </c>
    </row>
    <row r="896" spans="2:19" outlineLevel="2" x14ac:dyDescent="0.15">
      <c r="B896" s="10" t="s">
        <v>1735</v>
      </c>
      <c r="C896" s="10" t="s">
        <v>2</v>
      </c>
      <c r="D896" s="7" t="s">
        <v>379</v>
      </c>
      <c r="E896" s="10" t="s">
        <v>492</v>
      </c>
      <c r="F896" s="10" t="s">
        <v>1322</v>
      </c>
      <c r="G896" s="10" t="s">
        <v>1322</v>
      </c>
      <c r="H896" s="16">
        <v>18</v>
      </c>
      <c r="I896" s="16">
        <v>18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7" t="s">
        <v>1256</v>
      </c>
      <c r="R896" s="7" t="str">
        <f>IF(Q896="","",VLOOKUP(Q896,Sheet2!$A$14:$B$65,2,0))</f>
        <v>急性期一般入院料４</v>
      </c>
      <c r="S896" s="16">
        <v>18</v>
      </c>
    </row>
    <row r="897" spans="2:19" outlineLevel="2" x14ac:dyDescent="0.15">
      <c r="B897" s="10" t="s">
        <v>1735</v>
      </c>
      <c r="C897" s="10" t="s">
        <v>2</v>
      </c>
      <c r="D897" s="7" t="s">
        <v>379</v>
      </c>
      <c r="E897" s="10" t="s">
        <v>493</v>
      </c>
      <c r="F897" s="10" t="s">
        <v>1193</v>
      </c>
      <c r="G897" s="10" t="s">
        <v>1193</v>
      </c>
      <c r="H897" s="16">
        <v>0</v>
      </c>
      <c r="I897" s="16">
        <v>0</v>
      </c>
      <c r="J897" s="16">
        <v>0</v>
      </c>
      <c r="K897" s="16">
        <v>30</v>
      </c>
      <c r="L897" s="16">
        <v>30</v>
      </c>
      <c r="M897" s="16">
        <v>0</v>
      </c>
      <c r="N897" s="16">
        <v>0</v>
      </c>
      <c r="O897" s="16">
        <v>0</v>
      </c>
      <c r="P897" s="16">
        <v>0</v>
      </c>
      <c r="Q897" s="7" t="s">
        <v>1257</v>
      </c>
      <c r="R897" s="7" t="str">
        <f>IF(Q897="","",VLOOKUP(Q897,Sheet2!$A$14:$B$65,2,0))</f>
        <v>急性期一般入院料６</v>
      </c>
      <c r="S897" s="16">
        <v>30</v>
      </c>
    </row>
    <row r="898" spans="2:19" outlineLevel="1" x14ac:dyDescent="0.15">
      <c r="B898" s="10"/>
      <c r="C898" s="10"/>
      <c r="D898" s="9" t="s">
        <v>1637</v>
      </c>
      <c r="E898" s="10"/>
      <c r="F898" s="10"/>
      <c r="G898" s="10"/>
      <c r="H898" s="16">
        <f t="shared" ref="H898:P898" si="210">SUBTOTAL(9,H896:H897)</f>
        <v>18</v>
      </c>
      <c r="I898" s="16">
        <f t="shared" si="210"/>
        <v>18</v>
      </c>
      <c r="J898" s="16">
        <f t="shared" si="210"/>
        <v>0</v>
      </c>
      <c r="K898" s="16">
        <f t="shared" si="210"/>
        <v>30</v>
      </c>
      <c r="L898" s="16">
        <f t="shared" si="210"/>
        <v>30</v>
      </c>
      <c r="M898" s="16">
        <f t="shared" si="210"/>
        <v>0</v>
      </c>
      <c r="N898" s="16">
        <f t="shared" si="210"/>
        <v>0</v>
      </c>
      <c r="O898" s="16">
        <f t="shared" si="210"/>
        <v>0</v>
      </c>
      <c r="P898" s="16">
        <f t="shared" si="210"/>
        <v>0</v>
      </c>
      <c r="Q898" s="7"/>
      <c r="R898" s="7"/>
      <c r="S898" s="16">
        <f>SUBTOTAL(9,S896:S897)</f>
        <v>48</v>
      </c>
    </row>
    <row r="899" spans="2:19" outlineLevel="2" x14ac:dyDescent="0.15">
      <c r="B899" s="10" t="s">
        <v>1735</v>
      </c>
      <c r="C899" s="10" t="s">
        <v>2</v>
      </c>
      <c r="D899" s="7" t="s">
        <v>184</v>
      </c>
      <c r="E899" s="10" t="s">
        <v>530</v>
      </c>
      <c r="F899" s="10" t="s">
        <v>1193</v>
      </c>
      <c r="G899" s="10" t="s">
        <v>1193</v>
      </c>
      <c r="H899" s="16">
        <v>0</v>
      </c>
      <c r="I899" s="16">
        <v>0</v>
      </c>
      <c r="J899" s="16">
        <v>0</v>
      </c>
      <c r="K899" s="16">
        <v>58</v>
      </c>
      <c r="L899" s="16">
        <v>58</v>
      </c>
      <c r="M899" s="16">
        <v>0</v>
      </c>
      <c r="N899" s="16">
        <v>0</v>
      </c>
      <c r="O899" s="16">
        <v>0</v>
      </c>
      <c r="P899" s="16">
        <v>0</v>
      </c>
      <c r="Q899" s="7" t="s">
        <v>1257</v>
      </c>
      <c r="R899" s="7" t="str">
        <f>IF(Q899="","",VLOOKUP(Q899,Sheet2!$A$14:$B$65,2,0))</f>
        <v>急性期一般入院料６</v>
      </c>
      <c r="S899" s="16">
        <v>58</v>
      </c>
    </row>
    <row r="900" spans="2:19" outlineLevel="2" x14ac:dyDescent="0.15">
      <c r="B900" s="10" t="s">
        <v>1735</v>
      </c>
      <c r="C900" s="10" t="s">
        <v>2</v>
      </c>
      <c r="D900" s="7" t="s">
        <v>184</v>
      </c>
      <c r="E900" s="10" t="s">
        <v>523</v>
      </c>
      <c r="F900" s="10" t="s">
        <v>1193</v>
      </c>
      <c r="G900" s="10" t="s">
        <v>1323</v>
      </c>
      <c r="H900" s="16">
        <v>0</v>
      </c>
      <c r="I900" s="16">
        <v>0</v>
      </c>
      <c r="J900" s="16">
        <v>0</v>
      </c>
      <c r="K900" s="16">
        <v>43</v>
      </c>
      <c r="L900" s="16">
        <v>43</v>
      </c>
      <c r="M900" s="16">
        <v>0</v>
      </c>
      <c r="N900" s="16">
        <v>0</v>
      </c>
      <c r="O900" s="16">
        <v>0</v>
      </c>
      <c r="P900" s="16">
        <v>0</v>
      </c>
      <c r="Q900" s="7" t="s">
        <v>1257</v>
      </c>
      <c r="R900" s="7" t="str">
        <f>IF(Q900="","",VLOOKUP(Q900,Sheet2!$A$14:$B$65,2,0))</f>
        <v>急性期一般入院料６</v>
      </c>
      <c r="S900" s="16">
        <v>43</v>
      </c>
    </row>
    <row r="901" spans="2:19" outlineLevel="2" x14ac:dyDescent="0.15">
      <c r="B901" s="10" t="s">
        <v>1735</v>
      </c>
      <c r="C901" s="10" t="s">
        <v>2</v>
      </c>
      <c r="D901" s="7" t="s">
        <v>184</v>
      </c>
      <c r="E901" s="10" t="s">
        <v>524</v>
      </c>
      <c r="F901" s="10" t="s">
        <v>1193</v>
      </c>
      <c r="G901" s="10" t="s">
        <v>1193</v>
      </c>
      <c r="H901" s="16">
        <v>0</v>
      </c>
      <c r="I901" s="16">
        <v>0</v>
      </c>
      <c r="J901" s="16">
        <v>0</v>
      </c>
      <c r="K901" s="16">
        <v>59</v>
      </c>
      <c r="L901" s="16">
        <v>59</v>
      </c>
      <c r="M901" s="16">
        <v>0</v>
      </c>
      <c r="N901" s="16">
        <v>0</v>
      </c>
      <c r="O901" s="16">
        <v>0</v>
      </c>
      <c r="P901" s="16">
        <v>0</v>
      </c>
      <c r="Q901" s="7" t="s">
        <v>1257</v>
      </c>
      <c r="R901" s="7" t="str">
        <f>IF(Q901="","",VLOOKUP(Q901,Sheet2!$A$14:$B$65,2,0))</f>
        <v>急性期一般入院料６</v>
      </c>
      <c r="S901" s="16">
        <v>59</v>
      </c>
    </row>
    <row r="902" spans="2:19" outlineLevel="1" x14ac:dyDescent="0.15">
      <c r="B902" s="10"/>
      <c r="C902" s="10"/>
      <c r="D902" s="9" t="s">
        <v>1443</v>
      </c>
      <c r="E902" s="10"/>
      <c r="F902" s="10"/>
      <c r="G902" s="10"/>
      <c r="H902" s="16">
        <f t="shared" ref="H902:P902" si="211">SUBTOTAL(9,H899:H901)</f>
        <v>0</v>
      </c>
      <c r="I902" s="16">
        <f t="shared" si="211"/>
        <v>0</v>
      </c>
      <c r="J902" s="16">
        <f t="shared" si="211"/>
        <v>0</v>
      </c>
      <c r="K902" s="16">
        <f t="shared" si="211"/>
        <v>160</v>
      </c>
      <c r="L902" s="16">
        <f t="shared" si="211"/>
        <v>160</v>
      </c>
      <c r="M902" s="16">
        <f t="shared" si="211"/>
        <v>0</v>
      </c>
      <c r="N902" s="16">
        <f t="shared" si="211"/>
        <v>0</v>
      </c>
      <c r="O902" s="16">
        <f t="shared" si="211"/>
        <v>0</v>
      </c>
      <c r="P902" s="16">
        <f t="shared" si="211"/>
        <v>0</v>
      </c>
      <c r="Q902" s="7"/>
      <c r="R902" s="7"/>
      <c r="S902" s="16">
        <f>SUBTOTAL(9,S899:S901)</f>
        <v>160</v>
      </c>
    </row>
    <row r="903" spans="2:19" outlineLevel="2" x14ac:dyDescent="0.15">
      <c r="B903" s="10" t="s">
        <v>1735</v>
      </c>
      <c r="C903" s="10" t="s">
        <v>2</v>
      </c>
      <c r="D903" s="7" t="s">
        <v>95</v>
      </c>
      <c r="E903" s="10" t="s">
        <v>492</v>
      </c>
      <c r="F903" s="10" t="s">
        <v>1322</v>
      </c>
      <c r="G903" s="10" t="s">
        <v>1322</v>
      </c>
      <c r="H903" s="16">
        <v>36</v>
      </c>
      <c r="I903" s="16">
        <v>36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7" t="s">
        <v>1254</v>
      </c>
      <c r="R903" s="7" t="str">
        <f>IF(Q903="","",VLOOKUP(Q903,Sheet2!$A$14:$B$65,2,0))</f>
        <v>急性期一般入院料２</v>
      </c>
      <c r="S903" s="16">
        <v>36</v>
      </c>
    </row>
    <row r="904" spans="2:19" outlineLevel="2" x14ac:dyDescent="0.15">
      <c r="B904" s="10" t="s">
        <v>1735</v>
      </c>
      <c r="C904" s="10" t="s">
        <v>2</v>
      </c>
      <c r="D904" s="7" t="s">
        <v>95</v>
      </c>
      <c r="E904" s="10" t="s">
        <v>493</v>
      </c>
      <c r="F904" s="10" t="s">
        <v>1193</v>
      </c>
      <c r="G904" s="10" t="s">
        <v>1193</v>
      </c>
      <c r="H904" s="16">
        <v>0</v>
      </c>
      <c r="I904" s="16">
        <v>0</v>
      </c>
      <c r="J904" s="16">
        <v>0</v>
      </c>
      <c r="K904" s="16">
        <v>37</v>
      </c>
      <c r="L904" s="16">
        <v>36</v>
      </c>
      <c r="M904" s="16">
        <v>1</v>
      </c>
      <c r="N904" s="16">
        <v>0</v>
      </c>
      <c r="O904" s="16">
        <v>0</v>
      </c>
      <c r="P904" s="16">
        <v>0</v>
      </c>
      <c r="Q904" s="7" t="s">
        <v>1257</v>
      </c>
      <c r="R904" s="7" t="str">
        <f>IF(Q904="","",VLOOKUP(Q904,Sheet2!$A$14:$B$65,2,0))</f>
        <v>急性期一般入院料６</v>
      </c>
      <c r="S904" s="16">
        <v>37</v>
      </c>
    </row>
    <row r="905" spans="2:19" outlineLevel="2" x14ac:dyDescent="0.15">
      <c r="B905" s="10" t="s">
        <v>1735</v>
      </c>
      <c r="C905" s="10" t="s">
        <v>2</v>
      </c>
      <c r="D905" s="7" t="s">
        <v>95</v>
      </c>
      <c r="E905" s="10" t="s">
        <v>587</v>
      </c>
      <c r="F905" s="10" t="s">
        <v>1323</v>
      </c>
      <c r="G905" s="10" t="s">
        <v>1323</v>
      </c>
      <c r="H905" s="16">
        <v>0</v>
      </c>
      <c r="I905" s="16">
        <v>0</v>
      </c>
      <c r="J905" s="16">
        <v>0</v>
      </c>
      <c r="K905" s="16">
        <v>52</v>
      </c>
      <c r="L905" s="16">
        <v>52</v>
      </c>
      <c r="M905" s="16">
        <v>0</v>
      </c>
      <c r="N905" s="16">
        <v>0</v>
      </c>
      <c r="O905" s="16">
        <v>0</v>
      </c>
      <c r="P905" s="16">
        <v>0</v>
      </c>
      <c r="Q905" s="7" t="s">
        <v>1283</v>
      </c>
      <c r="R905" s="7" t="str">
        <f>IF(Q905="","",VLOOKUP(Q905,Sheet2!$A$14:$B$65,2,0))</f>
        <v>特殊疾患入院医療管理料</v>
      </c>
      <c r="S905" s="16">
        <v>52</v>
      </c>
    </row>
    <row r="906" spans="2:19" outlineLevel="1" x14ac:dyDescent="0.15">
      <c r="B906" s="10"/>
      <c r="C906" s="10"/>
      <c r="D906" s="9" t="s">
        <v>1354</v>
      </c>
      <c r="E906" s="10"/>
      <c r="F906" s="10"/>
      <c r="G906" s="10"/>
      <c r="H906" s="16">
        <f t="shared" ref="H906:P906" si="212">SUBTOTAL(9,H903:H905)</f>
        <v>36</v>
      </c>
      <c r="I906" s="16">
        <f t="shared" si="212"/>
        <v>36</v>
      </c>
      <c r="J906" s="16">
        <f t="shared" si="212"/>
        <v>0</v>
      </c>
      <c r="K906" s="16">
        <f t="shared" si="212"/>
        <v>89</v>
      </c>
      <c r="L906" s="16">
        <f t="shared" si="212"/>
        <v>88</v>
      </c>
      <c r="M906" s="16">
        <f t="shared" si="212"/>
        <v>1</v>
      </c>
      <c r="N906" s="16">
        <f t="shared" si="212"/>
        <v>0</v>
      </c>
      <c r="O906" s="16">
        <f t="shared" si="212"/>
        <v>0</v>
      </c>
      <c r="P906" s="16">
        <f t="shared" si="212"/>
        <v>0</v>
      </c>
      <c r="Q906" s="7"/>
      <c r="R906" s="7"/>
      <c r="S906" s="16">
        <f>SUBTOTAL(9,S903:S905)</f>
        <v>125</v>
      </c>
    </row>
    <row r="907" spans="2:19" outlineLevel="2" x14ac:dyDescent="0.15">
      <c r="B907" s="10" t="s">
        <v>1735</v>
      </c>
      <c r="C907" s="10" t="s">
        <v>2</v>
      </c>
      <c r="D907" s="7" t="s">
        <v>154</v>
      </c>
      <c r="E907" s="10" t="s">
        <v>681</v>
      </c>
      <c r="F907" s="10" t="s">
        <v>1193</v>
      </c>
      <c r="G907" s="10" t="s">
        <v>1193</v>
      </c>
      <c r="H907" s="16">
        <v>0</v>
      </c>
      <c r="I907" s="16">
        <v>0</v>
      </c>
      <c r="J907" s="16">
        <v>0</v>
      </c>
      <c r="K907" s="16">
        <v>52</v>
      </c>
      <c r="L907" s="16">
        <v>42</v>
      </c>
      <c r="M907" s="16">
        <v>10</v>
      </c>
      <c r="N907" s="16">
        <v>0</v>
      </c>
      <c r="O907" s="16">
        <v>0</v>
      </c>
      <c r="P907" s="16">
        <v>0</v>
      </c>
      <c r="Q907" s="7" t="s">
        <v>1257</v>
      </c>
      <c r="R907" s="7" t="str">
        <f>IF(Q907="","",VLOOKUP(Q907,Sheet2!$A$14:$B$65,2,0))</f>
        <v>急性期一般入院料６</v>
      </c>
      <c r="S907" s="16">
        <v>52</v>
      </c>
    </row>
    <row r="908" spans="2:19" outlineLevel="2" x14ac:dyDescent="0.15">
      <c r="B908" s="10" t="s">
        <v>1735</v>
      </c>
      <c r="C908" s="10" t="s">
        <v>2</v>
      </c>
      <c r="D908" s="7" t="s">
        <v>154</v>
      </c>
      <c r="E908" s="10" t="s">
        <v>760</v>
      </c>
      <c r="F908" s="10" t="s">
        <v>1193</v>
      </c>
      <c r="G908" s="10" t="s">
        <v>1193</v>
      </c>
      <c r="H908" s="16">
        <v>0</v>
      </c>
      <c r="I908" s="16">
        <v>0</v>
      </c>
      <c r="J908" s="16">
        <v>0</v>
      </c>
      <c r="K908" s="16">
        <v>60</v>
      </c>
      <c r="L908" s="16">
        <v>42</v>
      </c>
      <c r="M908" s="16">
        <v>18</v>
      </c>
      <c r="N908" s="16">
        <v>0</v>
      </c>
      <c r="O908" s="16">
        <v>0</v>
      </c>
      <c r="P908" s="16">
        <v>0</v>
      </c>
      <c r="Q908" s="7" t="s">
        <v>1257</v>
      </c>
      <c r="R908" s="7" t="str">
        <f>IF(Q908="","",VLOOKUP(Q908,Sheet2!$A$14:$B$65,2,0))</f>
        <v>急性期一般入院料６</v>
      </c>
      <c r="S908" s="16">
        <v>60</v>
      </c>
    </row>
    <row r="909" spans="2:19" outlineLevel="1" x14ac:dyDescent="0.15">
      <c r="B909" s="10"/>
      <c r="C909" s="10"/>
      <c r="D909" s="9" t="s">
        <v>1413</v>
      </c>
      <c r="E909" s="10"/>
      <c r="F909" s="10"/>
      <c r="G909" s="10"/>
      <c r="H909" s="16">
        <f t="shared" ref="H909:P909" si="213">SUBTOTAL(9,H907:H908)</f>
        <v>0</v>
      </c>
      <c r="I909" s="16">
        <f t="shared" si="213"/>
        <v>0</v>
      </c>
      <c r="J909" s="16">
        <f t="shared" si="213"/>
        <v>0</v>
      </c>
      <c r="K909" s="16">
        <f t="shared" si="213"/>
        <v>112</v>
      </c>
      <c r="L909" s="16">
        <f t="shared" si="213"/>
        <v>84</v>
      </c>
      <c r="M909" s="16">
        <f t="shared" si="213"/>
        <v>28</v>
      </c>
      <c r="N909" s="16">
        <f t="shared" si="213"/>
        <v>0</v>
      </c>
      <c r="O909" s="16">
        <f t="shared" si="213"/>
        <v>0</v>
      </c>
      <c r="P909" s="16">
        <f t="shared" si="213"/>
        <v>0</v>
      </c>
      <c r="Q909" s="7"/>
      <c r="R909" s="7"/>
      <c r="S909" s="16">
        <f>SUBTOTAL(9,S907:S908)</f>
        <v>112</v>
      </c>
    </row>
    <row r="910" spans="2:19" outlineLevel="2" x14ac:dyDescent="0.15">
      <c r="B910" s="10" t="s">
        <v>1735</v>
      </c>
      <c r="C910" s="10" t="s">
        <v>2</v>
      </c>
      <c r="D910" s="7" t="s">
        <v>444</v>
      </c>
      <c r="E910" s="10" t="s">
        <v>1249</v>
      </c>
      <c r="F910" s="10" t="s">
        <v>1193</v>
      </c>
      <c r="G910" s="10" t="s">
        <v>1193</v>
      </c>
      <c r="H910" s="16">
        <v>0</v>
      </c>
      <c r="I910" s="16">
        <v>0</v>
      </c>
      <c r="J910" s="16">
        <v>0</v>
      </c>
      <c r="K910" s="16">
        <v>55</v>
      </c>
      <c r="L910" s="16">
        <v>55</v>
      </c>
      <c r="M910" s="16">
        <v>0</v>
      </c>
      <c r="N910" s="16">
        <v>0</v>
      </c>
      <c r="O910" s="16">
        <v>0</v>
      </c>
      <c r="P910" s="16">
        <v>0</v>
      </c>
      <c r="Q910" s="7" t="s">
        <v>1257</v>
      </c>
      <c r="R910" s="7" t="str">
        <f>IF(Q910="","",VLOOKUP(Q910,Sheet2!$A$14:$B$65,2,0))</f>
        <v>急性期一般入院料６</v>
      </c>
      <c r="S910" s="16">
        <v>55</v>
      </c>
    </row>
    <row r="911" spans="2:19" outlineLevel="1" x14ac:dyDescent="0.15">
      <c r="B911" s="10"/>
      <c r="C911" s="10"/>
      <c r="D911" s="9" t="s">
        <v>1701</v>
      </c>
      <c r="E911" s="10"/>
      <c r="F911" s="10"/>
      <c r="G911" s="10"/>
      <c r="H911" s="16">
        <f t="shared" ref="H911:P911" si="214">SUBTOTAL(9,H910:H910)</f>
        <v>0</v>
      </c>
      <c r="I911" s="16">
        <f t="shared" si="214"/>
        <v>0</v>
      </c>
      <c r="J911" s="16">
        <f t="shared" si="214"/>
        <v>0</v>
      </c>
      <c r="K911" s="16">
        <f t="shared" si="214"/>
        <v>55</v>
      </c>
      <c r="L911" s="16">
        <f t="shared" si="214"/>
        <v>55</v>
      </c>
      <c r="M911" s="16">
        <f t="shared" si="214"/>
        <v>0</v>
      </c>
      <c r="N911" s="16">
        <f t="shared" si="214"/>
        <v>0</v>
      </c>
      <c r="O911" s="16">
        <f t="shared" si="214"/>
        <v>0</v>
      </c>
      <c r="P911" s="16">
        <f t="shared" si="214"/>
        <v>0</v>
      </c>
      <c r="Q911" s="7"/>
      <c r="R911" s="7"/>
      <c r="S911" s="16">
        <f>SUBTOTAL(9,S910:S910)</f>
        <v>55</v>
      </c>
    </row>
    <row r="912" spans="2:19" outlineLevel="2" x14ac:dyDescent="0.15">
      <c r="B912" s="10" t="s">
        <v>1735</v>
      </c>
      <c r="C912" s="10" t="s">
        <v>2</v>
      </c>
      <c r="D912" s="7" t="s">
        <v>172</v>
      </c>
      <c r="E912" s="10" t="s">
        <v>524</v>
      </c>
      <c r="F912" s="10" t="s">
        <v>1322</v>
      </c>
      <c r="G912" s="10" t="s">
        <v>1322</v>
      </c>
      <c r="H912" s="16">
        <v>41</v>
      </c>
      <c r="I912" s="16">
        <v>41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0</v>
      </c>
      <c r="P912" s="16">
        <v>0</v>
      </c>
      <c r="Q912" s="7" t="s">
        <v>1219</v>
      </c>
      <c r="R912" s="7" t="str">
        <f>IF(Q912="","",VLOOKUP(Q912,Sheet2!$A$14:$B$65,2,0))</f>
        <v>急性期一般入院料１</v>
      </c>
      <c r="S912" s="16">
        <v>41</v>
      </c>
    </row>
    <row r="913" spans="2:19" outlineLevel="2" x14ac:dyDescent="0.15">
      <c r="B913" s="10" t="s">
        <v>1735</v>
      </c>
      <c r="C913" s="10" t="s">
        <v>2</v>
      </c>
      <c r="D913" s="7" t="s">
        <v>172</v>
      </c>
      <c r="E913" s="10" t="s">
        <v>536</v>
      </c>
      <c r="F913" s="10" t="s">
        <v>1322</v>
      </c>
      <c r="G913" s="10" t="s">
        <v>1322</v>
      </c>
      <c r="H913" s="16">
        <v>49</v>
      </c>
      <c r="I913" s="16">
        <v>49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7" t="s">
        <v>1282</v>
      </c>
      <c r="R913" s="7" t="str">
        <f>IF(Q913="","",VLOOKUP(Q913,Sheet2!$A$14:$B$65,2,0))</f>
        <v>小児入院医療管理料３</v>
      </c>
      <c r="S913" s="16">
        <v>49</v>
      </c>
    </row>
    <row r="914" spans="2:19" outlineLevel="1" x14ac:dyDescent="0.15">
      <c r="B914" s="10"/>
      <c r="C914" s="10"/>
      <c r="D914" s="9" t="s">
        <v>1431</v>
      </c>
      <c r="E914" s="10"/>
      <c r="F914" s="10"/>
      <c r="G914" s="10"/>
      <c r="H914" s="16">
        <f t="shared" ref="H914:P914" si="215">SUBTOTAL(9,H912:H913)</f>
        <v>90</v>
      </c>
      <c r="I914" s="16">
        <f t="shared" si="215"/>
        <v>90</v>
      </c>
      <c r="J914" s="16">
        <f t="shared" si="215"/>
        <v>0</v>
      </c>
      <c r="K914" s="16">
        <f t="shared" si="215"/>
        <v>0</v>
      </c>
      <c r="L914" s="16">
        <f t="shared" si="215"/>
        <v>0</v>
      </c>
      <c r="M914" s="16">
        <f t="shared" si="215"/>
        <v>0</v>
      </c>
      <c r="N914" s="16">
        <f t="shared" si="215"/>
        <v>0</v>
      </c>
      <c r="O914" s="16">
        <f t="shared" si="215"/>
        <v>0</v>
      </c>
      <c r="P914" s="16">
        <f t="shared" si="215"/>
        <v>0</v>
      </c>
      <c r="Q914" s="7"/>
      <c r="R914" s="7"/>
      <c r="S914" s="16">
        <f>SUBTOTAL(9,S912:S913)</f>
        <v>90</v>
      </c>
    </row>
    <row r="915" spans="2:19" outlineLevel="2" x14ac:dyDescent="0.15">
      <c r="B915" s="10" t="s">
        <v>1735</v>
      </c>
      <c r="C915" s="10" t="s">
        <v>2</v>
      </c>
      <c r="D915" s="7" t="s">
        <v>456</v>
      </c>
      <c r="E915" s="10" t="s">
        <v>1252</v>
      </c>
      <c r="F915" s="10" t="s">
        <v>1193</v>
      </c>
      <c r="G915" s="10" t="s">
        <v>1325</v>
      </c>
      <c r="H915" s="16">
        <v>0</v>
      </c>
      <c r="I915" s="16">
        <v>0</v>
      </c>
      <c r="J915" s="16">
        <v>0</v>
      </c>
      <c r="K915" s="16">
        <v>17</v>
      </c>
      <c r="L915" s="16">
        <v>16</v>
      </c>
      <c r="M915" s="16">
        <v>1</v>
      </c>
      <c r="N915" s="16">
        <v>0</v>
      </c>
      <c r="O915" s="16">
        <v>0</v>
      </c>
      <c r="P915" s="16">
        <v>0</v>
      </c>
      <c r="Q915" s="7" t="s">
        <v>1266</v>
      </c>
      <c r="R915" s="7" t="str">
        <f>IF(Q915="","",VLOOKUP(Q915,Sheet2!$A$14:$B$65,2,0))</f>
        <v>急性期一般入院料７</v>
      </c>
      <c r="S915" s="16">
        <v>17</v>
      </c>
    </row>
    <row r="916" spans="2:19" outlineLevel="1" x14ac:dyDescent="0.15">
      <c r="B916" s="10"/>
      <c r="C916" s="10"/>
      <c r="D916" s="9" t="s">
        <v>1713</v>
      </c>
      <c r="E916" s="10"/>
      <c r="F916" s="10"/>
      <c r="G916" s="10"/>
      <c r="H916" s="16">
        <f t="shared" ref="H916:P916" si="216">SUBTOTAL(9,H915:H915)</f>
        <v>0</v>
      </c>
      <c r="I916" s="16">
        <f t="shared" si="216"/>
        <v>0</v>
      </c>
      <c r="J916" s="16">
        <f t="shared" si="216"/>
        <v>0</v>
      </c>
      <c r="K916" s="16">
        <f t="shared" si="216"/>
        <v>17</v>
      </c>
      <c r="L916" s="16">
        <f t="shared" si="216"/>
        <v>16</v>
      </c>
      <c r="M916" s="16">
        <f t="shared" si="216"/>
        <v>1</v>
      </c>
      <c r="N916" s="16">
        <f t="shared" si="216"/>
        <v>0</v>
      </c>
      <c r="O916" s="16">
        <f t="shared" si="216"/>
        <v>0</v>
      </c>
      <c r="P916" s="16">
        <f t="shared" si="216"/>
        <v>0</v>
      </c>
      <c r="Q916" s="7"/>
      <c r="R916" s="7"/>
      <c r="S916" s="16">
        <f>SUBTOTAL(9,S915:S915)</f>
        <v>17</v>
      </c>
    </row>
    <row r="917" spans="2:19" outlineLevel="2" x14ac:dyDescent="0.15">
      <c r="B917" s="10" t="s">
        <v>1735</v>
      </c>
      <c r="C917" s="10" t="s">
        <v>2</v>
      </c>
      <c r="D917" s="7" t="s">
        <v>150</v>
      </c>
      <c r="E917" s="10" t="s">
        <v>492</v>
      </c>
      <c r="F917" s="10" t="s">
        <v>1323</v>
      </c>
      <c r="G917" s="10" t="s">
        <v>1323</v>
      </c>
      <c r="H917" s="16">
        <v>37</v>
      </c>
      <c r="I917" s="16">
        <v>37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7" t="s">
        <v>1256</v>
      </c>
      <c r="R917" s="7" t="str">
        <f>IF(Q917="","",VLOOKUP(Q917,Sheet2!$A$14:$B$65,2,0))</f>
        <v>急性期一般入院料４</v>
      </c>
      <c r="S917" s="16">
        <v>37</v>
      </c>
    </row>
    <row r="918" spans="2:19" outlineLevel="1" x14ac:dyDescent="0.15">
      <c r="B918" s="10"/>
      <c r="C918" s="10"/>
      <c r="D918" s="9" t="s">
        <v>1409</v>
      </c>
      <c r="E918" s="10"/>
      <c r="F918" s="10"/>
      <c r="G918" s="10"/>
      <c r="H918" s="16">
        <f t="shared" ref="H918:P918" si="217">SUBTOTAL(9,H917:H917)</f>
        <v>37</v>
      </c>
      <c r="I918" s="16">
        <f t="shared" si="217"/>
        <v>37</v>
      </c>
      <c r="J918" s="16">
        <f t="shared" si="217"/>
        <v>0</v>
      </c>
      <c r="K918" s="16">
        <f t="shared" si="217"/>
        <v>0</v>
      </c>
      <c r="L918" s="16">
        <f t="shared" si="217"/>
        <v>0</v>
      </c>
      <c r="M918" s="16">
        <f t="shared" si="217"/>
        <v>0</v>
      </c>
      <c r="N918" s="16">
        <f t="shared" si="217"/>
        <v>0</v>
      </c>
      <c r="O918" s="16">
        <f t="shared" si="217"/>
        <v>0</v>
      </c>
      <c r="P918" s="16">
        <f t="shared" si="217"/>
        <v>0</v>
      </c>
      <c r="Q918" s="7"/>
      <c r="R918" s="7"/>
      <c r="S918" s="16">
        <f>SUBTOTAL(9,S917:S917)</f>
        <v>37</v>
      </c>
    </row>
    <row r="919" spans="2:19" outlineLevel="2" x14ac:dyDescent="0.15">
      <c r="B919" s="10" t="s">
        <v>1735</v>
      </c>
      <c r="C919" s="10" t="s">
        <v>2</v>
      </c>
      <c r="D919" s="7" t="s">
        <v>427</v>
      </c>
      <c r="E919" s="10" t="s">
        <v>492</v>
      </c>
      <c r="F919" s="10" t="s">
        <v>1322</v>
      </c>
      <c r="G919" s="10" t="s">
        <v>1322</v>
      </c>
      <c r="H919" s="16">
        <v>30</v>
      </c>
      <c r="I919" s="16">
        <v>30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7" t="s">
        <v>1254</v>
      </c>
      <c r="R919" s="7" t="str">
        <f>IF(Q919="","",VLOOKUP(Q919,Sheet2!$A$14:$B$65,2,0))</f>
        <v>急性期一般入院料２</v>
      </c>
      <c r="S919" s="16">
        <v>30</v>
      </c>
    </row>
    <row r="920" spans="2:19" outlineLevel="2" x14ac:dyDescent="0.15">
      <c r="B920" s="10" t="s">
        <v>1735</v>
      </c>
      <c r="C920" s="10" t="s">
        <v>2</v>
      </c>
      <c r="D920" s="7" t="s">
        <v>427</v>
      </c>
      <c r="E920" s="10" t="s">
        <v>1229</v>
      </c>
      <c r="F920" s="10" t="s">
        <v>1193</v>
      </c>
      <c r="G920" s="10" t="s">
        <v>1193</v>
      </c>
      <c r="H920" s="16">
        <v>0</v>
      </c>
      <c r="I920" s="16">
        <v>0</v>
      </c>
      <c r="J920" s="16">
        <v>0</v>
      </c>
      <c r="K920" s="16">
        <v>105</v>
      </c>
      <c r="L920" s="16">
        <v>105</v>
      </c>
      <c r="M920" s="16">
        <v>0</v>
      </c>
      <c r="N920" s="16">
        <v>45</v>
      </c>
      <c r="O920" s="16">
        <v>45</v>
      </c>
      <c r="P920" s="16">
        <v>0</v>
      </c>
      <c r="Q920" s="7" t="s">
        <v>1266</v>
      </c>
      <c r="R920" s="7" t="str">
        <f>IF(Q920="","",VLOOKUP(Q920,Sheet2!$A$14:$B$65,2,0))</f>
        <v>急性期一般入院料７</v>
      </c>
      <c r="S920" s="16">
        <v>60</v>
      </c>
    </row>
    <row r="921" spans="2:19" outlineLevel="2" x14ac:dyDescent="0.15">
      <c r="B921" s="10" t="s">
        <v>1735</v>
      </c>
      <c r="C921" s="10" t="s">
        <v>2</v>
      </c>
      <c r="D921" s="7" t="s">
        <v>427</v>
      </c>
      <c r="E921" s="10" t="s">
        <v>1230</v>
      </c>
      <c r="F921" s="10" t="s">
        <v>1193</v>
      </c>
      <c r="G921" s="10" t="s">
        <v>1193</v>
      </c>
      <c r="H921" s="16">
        <v>0</v>
      </c>
      <c r="I921" s="16">
        <v>0</v>
      </c>
      <c r="J921" s="16">
        <v>0</v>
      </c>
      <c r="K921" s="16">
        <v>105</v>
      </c>
      <c r="L921" s="16">
        <v>105</v>
      </c>
      <c r="M921" s="16">
        <v>0</v>
      </c>
      <c r="N921" s="16">
        <v>45</v>
      </c>
      <c r="O921" s="16">
        <v>45</v>
      </c>
      <c r="P921" s="16">
        <v>0</v>
      </c>
      <c r="Q921" s="7" t="s">
        <v>433</v>
      </c>
      <c r="R921" s="7" t="str">
        <f>IF(Q921="","",VLOOKUP(Q921,Sheet2!$A$14:$B$65,2,0))</f>
        <v/>
      </c>
      <c r="S921" s="16">
        <v>0</v>
      </c>
    </row>
    <row r="922" spans="2:19" outlineLevel="1" x14ac:dyDescent="0.15">
      <c r="B922" s="10"/>
      <c r="C922" s="10"/>
      <c r="D922" s="9" t="s">
        <v>1685</v>
      </c>
      <c r="E922" s="10"/>
      <c r="F922" s="10"/>
      <c r="G922" s="10"/>
      <c r="H922" s="16">
        <f t="shared" ref="H922:P922" si="218">SUBTOTAL(9,H919:H921)</f>
        <v>30</v>
      </c>
      <c r="I922" s="16">
        <f t="shared" si="218"/>
        <v>30</v>
      </c>
      <c r="J922" s="16">
        <f t="shared" si="218"/>
        <v>0</v>
      </c>
      <c r="K922" s="16">
        <f t="shared" si="218"/>
        <v>210</v>
      </c>
      <c r="L922" s="16">
        <f t="shared" si="218"/>
        <v>210</v>
      </c>
      <c r="M922" s="16">
        <f t="shared" si="218"/>
        <v>0</v>
      </c>
      <c r="N922" s="16">
        <f t="shared" si="218"/>
        <v>90</v>
      </c>
      <c r="O922" s="16">
        <f t="shared" si="218"/>
        <v>90</v>
      </c>
      <c r="P922" s="16">
        <f t="shared" si="218"/>
        <v>0</v>
      </c>
      <c r="Q922" s="7"/>
      <c r="R922" s="7"/>
      <c r="S922" s="16">
        <f>SUBTOTAL(9,S919:S921)</f>
        <v>90</v>
      </c>
    </row>
    <row r="923" spans="2:19" outlineLevel="2" x14ac:dyDescent="0.15">
      <c r="B923" s="10" t="s">
        <v>1735</v>
      </c>
      <c r="C923" s="10" t="s">
        <v>2</v>
      </c>
      <c r="D923" s="7" t="s">
        <v>209</v>
      </c>
      <c r="E923" s="10" t="s">
        <v>894</v>
      </c>
      <c r="F923" s="10" t="s">
        <v>1322</v>
      </c>
      <c r="G923" s="10" t="s">
        <v>1322</v>
      </c>
      <c r="H923" s="16">
        <v>50</v>
      </c>
      <c r="I923" s="16">
        <v>50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0</v>
      </c>
      <c r="P923" s="16">
        <v>0</v>
      </c>
      <c r="Q923" s="7" t="s">
        <v>1254</v>
      </c>
      <c r="R923" s="7" t="str">
        <f>IF(Q923="","",VLOOKUP(Q923,Sheet2!$A$14:$B$65,2,0))</f>
        <v>急性期一般入院料２</v>
      </c>
      <c r="S923" s="16">
        <v>50</v>
      </c>
    </row>
    <row r="924" spans="2:19" outlineLevel="2" x14ac:dyDescent="0.15">
      <c r="B924" s="10" t="s">
        <v>1735</v>
      </c>
      <c r="C924" s="10" t="s">
        <v>2</v>
      </c>
      <c r="D924" s="7" t="s">
        <v>209</v>
      </c>
      <c r="E924" s="10" t="s">
        <v>895</v>
      </c>
      <c r="F924" s="10" t="s">
        <v>1322</v>
      </c>
      <c r="G924" s="10" t="s">
        <v>1322</v>
      </c>
      <c r="H924" s="16">
        <v>50</v>
      </c>
      <c r="I924" s="16">
        <v>50</v>
      </c>
      <c r="J924" s="16">
        <v>0</v>
      </c>
      <c r="K924" s="16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7" t="s">
        <v>1254</v>
      </c>
      <c r="R924" s="7" t="str">
        <f>IF(Q924="","",VLOOKUP(Q924,Sheet2!$A$14:$B$65,2,0))</f>
        <v>急性期一般入院料２</v>
      </c>
      <c r="S924" s="16">
        <v>50</v>
      </c>
    </row>
    <row r="925" spans="2:19" outlineLevel="2" x14ac:dyDescent="0.15">
      <c r="B925" s="10" t="s">
        <v>1735</v>
      </c>
      <c r="C925" s="10" t="s">
        <v>2</v>
      </c>
      <c r="D925" s="7" t="s">
        <v>209</v>
      </c>
      <c r="E925" s="10" t="s">
        <v>896</v>
      </c>
      <c r="F925" s="10" t="s">
        <v>1323</v>
      </c>
      <c r="G925" s="10" t="s">
        <v>1323</v>
      </c>
      <c r="H925" s="16">
        <v>50</v>
      </c>
      <c r="I925" s="16">
        <v>30</v>
      </c>
      <c r="J925" s="16">
        <v>20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7" t="s">
        <v>1282</v>
      </c>
      <c r="R925" s="7" t="str">
        <f>IF(Q925="","",VLOOKUP(Q925,Sheet2!$A$14:$B$65,2,0))</f>
        <v>小児入院医療管理料３</v>
      </c>
      <c r="S925" s="16">
        <v>30</v>
      </c>
    </row>
    <row r="926" spans="2:19" outlineLevel="2" x14ac:dyDescent="0.15">
      <c r="B926" s="10" t="s">
        <v>1735</v>
      </c>
      <c r="C926" s="10" t="s">
        <v>2</v>
      </c>
      <c r="D926" s="7" t="s">
        <v>209</v>
      </c>
      <c r="E926" s="10" t="s">
        <v>897</v>
      </c>
      <c r="F926" s="10" t="s">
        <v>1323</v>
      </c>
      <c r="G926" s="10" t="s">
        <v>1323</v>
      </c>
      <c r="H926" s="16">
        <v>50</v>
      </c>
      <c r="I926" s="16">
        <v>50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7" t="s">
        <v>1274</v>
      </c>
      <c r="R926" s="7" t="str">
        <f>IF(Q926="","",VLOOKUP(Q926,Sheet2!$A$14:$B$65,2,0))</f>
        <v>小児入院医療管理料２</v>
      </c>
      <c r="S926" s="16">
        <v>50</v>
      </c>
    </row>
    <row r="927" spans="2:19" outlineLevel="2" x14ac:dyDescent="0.15">
      <c r="B927" s="10" t="s">
        <v>1735</v>
      </c>
      <c r="C927" s="10" t="s">
        <v>2</v>
      </c>
      <c r="D927" s="7" t="s">
        <v>209</v>
      </c>
      <c r="E927" s="10" t="s">
        <v>898</v>
      </c>
      <c r="F927" s="10" t="s">
        <v>1322</v>
      </c>
      <c r="G927" s="10" t="s">
        <v>1322</v>
      </c>
      <c r="H927" s="16">
        <v>50</v>
      </c>
      <c r="I927" s="16">
        <v>44</v>
      </c>
      <c r="J927" s="16">
        <v>6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7" t="s">
        <v>1254</v>
      </c>
      <c r="R927" s="7" t="str">
        <f>IF(Q927="","",VLOOKUP(Q927,Sheet2!$A$14:$B$65,2,0))</f>
        <v>急性期一般入院料２</v>
      </c>
      <c r="S927" s="16">
        <v>44</v>
      </c>
    </row>
    <row r="928" spans="2:19" outlineLevel="1" x14ac:dyDescent="0.15">
      <c r="B928" s="10"/>
      <c r="C928" s="10"/>
      <c r="D928" s="9" t="s">
        <v>1468</v>
      </c>
      <c r="E928" s="10"/>
      <c r="F928" s="10"/>
      <c r="G928" s="10"/>
      <c r="H928" s="16">
        <f t="shared" ref="H928:P928" si="219">SUBTOTAL(9,H923:H927)</f>
        <v>250</v>
      </c>
      <c r="I928" s="16">
        <f t="shared" si="219"/>
        <v>224</v>
      </c>
      <c r="J928" s="16">
        <f t="shared" si="219"/>
        <v>26</v>
      </c>
      <c r="K928" s="16">
        <f t="shared" si="219"/>
        <v>0</v>
      </c>
      <c r="L928" s="16">
        <f t="shared" si="219"/>
        <v>0</v>
      </c>
      <c r="M928" s="16">
        <f t="shared" si="219"/>
        <v>0</v>
      </c>
      <c r="N928" s="16">
        <f t="shared" si="219"/>
        <v>0</v>
      </c>
      <c r="O928" s="16">
        <f t="shared" si="219"/>
        <v>0</v>
      </c>
      <c r="P928" s="16">
        <f t="shared" si="219"/>
        <v>0</v>
      </c>
      <c r="Q928" s="7"/>
      <c r="R928" s="7"/>
      <c r="S928" s="16">
        <f>SUBTOTAL(9,S923:S927)</f>
        <v>224</v>
      </c>
    </row>
    <row r="929" spans="2:19" outlineLevel="2" x14ac:dyDescent="0.15">
      <c r="B929" s="10" t="s">
        <v>1735</v>
      </c>
      <c r="C929" s="10" t="s">
        <v>2</v>
      </c>
      <c r="D929" s="7" t="s">
        <v>210</v>
      </c>
      <c r="E929" s="10" t="s">
        <v>899</v>
      </c>
      <c r="F929" s="10" t="s">
        <v>1324</v>
      </c>
      <c r="G929" s="10" t="s">
        <v>1321</v>
      </c>
      <c r="H929" s="16">
        <v>48</v>
      </c>
      <c r="I929" s="16">
        <v>0</v>
      </c>
      <c r="J929" s="16">
        <v>48</v>
      </c>
      <c r="K929" s="16">
        <v>0</v>
      </c>
      <c r="L929" s="16">
        <v>0</v>
      </c>
      <c r="M929" s="16">
        <v>0</v>
      </c>
      <c r="N929" s="16">
        <v>0</v>
      </c>
      <c r="O929" s="16">
        <v>0</v>
      </c>
      <c r="P929" s="16">
        <v>0</v>
      </c>
      <c r="Q929" s="7" t="s">
        <v>1261</v>
      </c>
      <c r="R929" s="7" t="str">
        <f>IF(Q929="","",VLOOKUP(Q929,Sheet2!$A$14:$B$65,2,0))</f>
        <v>地域一般入院料２</v>
      </c>
      <c r="S929" s="16">
        <v>48</v>
      </c>
    </row>
    <row r="930" spans="2:19" outlineLevel="2" x14ac:dyDescent="0.15">
      <c r="B930" s="10" t="s">
        <v>1735</v>
      </c>
      <c r="C930" s="10" t="s">
        <v>2</v>
      </c>
      <c r="D930" s="7" t="s">
        <v>210</v>
      </c>
      <c r="E930" s="10" t="s">
        <v>900</v>
      </c>
      <c r="F930" s="10" t="s">
        <v>1321</v>
      </c>
      <c r="G930" s="10" t="s">
        <v>1321</v>
      </c>
      <c r="H930" s="16">
        <v>49</v>
      </c>
      <c r="I930" s="16">
        <v>49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7" t="s">
        <v>1261</v>
      </c>
      <c r="R930" s="7" t="str">
        <f>IF(Q930="","",VLOOKUP(Q930,Sheet2!$A$14:$B$65,2,0))</f>
        <v>地域一般入院料２</v>
      </c>
      <c r="S930" s="16">
        <v>49</v>
      </c>
    </row>
    <row r="931" spans="2:19" outlineLevel="2" x14ac:dyDescent="0.15">
      <c r="B931" s="10" t="s">
        <v>1735</v>
      </c>
      <c r="C931" s="10" t="s">
        <v>2</v>
      </c>
      <c r="D931" s="7" t="s">
        <v>210</v>
      </c>
      <c r="E931" s="10" t="s">
        <v>901</v>
      </c>
      <c r="F931" s="10" t="s">
        <v>1321</v>
      </c>
      <c r="G931" s="10" t="s">
        <v>1321</v>
      </c>
      <c r="H931" s="16">
        <v>47</v>
      </c>
      <c r="I931" s="16">
        <v>47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7" t="s">
        <v>1261</v>
      </c>
      <c r="R931" s="7" t="str">
        <f>IF(Q931="","",VLOOKUP(Q931,Sheet2!$A$14:$B$65,2,0))</f>
        <v>地域一般入院料２</v>
      </c>
      <c r="S931" s="16">
        <v>47</v>
      </c>
    </row>
    <row r="932" spans="2:19" outlineLevel="2" x14ac:dyDescent="0.15">
      <c r="B932" s="10" t="s">
        <v>1735</v>
      </c>
      <c r="C932" s="10" t="s">
        <v>2</v>
      </c>
      <c r="D932" s="7" t="s">
        <v>210</v>
      </c>
      <c r="E932" s="10" t="s">
        <v>902</v>
      </c>
      <c r="F932" s="10" t="s">
        <v>1321</v>
      </c>
      <c r="G932" s="10" t="s">
        <v>1321</v>
      </c>
      <c r="H932" s="16">
        <v>49</v>
      </c>
      <c r="I932" s="16">
        <v>49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7" t="s">
        <v>1261</v>
      </c>
      <c r="R932" s="7" t="str">
        <f>IF(Q932="","",VLOOKUP(Q932,Sheet2!$A$14:$B$65,2,0))</f>
        <v>地域一般入院料２</v>
      </c>
      <c r="S932" s="16">
        <v>49</v>
      </c>
    </row>
    <row r="933" spans="2:19" outlineLevel="2" x14ac:dyDescent="0.15">
      <c r="B933" s="10" t="s">
        <v>1735</v>
      </c>
      <c r="C933" s="10" t="s">
        <v>2</v>
      </c>
      <c r="D933" s="7" t="s">
        <v>210</v>
      </c>
      <c r="E933" s="10" t="s">
        <v>903</v>
      </c>
      <c r="F933" s="10" t="s">
        <v>1321</v>
      </c>
      <c r="G933" s="10" t="s">
        <v>1321</v>
      </c>
      <c r="H933" s="16">
        <v>30</v>
      </c>
      <c r="I933" s="16">
        <v>30</v>
      </c>
      <c r="J933" s="16">
        <v>0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7" t="s">
        <v>1261</v>
      </c>
      <c r="R933" s="7" t="str">
        <f>IF(Q933="","",VLOOKUP(Q933,Sheet2!$A$14:$B$65,2,0))</f>
        <v>地域一般入院料２</v>
      </c>
      <c r="S933" s="16">
        <v>30</v>
      </c>
    </row>
    <row r="934" spans="2:19" outlineLevel="2" x14ac:dyDescent="0.15">
      <c r="B934" s="10" t="s">
        <v>1735</v>
      </c>
      <c r="C934" s="10" t="s">
        <v>2</v>
      </c>
      <c r="D934" s="7" t="s">
        <v>210</v>
      </c>
      <c r="E934" s="10" t="s">
        <v>904</v>
      </c>
      <c r="F934" s="10" t="s">
        <v>1321</v>
      </c>
      <c r="G934" s="10" t="s">
        <v>1321</v>
      </c>
      <c r="H934" s="16">
        <v>40</v>
      </c>
      <c r="I934" s="16">
        <v>40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7" t="s">
        <v>1261</v>
      </c>
      <c r="R934" s="7" t="str">
        <f>IF(Q934="","",VLOOKUP(Q934,Sheet2!$A$14:$B$65,2,0))</f>
        <v>地域一般入院料２</v>
      </c>
      <c r="S934" s="16">
        <v>40</v>
      </c>
    </row>
    <row r="935" spans="2:19" outlineLevel="2" x14ac:dyDescent="0.15">
      <c r="B935" s="10" t="s">
        <v>1735</v>
      </c>
      <c r="C935" s="10" t="s">
        <v>2</v>
      </c>
      <c r="D935" s="7" t="s">
        <v>210</v>
      </c>
      <c r="E935" s="10" t="s">
        <v>905</v>
      </c>
      <c r="F935" s="10" t="s">
        <v>1321</v>
      </c>
      <c r="G935" s="10" t="s">
        <v>1321</v>
      </c>
      <c r="H935" s="16">
        <v>18</v>
      </c>
      <c r="I935" s="16">
        <v>18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16">
        <v>0</v>
      </c>
      <c r="P935" s="16">
        <v>0</v>
      </c>
      <c r="Q935" s="7" t="s">
        <v>1261</v>
      </c>
      <c r="R935" s="7" t="str">
        <f>IF(Q935="","",VLOOKUP(Q935,Sheet2!$A$14:$B$65,2,0))</f>
        <v>地域一般入院料２</v>
      </c>
      <c r="S935" s="16">
        <v>18</v>
      </c>
    </row>
    <row r="936" spans="2:19" outlineLevel="2" x14ac:dyDescent="0.15">
      <c r="B936" s="10" t="s">
        <v>1735</v>
      </c>
      <c r="C936" s="10" t="s">
        <v>2</v>
      </c>
      <c r="D936" s="7" t="s">
        <v>210</v>
      </c>
      <c r="E936" s="10" t="s">
        <v>906</v>
      </c>
      <c r="F936" s="10" t="s">
        <v>1321</v>
      </c>
      <c r="G936" s="10" t="s">
        <v>1321</v>
      </c>
      <c r="H936" s="16">
        <v>9</v>
      </c>
      <c r="I936" s="16">
        <v>9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0</v>
      </c>
      <c r="P936" s="16">
        <v>0</v>
      </c>
      <c r="Q936" s="7" t="s">
        <v>1261</v>
      </c>
      <c r="R936" s="7" t="str">
        <f>IF(Q936="","",VLOOKUP(Q936,Sheet2!$A$14:$B$65,2,0))</f>
        <v>地域一般入院料２</v>
      </c>
      <c r="S936" s="16">
        <v>9</v>
      </c>
    </row>
    <row r="937" spans="2:19" outlineLevel="2" x14ac:dyDescent="0.15">
      <c r="B937" s="10" t="s">
        <v>1735</v>
      </c>
      <c r="C937" s="10" t="s">
        <v>2</v>
      </c>
      <c r="D937" s="7" t="s">
        <v>210</v>
      </c>
      <c r="E937" s="10" t="s">
        <v>907</v>
      </c>
      <c r="F937" s="10" t="s">
        <v>1321</v>
      </c>
      <c r="G937" s="10" t="s">
        <v>1321</v>
      </c>
      <c r="H937" s="16">
        <v>12</v>
      </c>
      <c r="I937" s="16">
        <v>12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7" t="s">
        <v>1270</v>
      </c>
      <c r="R937" s="7" t="str">
        <f>IF(Q937="","",VLOOKUP(Q937,Sheet2!$A$14:$B$65,2,0))</f>
        <v>ﾊｲｹｱﾕﾆｯﾄ入院医療管理料２</v>
      </c>
      <c r="S937" s="16">
        <v>12</v>
      </c>
    </row>
    <row r="938" spans="2:19" outlineLevel="2" x14ac:dyDescent="0.15">
      <c r="B938" s="10" t="s">
        <v>1735</v>
      </c>
      <c r="C938" s="10" t="s">
        <v>2</v>
      </c>
      <c r="D938" s="7" t="s">
        <v>210</v>
      </c>
      <c r="E938" s="10" t="s">
        <v>908</v>
      </c>
      <c r="F938" s="10" t="s">
        <v>1321</v>
      </c>
      <c r="G938" s="10" t="s">
        <v>1321</v>
      </c>
      <c r="H938" s="16">
        <v>18</v>
      </c>
      <c r="I938" s="16">
        <v>18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7" t="s">
        <v>1297</v>
      </c>
      <c r="R938" s="7" t="str">
        <f>IF(Q938="","",VLOOKUP(Q938,Sheet2!$A$14:$B$65,2,0))</f>
        <v>脳卒中ｹｱﾕﾆｯﾄ入院医療管理料</v>
      </c>
      <c r="S938" s="16">
        <v>18</v>
      </c>
    </row>
    <row r="939" spans="2:19" outlineLevel="2" x14ac:dyDescent="0.15">
      <c r="B939" s="10" t="s">
        <v>1735</v>
      </c>
      <c r="C939" s="10" t="s">
        <v>2</v>
      </c>
      <c r="D939" s="7" t="s">
        <v>210</v>
      </c>
      <c r="E939" s="10" t="s">
        <v>909</v>
      </c>
      <c r="F939" s="10" t="s">
        <v>1321</v>
      </c>
      <c r="G939" s="10" t="s">
        <v>1321</v>
      </c>
      <c r="H939" s="16">
        <v>49</v>
      </c>
      <c r="I939" s="16">
        <v>49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0</v>
      </c>
      <c r="Q939" s="7" t="s">
        <v>1261</v>
      </c>
      <c r="R939" s="7" t="str">
        <f>IF(Q939="","",VLOOKUP(Q939,Sheet2!$A$14:$B$65,2,0))</f>
        <v>地域一般入院料２</v>
      </c>
      <c r="S939" s="16">
        <v>49</v>
      </c>
    </row>
    <row r="940" spans="2:19" outlineLevel="2" x14ac:dyDescent="0.15">
      <c r="B940" s="10" t="s">
        <v>1735</v>
      </c>
      <c r="C940" s="10" t="s">
        <v>2</v>
      </c>
      <c r="D940" s="7" t="s">
        <v>210</v>
      </c>
      <c r="E940" s="10" t="s">
        <v>910</v>
      </c>
      <c r="F940" s="10" t="s">
        <v>1321</v>
      </c>
      <c r="G940" s="10" t="s">
        <v>1321</v>
      </c>
      <c r="H940" s="16">
        <v>49</v>
      </c>
      <c r="I940" s="16">
        <v>49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7" t="s">
        <v>1261</v>
      </c>
      <c r="R940" s="7" t="str">
        <f>IF(Q940="","",VLOOKUP(Q940,Sheet2!$A$14:$B$65,2,0))</f>
        <v>地域一般入院料２</v>
      </c>
      <c r="S940" s="16">
        <v>49</v>
      </c>
    </row>
    <row r="941" spans="2:19" outlineLevel="2" x14ac:dyDescent="0.15">
      <c r="B941" s="10" t="s">
        <v>1735</v>
      </c>
      <c r="C941" s="10" t="s">
        <v>2</v>
      </c>
      <c r="D941" s="7" t="s">
        <v>210</v>
      </c>
      <c r="E941" s="10" t="s">
        <v>911</v>
      </c>
      <c r="F941" s="10" t="s">
        <v>1321</v>
      </c>
      <c r="G941" s="10" t="s">
        <v>1321</v>
      </c>
      <c r="H941" s="16">
        <v>43</v>
      </c>
      <c r="I941" s="16">
        <v>43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7" t="s">
        <v>1261</v>
      </c>
      <c r="R941" s="7" t="str">
        <f>IF(Q941="","",VLOOKUP(Q941,Sheet2!$A$14:$B$65,2,0))</f>
        <v>地域一般入院料２</v>
      </c>
      <c r="S941" s="16">
        <v>43</v>
      </c>
    </row>
    <row r="942" spans="2:19" outlineLevel="2" x14ac:dyDescent="0.15">
      <c r="B942" s="10" t="s">
        <v>1735</v>
      </c>
      <c r="C942" s="10" t="s">
        <v>2</v>
      </c>
      <c r="D942" s="7" t="s">
        <v>210</v>
      </c>
      <c r="E942" s="10" t="s">
        <v>912</v>
      </c>
      <c r="F942" s="10" t="s">
        <v>1321</v>
      </c>
      <c r="G942" s="10" t="s">
        <v>1321</v>
      </c>
      <c r="H942" s="16">
        <v>42</v>
      </c>
      <c r="I942" s="16">
        <v>42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7" t="s">
        <v>1261</v>
      </c>
      <c r="R942" s="7" t="str">
        <f>IF(Q942="","",VLOOKUP(Q942,Sheet2!$A$14:$B$65,2,0))</f>
        <v>地域一般入院料２</v>
      </c>
      <c r="S942" s="16">
        <v>42</v>
      </c>
    </row>
    <row r="943" spans="2:19" outlineLevel="2" x14ac:dyDescent="0.15">
      <c r="B943" s="10" t="s">
        <v>1735</v>
      </c>
      <c r="C943" s="10" t="s">
        <v>2</v>
      </c>
      <c r="D943" s="7" t="s">
        <v>210</v>
      </c>
      <c r="E943" s="10" t="s">
        <v>913</v>
      </c>
      <c r="F943" s="10" t="s">
        <v>1193</v>
      </c>
      <c r="G943" s="10" t="s">
        <v>1193</v>
      </c>
      <c r="H943" s="16">
        <v>16</v>
      </c>
      <c r="I943" s="16">
        <v>16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7" t="s">
        <v>1290</v>
      </c>
      <c r="R943" s="7" t="str">
        <f>IF(Q943="","",VLOOKUP(Q943,Sheet2!$A$14:$B$65,2,0))</f>
        <v>回復期リハビリテーション病棟入院料４</v>
      </c>
      <c r="S943" s="16">
        <v>16</v>
      </c>
    </row>
    <row r="944" spans="2:19" outlineLevel="2" x14ac:dyDescent="0.15">
      <c r="B944" s="10" t="s">
        <v>1735</v>
      </c>
      <c r="C944" s="10" t="s">
        <v>2</v>
      </c>
      <c r="D944" s="7" t="s">
        <v>210</v>
      </c>
      <c r="E944" s="10" t="s">
        <v>914</v>
      </c>
      <c r="F944" s="10" t="s">
        <v>1321</v>
      </c>
      <c r="G944" s="10" t="s">
        <v>1321</v>
      </c>
      <c r="H944" s="16">
        <v>18</v>
      </c>
      <c r="I944" s="16">
        <v>18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7" t="s">
        <v>1264</v>
      </c>
      <c r="R944" s="7" t="str">
        <f>IF(Q944="","",VLOOKUP(Q944,Sheet2!$A$14:$B$65,2,0))</f>
        <v>障害者施設等13対１入院基本料</v>
      </c>
      <c r="S944" s="16">
        <v>18</v>
      </c>
    </row>
    <row r="945" spans="2:19" outlineLevel="2" x14ac:dyDescent="0.15">
      <c r="B945" s="10" t="s">
        <v>1735</v>
      </c>
      <c r="C945" s="10" t="s">
        <v>2</v>
      </c>
      <c r="D945" s="7" t="s">
        <v>210</v>
      </c>
      <c r="E945" s="10" t="s">
        <v>915</v>
      </c>
      <c r="F945" s="10" t="s">
        <v>1321</v>
      </c>
      <c r="G945" s="10" t="s">
        <v>1321</v>
      </c>
      <c r="H945" s="16">
        <v>16</v>
      </c>
      <c r="I945" s="16">
        <v>16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7" t="s">
        <v>1301</v>
      </c>
      <c r="R945" s="7" t="str">
        <f>IF(Q945="","",VLOOKUP(Q945,Sheet2!$A$14:$B$65,2,0))</f>
        <v>救命救急入院料３</v>
      </c>
      <c r="S945" s="16">
        <v>16</v>
      </c>
    </row>
    <row r="946" spans="2:19" outlineLevel="2" x14ac:dyDescent="0.15">
      <c r="B946" s="10" t="s">
        <v>1735</v>
      </c>
      <c r="C946" s="10" t="s">
        <v>2</v>
      </c>
      <c r="D946" s="7" t="s">
        <v>210</v>
      </c>
      <c r="E946" s="10" t="s">
        <v>916</v>
      </c>
      <c r="F946" s="10" t="s">
        <v>1321</v>
      </c>
      <c r="G946" s="10" t="s">
        <v>1321</v>
      </c>
      <c r="H946" s="16">
        <v>20</v>
      </c>
      <c r="I946" s="16">
        <v>20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7" t="s">
        <v>1271</v>
      </c>
      <c r="R946" s="7" t="str">
        <f>IF(Q946="","",VLOOKUP(Q946,Sheet2!$A$14:$B$65,2,0))</f>
        <v>障害者施設等10対１入院基本料</v>
      </c>
      <c r="S946" s="16">
        <v>20</v>
      </c>
    </row>
    <row r="947" spans="2:19" outlineLevel="2" x14ac:dyDescent="0.15">
      <c r="B947" s="10" t="s">
        <v>1735</v>
      </c>
      <c r="C947" s="10" t="s">
        <v>2</v>
      </c>
      <c r="D947" s="7" t="s">
        <v>210</v>
      </c>
      <c r="E947" s="10" t="s">
        <v>917</v>
      </c>
      <c r="F947" s="10" t="s">
        <v>1321</v>
      </c>
      <c r="G947" s="10" t="s">
        <v>1321</v>
      </c>
      <c r="H947" s="16">
        <v>23</v>
      </c>
      <c r="I947" s="16">
        <v>23</v>
      </c>
      <c r="J947" s="16">
        <v>0</v>
      </c>
      <c r="K947" s="16">
        <v>0</v>
      </c>
      <c r="L947" s="16">
        <v>0</v>
      </c>
      <c r="M947" s="16">
        <v>0</v>
      </c>
      <c r="N947" s="16">
        <v>0</v>
      </c>
      <c r="O947" s="16">
        <v>0</v>
      </c>
      <c r="P947" s="16">
        <v>0</v>
      </c>
      <c r="Q947" s="7" t="s">
        <v>1303</v>
      </c>
      <c r="R947" s="7" t="str">
        <f>IF(Q947="","",VLOOKUP(Q947,Sheet2!$A$14:$B$65,2,0))</f>
        <v>専門病院10対１入院基本料</v>
      </c>
      <c r="S947" s="16">
        <v>23</v>
      </c>
    </row>
    <row r="948" spans="2:19" outlineLevel="2" x14ac:dyDescent="0.15">
      <c r="B948" s="10" t="s">
        <v>1735</v>
      </c>
      <c r="C948" s="10" t="s">
        <v>2</v>
      </c>
      <c r="D948" s="7" t="s">
        <v>210</v>
      </c>
      <c r="E948" s="10" t="s">
        <v>918</v>
      </c>
      <c r="F948" s="10" t="s">
        <v>1321</v>
      </c>
      <c r="G948" s="10" t="s">
        <v>1321</v>
      </c>
      <c r="H948" s="16">
        <v>50</v>
      </c>
      <c r="I948" s="16">
        <v>50</v>
      </c>
      <c r="J948" s="16">
        <v>0</v>
      </c>
      <c r="K948" s="16">
        <v>0</v>
      </c>
      <c r="L948" s="16">
        <v>0</v>
      </c>
      <c r="M948" s="16">
        <v>0</v>
      </c>
      <c r="N948" s="16">
        <v>0</v>
      </c>
      <c r="O948" s="16">
        <v>0</v>
      </c>
      <c r="P948" s="16">
        <v>0</v>
      </c>
      <c r="Q948" s="7" t="s">
        <v>1261</v>
      </c>
      <c r="R948" s="7" t="str">
        <f>IF(Q948="","",VLOOKUP(Q948,Sheet2!$A$14:$B$65,2,0))</f>
        <v>地域一般入院料２</v>
      </c>
      <c r="S948" s="16">
        <v>50</v>
      </c>
    </row>
    <row r="949" spans="2:19" outlineLevel="2" x14ac:dyDescent="0.15">
      <c r="B949" s="10" t="s">
        <v>1735</v>
      </c>
      <c r="C949" s="10" t="s">
        <v>2</v>
      </c>
      <c r="D949" s="7" t="s">
        <v>210</v>
      </c>
      <c r="E949" s="10" t="s">
        <v>919</v>
      </c>
      <c r="F949" s="10" t="s">
        <v>1321</v>
      </c>
      <c r="G949" s="10" t="s">
        <v>1321</v>
      </c>
      <c r="H949" s="16">
        <v>56</v>
      </c>
      <c r="I949" s="16">
        <v>56</v>
      </c>
      <c r="J949" s="16">
        <v>0</v>
      </c>
      <c r="K949" s="16">
        <v>0</v>
      </c>
      <c r="L949" s="16">
        <v>0</v>
      </c>
      <c r="M949" s="16">
        <v>0</v>
      </c>
      <c r="N949" s="16">
        <v>0</v>
      </c>
      <c r="O949" s="16">
        <v>0</v>
      </c>
      <c r="P949" s="16">
        <v>0</v>
      </c>
      <c r="Q949" s="7" t="s">
        <v>1269</v>
      </c>
      <c r="R949" s="7" t="str">
        <f>IF(Q949="","",VLOOKUP(Q949,Sheet2!$A$14:$B$65,2,0))</f>
        <v>新生児特定集中治療室管理料２</v>
      </c>
      <c r="S949" s="16">
        <v>56</v>
      </c>
    </row>
    <row r="950" spans="2:19" outlineLevel="2" x14ac:dyDescent="0.15">
      <c r="B950" s="10" t="s">
        <v>1735</v>
      </c>
      <c r="C950" s="10" t="s">
        <v>2</v>
      </c>
      <c r="D950" s="7" t="s">
        <v>210</v>
      </c>
      <c r="E950" s="10" t="s">
        <v>920</v>
      </c>
      <c r="F950" s="10" t="s">
        <v>1321</v>
      </c>
      <c r="G950" s="10" t="s">
        <v>1321</v>
      </c>
      <c r="H950" s="16">
        <v>49</v>
      </c>
      <c r="I950" s="16">
        <v>49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7" t="s">
        <v>1261</v>
      </c>
      <c r="R950" s="7" t="str">
        <f>IF(Q950="","",VLOOKUP(Q950,Sheet2!$A$14:$B$65,2,0))</f>
        <v>地域一般入院料２</v>
      </c>
      <c r="S950" s="16">
        <v>49</v>
      </c>
    </row>
    <row r="951" spans="2:19" outlineLevel="2" x14ac:dyDescent="0.15">
      <c r="B951" s="10" t="s">
        <v>1735</v>
      </c>
      <c r="C951" s="10" t="s">
        <v>2</v>
      </c>
      <c r="D951" s="7" t="s">
        <v>210</v>
      </c>
      <c r="E951" s="10" t="s">
        <v>921</v>
      </c>
      <c r="F951" s="10" t="s">
        <v>1321</v>
      </c>
      <c r="G951" s="10" t="s">
        <v>1321</v>
      </c>
      <c r="H951" s="16">
        <v>44</v>
      </c>
      <c r="I951" s="16">
        <v>44</v>
      </c>
      <c r="J951" s="16">
        <v>0</v>
      </c>
      <c r="K951" s="16">
        <v>0</v>
      </c>
      <c r="L951" s="16">
        <v>0</v>
      </c>
      <c r="M951" s="16">
        <v>0</v>
      </c>
      <c r="N951" s="16">
        <v>0</v>
      </c>
      <c r="O951" s="16">
        <v>0</v>
      </c>
      <c r="P951" s="16">
        <v>0</v>
      </c>
      <c r="Q951" s="7" t="s">
        <v>1261</v>
      </c>
      <c r="R951" s="7" t="str">
        <f>IF(Q951="","",VLOOKUP(Q951,Sheet2!$A$14:$B$65,2,0))</f>
        <v>地域一般入院料２</v>
      </c>
      <c r="S951" s="16">
        <v>44</v>
      </c>
    </row>
    <row r="952" spans="2:19" outlineLevel="2" x14ac:dyDescent="0.15">
      <c r="B952" s="10" t="s">
        <v>1735</v>
      </c>
      <c r="C952" s="10" t="s">
        <v>2</v>
      </c>
      <c r="D952" s="7" t="s">
        <v>210</v>
      </c>
      <c r="E952" s="10" t="s">
        <v>922</v>
      </c>
      <c r="F952" s="10" t="s">
        <v>1321</v>
      </c>
      <c r="G952" s="10" t="s">
        <v>1321</v>
      </c>
      <c r="H952" s="16">
        <v>44</v>
      </c>
      <c r="I952" s="16">
        <v>44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7" t="s">
        <v>1261</v>
      </c>
      <c r="R952" s="7" t="str">
        <f>IF(Q952="","",VLOOKUP(Q952,Sheet2!$A$14:$B$65,2,0))</f>
        <v>地域一般入院料２</v>
      </c>
      <c r="S952" s="16">
        <v>44</v>
      </c>
    </row>
    <row r="953" spans="2:19" outlineLevel="2" x14ac:dyDescent="0.15">
      <c r="B953" s="10" t="s">
        <v>1735</v>
      </c>
      <c r="C953" s="10" t="s">
        <v>2</v>
      </c>
      <c r="D953" s="7" t="s">
        <v>210</v>
      </c>
      <c r="E953" s="10" t="s">
        <v>923</v>
      </c>
      <c r="F953" s="10" t="s">
        <v>1321</v>
      </c>
      <c r="G953" s="10" t="s">
        <v>1321</v>
      </c>
      <c r="H953" s="16">
        <v>44</v>
      </c>
      <c r="I953" s="16">
        <v>44</v>
      </c>
      <c r="J953" s="16">
        <v>0</v>
      </c>
      <c r="K953" s="16">
        <v>0</v>
      </c>
      <c r="L953" s="16">
        <v>0</v>
      </c>
      <c r="M953" s="16">
        <v>0</v>
      </c>
      <c r="N953" s="16">
        <v>0</v>
      </c>
      <c r="O953" s="16">
        <v>0</v>
      </c>
      <c r="P953" s="16">
        <v>0</v>
      </c>
      <c r="Q953" s="7" t="s">
        <v>1261</v>
      </c>
      <c r="R953" s="7" t="str">
        <f>IF(Q953="","",VLOOKUP(Q953,Sheet2!$A$14:$B$65,2,0))</f>
        <v>地域一般入院料２</v>
      </c>
      <c r="S953" s="16">
        <v>44</v>
      </c>
    </row>
    <row r="954" spans="2:19" outlineLevel="2" x14ac:dyDescent="0.15">
      <c r="B954" s="10" t="s">
        <v>1735</v>
      </c>
      <c r="C954" s="10" t="s">
        <v>2</v>
      </c>
      <c r="D954" s="7" t="s">
        <v>210</v>
      </c>
      <c r="E954" s="10" t="s">
        <v>924</v>
      </c>
      <c r="F954" s="10" t="s">
        <v>1321</v>
      </c>
      <c r="G954" s="10" t="s">
        <v>1321</v>
      </c>
      <c r="H954" s="16">
        <v>45</v>
      </c>
      <c r="I954" s="16">
        <v>45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7" t="s">
        <v>1261</v>
      </c>
      <c r="R954" s="7" t="str">
        <f>IF(Q954="","",VLOOKUP(Q954,Sheet2!$A$14:$B$65,2,0))</f>
        <v>地域一般入院料２</v>
      </c>
      <c r="S954" s="16">
        <v>45</v>
      </c>
    </row>
    <row r="955" spans="2:19" outlineLevel="2" x14ac:dyDescent="0.15">
      <c r="B955" s="10" t="s">
        <v>1735</v>
      </c>
      <c r="C955" s="10" t="s">
        <v>2</v>
      </c>
      <c r="D955" s="7" t="s">
        <v>210</v>
      </c>
      <c r="E955" s="10" t="s">
        <v>925</v>
      </c>
      <c r="F955" s="10" t="s">
        <v>1321</v>
      </c>
      <c r="G955" s="10" t="s">
        <v>1321</v>
      </c>
      <c r="H955" s="16">
        <v>44</v>
      </c>
      <c r="I955" s="16">
        <v>44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0</v>
      </c>
      <c r="P955" s="16">
        <v>0</v>
      </c>
      <c r="Q955" s="7" t="s">
        <v>1261</v>
      </c>
      <c r="R955" s="7" t="str">
        <f>IF(Q955="","",VLOOKUP(Q955,Sheet2!$A$14:$B$65,2,0))</f>
        <v>地域一般入院料２</v>
      </c>
      <c r="S955" s="16">
        <v>44</v>
      </c>
    </row>
    <row r="956" spans="2:19" outlineLevel="1" x14ac:dyDescent="0.15">
      <c r="B956" s="10"/>
      <c r="C956" s="10"/>
      <c r="D956" s="9" t="s">
        <v>1469</v>
      </c>
      <c r="E956" s="10"/>
      <c r="F956" s="10"/>
      <c r="G956" s="10"/>
      <c r="H956" s="16">
        <f t="shared" ref="H956:P956" si="220">SUBTOTAL(9,H929:H955)</f>
        <v>972</v>
      </c>
      <c r="I956" s="16">
        <f t="shared" si="220"/>
        <v>924</v>
      </c>
      <c r="J956" s="16">
        <f t="shared" si="220"/>
        <v>48</v>
      </c>
      <c r="K956" s="16">
        <f t="shared" si="220"/>
        <v>0</v>
      </c>
      <c r="L956" s="16">
        <f t="shared" si="220"/>
        <v>0</v>
      </c>
      <c r="M956" s="16">
        <f t="shared" si="220"/>
        <v>0</v>
      </c>
      <c r="N956" s="16">
        <f t="shared" si="220"/>
        <v>0</v>
      </c>
      <c r="O956" s="16">
        <f t="shared" si="220"/>
        <v>0</v>
      </c>
      <c r="P956" s="16">
        <f t="shared" si="220"/>
        <v>0</v>
      </c>
      <c r="Q956" s="7"/>
      <c r="R956" s="7"/>
      <c r="S956" s="16">
        <f>SUBTOTAL(9,S929:S955)</f>
        <v>972</v>
      </c>
    </row>
    <row r="957" spans="2:19" outlineLevel="2" x14ac:dyDescent="0.15">
      <c r="B957" s="10" t="s">
        <v>1735</v>
      </c>
      <c r="C957" s="10" t="s">
        <v>2</v>
      </c>
      <c r="D957" s="7" t="s">
        <v>240</v>
      </c>
      <c r="E957" s="10" t="s">
        <v>492</v>
      </c>
      <c r="F957" s="10" t="s">
        <v>1322</v>
      </c>
      <c r="G957" s="10" t="s">
        <v>1322</v>
      </c>
      <c r="H957" s="16">
        <v>61</v>
      </c>
      <c r="I957" s="16">
        <v>61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7" t="s">
        <v>1219</v>
      </c>
      <c r="R957" s="7" t="str">
        <f>IF(Q957="","",VLOOKUP(Q957,Sheet2!$A$14:$B$65,2,0))</f>
        <v>急性期一般入院料１</v>
      </c>
      <c r="S957" s="16">
        <v>61</v>
      </c>
    </row>
    <row r="958" spans="2:19" outlineLevel="1" x14ac:dyDescent="0.15">
      <c r="B958" s="10"/>
      <c r="C958" s="10"/>
      <c r="D958" s="9" t="s">
        <v>1498</v>
      </c>
      <c r="E958" s="10"/>
      <c r="F958" s="10"/>
      <c r="G958" s="10"/>
      <c r="H958" s="16">
        <f t="shared" ref="H958:P958" si="221">SUBTOTAL(9,H957:H957)</f>
        <v>61</v>
      </c>
      <c r="I958" s="16">
        <f t="shared" si="221"/>
        <v>61</v>
      </c>
      <c r="J958" s="16">
        <f t="shared" si="221"/>
        <v>0</v>
      </c>
      <c r="K958" s="16">
        <f t="shared" si="221"/>
        <v>0</v>
      </c>
      <c r="L958" s="16">
        <f t="shared" si="221"/>
        <v>0</v>
      </c>
      <c r="M958" s="16">
        <f t="shared" si="221"/>
        <v>0</v>
      </c>
      <c r="N958" s="16">
        <f t="shared" si="221"/>
        <v>0</v>
      </c>
      <c r="O958" s="16">
        <f t="shared" si="221"/>
        <v>0</v>
      </c>
      <c r="P958" s="16">
        <f t="shared" si="221"/>
        <v>0</v>
      </c>
      <c r="Q958" s="7"/>
      <c r="R958" s="7"/>
      <c r="S958" s="16">
        <f>SUBTOTAL(9,S957:S957)</f>
        <v>61</v>
      </c>
    </row>
    <row r="959" spans="2:19" outlineLevel="2" x14ac:dyDescent="0.15">
      <c r="B959" s="10" t="s">
        <v>1735</v>
      </c>
      <c r="C959" s="10" t="s">
        <v>2</v>
      </c>
      <c r="D959" s="7" t="s">
        <v>424</v>
      </c>
      <c r="E959" s="10" t="s">
        <v>530</v>
      </c>
      <c r="F959" s="10" t="s">
        <v>1323</v>
      </c>
      <c r="G959" s="10" t="s">
        <v>1323</v>
      </c>
      <c r="H959" s="16">
        <v>0</v>
      </c>
      <c r="I959" s="16">
        <v>0</v>
      </c>
      <c r="J959" s="16">
        <v>0</v>
      </c>
      <c r="K959" s="16">
        <v>50</v>
      </c>
      <c r="L959" s="16">
        <v>50</v>
      </c>
      <c r="M959" s="16">
        <v>0</v>
      </c>
      <c r="N959" s="16">
        <v>0</v>
      </c>
      <c r="O959" s="16">
        <v>0</v>
      </c>
      <c r="P959" s="16">
        <v>0</v>
      </c>
      <c r="Q959" s="7" t="s">
        <v>1283</v>
      </c>
      <c r="R959" s="7" t="str">
        <f>IF(Q959="","",VLOOKUP(Q959,Sheet2!$A$14:$B$65,2,0))</f>
        <v>特殊疾患入院医療管理料</v>
      </c>
      <c r="S959" s="16">
        <v>50</v>
      </c>
    </row>
    <row r="960" spans="2:19" outlineLevel="2" x14ac:dyDescent="0.15">
      <c r="B960" s="10" t="s">
        <v>1735</v>
      </c>
      <c r="C960" s="10" t="s">
        <v>2</v>
      </c>
      <c r="D960" s="7" t="s">
        <v>424</v>
      </c>
      <c r="E960" s="10" t="s">
        <v>523</v>
      </c>
      <c r="F960" s="10" t="s">
        <v>1323</v>
      </c>
      <c r="G960" s="10" t="s">
        <v>1323</v>
      </c>
      <c r="H960" s="16">
        <v>0</v>
      </c>
      <c r="I960" s="16">
        <v>0</v>
      </c>
      <c r="J960" s="16">
        <v>0</v>
      </c>
      <c r="K960" s="16">
        <v>50</v>
      </c>
      <c r="L960" s="16">
        <v>50</v>
      </c>
      <c r="M960" s="16">
        <v>0</v>
      </c>
      <c r="N960" s="16">
        <v>0</v>
      </c>
      <c r="O960" s="16">
        <v>0</v>
      </c>
      <c r="P960" s="16">
        <v>0</v>
      </c>
      <c r="Q960" s="7" t="s">
        <v>1283</v>
      </c>
      <c r="R960" s="7" t="str">
        <f>IF(Q960="","",VLOOKUP(Q960,Sheet2!$A$14:$B$65,2,0))</f>
        <v>特殊疾患入院医療管理料</v>
      </c>
      <c r="S960" s="16">
        <v>50</v>
      </c>
    </row>
    <row r="961" spans="2:19" outlineLevel="1" x14ac:dyDescent="0.15">
      <c r="B961" s="10"/>
      <c r="C961" s="10"/>
      <c r="D961" s="9" t="s">
        <v>1682</v>
      </c>
      <c r="E961" s="10"/>
      <c r="F961" s="10"/>
      <c r="G961" s="10"/>
      <c r="H961" s="16">
        <f t="shared" ref="H961:P961" si="222">SUBTOTAL(9,H959:H960)</f>
        <v>0</v>
      </c>
      <c r="I961" s="16">
        <f t="shared" si="222"/>
        <v>0</v>
      </c>
      <c r="J961" s="16">
        <f t="shared" si="222"/>
        <v>0</v>
      </c>
      <c r="K961" s="16">
        <f t="shared" si="222"/>
        <v>100</v>
      </c>
      <c r="L961" s="16">
        <f t="shared" si="222"/>
        <v>100</v>
      </c>
      <c r="M961" s="16">
        <f t="shared" si="222"/>
        <v>0</v>
      </c>
      <c r="N961" s="16">
        <f t="shared" si="222"/>
        <v>0</v>
      </c>
      <c r="O961" s="16">
        <f t="shared" si="222"/>
        <v>0</v>
      </c>
      <c r="P961" s="16">
        <f t="shared" si="222"/>
        <v>0</v>
      </c>
      <c r="Q961" s="7"/>
      <c r="R961" s="7"/>
      <c r="S961" s="16">
        <f>SUBTOTAL(9,S959:S960)</f>
        <v>100</v>
      </c>
    </row>
    <row r="962" spans="2:19" outlineLevel="2" x14ac:dyDescent="0.15">
      <c r="B962" s="10" t="s">
        <v>1735</v>
      </c>
      <c r="C962" s="10" t="s">
        <v>2</v>
      </c>
      <c r="D962" s="7" t="s">
        <v>94</v>
      </c>
      <c r="E962" s="10" t="s">
        <v>557</v>
      </c>
      <c r="F962" s="10" t="s">
        <v>1324</v>
      </c>
      <c r="G962" s="10" t="s">
        <v>1325</v>
      </c>
      <c r="H962" s="16">
        <v>0</v>
      </c>
      <c r="I962" s="16">
        <v>0</v>
      </c>
      <c r="J962" s="16">
        <v>0</v>
      </c>
      <c r="K962" s="16">
        <v>50</v>
      </c>
      <c r="L962" s="16">
        <v>11</v>
      </c>
      <c r="M962" s="16">
        <v>39</v>
      </c>
      <c r="N962" s="16">
        <v>0</v>
      </c>
      <c r="O962" s="16">
        <v>0</v>
      </c>
      <c r="P962" s="16">
        <v>0</v>
      </c>
      <c r="Q962" s="7" t="s">
        <v>433</v>
      </c>
      <c r="R962" s="7" t="str">
        <f>IF(Q962="","",VLOOKUP(Q962,Sheet2!$A$14:$B$65,2,0))</f>
        <v/>
      </c>
      <c r="S962" s="16">
        <v>0</v>
      </c>
    </row>
    <row r="963" spans="2:19" outlineLevel="2" x14ac:dyDescent="0.15">
      <c r="B963" s="10" t="s">
        <v>1735</v>
      </c>
      <c r="C963" s="10" t="s">
        <v>2</v>
      </c>
      <c r="D963" s="7" t="s">
        <v>94</v>
      </c>
      <c r="E963" s="10" t="s">
        <v>558</v>
      </c>
      <c r="F963" s="10" t="s">
        <v>1324</v>
      </c>
      <c r="G963" s="10" t="s">
        <v>1325</v>
      </c>
      <c r="H963" s="16">
        <v>0</v>
      </c>
      <c r="I963" s="16">
        <v>0</v>
      </c>
      <c r="J963" s="16">
        <v>0</v>
      </c>
      <c r="K963" s="16">
        <v>50</v>
      </c>
      <c r="L963" s="16">
        <v>8</v>
      </c>
      <c r="M963" s="16">
        <v>42</v>
      </c>
      <c r="N963" s="16">
        <v>0</v>
      </c>
      <c r="O963" s="16">
        <v>0</v>
      </c>
      <c r="P963" s="16">
        <v>0</v>
      </c>
      <c r="Q963" s="7" t="s">
        <v>433</v>
      </c>
      <c r="R963" s="7" t="str">
        <f>IF(Q963="","",VLOOKUP(Q963,Sheet2!$A$14:$B$65,2,0))</f>
        <v/>
      </c>
      <c r="S963" s="16">
        <v>0</v>
      </c>
    </row>
    <row r="964" spans="2:19" outlineLevel="2" x14ac:dyDescent="0.15">
      <c r="B964" s="10" t="s">
        <v>1735</v>
      </c>
      <c r="C964" s="10" t="s">
        <v>2</v>
      </c>
      <c r="D964" s="7" t="s">
        <v>94</v>
      </c>
      <c r="E964" s="10" t="s">
        <v>559</v>
      </c>
      <c r="F964" s="10" t="s">
        <v>1324</v>
      </c>
      <c r="G964" s="10" t="s">
        <v>1324</v>
      </c>
      <c r="H964" s="16">
        <v>41</v>
      </c>
      <c r="I964" s="16">
        <v>0</v>
      </c>
      <c r="J964" s="16">
        <v>41</v>
      </c>
      <c r="K964" s="16">
        <v>0</v>
      </c>
      <c r="L964" s="16">
        <v>0</v>
      </c>
      <c r="M964" s="16">
        <v>0</v>
      </c>
      <c r="N964" s="16">
        <v>0</v>
      </c>
      <c r="O964" s="16">
        <v>0</v>
      </c>
      <c r="P964" s="16">
        <v>0</v>
      </c>
      <c r="Q964" s="7" t="s">
        <v>433</v>
      </c>
      <c r="R964" s="7" t="str">
        <f>IF(Q964="","",VLOOKUP(Q964,Sheet2!$A$14:$B$65,2,0))</f>
        <v/>
      </c>
      <c r="S964" s="16">
        <v>0</v>
      </c>
    </row>
    <row r="965" spans="2:19" outlineLevel="2" x14ac:dyDescent="0.15">
      <c r="B965" s="10" t="s">
        <v>1735</v>
      </c>
      <c r="C965" s="10" t="s">
        <v>2</v>
      </c>
      <c r="D965" s="7" t="s">
        <v>94</v>
      </c>
      <c r="E965" s="10" t="s">
        <v>560</v>
      </c>
      <c r="F965" s="10" t="s">
        <v>1324</v>
      </c>
      <c r="G965" s="10" t="s">
        <v>1322</v>
      </c>
      <c r="H965" s="16">
        <v>6</v>
      </c>
      <c r="I965" s="16">
        <v>0</v>
      </c>
      <c r="J965" s="16">
        <v>6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7" t="s">
        <v>433</v>
      </c>
      <c r="R965" s="7" t="str">
        <f>IF(Q965="","",VLOOKUP(Q965,Sheet2!$A$14:$B$65,2,0))</f>
        <v/>
      </c>
      <c r="S965" s="16">
        <v>0</v>
      </c>
    </row>
    <row r="966" spans="2:19" outlineLevel="2" x14ac:dyDescent="0.15">
      <c r="B966" s="10" t="s">
        <v>1735</v>
      </c>
      <c r="C966" s="10" t="s">
        <v>2</v>
      </c>
      <c r="D966" s="7" t="s">
        <v>94</v>
      </c>
      <c r="E966" s="10" t="s">
        <v>561</v>
      </c>
      <c r="F966" s="10" t="s">
        <v>1321</v>
      </c>
      <c r="G966" s="10" t="s">
        <v>1321</v>
      </c>
      <c r="H966" s="16">
        <v>33</v>
      </c>
      <c r="I966" s="16">
        <v>21</v>
      </c>
      <c r="J966" s="16">
        <v>12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7" t="s">
        <v>1270</v>
      </c>
      <c r="R966" s="7" t="str">
        <f>IF(Q966="","",VLOOKUP(Q966,Sheet2!$A$14:$B$65,2,0))</f>
        <v>ﾊｲｹｱﾕﾆｯﾄ入院医療管理料２</v>
      </c>
      <c r="S966" s="16">
        <v>33</v>
      </c>
    </row>
    <row r="967" spans="2:19" outlineLevel="2" x14ac:dyDescent="0.15">
      <c r="B967" s="10" t="s">
        <v>1735</v>
      </c>
      <c r="C967" s="10" t="s">
        <v>2</v>
      </c>
      <c r="D967" s="7" t="s">
        <v>94</v>
      </c>
      <c r="E967" s="10" t="s">
        <v>562</v>
      </c>
      <c r="F967" s="10" t="s">
        <v>1321</v>
      </c>
      <c r="G967" s="10" t="s">
        <v>1321</v>
      </c>
      <c r="H967" s="16">
        <v>49</v>
      </c>
      <c r="I967" s="16">
        <v>17</v>
      </c>
      <c r="J967" s="16">
        <v>32</v>
      </c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7" t="s">
        <v>1295</v>
      </c>
      <c r="R967" s="7" t="str">
        <f>IF(Q967="","",VLOOKUP(Q967,Sheet2!$A$14:$B$65,2,0))</f>
        <v>新生児特定集中治療室管理料１</v>
      </c>
      <c r="S967" s="16">
        <v>49</v>
      </c>
    </row>
    <row r="968" spans="2:19" outlineLevel="2" x14ac:dyDescent="0.15">
      <c r="B968" s="10" t="s">
        <v>1735</v>
      </c>
      <c r="C968" s="10" t="s">
        <v>2</v>
      </c>
      <c r="D968" s="7" t="s">
        <v>94</v>
      </c>
      <c r="E968" s="10" t="s">
        <v>563</v>
      </c>
      <c r="F968" s="10" t="s">
        <v>1321</v>
      </c>
      <c r="G968" s="10" t="s">
        <v>1321</v>
      </c>
      <c r="H968" s="16">
        <v>11</v>
      </c>
      <c r="I968" s="16">
        <v>11</v>
      </c>
      <c r="J968" s="16">
        <v>0</v>
      </c>
      <c r="K968" s="16">
        <v>0</v>
      </c>
      <c r="L968" s="16">
        <v>0</v>
      </c>
      <c r="M968" s="16">
        <v>0</v>
      </c>
      <c r="N968" s="16">
        <v>0</v>
      </c>
      <c r="O968" s="16">
        <v>0</v>
      </c>
      <c r="P968" s="16">
        <v>0</v>
      </c>
      <c r="Q968" s="7" t="s">
        <v>1219</v>
      </c>
      <c r="R968" s="7" t="str">
        <f>IF(Q968="","",VLOOKUP(Q968,Sheet2!$A$14:$B$65,2,0))</f>
        <v>急性期一般入院料１</v>
      </c>
      <c r="S968" s="16">
        <v>11</v>
      </c>
    </row>
    <row r="969" spans="2:19" outlineLevel="2" x14ac:dyDescent="0.15">
      <c r="B969" s="10" t="s">
        <v>1735</v>
      </c>
      <c r="C969" s="10" t="s">
        <v>2</v>
      </c>
      <c r="D969" s="7" t="s">
        <v>94</v>
      </c>
      <c r="E969" s="10" t="s">
        <v>564</v>
      </c>
      <c r="F969" s="10" t="s">
        <v>1321</v>
      </c>
      <c r="G969" s="10" t="s">
        <v>1321</v>
      </c>
      <c r="H969" s="16">
        <v>16</v>
      </c>
      <c r="I969" s="16">
        <v>14</v>
      </c>
      <c r="J969" s="16">
        <v>2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7" t="s">
        <v>1277</v>
      </c>
      <c r="R969" s="7" t="str">
        <f>IF(Q969="","",VLOOKUP(Q969,Sheet2!$A$14:$B$65,2,0))</f>
        <v>救命救急入院料１</v>
      </c>
      <c r="S969" s="16">
        <v>16</v>
      </c>
    </row>
    <row r="970" spans="2:19" outlineLevel="2" x14ac:dyDescent="0.15">
      <c r="B970" s="10" t="s">
        <v>1735</v>
      </c>
      <c r="C970" s="10" t="s">
        <v>2</v>
      </c>
      <c r="D970" s="7" t="s">
        <v>94</v>
      </c>
      <c r="E970" s="10" t="s">
        <v>565</v>
      </c>
      <c r="F970" s="10" t="s">
        <v>1321</v>
      </c>
      <c r="G970" s="10" t="s">
        <v>1321</v>
      </c>
      <c r="H970" s="16">
        <v>15</v>
      </c>
      <c r="I970" s="16">
        <v>15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7" t="s">
        <v>1219</v>
      </c>
      <c r="R970" s="7" t="str">
        <f>IF(Q970="","",VLOOKUP(Q970,Sheet2!$A$14:$B$65,2,0))</f>
        <v>急性期一般入院料１</v>
      </c>
      <c r="S970" s="16">
        <v>15</v>
      </c>
    </row>
    <row r="971" spans="2:19" outlineLevel="2" x14ac:dyDescent="0.15">
      <c r="B971" s="10" t="s">
        <v>1735</v>
      </c>
      <c r="C971" s="10" t="s">
        <v>2</v>
      </c>
      <c r="D971" s="7" t="s">
        <v>94</v>
      </c>
      <c r="E971" s="10" t="s">
        <v>566</v>
      </c>
      <c r="F971" s="10" t="s">
        <v>1321</v>
      </c>
      <c r="G971" s="10" t="s">
        <v>1321</v>
      </c>
      <c r="H971" s="16">
        <v>12</v>
      </c>
      <c r="I971" s="16">
        <v>12</v>
      </c>
      <c r="J971" s="16">
        <v>0</v>
      </c>
      <c r="K971" s="16">
        <v>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7" t="s">
        <v>1279</v>
      </c>
      <c r="R971" s="7" t="str">
        <f>IF(Q971="","",VLOOKUP(Q971,Sheet2!$A$14:$B$65,2,0))</f>
        <v>ﾊｲｹｱﾕﾆｯﾄ入院医療管理料１</v>
      </c>
      <c r="S971" s="16">
        <v>12</v>
      </c>
    </row>
    <row r="972" spans="2:19" outlineLevel="2" x14ac:dyDescent="0.15">
      <c r="B972" s="10" t="s">
        <v>1735</v>
      </c>
      <c r="C972" s="10" t="s">
        <v>2</v>
      </c>
      <c r="D972" s="7" t="s">
        <v>94</v>
      </c>
      <c r="E972" s="10" t="s">
        <v>567</v>
      </c>
      <c r="F972" s="10" t="s">
        <v>1321</v>
      </c>
      <c r="G972" s="10" t="s">
        <v>1321</v>
      </c>
      <c r="H972" s="16">
        <v>12</v>
      </c>
      <c r="I972" s="16">
        <v>11</v>
      </c>
      <c r="J972" s="16">
        <v>1</v>
      </c>
      <c r="K972" s="16">
        <v>0</v>
      </c>
      <c r="L972" s="16">
        <v>0</v>
      </c>
      <c r="M972" s="16">
        <v>0</v>
      </c>
      <c r="N972" s="16">
        <v>0</v>
      </c>
      <c r="O972" s="16">
        <v>0</v>
      </c>
      <c r="P972" s="16">
        <v>0</v>
      </c>
      <c r="Q972" s="7" t="s">
        <v>1271</v>
      </c>
      <c r="R972" s="7" t="str">
        <f>IF(Q972="","",VLOOKUP(Q972,Sheet2!$A$14:$B$65,2,0))</f>
        <v>障害者施設等10対１入院基本料</v>
      </c>
      <c r="S972" s="16">
        <v>12</v>
      </c>
    </row>
    <row r="973" spans="2:19" outlineLevel="2" x14ac:dyDescent="0.15">
      <c r="B973" s="10" t="s">
        <v>1735</v>
      </c>
      <c r="C973" s="10" t="s">
        <v>2</v>
      </c>
      <c r="D973" s="7" t="s">
        <v>94</v>
      </c>
      <c r="E973" s="10" t="s">
        <v>568</v>
      </c>
      <c r="F973" s="10" t="s">
        <v>1321</v>
      </c>
      <c r="G973" s="10" t="s">
        <v>1321</v>
      </c>
      <c r="H973" s="16">
        <v>17</v>
      </c>
      <c r="I973" s="16">
        <v>17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7" t="s">
        <v>1301</v>
      </c>
      <c r="R973" s="7" t="str">
        <f>IF(Q973="","",VLOOKUP(Q973,Sheet2!$A$14:$B$65,2,0))</f>
        <v>救命救急入院料３</v>
      </c>
      <c r="S973" s="16">
        <v>17</v>
      </c>
    </row>
    <row r="974" spans="2:19" outlineLevel="2" x14ac:dyDescent="0.15">
      <c r="B974" s="10" t="s">
        <v>1735</v>
      </c>
      <c r="C974" s="10" t="s">
        <v>2</v>
      </c>
      <c r="D974" s="7" t="s">
        <v>94</v>
      </c>
      <c r="E974" s="10" t="s">
        <v>569</v>
      </c>
      <c r="F974" s="10" t="s">
        <v>1322</v>
      </c>
      <c r="G974" s="10" t="s">
        <v>1322</v>
      </c>
      <c r="H974" s="16">
        <v>52</v>
      </c>
      <c r="I974" s="16">
        <v>51</v>
      </c>
      <c r="J974" s="16">
        <v>1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7" t="s">
        <v>1219</v>
      </c>
      <c r="R974" s="7" t="str">
        <f>IF(Q974="","",VLOOKUP(Q974,Sheet2!$A$14:$B$65,2,0))</f>
        <v>急性期一般入院料１</v>
      </c>
      <c r="S974" s="16">
        <v>52</v>
      </c>
    </row>
    <row r="975" spans="2:19" outlineLevel="2" x14ac:dyDescent="0.15">
      <c r="B975" s="10" t="s">
        <v>1735</v>
      </c>
      <c r="C975" s="10" t="s">
        <v>2</v>
      </c>
      <c r="D975" s="7" t="s">
        <v>94</v>
      </c>
      <c r="E975" s="10" t="s">
        <v>570</v>
      </c>
      <c r="F975" s="10" t="s">
        <v>1322</v>
      </c>
      <c r="G975" s="10" t="s">
        <v>1322</v>
      </c>
      <c r="H975" s="16">
        <v>40</v>
      </c>
      <c r="I975" s="16">
        <v>40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7" t="s">
        <v>1219</v>
      </c>
      <c r="R975" s="7" t="str">
        <f>IF(Q975="","",VLOOKUP(Q975,Sheet2!$A$14:$B$65,2,0))</f>
        <v>急性期一般入院料１</v>
      </c>
      <c r="S975" s="16">
        <v>40</v>
      </c>
    </row>
    <row r="976" spans="2:19" outlineLevel="2" x14ac:dyDescent="0.15">
      <c r="B976" s="10" t="s">
        <v>1735</v>
      </c>
      <c r="C976" s="10" t="s">
        <v>2</v>
      </c>
      <c r="D976" s="7" t="s">
        <v>94</v>
      </c>
      <c r="E976" s="10" t="s">
        <v>571</v>
      </c>
      <c r="F976" s="10" t="s">
        <v>1322</v>
      </c>
      <c r="G976" s="10" t="s">
        <v>1322</v>
      </c>
      <c r="H976" s="16">
        <v>36</v>
      </c>
      <c r="I976" s="16">
        <v>36</v>
      </c>
      <c r="J976" s="16">
        <v>0</v>
      </c>
      <c r="K976" s="16">
        <v>0</v>
      </c>
      <c r="L976" s="16">
        <v>0</v>
      </c>
      <c r="M976" s="16">
        <v>0</v>
      </c>
      <c r="N976" s="16">
        <v>0</v>
      </c>
      <c r="O976" s="16">
        <v>0</v>
      </c>
      <c r="P976" s="16">
        <v>0</v>
      </c>
      <c r="Q976" s="7" t="s">
        <v>1219</v>
      </c>
      <c r="R976" s="7" t="str">
        <f>IF(Q976="","",VLOOKUP(Q976,Sheet2!$A$14:$B$65,2,0))</f>
        <v>急性期一般入院料１</v>
      </c>
      <c r="S976" s="16">
        <v>36</v>
      </c>
    </row>
    <row r="977" spans="2:19" outlineLevel="2" x14ac:dyDescent="0.15">
      <c r="B977" s="10" t="s">
        <v>1735</v>
      </c>
      <c r="C977" s="10" t="s">
        <v>2</v>
      </c>
      <c r="D977" s="7" t="s">
        <v>94</v>
      </c>
      <c r="E977" s="10" t="s">
        <v>572</v>
      </c>
      <c r="F977" s="10" t="s">
        <v>1322</v>
      </c>
      <c r="G977" s="10" t="s">
        <v>1322</v>
      </c>
      <c r="H977" s="16">
        <v>42</v>
      </c>
      <c r="I977" s="16">
        <v>42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7" t="s">
        <v>1219</v>
      </c>
      <c r="R977" s="7" t="str">
        <f>IF(Q977="","",VLOOKUP(Q977,Sheet2!$A$14:$B$65,2,0))</f>
        <v>急性期一般入院料１</v>
      </c>
      <c r="S977" s="16">
        <v>42</v>
      </c>
    </row>
    <row r="978" spans="2:19" outlineLevel="2" x14ac:dyDescent="0.15">
      <c r="B978" s="10" t="s">
        <v>1735</v>
      </c>
      <c r="C978" s="10" t="s">
        <v>2</v>
      </c>
      <c r="D978" s="7" t="s">
        <v>94</v>
      </c>
      <c r="E978" s="10" t="s">
        <v>573</v>
      </c>
      <c r="F978" s="10" t="s">
        <v>1322</v>
      </c>
      <c r="G978" s="10" t="s">
        <v>1322</v>
      </c>
      <c r="H978" s="16">
        <v>42</v>
      </c>
      <c r="I978" s="16">
        <v>42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7" t="s">
        <v>1219</v>
      </c>
      <c r="R978" s="7" t="str">
        <f>IF(Q978="","",VLOOKUP(Q978,Sheet2!$A$14:$B$65,2,0))</f>
        <v>急性期一般入院料１</v>
      </c>
      <c r="S978" s="16">
        <v>42</v>
      </c>
    </row>
    <row r="979" spans="2:19" outlineLevel="2" x14ac:dyDescent="0.15">
      <c r="B979" s="10" t="s">
        <v>1735</v>
      </c>
      <c r="C979" s="10" t="s">
        <v>2</v>
      </c>
      <c r="D979" s="7" t="s">
        <v>94</v>
      </c>
      <c r="E979" s="10" t="s">
        <v>574</v>
      </c>
      <c r="F979" s="10" t="s">
        <v>1322</v>
      </c>
      <c r="G979" s="10" t="s">
        <v>1322</v>
      </c>
      <c r="H979" s="16">
        <v>42</v>
      </c>
      <c r="I979" s="16">
        <v>42</v>
      </c>
      <c r="J979" s="16">
        <v>0</v>
      </c>
      <c r="K979" s="16">
        <v>0</v>
      </c>
      <c r="L979" s="16">
        <v>0</v>
      </c>
      <c r="M979" s="16">
        <v>0</v>
      </c>
      <c r="N979" s="16">
        <v>0</v>
      </c>
      <c r="O979" s="16">
        <v>0</v>
      </c>
      <c r="P979" s="16">
        <v>0</v>
      </c>
      <c r="Q979" s="7" t="s">
        <v>1219</v>
      </c>
      <c r="R979" s="7" t="str">
        <f>IF(Q979="","",VLOOKUP(Q979,Sheet2!$A$14:$B$65,2,0))</f>
        <v>急性期一般入院料１</v>
      </c>
      <c r="S979" s="16">
        <v>42</v>
      </c>
    </row>
    <row r="980" spans="2:19" outlineLevel="2" x14ac:dyDescent="0.15">
      <c r="B980" s="10" t="s">
        <v>1735</v>
      </c>
      <c r="C980" s="10" t="s">
        <v>2</v>
      </c>
      <c r="D980" s="7" t="s">
        <v>94</v>
      </c>
      <c r="E980" s="10" t="s">
        <v>575</v>
      </c>
      <c r="F980" s="10" t="s">
        <v>1322</v>
      </c>
      <c r="G980" s="10" t="s">
        <v>1322</v>
      </c>
      <c r="H980" s="16">
        <v>39</v>
      </c>
      <c r="I980" s="16">
        <v>39</v>
      </c>
      <c r="J980" s="16">
        <v>0</v>
      </c>
      <c r="K980" s="16">
        <v>0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7" t="s">
        <v>1219</v>
      </c>
      <c r="R980" s="7" t="str">
        <f>IF(Q980="","",VLOOKUP(Q980,Sheet2!$A$14:$B$65,2,0))</f>
        <v>急性期一般入院料１</v>
      </c>
      <c r="S980" s="16">
        <v>39</v>
      </c>
    </row>
    <row r="981" spans="2:19" outlineLevel="2" x14ac:dyDescent="0.15">
      <c r="B981" s="10" t="s">
        <v>1735</v>
      </c>
      <c r="C981" s="10" t="s">
        <v>2</v>
      </c>
      <c r="D981" s="7" t="s">
        <v>94</v>
      </c>
      <c r="E981" s="10" t="s">
        <v>576</v>
      </c>
      <c r="F981" s="10" t="s">
        <v>1322</v>
      </c>
      <c r="G981" s="10" t="s">
        <v>1322</v>
      </c>
      <c r="H981" s="16">
        <v>42</v>
      </c>
      <c r="I981" s="16">
        <v>42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7" t="s">
        <v>1219</v>
      </c>
      <c r="R981" s="7" t="str">
        <f>IF(Q981="","",VLOOKUP(Q981,Sheet2!$A$14:$B$65,2,0))</f>
        <v>急性期一般入院料１</v>
      </c>
      <c r="S981" s="16">
        <v>42</v>
      </c>
    </row>
    <row r="982" spans="2:19" outlineLevel="2" x14ac:dyDescent="0.15">
      <c r="B982" s="10" t="s">
        <v>1735</v>
      </c>
      <c r="C982" s="10" t="s">
        <v>2</v>
      </c>
      <c r="D982" s="7" t="s">
        <v>94</v>
      </c>
      <c r="E982" s="10" t="s">
        <v>577</v>
      </c>
      <c r="F982" s="10" t="s">
        <v>1322</v>
      </c>
      <c r="G982" s="10" t="s">
        <v>1322</v>
      </c>
      <c r="H982" s="16">
        <v>42</v>
      </c>
      <c r="I982" s="16">
        <v>42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7" t="s">
        <v>1219</v>
      </c>
      <c r="R982" s="7" t="str">
        <f>IF(Q982="","",VLOOKUP(Q982,Sheet2!$A$14:$B$65,2,0))</f>
        <v>急性期一般入院料１</v>
      </c>
      <c r="S982" s="16">
        <v>42</v>
      </c>
    </row>
    <row r="983" spans="2:19" outlineLevel="2" x14ac:dyDescent="0.15">
      <c r="B983" s="10" t="s">
        <v>1735</v>
      </c>
      <c r="C983" s="10" t="s">
        <v>2</v>
      </c>
      <c r="D983" s="7" t="s">
        <v>94</v>
      </c>
      <c r="E983" s="10" t="s">
        <v>578</v>
      </c>
      <c r="F983" s="10" t="s">
        <v>1322</v>
      </c>
      <c r="G983" s="10" t="s">
        <v>1322</v>
      </c>
      <c r="H983" s="16">
        <v>42</v>
      </c>
      <c r="I983" s="16">
        <v>42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6">
        <v>0</v>
      </c>
      <c r="P983" s="16">
        <v>0</v>
      </c>
      <c r="Q983" s="7" t="s">
        <v>1219</v>
      </c>
      <c r="R983" s="7" t="str">
        <f>IF(Q983="","",VLOOKUP(Q983,Sheet2!$A$14:$B$65,2,0))</f>
        <v>急性期一般入院料１</v>
      </c>
      <c r="S983" s="16">
        <v>42</v>
      </c>
    </row>
    <row r="984" spans="2:19" outlineLevel="2" x14ac:dyDescent="0.15">
      <c r="B984" s="10" t="s">
        <v>1735</v>
      </c>
      <c r="C984" s="10" t="s">
        <v>2</v>
      </c>
      <c r="D984" s="7" t="s">
        <v>94</v>
      </c>
      <c r="E984" s="10" t="s">
        <v>579</v>
      </c>
      <c r="F984" s="10" t="s">
        <v>1322</v>
      </c>
      <c r="G984" s="10" t="s">
        <v>1322</v>
      </c>
      <c r="H984" s="16">
        <v>34</v>
      </c>
      <c r="I984" s="16">
        <v>24</v>
      </c>
      <c r="J984" s="16">
        <v>10</v>
      </c>
      <c r="K984" s="16">
        <v>0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7" t="s">
        <v>1219</v>
      </c>
      <c r="R984" s="7" t="str">
        <f>IF(Q984="","",VLOOKUP(Q984,Sheet2!$A$14:$B$65,2,0))</f>
        <v>急性期一般入院料１</v>
      </c>
      <c r="S984" s="16">
        <v>34</v>
      </c>
    </row>
    <row r="985" spans="2:19" outlineLevel="2" x14ac:dyDescent="0.15">
      <c r="B985" s="10" t="s">
        <v>1735</v>
      </c>
      <c r="C985" s="10" t="s">
        <v>2</v>
      </c>
      <c r="D985" s="7" t="s">
        <v>94</v>
      </c>
      <c r="E985" s="10" t="s">
        <v>580</v>
      </c>
      <c r="F985" s="10" t="s">
        <v>1322</v>
      </c>
      <c r="G985" s="10" t="s">
        <v>1322</v>
      </c>
      <c r="H985" s="16">
        <v>47</v>
      </c>
      <c r="I985" s="16">
        <v>41</v>
      </c>
      <c r="J985" s="16">
        <v>6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7" t="s">
        <v>1295</v>
      </c>
      <c r="R985" s="7" t="str">
        <f>IF(Q985="","",VLOOKUP(Q985,Sheet2!$A$14:$B$65,2,0))</f>
        <v>新生児特定集中治療室管理料１</v>
      </c>
      <c r="S985" s="16">
        <v>47</v>
      </c>
    </row>
    <row r="986" spans="2:19" outlineLevel="2" x14ac:dyDescent="0.15">
      <c r="B986" s="10" t="s">
        <v>1735</v>
      </c>
      <c r="C986" s="10" t="s">
        <v>2</v>
      </c>
      <c r="D986" s="7" t="s">
        <v>94</v>
      </c>
      <c r="E986" s="10" t="s">
        <v>581</v>
      </c>
      <c r="F986" s="10" t="s">
        <v>1322</v>
      </c>
      <c r="G986" s="10" t="s">
        <v>1322</v>
      </c>
      <c r="H986" s="16">
        <v>25</v>
      </c>
      <c r="I986" s="16">
        <v>25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7" t="s">
        <v>1219</v>
      </c>
      <c r="R986" s="7" t="str">
        <f>IF(Q986="","",VLOOKUP(Q986,Sheet2!$A$14:$B$65,2,0))</f>
        <v>急性期一般入院料１</v>
      </c>
      <c r="S986" s="16">
        <v>25</v>
      </c>
    </row>
    <row r="987" spans="2:19" outlineLevel="2" x14ac:dyDescent="0.15">
      <c r="B987" s="10" t="s">
        <v>1735</v>
      </c>
      <c r="C987" s="10" t="s">
        <v>2</v>
      </c>
      <c r="D987" s="7" t="s">
        <v>94</v>
      </c>
      <c r="E987" s="10" t="s">
        <v>582</v>
      </c>
      <c r="F987" s="10" t="s">
        <v>1322</v>
      </c>
      <c r="G987" s="10" t="s">
        <v>1322</v>
      </c>
      <c r="H987" s="16">
        <v>50</v>
      </c>
      <c r="I987" s="16">
        <v>50</v>
      </c>
      <c r="J987" s="16">
        <v>0</v>
      </c>
      <c r="K987" s="16">
        <v>0</v>
      </c>
      <c r="L987" s="16">
        <v>0</v>
      </c>
      <c r="M987" s="16">
        <v>0</v>
      </c>
      <c r="N987" s="16">
        <v>0</v>
      </c>
      <c r="O987" s="16">
        <v>0</v>
      </c>
      <c r="P987" s="16">
        <v>0</v>
      </c>
      <c r="Q987" s="7" t="s">
        <v>1219</v>
      </c>
      <c r="R987" s="7" t="str">
        <f>IF(Q987="","",VLOOKUP(Q987,Sheet2!$A$14:$B$65,2,0))</f>
        <v>急性期一般入院料１</v>
      </c>
      <c r="S987" s="16">
        <v>50</v>
      </c>
    </row>
    <row r="988" spans="2:19" outlineLevel="2" x14ac:dyDescent="0.15">
      <c r="B988" s="10" t="s">
        <v>1735</v>
      </c>
      <c r="C988" s="10" t="s">
        <v>2</v>
      </c>
      <c r="D988" s="7" t="s">
        <v>94</v>
      </c>
      <c r="E988" s="10" t="s">
        <v>583</v>
      </c>
      <c r="F988" s="10" t="s">
        <v>1322</v>
      </c>
      <c r="G988" s="10" t="s">
        <v>1322</v>
      </c>
      <c r="H988" s="16">
        <v>42</v>
      </c>
      <c r="I988" s="16">
        <v>42</v>
      </c>
      <c r="J988" s="16">
        <v>0</v>
      </c>
      <c r="K988" s="16">
        <v>0</v>
      </c>
      <c r="L988" s="16">
        <v>0</v>
      </c>
      <c r="M988" s="16">
        <v>0</v>
      </c>
      <c r="N988" s="16">
        <v>0</v>
      </c>
      <c r="O988" s="16">
        <v>0</v>
      </c>
      <c r="P988" s="16">
        <v>0</v>
      </c>
      <c r="Q988" s="7" t="s">
        <v>1219</v>
      </c>
      <c r="R988" s="7" t="str">
        <f>IF(Q988="","",VLOOKUP(Q988,Sheet2!$A$14:$B$65,2,0))</f>
        <v>急性期一般入院料１</v>
      </c>
      <c r="S988" s="16">
        <v>42</v>
      </c>
    </row>
    <row r="989" spans="2:19" outlineLevel="2" x14ac:dyDescent="0.15">
      <c r="B989" s="10" t="s">
        <v>1735</v>
      </c>
      <c r="C989" s="10" t="s">
        <v>2</v>
      </c>
      <c r="D989" s="7" t="s">
        <v>94</v>
      </c>
      <c r="E989" s="10" t="s">
        <v>584</v>
      </c>
      <c r="F989" s="10" t="s">
        <v>1322</v>
      </c>
      <c r="G989" s="10" t="s">
        <v>1322</v>
      </c>
      <c r="H989" s="16">
        <v>42</v>
      </c>
      <c r="I989" s="16">
        <v>42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7" t="s">
        <v>1219</v>
      </c>
      <c r="R989" s="7" t="str">
        <f>IF(Q989="","",VLOOKUP(Q989,Sheet2!$A$14:$B$65,2,0))</f>
        <v>急性期一般入院料１</v>
      </c>
      <c r="S989" s="16">
        <v>42</v>
      </c>
    </row>
    <row r="990" spans="2:19" outlineLevel="2" x14ac:dyDescent="0.15">
      <c r="B990" s="10" t="s">
        <v>1735</v>
      </c>
      <c r="C990" s="10" t="s">
        <v>2</v>
      </c>
      <c r="D990" s="7" t="s">
        <v>94</v>
      </c>
      <c r="E990" s="10" t="s">
        <v>585</v>
      </c>
      <c r="F990" s="10" t="s">
        <v>1193</v>
      </c>
      <c r="G990" s="10" t="s">
        <v>1193</v>
      </c>
      <c r="H990" s="16">
        <v>50</v>
      </c>
      <c r="I990" s="16">
        <v>40</v>
      </c>
      <c r="J990" s="16">
        <v>10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7" t="s">
        <v>1294</v>
      </c>
      <c r="R990" s="7" t="str">
        <f>IF(Q990="","",VLOOKUP(Q990,Sheet2!$A$14:$B$65,2,0))</f>
        <v>特定機能病院一般病棟７対１入院基本料</v>
      </c>
      <c r="S990" s="16">
        <v>50</v>
      </c>
    </row>
    <row r="991" spans="2:19" outlineLevel="2" x14ac:dyDescent="0.15">
      <c r="B991" s="10" t="s">
        <v>1735</v>
      </c>
      <c r="C991" s="10" t="s">
        <v>2</v>
      </c>
      <c r="D991" s="7" t="s">
        <v>94</v>
      </c>
      <c r="E991" s="10" t="s">
        <v>586</v>
      </c>
      <c r="F991" s="10" t="s">
        <v>1193</v>
      </c>
      <c r="G991" s="10" t="s">
        <v>1193</v>
      </c>
      <c r="H991" s="16">
        <v>16</v>
      </c>
      <c r="I991" s="16">
        <v>15</v>
      </c>
      <c r="J991" s="16">
        <v>1</v>
      </c>
      <c r="K991" s="16">
        <v>0</v>
      </c>
      <c r="L991" s="16">
        <v>0</v>
      </c>
      <c r="M991" s="16">
        <v>0</v>
      </c>
      <c r="N991" s="16">
        <v>0</v>
      </c>
      <c r="O991" s="16">
        <v>0</v>
      </c>
      <c r="P991" s="16">
        <v>0</v>
      </c>
      <c r="Q991" s="7" t="s">
        <v>1290</v>
      </c>
      <c r="R991" s="7" t="str">
        <f>IF(Q991="","",VLOOKUP(Q991,Sheet2!$A$14:$B$65,2,0))</f>
        <v>回復期リハビリテーション病棟入院料４</v>
      </c>
      <c r="S991" s="16">
        <v>16</v>
      </c>
    </row>
    <row r="992" spans="2:19" outlineLevel="1" x14ac:dyDescent="0.15">
      <c r="B992" s="10"/>
      <c r="C992" s="10"/>
      <c r="D992" s="9" t="s">
        <v>1353</v>
      </c>
      <c r="E992" s="10"/>
      <c r="F992" s="10"/>
      <c r="G992" s="10"/>
      <c r="H992" s="16">
        <f t="shared" ref="H992:P992" si="223">SUBTOTAL(9,H962:H991)</f>
        <v>937</v>
      </c>
      <c r="I992" s="16">
        <f t="shared" si="223"/>
        <v>815</v>
      </c>
      <c r="J992" s="16">
        <f t="shared" si="223"/>
        <v>122</v>
      </c>
      <c r="K992" s="16">
        <f t="shared" si="223"/>
        <v>100</v>
      </c>
      <c r="L992" s="16">
        <f t="shared" si="223"/>
        <v>19</v>
      </c>
      <c r="M992" s="16">
        <f t="shared" si="223"/>
        <v>81</v>
      </c>
      <c r="N992" s="16">
        <f t="shared" si="223"/>
        <v>0</v>
      </c>
      <c r="O992" s="16">
        <f t="shared" si="223"/>
        <v>0</v>
      </c>
      <c r="P992" s="16">
        <f t="shared" si="223"/>
        <v>0</v>
      </c>
      <c r="Q992" s="7"/>
      <c r="R992" s="7"/>
      <c r="S992" s="16">
        <f>SUBTOTAL(9,S962:S991)</f>
        <v>890</v>
      </c>
    </row>
    <row r="993" spans="2:19" outlineLevel="2" x14ac:dyDescent="0.15">
      <c r="B993" s="10" t="s">
        <v>1735</v>
      </c>
      <c r="C993" s="10" t="s">
        <v>2</v>
      </c>
      <c r="D993" s="7" t="s">
        <v>354</v>
      </c>
      <c r="E993" s="10" t="s">
        <v>523</v>
      </c>
      <c r="F993" s="10" t="s">
        <v>1322</v>
      </c>
      <c r="G993" s="10" t="s">
        <v>1322</v>
      </c>
      <c r="H993" s="16">
        <v>54</v>
      </c>
      <c r="I993" s="16">
        <v>54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7" t="s">
        <v>1219</v>
      </c>
      <c r="R993" s="7" t="str">
        <f>IF(Q993="","",VLOOKUP(Q993,Sheet2!$A$14:$B$65,2,0))</f>
        <v>急性期一般入院料１</v>
      </c>
      <c r="S993" s="16">
        <v>54</v>
      </c>
    </row>
    <row r="994" spans="2:19" outlineLevel="2" x14ac:dyDescent="0.15">
      <c r="B994" s="10" t="s">
        <v>1735</v>
      </c>
      <c r="C994" s="10" t="s">
        <v>2</v>
      </c>
      <c r="D994" s="7" t="s">
        <v>354</v>
      </c>
      <c r="E994" s="10" t="s">
        <v>1168</v>
      </c>
      <c r="F994" s="10" t="s">
        <v>1322</v>
      </c>
      <c r="G994" s="10" t="s">
        <v>1322</v>
      </c>
      <c r="H994" s="16">
        <v>8</v>
      </c>
      <c r="I994" s="16">
        <v>8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7" t="s">
        <v>1301</v>
      </c>
      <c r="R994" s="7" t="str">
        <f>IF(Q994="","",VLOOKUP(Q994,Sheet2!$A$14:$B$65,2,0))</f>
        <v>救命救急入院料３</v>
      </c>
      <c r="S994" s="16">
        <v>8</v>
      </c>
    </row>
    <row r="995" spans="2:19" outlineLevel="2" x14ac:dyDescent="0.15">
      <c r="B995" s="10" t="s">
        <v>1735</v>
      </c>
      <c r="C995" s="10" t="s">
        <v>2</v>
      </c>
      <c r="D995" s="7" t="s">
        <v>354</v>
      </c>
      <c r="E995" s="10" t="s">
        <v>495</v>
      </c>
      <c r="F995" s="10" t="s">
        <v>1193</v>
      </c>
      <c r="G995" s="10" t="s">
        <v>1193</v>
      </c>
      <c r="H995" s="16">
        <v>14</v>
      </c>
      <c r="I995" s="16">
        <v>14</v>
      </c>
      <c r="J995" s="16">
        <v>0</v>
      </c>
      <c r="K995" s="16">
        <v>0</v>
      </c>
      <c r="L995" s="16">
        <v>0</v>
      </c>
      <c r="M995" s="16">
        <v>0</v>
      </c>
      <c r="N995" s="16">
        <v>0</v>
      </c>
      <c r="O995" s="16">
        <v>0</v>
      </c>
      <c r="P995" s="16">
        <v>0</v>
      </c>
      <c r="Q995" s="7" t="s">
        <v>1290</v>
      </c>
      <c r="R995" s="7" t="str">
        <f>IF(Q995="","",VLOOKUP(Q995,Sheet2!$A$14:$B$65,2,0))</f>
        <v>回復期リハビリテーション病棟入院料４</v>
      </c>
      <c r="S995" s="16">
        <v>14</v>
      </c>
    </row>
    <row r="996" spans="2:19" outlineLevel="2" x14ac:dyDescent="0.15">
      <c r="B996" s="10" t="s">
        <v>1735</v>
      </c>
      <c r="C996" s="10" t="s">
        <v>2</v>
      </c>
      <c r="D996" s="7" t="s">
        <v>354</v>
      </c>
      <c r="E996" s="10" t="s">
        <v>530</v>
      </c>
      <c r="F996" s="10" t="s">
        <v>1322</v>
      </c>
      <c r="G996" s="10" t="s">
        <v>1322</v>
      </c>
      <c r="H996" s="16">
        <v>46</v>
      </c>
      <c r="I996" s="16">
        <v>46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16">
        <v>0</v>
      </c>
      <c r="P996" s="16">
        <v>0</v>
      </c>
      <c r="Q996" s="7" t="s">
        <v>1219</v>
      </c>
      <c r="R996" s="7" t="str">
        <f>IF(Q996="","",VLOOKUP(Q996,Sheet2!$A$14:$B$65,2,0))</f>
        <v>急性期一般入院料１</v>
      </c>
      <c r="S996" s="16">
        <v>46</v>
      </c>
    </row>
    <row r="997" spans="2:19" outlineLevel="2" x14ac:dyDescent="0.15">
      <c r="B997" s="10" t="s">
        <v>1735</v>
      </c>
      <c r="C997" s="10" t="s">
        <v>2</v>
      </c>
      <c r="D997" s="7" t="s">
        <v>354</v>
      </c>
      <c r="E997" s="10" t="s">
        <v>524</v>
      </c>
      <c r="F997" s="10" t="s">
        <v>1323</v>
      </c>
      <c r="G997" s="10" t="s">
        <v>1323</v>
      </c>
      <c r="H997" s="16">
        <v>43</v>
      </c>
      <c r="I997" s="16">
        <v>43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7" t="s">
        <v>1276</v>
      </c>
      <c r="R997" s="7" t="str">
        <f>IF(Q997="","",VLOOKUP(Q997,Sheet2!$A$14:$B$65,2,0))</f>
        <v>小児入院医療管理料１</v>
      </c>
      <c r="S997" s="16">
        <v>43</v>
      </c>
    </row>
    <row r="998" spans="2:19" outlineLevel="2" x14ac:dyDescent="0.15">
      <c r="B998" s="10" t="s">
        <v>1735</v>
      </c>
      <c r="C998" s="10" t="s">
        <v>2</v>
      </c>
      <c r="D998" s="7" t="s">
        <v>354</v>
      </c>
      <c r="E998" s="10" t="s">
        <v>536</v>
      </c>
      <c r="F998" s="10" t="s">
        <v>1322</v>
      </c>
      <c r="G998" s="10" t="s">
        <v>1322</v>
      </c>
      <c r="H998" s="16">
        <v>52</v>
      </c>
      <c r="I998" s="16">
        <v>52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7" t="s">
        <v>1219</v>
      </c>
      <c r="R998" s="7" t="str">
        <f>IF(Q998="","",VLOOKUP(Q998,Sheet2!$A$14:$B$65,2,0))</f>
        <v>急性期一般入院料１</v>
      </c>
      <c r="S998" s="16">
        <v>52</v>
      </c>
    </row>
    <row r="999" spans="2:19" outlineLevel="1" x14ac:dyDescent="0.15">
      <c r="B999" s="10"/>
      <c r="C999" s="10"/>
      <c r="D999" s="9" t="s">
        <v>1612</v>
      </c>
      <c r="E999" s="10"/>
      <c r="F999" s="10"/>
      <c r="G999" s="10"/>
      <c r="H999" s="16">
        <f t="shared" ref="H999:P999" si="224">SUBTOTAL(9,H993:H998)</f>
        <v>217</v>
      </c>
      <c r="I999" s="16">
        <f t="shared" si="224"/>
        <v>217</v>
      </c>
      <c r="J999" s="16">
        <f t="shared" si="224"/>
        <v>0</v>
      </c>
      <c r="K999" s="16">
        <f t="shared" si="224"/>
        <v>0</v>
      </c>
      <c r="L999" s="16">
        <f t="shared" si="224"/>
        <v>0</v>
      </c>
      <c r="M999" s="16">
        <f t="shared" si="224"/>
        <v>0</v>
      </c>
      <c r="N999" s="16">
        <f t="shared" si="224"/>
        <v>0</v>
      </c>
      <c r="O999" s="16">
        <f t="shared" si="224"/>
        <v>0</v>
      </c>
      <c r="P999" s="16">
        <f t="shared" si="224"/>
        <v>0</v>
      </c>
      <c r="Q999" s="7"/>
      <c r="R999" s="7"/>
      <c r="S999" s="16">
        <f>SUBTOTAL(9,S993:S998)</f>
        <v>217</v>
      </c>
    </row>
    <row r="1000" spans="2:19" outlineLevel="2" x14ac:dyDescent="0.15">
      <c r="B1000" s="10" t="s">
        <v>1735</v>
      </c>
      <c r="C1000" s="10" t="s">
        <v>2</v>
      </c>
      <c r="D1000" s="7" t="s">
        <v>257</v>
      </c>
      <c r="E1000" s="10" t="s">
        <v>994</v>
      </c>
      <c r="F1000" s="10" t="s">
        <v>1321</v>
      </c>
      <c r="G1000" s="10" t="s">
        <v>1321</v>
      </c>
      <c r="H1000" s="16">
        <v>8</v>
      </c>
      <c r="I1000" s="16">
        <v>8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7" t="s">
        <v>1277</v>
      </c>
      <c r="R1000" s="7" t="str">
        <f>IF(Q1000="","",VLOOKUP(Q1000,Sheet2!$A$14:$B$65,2,0))</f>
        <v>救命救急入院料１</v>
      </c>
      <c r="S1000" s="16">
        <v>8</v>
      </c>
    </row>
    <row r="1001" spans="2:19" outlineLevel="2" x14ac:dyDescent="0.15">
      <c r="B1001" s="10" t="s">
        <v>1735</v>
      </c>
      <c r="C1001" s="10" t="s">
        <v>2</v>
      </c>
      <c r="D1001" s="7" t="s">
        <v>257</v>
      </c>
      <c r="E1001" s="10" t="s">
        <v>995</v>
      </c>
      <c r="F1001" s="10" t="s">
        <v>1321</v>
      </c>
      <c r="G1001" s="10" t="s">
        <v>1321</v>
      </c>
      <c r="H1001" s="16">
        <v>20</v>
      </c>
      <c r="I1001" s="16">
        <v>20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7" t="s">
        <v>1301</v>
      </c>
      <c r="R1001" s="7" t="str">
        <f>IF(Q1001="","",VLOOKUP(Q1001,Sheet2!$A$14:$B$65,2,0))</f>
        <v>救命救急入院料３</v>
      </c>
      <c r="S1001" s="16">
        <v>20</v>
      </c>
    </row>
    <row r="1002" spans="2:19" outlineLevel="2" x14ac:dyDescent="0.15">
      <c r="B1002" s="10" t="s">
        <v>1735</v>
      </c>
      <c r="C1002" s="10" t="s">
        <v>2</v>
      </c>
      <c r="D1002" s="7" t="s">
        <v>257</v>
      </c>
      <c r="E1002" s="10" t="s">
        <v>996</v>
      </c>
      <c r="F1002" s="10" t="s">
        <v>1322</v>
      </c>
      <c r="G1002" s="10" t="s">
        <v>1322</v>
      </c>
      <c r="H1002" s="16">
        <v>42</v>
      </c>
      <c r="I1002" s="16">
        <v>42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7" t="s">
        <v>1219</v>
      </c>
      <c r="R1002" s="7" t="str">
        <f>IF(Q1002="","",VLOOKUP(Q1002,Sheet2!$A$14:$B$65,2,0))</f>
        <v>急性期一般入院料１</v>
      </c>
      <c r="S1002" s="16">
        <v>42</v>
      </c>
    </row>
    <row r="1003" spans="2:19" outlineLevel="2" x14ac:dyDescent="0.15">
      <c r="B1003" s="10" t="s">
        <v>1735</v>
      </c>
      <c r="C1003" s="10" t="s">
        <v>2</v>
      </c>
      <c r="D1003" s="7" t="s">
        <v>257</v>
      </c>
      <c r="E1003" s="10" t="s">
        <v>997</v>
      </c>
      <c r="F1003" s="10" t="s">
        <v>1322</v>
      </c>
      <c r="G1003" s="10" t="s">
        <v>1322</v>
      </c>
      <c r="H1003" s="16">
        <v>42</v>
      </c>
      <c r="I1003" s="16">
        <v>42</v>
      </c>
      <c r="J1003" s="16">
        <v>0</v>
      </c>
      <c r="K1003" s="16">
        <v>0</v>
      </c>
      <c r="L1003" s="16">
        <v>0</v>
      </c>
      <c r="M1003" s="16">
        <v>0</v>
      </c>
      <c r="N1003" s="16">
        <v>0</v>
      </c>
      <c r="O1003" s="16">
        <v>0</v>
      </c>
      <c r="P1003" s="16">
        <v>0</v>
      </c>
      <c r="Q1003" s="7" t="s">
        <v>1219</v>
      </c>
      <c r="R1003" s="7" t="str">
        <f>IF(Q1003="","",VLOOKUP(Q1003,Sheet2!$A$14:$B$65,2,0))</f>
        <v>急性期一般入院料１</v>
      </c>
      <c r="S1003" s="16">
        <v>42</v>
      </c>
    </row>
    <row r="1004" spans="2:19" outlineLevel="2" x14ac:dyDescent="0.15">
      <c r="B1004" s="10" t="s">
        <v>1735</v>
      </c>
      <c r="C1004" s="10" t="s">
        <v>2</v>
      </c>
      <c r="D1004" s="7" t="s">
        <v>257</v>
      </c>
      <c r="E1004" s="10" t="s">
        <v>998</v>
      </c>
      <c r="F1004" s="10" t="s">
        <v>1322</v>
      </c>
      <c r="G1004" s="10" t="s">
        <v>1322</v>
      </c>
      <c r="H1004" s="16">
        <v>42</v>
      </c>
      <c r="I1004" s="16">
        <v>42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7" t="s">
        <v>1219</v>
      </c>
      <c r="R1004" s="7" t="str">
        <f>IF(Q1004="","",VLOOKUP(Q1004,Sheet2!$A$14:$B$65,2,0))</f>
        <v>急性期一般入院料１</v>
      </c>
      <c r="S1004" s="16">
        <v>42</v>
      </c>
    </row>
    <row r="1005" spans="2:19" outlineLevel="2" x14ac:dyDescent="0.15">
      <c r="B1005" s="10" t="s">
        <v>1735</v>
      </c>
      <c r="C1005" s="10" t="s">
        <v>2</v>
      </c>
      <c r="D1005" s="7" t="s">
        <v>257</v>
      </c>
      <c r="E1005" s="10" t="s">
        <v>999</v>
      </c>
      <c r="F1005" s="10" t="s">
        <v>1322</v>
      </c>
      <c r="G1005" s="10" t="s">
        <v>1322</v>
      </c>
      <c r="H1005" s="16">
        <v>46</v>
      </c>
      <c r="I1005" s="16">
        <v>46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7" t="s">
        <v>1219</v>
      </c>
      <c r="R1005" s="7" t="str">
        <f>IF(Q1005="","",VLOOKUP(Q1005,Sheet2!$A$14:$B$65,2,0))</f>
        <v>急性期一般入院料１</v>
      </c>
      <c r="S1005" s="16">
        <v>46</v>
      </c>
    </row>
    <row r="1006" spans="2:19" outlineLevel="2" x14ac:dyDescent="0.15">
      <c r="B1006" s="10" t="s">
        <v>1735</v>
      </c>
      <c r="C1006" s="10" t="s">
        <v>2</v>
      </c>
      <c r="D1006" s="7" t="s">
        <v>257</v>
      </c>
      <c r="E1006" s="10" t="s">
        <v>1000</v>
      </c>
      <c r="F1006" s="10" t="s">
        <v>1322</v>
      </c>
      <c r="G1006" s="10" t="s">
        <v>1322</v>
      </c>
      <c r="H1006" s="16">
        <v>42</v>
      </c>
      <c r="I1006" s="16">
        <v>42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7" t="s">
        <v>1219</v>
      </c>
      <c r="R1006" s="7" t="str">
        <f>IF(Q1006="","",VLOOKUP(Q1006,Sheet2!$A$14:$B$65,2,0))</f>
        <v>急性期一般入院料１</v>
      </c>
      <c r="S1006" s="16">
        <v>42</v>
      </c>
    </row>
    <row r="1007" spans="2:19" outlineLevel="1" x14ac:dyDescent="0.15">
      <c r="B1007" s="10"/>
      <c r="C1007" s="10"/>
      <c r="D1007" s="9" t="s">
        <v>1515</v>
      </c>
      <c r="E1007" s="10"/>
      <c r="F1007" s="10"/>
      <c r="G1007" s="10"/>
      <c r="H1007" s="16">
        <f t="shared" ref="H1007:P1007" si="225">SUBTOTAL(9,H1000:H1006)</f>
        <v>242</v>
      </c>
      <c r="I1007" s="16">
        <f t="shared" si="225"/>
        <v>242</v>
      </c>
      <c r="J1007" s="16">
        <f t="shared" si="225"/>
        <v>0</v>
      </c>
      <c r="K1007" s="16">
        <f t="shared" si="225"/>
        <v>0</v>
      </c>
      <c r="L1007" s="16">
        <f t="shared" si="225"/>
        <v>0</v>
      </c>
      <c r="M1007" s="16">
        <f t="shared" si="225"/>
        <v>0</v>
      </c>
      <c r="N1007" s="16">
        <f t="shared" si="225"/>
        <v>0</v>
      </c>
      <c r="O1007" s="16">
        <f t="shared" si="225"/>
        <v>0</v>
      </c>
      <c r="P1007" s="16">
        <f t="shared" si="225"/>
        <v>0</v>
      </c>
      <c r="Q1007" s="7"/>
      <c r="R1007" s="7"/>
      <c r="S1007" s="16">
        <f>SUBTOTAL(9,S1000:S1006)</f>
        <v>242</v>
      </c>
    </row>
    <row r="1008" spans="2:19" outlineLevel="2" x14ac:dyDescent="0.15">
      <c r="B1008" s="10" t="s">
        <v>1735</v>
      </c>
      <c r="C1008" s="10" t="s">
        <v>2</v>
      </c>
      <c r="D1008" s="7" t="s">
        <v>174</v>
      </c>
      <c r="E1008" s="10" t="s">
        <v>485</v>
      </c>
      <c r="F1008" s="10" t="s">
        <v>1323</v>
      </c>
      <c r="G1008" s="10" t="s">
        <v>1323</v>
      </c>
      <c r="H1008" s="16">
        <v>0</v>
      </c>
      <c r="I1008" s="16">
        <v>0</v>
      </c>
      <c r="J1008" s="16">
        <v>0</v>
      </c>
      <c r="K1008" s="16">
        <v>50</v>
      </c>
      <c r="L1008" s="16">
        <v>50</v>
      </c>
      <c r="M1008" s="16">
        <v>0</v>
      </c>
      <c r="N1008" s="16">
        <v>0</v>
      </c>
      <c r="O1008" s="16">
        <v>0</v>
      </c>
      <c r="P1008" s="16">
        <v>0</v>
      </c>
      <c r="Q1008" s="7" t="s">
        <v>1276</v>
      </c>
      <c r="R1008" s="7" t="str">
        <f>IF(Q1008="","",VLOOKUP(Q1008,Sheet2!$A$14:$B$65,2,0))</f>
        <v>小児入院医療管理料１</v>
      </c>
      <c r="S1008" s="16">
        <v>50</v>
      </c>
    </row>
    <row r="1009" spans="2:19" outlineLevel="2" x14ac:dyDescent="0.15">
      <c r="B1009" s="10" t="s">
        <v>1735</v>
      </c>
      <c r="C1009" s="10" t="s">
        <v>2</v>
      </c>
      <c r="D1009" s="7" t="s">
        <v>174</v>
      </c>
      <c r="E1009" s="10" t="s">
        <v>529</v>
      </c>
      <c r="F1009" s="10" t="s">
        <v>1323</v>
      </c>
      <c r="G1009" s="10" t="s">
        <v>1323</v>
      </c>
      <c r="H1009" s="16">
        <v>0</v>
      </c>
      <c r="I1009" s="16">
        <v>0</v>
      </c>
      <c r="J1009" s="16">
        <v>0</v>
      </c>
      <c r="K1009" s="16">
        <v>50</v>
      </c>
      <c r="L1009" s="16">
        <v>50</v>
      </c>
      <c r="M1009" s="16">
        <v>0</v>
      </c>
      <c r="N1009" s="16">
        <v>0</v>
      </c>
      <c r="O1009" s="16">
        <v>0</v>
      </c>
      <c r="P1009" s="16">
        <v>0</v>
      </c>
      <c r="Q1009" s="7" t="s">
        <v>1276</v>
      </c>
      <c r="R1009" s="7" t="str">
        <f>IF(Q1009="","",VLOOKUP(Q1009,Sheet2!$A$14:$B$65,2,0))</f>
        <v>小児入院医療管理料１</v>
      </c>
      <c r="S1009" s="16">
        <v>50</v>
      </c>
    </row>
    <row r="1010" spans="2:19" outlineLevel="2" x14ac:dyDescent="0.15">
      <c r="B1010" s="10" t="s">
        <v>1735</v>
      </c>
      <c r="C1010" s="10" t="s">
        <v>2</v>
      </c>
      <c r="D1010" s="7" t="s">
        <v>174</v>
      </c>
      <c r="E1010" s="10" t="s">
        <v>484</v>
      </c>
      <c r="F1010" s="10" t="s">
        <v>1323</v>
      </c>
      <c r="G1010" s="10" t="s">
        <v>1323</v>
      </c>
      <c r="H1010" s="16">
        <v>0</v>
      </c>
      <c r="I1010" s="16">
        <v>0</v>
      </c>
      <c r="J1010" s="16">
        <v>0</v>
      </c>
      <c r="K1010" s="16">
        <v>50</v>
      </c>
      <c r="L1010" s="16">
        <v>50</v>
      </c>
      <c r="M1010" s="16">
        <v>0</v>
      </c>
      <c r="N1010" s="16">
        <v>0</v>
      </c>
      <c r="O1010" s="16">
        <v>0</v>
      </c>
      <c r="P1010" s="16">
        <v>0</v>
      </c>
      <c r="Q1010" s="7" t="s">
        <v>1283</v>
      </c>
      <c r="R1010" s="7" t="str">
        <f>IF(Q1010="","",VLOOKUP(Q1010,Sheet2!$A$14:$B$65,2,0))</f>
        <v>特殊疾患入院医療管理料</v>
      </c>
      <c r="S1010" s="16">
        <v>50</v>
      </c>
    </row>
    <row r="1011" spans="2:19" outlineLevel="2" x14ac:dyDescent="0.15">
      <c r="B1011" s="10" t="s">
        <v>1735</v>
      </c>
      <c r="C1011" s="10" t="s">
        <v>2</v>
      </c>
      <c r="D1011" s="7" t="s">
        <v>174</v>
      </c>
      <c r="E1011" s="10" t="s">
        <v>532</v>
      </c>
      <c r="F1011" s="10" t="s">
        <v>1193</v>
      </c>
      <c r="G1011" s="10" t="s">
        <v>1323</v>
      </c>
      <c r="H1011" s="16">
        <v>0</v>
      </c>
      <c r="I1011" s="16">
        <v>0</v>
      </c>
      <c r="J1011" s="16">
        <v>0</v>
      </c>
      <c r="K1011" s="16">
        <v>48</v>
      </c>
      <c r="L1011" s="16">
        <v>48</v>
      </c>
      <c r="M1011" s="16">
        <v>0</v>
      </c>
      <c r="N1011" s="16">
        <v>0</v>
      </c>
      <c r="O1011" s="16">
        <v>0</v>
      </c>
      <c r="P1011" s="16">
        <v>0</v>
      </c>
      <c r="Q1011" s="7" t="s">
        <v>1257</v>
      </c>
      <c r="R1011" s="7" t="str">
        <f>IF(Q1011="","",VLOOKUP(Q1011,Sheet2!$A$14:$B$65,2,0))</f>
        <v>急性期一般入院料６</v>
      </c>
      <c r="S1011" s="16">
        <v>48</v>
      </c>
    </row>
    <row r="1012" spans="2:19" outlineLevel="1" x14ac:dyDescent="0.15">
      <c r="B1012" s="10"/>
      <c r="C1012" s="10"/>
      <c r="D1012" s="9" t="s">
        <v>1433</v>
      </c>
      <c r="E1012" s="10"/>
      <c r="F1012" s="10"/>
      <c r="G1012" s="10"/>
      <c r="H1012" s="16">
        <f t="shared" ref="H1012:P1012" si="226">SUBTOTAL(9,H1008:H1011)</f>
        <v>0</v>
      </c>
      <c r="I1012" s="16">
        <f t="shared" si="226"/>
        <v>0</v>
      </c>
      <c r="J1012" s="16">
        <f t="shared" si="226"/>
        <v>0</v>
      </c>
      <c r="K1012" s="16">
        <f t="shared" si="226"/>
        <v>198</v>
      </c>
      <c r="L1012" s="16">
        <f t="shared" si="226"/>
        <v>198</v>
      </c>
      <c r="M1012" s="16">
        <f t="shared" si="226"/>
        <v>0</v>
      </c>
      <c r="N1012" s="16">
        <f t="shared" si="226"/>
        <v>0</v>
      </c>
      <c r="O1012" s="16">
        <f t="shared" si="226"/>
        <v>0</v>
      </c>
      <c r="P1012" s="16">
        <f t="shared" si="226"/>
        <v>0</v>
      </c>
      <c r="Q1012" s="7"/>
      <c r="R1012" s="7"/>
      <c r="S1012" s="16">
        <f>SUBTOTAL(9,S1008:S1011)</f>
        <v>198</v>
      </c>
    </row>
    <row r="1013" spans="2:19" outlineLevel="2" x14ac:dyDescent="0.15">
      <c r="B1013" s="10" t="s">
        <v>1735</v>
      </c>
      <c r="C1013" s="10" t="s">
        <v>2</v>
      </c>
      <c r="D1013" s="7" t="s">
        <v>366</v>
      </c>
      <c r="E1013" s="10" t="s">
        <v>1191</v>
      </c>
      <c r="F1013" s="10" t="s">
        <v>1193</v>
      </c>
      <c r="G1013" s="10" t="s">
        <v>1193</v>
      </c>
      <c r="H1013" s="16">
        <v>0</v>
      </c>
      <c r="I1013" s="16">
        <v>0</v>
      </c>
      <c r="J1013" s="16">
        <v>0</v>
      </c>
      <c r="K1013" s="16">
        <v>52</v>
      </c>
      <c r="L1013" s="16">
        <v>52</v>
      </c>
      <c r="M1013" s="16">
        <v>0</v>
      </c>
      <c r="N1013" s="16">
        <v>52</v>
      </c>
      <c r="O1013" s="16">
        <v>52</v>
      </c>
      <c r="P1013" s="16">
        <v>0</v>
      </c>
      <c r="Q1013" s="7" t="s">
        <v>433</v>
      </c>
      <c r="R1013" s="7" t="str">
        <f>IF(Q1013="","",VLOOKUP(Q1013,Sheet2!$A$14:$B$65,2,0))</f>
        <v/>
      </c>
      <c r="S1013" s="16">
        <v>0</v>
      </c>
    </row>
    <row r="1014" spans="2:19" outlineLevel="1" x14ac:dyDescent="0.15">
      <c r="B1014" s="10"/>
      <c r="C1014" s="10"/>
      <c r="D1014" s="9" t="s">
        <v>1624</v>
      </c>
      <c r="E1014" s="10"/>
      <c r="F1014" s="10"/>
      <c r="G1014" s="10"/>
      <c r="H1014" s="16">
        <f t="shared" ref="H1014:P1014" si="227">SUBTOTAL(9,H1013:H1013)</f>
        <v>0</v>
      </c>
      <c r="I1014" s="16">
        <f t="shared" si="227"/>
        <v>0</v>
      </c>
      <c r="J1014" s="16">
        <f t="shared" si="227"/>
        <v>0</v>
      </c>
      <c r="K1014" s="16">
        <f t="shared" si="227"/>
        <v>52</v>
      </c>
      <c r="L1014" s="16">
        <f t="shared" si="227"/>
        <v>52</v>
      </c>
      <c r="M1014" s="16">
        <f t="shared" si="227"/>
        <v>0</v>
      </c>
      <c r="N1014" s="16">
        <f t="shared" si="227"/>
        <v>52</v>
      </c>
      <c r="O1014" s="16">
        <f t="shared" si="227"/>
        <v>52</v>
      </c>
      <c r="P1014" s="16">
        <f t="shared" si="227"/>
        <v>0</v>
      </c>
      <c r="Q1014" s="7"/>
      <c r="R1014" s="7"/>
      <c r="S1014" s="16">
        <f>SUBTOTAL(9,S1013:S1013)</f>
        <v>0</v>
      </c>
    </row>
    <row r="1015" spans="2:19" outlineLevel="2" x14ac:dyDescent="0.15">
      <c r="B1015" s="10" t="s">
        <v>1735</v>
      </c>
      <c r="C1015" s="10" t="s">
        <v>2</v>
      </c>
      <c r="D1015" s="7" t="s">
        <v>263</v>
      </c>
      <c r="E1015" s="10" t="s">
        <v>763</v>
      </c>
      <c r="F1015" s="10" t="s">
        <v>1322</v>
      </c>
      <c r="G1015" s="10" t="s">
        <v>1322</v>
      </c>
      <c r="H1015" s="16">
        <v>42</v>
      </c>
      <c r="I1015" s="16">
        <v>42</v>
      </c>
      <c r="J1015" s="16">
        <v>0</v>
      </c>
      <c r="K1015" s="16">
        <v>0</v>
      </c>
      <c r="L1015" s="16">
        <v>0</v>
      </c>
      <c r="M1015" s="16">
        <v>0</v>
      </c>
      <c r="N1015" s="16">
        <v>0</v>
      </c>
      <c r="O1015" s="16">
        <v>0</v>
      </c>
      <c r="P1015" s="16">
        <v>0</v>
      </c>
      <c r="Q1015" s="7" t="s">
        <v>1254</v>
      </c>
      <c r="R1015" s="7" t="str">
        <f>IF(Q1015="","",VLOOKUP(Q1015,Sheet2!$A$14:$B$65,2,0))</f>
        <v>急性期一般入院料２</v>
      </c>
      <c r="S1015" s="16">
        <v>42</v>
      </c>
    </row>
    <row r="1016" spans="2:19" outlineLevel="2" x14ac:dyDescent="0.15">
      <c r="B1016" s="10" t="s">
        <v>1735</v>
      </c>
      <c r="C1016" s="10" t="s">
        <v>2</v>
      </c>
      <c r="D1016" s="7" t="s">
        <v>263</v>
      </c>
      <c r="E1016" s="10" t="s">
        <v>587</v>
      </c>
      <c r="F1016" s="10" t="s">
        <v>1323</v>
      </c>
      <c r="G1016" s="10" t="s">
        <v>1323</v>
      </c>
      <c r="H1016" s="16">
        <v>0</v>
      </c>
      <c r="I1016" s="16">
        <v>0</v>
      </c>
      <c r="J1016" s="16">
        <v>0</v>
      </c>
      <c r="K1016" s="16">
        <v>33</v>
      </c>
      <c r="L1016" s="16">
        <v>33</v>
      </c>
      <c r="M1016" s="16">
        <v>0</v>
      </c>
      <c r="N1016" s="16">
        <v>0</v>
      </c>
      <c r="O1016" s="16">
        <v>0</v>
      </c>
      <c r="P1016" s="16">
        <v>0</v>
      </c>
      <c r="Q1016" s="7" t="s">
        <v>1283</v>
      </c>
      <c r="R1016" s="7" t="str">
        <f>IF(Q1016="","",VLOOKUP(Q1016,Sheet2!$A$14:$B$65,2,0))</f>
        <v>特殊疾患入院医療管理料</v>
      </c>
      <c r="S1016" s="16">
        <v>33</v>
      </c>
    </row>
    <row r="1017" spans="2:19" outlineLevel="2" x14ac:dyDescent="0.15">
      <c r="B1017" s="10" t="s">
        <v>1735</v>
      </c>
      <c r="C1017" s="10" t="s">
        <v>2</v>
      </c>
      <c r="D1017" s="7" t="s">
        <v>263</v>
      </c>
      <c r="E1017" s="10" t="s">
        <v>702</v>
      </c>
      <c r="F1017" s="10" t="s">
        <v>1193</v>
      </c>
      <c r="G1017" s="10" t="s">
        <v>1193</v>
      </c>
      <c r="H1017" s="16">
        <v>0</v>
      </c>
      <c r="I1017" s="16">
        <v>0</v>
      </c>
      <c r="J1017" s="16">
        <v>0</v>
      </c>
      <c r="K1017" s="16">
        <v>25</v>
      </c>
      <c r="L1017" s="16">
        <v>25</v>
      </c>
      <c r="M1017" s="16">
        <v>0</v>
      </c>
      <c r="N1017" s="16">
        <v>0</v>
      </c>
      <c r="O1017" s="16">
        <v>0</v>
      </c>
      <c r="P1017" s="16">
        <v>0</v>
      </c>
      <c r="Q1017" s="7" t="s">
        <v>1257</v>
      </c>
      <c r="R1017" s="7" t="str">
        <f>IF(Q1017="","",VLOOKUP(Q1017,Sheet2!$A$14:$B$65,2,0))</f>
        <v>急性期一般入院料６</v>
      </c>
      <c r="S1017" s="16">
        <v>25</v>
      </c>
    </row>
    <row r="1018" spans="2:19" outlineLevel="1" x14ac:dyDescent="0.15">
      <c r="B1018" s="10"/>
      <c r="C1018" s="10"/>
      <c r="D1018" s="9" t="s">
        <v>1521</v>
      </c>
      <c r="E1018" s="10"/>
      <c r="F1018" s="10"/>
      <c r="G1018" s="10"/>
      <c r="H1018" s="16">
        <f t="shared" ref="H1018:P1018" si="228">SUBTOTAL(9,H1015:H1017)</f>
        <v>42</v>
      </c>
      <c r="I1018" s="16">
        <f t="shared" si="228"/>
        <v>42</v>
      </c>
      <c r="J1018" s="16">
        <f t="shared" si="228"/>
        <v>0</v>
      </c>
      <c r="K1018" s="16">
        <f t="shared" si="228"/>
        <v>58</v>
      </c>
      <c r="L1018" s="16">
        <f t="shared" si="228"/>
        <v>58</v>
      </c>
      <c r="M1018" s="16">
        <f t="shared" si="228"/>
        <v>0</v>
      </c>
      <c r="N1018" s="16">
        <f t="shared" si="228"/>
        <v>0</v>
      </c>
      <c r="O1018" s="16">
        <f t="shared" si="228"/>
        <v>0</v>
      </c>
      <c r="P1018" s="16">
        <f t="shared" si="228"/>
        <v>0</v>
      </c>
      <c r="Q1018" s="7"/>
      <c r="R1018" s="7"/>
      <c r="S1018" s="16">
        <f>SUBTOTAL(9,S1015:S1017)</f>
        <v>100</v>
      </c>
    </row>
    <row r="1019" spans="2:19" outlineLevel="2" x14ac:dyDescent="0.15">
      <c r="B1019" s="10" t="s">
        <v>1735</v>
      </c>
      <c r="C1019" s="10" t="s">
        <v>2</v>
      </c>
      <c r="D1019" s="7" t="s">
        <v>234</v>
      </c>
      <c r="E1019" s="10" t="s">
        <v>523</v>
      </c>
      <c r="F1019" s="10" t="s">
        <v>1322</v>
      </c>
      <c r="G1019" s="10" t="s">
        <v>1322</v>
      </c>
      <c r="H1019" s="16">
        <v>60</v>
      </c>
      <c r="I1019" s="16">
        <v>52</v>
      </c>
      <c r="J1019" s="16">
        <v>8</v>
      </c>
      <c r="K1019" s="16">
        <v>0</v>
      </c>
      <c r="L1019" s="16">
        <v>0</v>
      </c>
      <c r="M1019" s="16">
        <v>0</v>
      </c>
      <c r="N1019" s="16">
        <v>0</v>
      </c>
      <c r="O1019" s="16">
        <v>0</v>
      </c>
      <c r="P1019" s="16">
        <v>0</v>
      </c>
      <c r="Q1019" s="7" t="s">
        <v>1219</v>
      </c>
      <c r="R1019" s="7" t="str">
        <f>IF(Q1019="","",VLOOKUP(Q1019,Sheet2!$A$14:$B$65,2,0))</f>
        <v>急性期一般入院料１</v>
      </c>
      <c r="S1019" s="16">
        <v>52</v>
      </c>
    </row>
    <row r="1020" spans="2:19" outlineLevel="2" x14ac:dyDescent="0.15">
      <c r="B1020" s="10" t="s">
        <v>1735</v>
      </c>
      <c r="C1020" s="10" t="s">
        <v>2</v>
      </c>
      <c r="D1020" s="7" t="s">
        <v>234</v>
      </c>
      <c r="E1020" s="10" t="s">
        <v>524</v>
      </c>
      <c r="F1020" s="10" t="s">
        <v>1322</v>
      </c>
      <c r="G1020" s="10" t="s">
        <v>1322</v>
      </c>
      <c r="H1020" s="16">
        <v>55</v>
      </c>
      <c r="I1020" s="16">
        <v>46</v>
      </c>
      <c r="J1020" s="16">
        <v>9</v>
      </c>
      <c r="K1020" s="16">
        <v>0</v>
      </c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7" t="s">
        <v>1219</v>
      </c>
      <c r="R1020" s="7" t="str">
        <f>IF(Q1020="","",VLOOKUP(Q1020,Sheet2!$A$14:$B$65,2,0))</f>
        <v>急性期一般入院料１</v>
      </c>
      <c r="S1020" s="16">
        <v>46</v>
      </c>
    </row>
    <row r="1021" spans="2:19" outlineLevel="2" x14ac:dyDescent="0.15">
      <c r="B1021" s="10" t="s">
        <v>1735</v>
      </c>
      <c r="C1021" s="10" t="s">
        <v>2</v>
      </c>
      <c r="D1021" s="7" t="s">
        <v>234</v>
      </c>
      <c r="E1021" s="10" t="s">
        <v>536</v>
      </c>
      <c r="F1021" s="10" t="s">
        <v>1322</v>
      </c>
      <c r="G1021" s="10" t="s">
        <v>1322</v>
      </c>
      <c r="H1021" s="16">
        <v>60</v>
      </c>
      <c r="I1021" s="16">
        <v>56</v>
      </c>
      <c r="J1021" s="16">
        <v>4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7" t="s">
        <v>1219</v>
      </c>
      <c r="R1021" s="7" t="str">
        <f>IF(Q1021="","",VLOOKUP(Q1021,Sheet2!$A$14:$B$65,2,0))</f>
        <v>急性期一般入院料１</v>
      </c>
      <c r="S1021" s="16">
        <v>56</v>
      </c>
    </row>
    <row r="1022" spans="2:19" outlineLevel="1" x14ac:dyDescent="0.15">
      <c r="B1022" s="10"/>
      <c r="C1022" s="10"/>
      <c r="D1022" s="9" t="s">
        <v>1492</v>
      </c>
      <c r="E1022" s="10"/>
      <c r="F1022" s="10"/>
      <c r="G1022" s="10"/>
      <c r="H1022" s="16">
        <f t="shared" ref="H1022:P1022" si="229">SUBTOTAL(9,H1019:H1021)</f>
        <v>175</v>
      </c>
      <c r="I1022" s="16">
        <f t="shared" si="229"/>
        <v>154</v>
      </c>
      <c r="J1022" s="16">
        <f t="shared" si="229"/>
        <v>21</v>
      </c>
      <c r="K1022" s="16">
        <f t="shared" si="229"/>
        <v>0</v>
      </c>
      <c r="L1022" s="16">
        <f t="shared" si="229"/>
        <v>0</v>
      </c>
      <c r="M1022" s="16">
        <f t="shared" si="229"/>
        <v>0</v>
      </c>
      <c r="N1022" s="16">
        <f t="shared" si="229"/>
        <v>0</v>
      </c>
      <c r="O1022" s="16">
        <f t="shared" si="229"/>
        <v>0</v>
      </c>
      <c r="P1022" s="16">
        <f t="shared" si="229"/>
        <v>0</v>
      </c>
      <c r="Q1022" s="7"/>
      <c r="R1022" s="7"/>
      <c r="S1022" s="16">
        <f>SUBTOTAL(9,S1019:S1021)</f>
        <v>154</v>
      </c>
    </row>
    <row r="1023" spans="2:19" outlineLevel="2" x14ac:dyDescent="0.15">
      <c r="B1023" s="10" t="s">
        <v>1735</v>
      </c>
      <c r="C1023" s="10" t="s">
        <v>2</v>
      </c>
      <c r="D1023" s="7" t="s">
        <v>352</v>
      </c>
      <c r="E1023" s="10" t="s">
        <v>531</v>
      </c>
      <c r="F1023" s="10" t="s">
        <v>1193</v>
      </c>
      <c r="G1023" s="10" t="s">
        <v>1325</v>
      </c>
      <c r="H1023" s="16">
        <v>0</v>
      </c>
      <c r="I1023" s="16">
        <v>0</v>
      </c>
      <c r="J1023" s="16">
        <v>0</v>
      </c>
      <c r="K1023" s="16">
        <v>59</v>
      </c>
      <c r="L1023" s="16">
        <v>59</v>
      </c>
      <c r="M1023" s="16">
        <v>0</v>
      </c>
      <c r="N1023" s="16">
        <v>51</v>
      </c>
      <c r="O1023" s="16">
        <v>51</v>
      </c>
      <c r="P1023" s="16">
        <v>0</v>
      </c>
      <c r="Q1023" s="7" t="s">
        <v>1266</v>
      </c>
      <c r="R1023" s="7" t="str">
        <f>IF(Q1023="","",VLOOKUP(Q1023,Sheet2!$A$14:$B$65,2,0))</f>
        <v>急性期一般入院料７</v>
      </c>
      <c r="S1023" s="16">
        <v>8</v>
      </c>
    </row>
    <row r="1024" spans="2:19" outlineLevel="1" x14ac:dyDescent="0.15">
      <c r="B1024" s="10"/>
      <c r="C1024" s="10"/>
      <c r="D1024" s="9" t="s">
        <v>1610</v>
      </c>
      <c r="E1024" s="10"/>
      <c r="F1024" s="10"/>
      <c r="G1024" s="10"/>
      <c r="H1024" s="16">
        <f t="shared" ref="H1024:P1024" si="230">SUBTOTAL(9,H1023:H1023)</f>
        <v>0</v>
      </c>
      <c r="I1024" s="16">
        <f t="shared" si="230"/>
        <v>0</v>
      </c>
      <c r="J1024" s="16">
        <f t="shared" si="230"/>
        <v>0</v>
      </c>
      <c r="K1024" s="16">
        <f t="shared" si="230"/>
        <v>59</v>
      </c>
      <c r="L1024" s="16">
        <f t="shared" si="230"/>
        <v>59</v>
      </c>
      <c r="M1024" s="16">
        <f t="shared" si="230"/>
        <v>0</v>
      </c>
      <c r="N1024" s="16">
        <f t="shared" si="230"/>
        <v>51</v>
      </c>
      <c r="O1024" s="16">
        <f t="shared" si="230"/>
        <v>51</v>
      </c>
      <c r="P1024" s="16">
        <f t="shared" si="230"/>
        <v>0</v>
      </c>
      <c r="Q1024" s="7"/>
      <c r="R1024" s="7"/>
      <c r="S1024" s="16">
        <f>SUBTOTAL(9,S1023:S1023)</f>
        <v>8</v>
      </c>
    </row>
    <row r="1025" spans="2:19" outlineLevel="2" x14ac:dyDescent="0.15">
      <c r="B1025" s="10" t="s">
        <v>1735</v>
      </c>
      <c r="C1025" s="10" t="s">
        <v>2</v>
      </c>
      <c r="D1025" s="7" t="s">
        <v>190</v>
      </c>
      <c r="E1025" s="10" t="s">
        <v>468</v>
      </c>
      <c r="F1025" s="10" t="s">
        <v>1193</v>
      </c>
      <c r="G1025" s="10" t="s">
        <v>1193</v>
      </c>
      <c r="H1025" s="16">
        <v>0</v>
      </c>
      <c r="I1025" s="16">
        <v>0</v>
      </c>
      <c r="J1025" s="16">
        <v>0</v>
      </c>
      <c r="K1025" s="16">
        <v>45</v>
      </c>
      <c r="L1025" s="16">
        <v>45</v>
      </c>
      <c r="M1025" s="16">
        <v>0</v>
      </c>
      <c r="N1025" s="16">
        <v>0</v>
      </c>
      <c r="O1025" s="16">
        <v>0</v>
      </c>
      <c r="P1025" s="16">
        <v>0</v>
      </c>
      <c r="Q1025" s="7" t="s">
        <v>1257</v>
      </c>
      <c r="R1025" s="7" t="str">
        <f>IF(Q1025="","",VLOOKUP(Q1025,Sheet2!$A$14:$B$65,2,0))</f>
        <v>急性期一般入院料６</v>
      </c>
      <c r="S1025" s="16">
        <v>45</v>
      </c>
    </row>
    <row r="1026" spans="2:19" outlineLevel="2" x14ac:dyDescent="0.15">
      <c r="B1026" s="10" t="s">
        <v>1735</v>
      </c>
      <c r="C1026" s="10" t="s">
        <v>2</v>
      </c>
      <c r="D1026" s="7" t="s">
        <v>190</v>
      </c>
      <c r="E1026" s="10" t="s">
        <v>483</v>
      </c>
      <c r="F1026" s="10" t="s">
        <v>1322</v>
      </c>
      <c r="G1026" s="10" t="s">
        <v>1322</v>
      </c>
      <c r="H1026" s="16">
        <v>26</v>
      </c>
      <c r="I1026" s="16">
        <v>26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7" t="s">
        <v>1256</v>
      </c>
      <c r="R1026" s="7" t="str">
        <f>IF(Q1026="","",VLOOKUP(Q1026,Sheet2!$A$14:$B$65,2,0))</f>
        <v>急性期一般入院料４</v>
      </c>
      <c r="S1026" s="16">
        <v>26</v>
      </c>
    </row>
    <row r="1027" spans="2:19" outlineLevel="1" x14ac:dyDescent="0.15">
      <c r="B1027" s="10"/>
      <c r="C1027" s="10"/>
      <c r="D1027" s="9" t="s">
        <v>1449</v>
      </c>
      <c r="E1027" s="10"/>
      <c r="F1027" s="10"/>
      <c r="G1027" s="10"/>
      <c r="H1027" s="16">
        <f t="shared" ref="H1027:P1027" si="231">SUBTOTAL(9,H1025:H1026)</f>
        <v>26</v>
      </c>
      <c r="I1027" s="16">
        <f t="shared" si="231"/>
        <v>26</v>
      </c>
      <c r="J1027" s="16">
        <f t="shared" si="231"/>
        <v>0</v>
      </c>
      <c r="K1027" s="16">
        <f t="shared" si="231"/>
        <v>45</v>
      </c>
      <c r="L1027" s="16">
        <f t="shared" si="231"/>
        <v>45</v>
      </c>
      <c r="M1027" s="16">
        <f t="shared" si="231"/>
        <v>0</v>
      </c>
      <c r="N1027" s="16">
        <f t="shared" si="231"/>
        <v>0</v>
      </c>
      <c r="O1027" s="16">
        <f t="shared" si="231"/>
        <v>0</v>
      </c>
      <c r="P1027" s="16">
        <f t="shared" si="231"/>
        <v>0</v>
      </c>
      <c r="Q1027" s="7"/>
      <c r="R1027" s="7"/>
      <c r="S1027" s="16">
        <f>SUBTOTAL(9,S1025:S1026)</f>
        <v>71</v>
      </c>
    </row>
    <row r="1028" spans="2:19" outlineLevel="2" x14ac:dyDescent="0.15">
      <c r="B1028" s="10" t="s">
        <v>1735</v>
      </c>
      <c r="C1028" s="10" t="s">
        <v>2</v>
      </c>
      <c r="D1028" s="7" t="s">
        <v>157</v>
      </c>
      <c r="E1028" s="10" t="s">
        <v>492</v>
      </c>
      <c r="F1028" s="10" t="s">
        <v>1322</v>
      </c>
      <c r="G1028" s="10" t="s">
        <v>1322</v>
      </c>
      <c r="H1028" s="16">
        <v>57</v>
      </c>
      <c r="I1028" s="16">
        <v>48</v>
      </c>
      <c r="J1028" s="16">
        <v>9</v>
      </c>
      <c r="K1028" s="16">
        <v>0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7" t="s">
        <v>1254</v>
      </c>
      <c r="R1028" s="7" t="str">
        <f>IF(Q1028="","",VLOOKUP(Q1028,Sheet2!$A$14:$B$65,2,0))</f>
        <v>急性期一般入院料２</v>
      </c>
      <c r="S1028" s="16">
        <v>57</v>
      </c>
    </row>
    <row r="1029" spans="2:19" outlineLevel="1" x14ac:dyDescent="0.15">
      <c r="B1029" s="10"/>
      <c r="C1029" s="10"/>
      <c r="D1029" s="9" t="s">
        <v>1416</v>
      </c>
      <c r="E1029" s="10"/>
      <c r="F1029" s="10"/>
      <c r="G1029" s="10"/>
      <c r="H1029" s="16">
        <f t="shared" ref="H1029:P1029" si="232">SUBTOTAL(9,H1028:H1028)</f>
        <v>57</v>
      </c>
      <c r="I1029" s="16">
        <f t="shared" si="232"/>
        <v>48</v>
      </c>
      <c r="J1029" s="16">
        <f t="shared" si="232"/>
        <v>9</v>
      </c>
      <c r="K1029" s="16">
        <f t="shared" si="232"/>
        <v>0</v>
      </c>
      <c r="L1029" s="16">
        <f t="shared" si="232"/>
        <v>0</v>
      </c>
      <c r="M1029" s="16">
        <f t="shared" si="232"/>
        <v>0</v>
      </c>
      <c r="N1029" s="16">
        <f t="shared" si="232"/>
        <v>0</v>
      </c>
      <c r="O1029" s="16">
        <f t="shared" si="232"/>
        <v>0</v>
      </c>
      <c r="P1029" s="16">
        <f t="shared" si="232"/>
        <v>0</v>
      </c>
      <c r="Q1029" s="7"/>
      <c r="R1029" s="7"/>
      <c r="S1029" s="16">
        <f>SUBTOTAL(9,S1028:S1028)</f>
        <v>57</v>
      </c>
    </row>
    <row r="1030" spans="2:19" outlineLevel="2" x14ac:dyDescent="0.15">
      <c r="B1030" s="10" t="s">
        <v>1735</v>
      </c>
      <c r="C1030" s="10" t="s">
        <v>11</v>
      </c>
      <c r="D1030" s="7" t="s">
        <v>81</v>
      </c>
      <c r="E1030" s="10" t="s">
        <v>492</v>
      </c>
      <c r="F1030" s="10" t="s">
        <v>1322</v>
      </c>
      <c r="G1030" s="10" t="s">
        <v>1322</v>
      </c>
      <c r="H1030" s="16">
        <v>61</v>
      </c>
      <c r="I1030" s="16">
        <v>60</v>
      </c>
      <c r="J1030" s="16">
        <v>1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7" t="s">
        <v>1254</v>
      </c>
      <c r="R1030" s="7" t="str">
        <f>IF(Q1030="","",VLOOKUP(Q1030,Sheet2!$A$14:$B$65,2,0))</f>
        <v>急性期一般入院料２</v>
      </c>
      <c r="S1030" s="16">
        <v>61</v>
      </c>
    </row>
    <row r="1031" spans="2:19" outlineLevel="1" x14ac:dyDescent="0.15">
      <c r="B1031" s="10"/>
      <c r="C1031" s="10"/>
      <c r="D1031" s="9" t="s">
        <v>1340</v>
      </c>
      <c r="E1031" s="10"/>
      <c r="F1031" s="10"/>
      <c r="G1031" s="10"/>
      <c r="H1031" s="16">
        <f t="shared" ref="H1031:P1031" si="233">SUBTOTAL(9,H1030:H1030)</f>
        <v>61</v>
      </c>
      <c r="I1031" s="16">
        <f t="shared" si="233"/>
        <v>60</v>
      </c>
      <c r="J1031" s="16">
        <f t="shared" si="233"/>
        <v>1</v>
      </c>
      <c r="K1031" s="16">
        <f t="shared" si="233"/>
        <v>0</v>
      </c>
      <c r="L1031" s="16">
        <f t="shared" si="233"/>
        <v>0</v>
      </c>
      <c r="M1031" s="16">
        <f t="shared" si="233"/>
        <v>0</v>
      </c>
      <c r="N1031" s="16">
        <f t="shared" si="233"/>
        <v>0</v>
      </c>
      <c r="O1031" s="16">
        <f t="shared" si="233"/>
        <v>0</v>
      </c>
      <c r="P1031" s="16">
        <f t="shared" si="233"/>
        <v>0</v>
      </c>
      <c r="Q1031" s="7"/>
      <c r="R1031" s="7"/>
      <c r="S1031" s="16">
        <f>SUBTOTAL(9,S1030:S1030)</f>
        <v>61</v>
      </c>
    </row>
    <row r="1032" spans="2:19" outlineLevel="2" x14ac:dyDescent="0.15">
      <c r="B1032" s="10" t="s">
        <v>1735</v>
      </c>
      <c r="C1032" s="10" t="s">
        <v>11</v>
      </c>
      <c r="D1032" s="7" t="s">
        <v>203</v>
      </c>
      <c r="E1032" s="10" t="s">
        <v>882</v>
      </c>
      <c r="F1032" s="10" t="s">
        <v>1193</v>
      </c>
      <c r="G1032" s="10" t="s">
        <v>1193</v>
      </c>
      <c r="H1032" s="16">
        <v>0</v>
      </c>
      <c r="I1032" s="16">
        <v>0</v>
      </c>
      <c r="J1032" s="16">
        <v>0</v>
      </c>
      <c r="K1032" s="16">
        <v>50</v>
      </c>
      <c r="L1032" s="16">
        <v>50</v>
      </c>
      <c r="M1032" s="16">
        <v>0</v>
      </c>
      <c r="N1032" s="16">
        <v>0</v>
      </c>
      <c r="O1032" s="16">
        <v>0</v>
      </c>
      <c r="P1032" s="16">
        <v>0</v>
      </c>
      <c r="Q1032" s="7" t="s">
        <v>1257</v>
      </c>
      <c r="R1032" s="7" t="str">
        <f>IF(Q1032="","",VLOOKUP(Q1032,Sheet2!$A$14:$B$65,2,0))</f>
        <v>急性期一般入院料６</v>
      </c>
      <c r="S1032" s="16">
        <v>50</v>
      </c>
    </row>
    <row r="1033" spans="2:19" outlineLevel="1" x14ac:dyDescent="0.15">
      <c r="B1033" s="10"/>
      <c r="C1033" s="10"/>
      <c r="D1033" s="9" t="s">
        <v>1462</v>
      </c>
      <c r="E1033" s="10"/>
      <c r="F1033" s="10"/>
      <c r="G1033" s="10"/>
      <c r="H1033" s="16">
        <f t="shared" ref="H1033:P1033" si="234">SUBTOTAL(9,H1032:H1032)</f>
        <v>0</v>
      </c>
      <c r="I1033" s="16">
        <f t="shared" si="234"/>
        <v>0</v>
      </c>
      <c r="J1033" s="16">
        <f t="shared" si="234"/>
        <v>0</v>
      </c>
      <c r="K1033" s="16">
        <f t="shared" si="234"/>
        <v>50</v>
      </c>
      <c r="L1033" s="16">
        <f t="shared" si="234"/>
        <v>50</v>
      </c>
      <c r="M1033" s="16">
        <f t="shared" si="234"/>
        <v>0</v>
      </c>
      <c r="N1033" s="16">
        <f t="shared" si="234"/>
        <v>0</v>
      </c>
      <c r="O1033" s="16">
        <f t="shared" si="234"/>
        <v>0</v>
      </c>
      <c r="P1033" s="16">
        <f t="shared" si="234"/>
        <v>0</v>
      </c>
      <c r="Q1033" s="7"/>
      <c r="R1033" s="7"/>
      <c r="S1033" s="16">
        <f>SUBTOTAL(9,S1032:S1032)</f>
        <v>50</v>
      </c>
    </row>
    <row r="1034" spans="2:19" outlineLevel="2" x14ac:dyDescent="0.15">
      <c r="B1034" s="10" t="s">
        <v>1735</v>
      </c>
      <c r="C1034" s="10" t="s">
        <v>11</v>
      </c>
      <c r="D1034" s="7" t="s">
        <v>442</v>
      </c>
      <c r="E1034" s="10" t="s">
        <v>1247</v>
      </c>
      <c r="F1034" s="10" t="s">
        <v>1193</v>
      </c>
      <c r="G1034" s="10" t="s">
        <v>1193</v>
      </c>
      <c r="H1034" s="16">
        <v>0</v>
      </c>
      <c r="I1034" s="16">
        <v>0</v>
      </c>
      <c r="J1034" s="16">
        <v>0</v>
      </c>
      <c r="K1034" s="16">
        <v>45</v>
      </c>
      <c r="L1034" s="16">
        <v>45</v>
      </c>
      <c r="M1034" s="16">
        <v>0</v>
      </c>
      <c r="N1034" s="16">
        <v>0</v>
      </c>
      <c r="O1034" s="16">
        <v>0</v>
      </c>
      <c r="P1034" s="16">
        <v>0</v>
      </c>
      <c r="Q1034" s="7" t="s">
        <v>1257</v>
      </c>
      <c r="R1034" s="7" t="str">
        <f>IF(Q1034="","",VLOOKUP(Q1034,Sheet2!$A$14:$B$65,2,0))</f>
        <v>急性期一般入院料６</v>
      </c>
      <c r="S1034" s="16">
        <v>45</v>
      </c>
    </row>
    <row r="1035" spans="2:19" outlineLevel="2" x14ac:dyDescent="0.15">
      <c r="B1035" s="10" t="s">
        <v>1735</v>
      </c>
      <c r="C1035" s="10" t="s">
        <v>11</v>
      </c>
      <c r="D1035" s="7" t="s">
        <v>442</v>
      </c>
      <c r="E1035" s="10" t="s">
        <v>511</v>
      </c>
      <c r="F1035" s="10" t="s">
        <v>1323</v>
      </c>
      <c r="G1035" s="10" t="s">
        <v>1323</v>
      </c>
      <c r="H1035" s="16">
        <v>40</v>
      </c>
      <c r="I1035" s="16">
        <v>40</v>
      </c>
      <c r="J1035" s="16">
        <v>0</v>
      </c>
      <c r="K1035" s="16">
        <v>0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7" t="s">
        <v>1256</v>
      </c>
      <c r="R1035" s="7" t="str">
        <f>IF(Q1035="","",VLOOKUP(Q1035,Sheet2!$A$14:$B$65,2,0))</f>
        <v>急性期一般入院料４</v>
      </c>
      <c r="S1035" s="16">
        <v>26</v>
      </c>
    </row>
    <row r="1036" spans="2:19" outlineLevel="1" x14ac:dyDescent="0.15">
      <c r="B1036" s="10"/>
      <c r="C1036" s="10"/>
      <c r="D1036" s="9" t="s">
        <v>1699</v>
      </c>
      <c r="E1036" s="10"/>
      <c r="F1036" s="10"/>
      <c r="G1036" s="10"/>
      <c r="H1036" s="16">
        <f t="shared" ref="H1036:P1036" si="235">SUBTOTAL(9,H1034:H1035)</f>
        <v>40</v>
      </c>
      <c r="I1036" s="16">
        <f t="shared" si="235"/>
        <v>40</v>
      </c>
      <c r="J1036" s="16">
        <f t="shared" si="235"/>
        <v>0</v>
      </c>
      <c r="K1036" s="16">
        <f t="shared" si="235"/>
        <v>45</v>
      </c>
      <c r="L1036" s="16">
        <f t="shared" si="235"/>
        <v>45</v>
      </c>
      <c r="M1036" s="16">
        <f t="shared" si="235"/>
        <v>0</v>
      </c>
      <c r="N1036" s="16">
        <f t="shared" si="235"/>
        <v>0</v>
      </c>
      <c r="O1036" s="16">
        <f t="shared" si="235"/>
        <v>0</v>
      </c>
      <c r="P1036" s="16">
        <f t="shared" si="235"/>
        <v>0</v>
      </c>
      <c r="Q1036" s="7"/>
      <c r="R1036" s="7"/>
      <c r="S1036" s="16">
        <f>SUBTOTAL(9,S1034:S1035)</f>
        <v>71</v>
      </c>
    </row>
    <row r="1037" spans="2:19" outlineLevel="2" x14ac:dyDescent="0.15">
      <c r="B1037" s="10" t="s">
        <v>1735</v>
      </c>
      <c r="C1037" s="10" t="s">
        <v>11</v>
      </c>
      <c r="D1037" s="7" t="s">
        <v>102</v>
      </c>
      <c r="E1037" s="10" t="s">
        <v>534</v>
      </c>
      <c r="F1037" s="10" t="s">
        <v>1321</v>
      </c>
      <c r="G1037" s="10" t="s">
        <v>1321</v>
      </c>
      <c r="H1037" s="16">
        <v>8</v>
      </c>
      <c r="I1037" s="16">
        <v>8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7" t="s">
        <v>1277</v>
      </c>
      <c r="R1037" s="7" t="str">
        <f>IF(Q1037="","",VLOOKUP(Q1037,Sheet2!$A$14:$B$65,2,0))</f>
        <v>救命救急入院料１</v>
      </c>
      <c r="S1037" s="16">
        <v>8</v>
      </c>
    </row>
    <row r="1038" spans="2:19" outlineLevel="2" x14ac:dyDescent="0.15">
      <c r="B1038" s="10" t="s">
        <v>1735</v>
      </c>
      <c r="C1038" s="10" t="s">
        <v>11</v>
      </c>
      <c r="D1038" s="7" t="s">
        <v>102</v>
      </c>
      <c r="E1038" s="10" t="s">
        <v>596</v>
      </c>
      <c r="F1038" s="10" t="s">
        <v>1322</v>
      </c>
      <c r="G1038" s="10" t="s">
        <v>1322</v>
      </c>
      <c r="H1038" s="16">
        <v>55</v>
      </c>
      <c r="I1038" s="16">
        <v>55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7" t="s">
        <v>1219</v>
      </c>
      <c r="R1038" s="7" t="str">
        <f>IF(Q1038="","",VLOOKUP(Q1038,Sheet2!$A$14:$B$65,2,0))</f>
        <v>急性期一般入院料１</v>
      </c>
      <c r="S1038" s="16">
        <v>55</v>
      </c>
    </row>
    <row r="1039" spans="2:19" outlineLevel="2" x14ac:dyDescent="0.15">
      <c r="B1039" s="10" t="s">
        <v>1735</v>
      </c>
      <c r="C1039" s="10" t="s">
        <v>11</v>
      </c>
      <c r="D1039" s="7" t="s">
        <v>102</v>
      </c>
      <c r="E1039" s="10" t="s">
        <v>597</v>
      </c>
      <c r="F1039" s="10" t="s">
        <v>1322</v>
      </c>
      <c r="G1039" s="10" t="s">
        <v>1322</v>
      </c>
      <c r="H1039" s="16">
        <v>37</v>
      </c>
      <c r="I1039" s="16">
        <v>37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0</v>
      </c>
      <c r="P1039" s="16">
        <v>0</v>
      </c>
      <c r="Q1039" s="7" t="s">
        <v>1219</v>
      </c>
      <c r="R1039" s="7" t="str">
        <f>IF(Q1039="","",VLOOKUP(Q1039,Sheet2!$A$14:$B$65,2,0))</f>
        <v>急性期一般入院料１</v>
      </c>
      <c r="S1039" s="16">
        <v>37</v>
      </c>
    </row>
    <row r="1040" spans="2:19" outlineLevel="2" x14ac:dyDescent="0.15">
      <c r="B1040" s="10" t="s">
        <v>1735</v>
      </c>
      <c r="C1040" s="10" t="s">
        <v>11</v>
      </c>
      <c r="D1040" s="7" t="s">
        <v>102</v>
      </c>
      <c r="E1040" s="10" t="s">
        <v>598</v>
      </c>
      <c r="F1040" s="10" t="s">
        <v>1323</v>
      </c>
      <c r="G1040" s="10" t="s">
        <v>1323</v>
      </c>
      <c r="H1040" s="16">
        <v>36</v>
      </c>
      <c r="I1040" s="16">
        <v>36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7" t="s">
        <v>1283</v>
      </c>
      <c r="R1040" s="7" t="str">
        <f>IF(Q1040="","",VLOOKUP(Q1040,Sheet2!$A$14:$B$65,2,0))</f>
        <v>特殊疾患入院医療管理料</v>
      </c>
      <c r="S1040" s="16">
        <v>36</v>
      </c>
    </row>
    <row r="1041" spans="2:19" outlineLevel="2" x14ac:dyDescent="0.15">
      <c r="B1041" s="10" t="s">
        <v>1735</v>
      </c>
      <c r="C1041" s="10" t="s">
        <v>11</v>
      </c>
      <c r="D1041" s="7" t="s">
        <v>102</v>
      </c>
      <c r="E1041" s="10" t="s">
        <v>495</v>
      </c>
      <c r="F1041" s="10" t="s">
        <v>1193</v>
      </c>
      <c r="G1041" s="10" t="s">
        <v>1193</v>
      </c>
      <c r="H1041" s="16">
        <v>14</v>
      </c>
      <c r="I1041" s="16">
        <v>14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7" t="s">
        <v>1290</v>
      </c>
      <c r="R1041" s="7" t="str">
        <f>IF(Q1041="","",VLOOKUP(Q1041,Sheet2!$A$14:$B$65,2,0))</f>
        <v>回復期リハビリテーション病棟入院料４</v>
      </c>
      <c r="S1041" s="16">
        <v>14</v>
      </c>
    </row>
    <row r="1042" spans="2:19" outlineLevel="1" x14ac:dyDescent="0.15">
      <c r="B1042" s="10"/>
      <c r="C1042" s="10"/>
      <c r="D1042" s="9" t="s">
        <v>1361</v>
      </c>
      <c r="E1042" s="10"/>
      <c r="F1042" s="10"/>
      <c r="G1042" s="10"/>
      <c r="H1042" s="16">
        <f t="shared" ref="H1042:P1042" si="236">SUBTOTAL(9,H1037:H1041)</f>
        <v>150</v>
      </c>
      <c r="I1042" s="16">
        <f t="shared" si="236"/>
        <v>150</v>
      </c>
      <c r="J1042" s="16">
        <f t="shared" si="236"/>
        <v>0</v>
      </c>
      <c r="K1042" s="16">
        <f t="shared" si="236"/>
        <v>0</v>
      </c>
      <c r="L1042" s="16">
        <f t="shared" si="236"/>
        <v>0</v>
      </c>
      <c r="M1042" s="16">
        <f t="shared" si="236"/>
        <v>0</v>
      </c>
      <c r="N1042" s="16">
        <f t="shared" si="236"/>
        <v>0</v>
      </c>
      <c r="O1042" s="16">
        <f t="shared" si="236"/>
        <v>0</v>
      </c>
      <c r="P1042" s="16">
        <f t="shared" si="236"/>
        <v>0</v>
      </c>
      <c r="Q1042" s="7"/>
      <c r="R1042" s="7"/>
      <c r="S1042" s="16">
        <f>SUBTOTAL(9,S1037:S1041)</f>
        <v>150</v>
      </c>
    </row>
    <row r="1043" spans="2:19" outlineLevel="2" x14ac:dyDescent="0.15">
      <c r="B1043" s="10" t="s">
        <v>1735</v>
      </c>
      <c r="C1043" s="10" t="s">
        <v>11</v>
      </c>
      <c r="D1043" s="7" t="s">
        <v>198</v>
      </c>
      <c r="E1043" s="10" t="s">
        <v>875</v>
      </c>
      <c r="F1043" s="10" t="s">
        <v>1193</v>
      </c>
      <c r="G1043" s="10" t="s">
        <v>1325</v>
      </c>
      <c r="H1043" s="16">
        <v>0</v>
      </c>
      <c r="I1043" s="16">
        <v>0</v>
      </c>
      <c r="J1043" s="16">
        <v>0</v>
      </c>
      <c r="K1043" s="16">
        <v>60</v>
      </c>
      <c r="L1043" s="16">
        <v>60</v>
      </c>
      <c r="M1043" s="16">
        <v>0</v>
      </c>
      <c r="N1043" s="16">
        <v>60</v>
      </c>
      <c r="O1043" s="16">
        <v>60</v>
      </c>
      <c r="P1043" s="16">
        <v>0</v>
      </c>
      <c r="Q1043" s="7" t="s">
        <v>433</v>
      </c>
      <c r="R1043" s="7" t="str">
        <f>IF(Q1043="","",VLOOKUP(Q1043,Sheet2!$A$14:$B$65,2,0))</f>
        <v/>
      </c>
      <c r="S1043" s="16">
        <v>0</v>
      </c>
    </row>
    <row r="1044" spans="2:19" outlineLevel="2" x14ac:dyDescent="0.15">
      <c r="B1044" s="10" t="s">
        <v>1735</v>
      </c>
      <c r="C1044" s="10" t="s">
        <v>11</v>
      </c>
      <c r="D1044" s="7" t="s">
        <v>198</v>
      </c>
      <c r="E1044" s="10" t="s">
        <v>517</v>
      </c>
      <c r="F1044" s="10" t="s">
        <v>1193</v>
      </c>
      <c r="G1044" s="10" t="s">
        <v>1193</v>
      </c>
      <c r="H1044" s="16">
        <v>0</v>
      </c>
      <c r="I1044" s="16">
        <v>0</v>
      </c>
      <c r="J1044" s="16">
        <v>0</v>
      </c>
      <c r="K1044" s="16">
        <v>59</v>
      </c>
      <c r="L1044" s="16">
        <v>59</v>
      </c>
      <c r="M1044" s="16">
        <v>0</v>
      </c>
      <c r="N1044" s="16">
        <v>0</v>
      </c>
      <c r="O1044" s="16">
        <v>0</v>
      </c>
      <c r="P1044" s="16">
        <v>0</v>
      </c>
      <c r="Q1044" s="7" t="s">
        <v>1257</v>
      </c>
      <c r="R1044" s="7" t="str">
        <f>IF(Q1044="","",VLOOKUP(Q1044,Sheet2!$A$14:$B$65,2,0))</f>
        <v>急性期一般入院料６</v>
      </c>
      <c r="S1044" s="16">
        <v>59</v>
      </c>
    </row>
    <row r="1045" spans="2:19" outlineLevel="2" x14ac:dyDescent="0.15">
      <c r="B1045" s="10" t="s">
        <v>1735</v>
      </c>
      <c r="C1045" s="10" t="s">
        <v>11</v>
      </c>
      <c r="D1045" s="7" t="s">
        <v>198</v>
      </c>
      <c r="E1045" s="10" t="s">
        <v>876</v>
      </c>
      <c r="F1045" s="10" t="s">
        <v>1193</v>
      </c>
      <c r="G1045" s="10" t="s">
        <v>1193</v>
      </c>
      <c r="H1045" s="16">
        <v>0</v>
      </c>
      <c r="I1045" s="16">
        <v>0</v>
      </c>
      <c r="J1045" s="16">
        <v>0</v>
      </c>
      <c r="K1045" s="16">
        <v>38</v>
      </c>
      <c r="L1045" s="16">
        <v>38</v>
      </c>
      <c r="M1045" s="16">
        <v>0</v>
      </c>
      <c r="N1045" s="16">
        <v>0</v>
      </c>
      <c r="O1045" s="16">
        <v>0</v>
      </c>
      <c r="P1045" s="16">
        <v>0</v>
      </c>
      <c r="Q1045" s="7" t="s">
        <v>1257</v>
      </c>
      <c r="R1045" s="7" t="str">
        <f>IF(Q1045="","",VLOOKUP(Q1045,Sheet2!$A$14:$B$65,2,0))</f>
        <v>急性期一般入院料６</v>
      </c>
      <c r="S1045" s="16">
        <v>38</v>
      </c>
    </row>
    <row r="1046" spans="2:19" outlineLevel="2" x14ac:dyDescent="0.15">
      <c r="B1046" s="10" t="s">
        <v>1735</v>
      </c>
      <c r="C1046" s="10" t="s">
        <v>11</v>
      </c>
      <c r="D1046" s="7" t="s">
        <v>198</v>
      </c>
      <c r="E1046" s="10" t="s">
        <v>516</v>
      </c>
      <c r="F1046" s="10" t="s">
        <v>1323</v>
      </c>
      <c r="G1046" s="10" t="s">
        <v>1323</v>
      </c>
      <c r="H1046" s="16">
        <v>0</v>
      </c>
      <c r="I1046" s="16">
        <v>0</v>
      </c>
      <c r="J1046" s="16">
        <v>0</v>
      </c>
      <c r="K1046" s="16">
        <v>48</v>
      </c>
      <c r="L1046" s="16">
        <v>48</v>
      </c>
      <c r="M1046" s="16">
        <v>0</v>
      </c>
      <c r="N1046" s="16">
        <v>0</v>
      </c>
      <c r="O1046" s="16">
        <v>0</v>
      </c>
      <c r="P1046" s="16">
        <v>0</v>
      </c>
      <c r="Q1046" s="7" t="s">
        <v>1276</v>
      </c>
      <c r="R1046" s="7" t="str">
        <f>IF(Q1046="","",VLOOKUP(Q1046,Sheet2!$A$14:$B$65,2,0))</f>
        <v>小児入院医療管理料１</v>
      </c>
      <c r="S1046" s="16">
        <v>48</v>
      </c>
    </row>
    <row r="1047" spans="2:19" outlineLevel="1" x14ac:dyDescent="0.15">
      <c r="B1047" s="10"/>
      <c r="C1047" s="10"/>
      <c r="D1047" s="9" t="s">
        <v>1457</v>
      </c>
      <c r="E1047" s="10"/>
      <c r="F1047" s="10"/>
      <c r="G1047" s="10"/>
      <c r="H1047" s="16">
        <f t="shared" ref="H1047:P1047" si="237">SUBTOTAL(9,H1043:H1046)</f>
        <v>0</v>
      </c>
      <c r="I1047" s="16">
        <f t="shared" si="237"/>
        <v>0</v>
      </c>
      <c r="J1047" s="16">
        <f t="shared" si="237"/>
        <v>0</v>
      </c>
      <c r="K1047" s="16">
        <f t="shared" si="237"/>
        <v>205</v>
      </c>
      <c r="L1047" s="16">
        <f t="shared" si="237"/>
        <v>205</v>
      </c>
      <c r="M1047" s="16">
        <f t="shared" si="237"/>
        <v>0</v>
      </c>
      <c r="N1047" s="16">
        <f t="shared" si="237"/>
        <v>60</v>
      </c>
      <c r="O1047" s="16">
        <f t="shared" si="237"/>
        <v>60</v>
      </c>
      <c r="P1047" s="16">
        <f t="shared" si="237"/>
        <v>0</v>
      </c>
      <c r="Q1047" s="7"/>
      <c r="R1047" s="7"/>
      <c r="S1047" s="16">
        <f>SUBTOTAL(9,S1043:S1046)</f>
        <v>145</v>
      </c>
    </row>
    <row r="1048" spans="2:19" outlineLevel="2" x14ac:dyDescent="0.15">
      <c r="B1048" s="10" t="s">
        <v>1735</v>
      </c>
      <c r="C1048" s="10" t="s">
        <v>11</v>
      </c>
      <c r="D1048" s="7" t="s">
        <v>243</v>
      </c>
      <c r="E1048" s="10" t="s">
        <v>973</v>
      </c>
      <c r="F1048" s="10" t="s">
        <v>1193</v>
      </c>
      <c r="G1048" s="10" t="s">
        <v>1193</v>
      </c>
      <c r="H1048" s="16">
        <v>0</v>
      </c>
      <c r="I1048" s="16">
        <v>0</v>
      </c>
      <c r="J1048" s="16">
        <v>0</v>
      </c>
      <c r="K1048" s="16">
        <v>30</v>
      </c>
      <c r="L1048" s="16">
        <v>30</v>
      </c>
      <c r="M1048" s="16">
        <v>0</v>
      </c>
      <c r="N1048" s="16">
        <v>0</v>
      </c>
      <c r="O1048" s="16">
        <v>0</v>
      </c>
      <c r="P1048" s="16">
        <v>0</v>
      </c>
      <c r="Q1048" s="7" t="s">
        <v>1257</v>
      </c>
      <c r="R1048" s="7" t="str">
        <f>IF(Q1048="","",VLOOKUP(Q1048,Sheet2!$A$14:$B$65,2,0))</f>
        <v>急性期一般入院料６</v>
      </c>
      <c r="S1048" s="16">
        <v>30</v>
      </c>
    </row>
    <row r="1049" spans="2:19" outlineLevel="2" x14ac:dyDescent="0.15">
      <c r="B1049" s="10" t="s">
        <v>1735</v>
      </c>
      <c r="C1049" s="10" t="s">
        <v>11</v>
      </c>
      <c r="D1049" s="7" t="s">
        <v>243</v>
      </c>
      <c r="E1049" s="10" t="s">
        <v>974</v>
      </c>
      <c r="F1049" s="10" t="s">
        <v>1193</v>
      </c>
      <c r="G1049" s="10" t="s">
        <v>1193</v>
      </c>
      <c r="H1049" s="16">
        <v>0</v>
      </c>
      <c r="I1049" s="16">
        <v>0</v>
      </c>
      <c r="J1049" s="16">
        <v>0</v>
      </c>
      <c r="K1049" s="16">
        <v>34</v>
      </c>
      <c r="L1049" s="16">
        <v>34</v>
      </c>
      <c r="M1049" s="16">
        <v>0</v>
      </c>
      <c r="N1049" s="16">
        <v>34</v>
      </c>
      <c r="O1049" s="16">
        <v>34</v>
      </c>
      <c r="P1049" s="16">
        <v>0</v>
      </c>
      <c r="Q1049" s="7" t="s">
        <v>433</v>
      </c>
      <c r="R1049" s="7" t="str">
        <f>IF(Q1049="","",VLOOKUP(Q1049,Sheet2!$A$14:$B$65,2,0))</f>
        <v/>
      </c>
      <c r="S1049" s="16">
        <v>0</v>
      </c>
    </row>
    <row r="1050" spans="2:19" outlineLevel="2" x14ac:dyDescent="0.15">
      <c r="B1050" s="10" t="s">
        <v>1735</v>
      </c>
      <c r="C1050" s="10" t="s">
        <v>11</v>
      </c>
      <c r="D1050" s="7" t="s">
        <v>243</v>
      </c>
      <c r="E1050" s="10" t="s">
        <v>975</v>
      </c>
      <c r="F1050" s="10" t="s">
        <v>1193</v>
      </c>
      <c r="G1050" s="10" t="s">
        <v>1193</v>
      </c>
      <c r="H1050" s="16">
        <v>0</v>
      </c>
      <c r="I1050" s="16">
        <v>0</v>
      </c>
      <c r="J1050" s="16">
        <v>0</v>
      </c>
      <c r="K1050" s="16">
        <v>36</v>
      </c>
      <c r="L1050" s="16">
        <v>36</v>
      </c>
      <c r="M1050" s="16">
        <v>0</v>
      </c>
      <c r="N1050" s="16">
        <v>36</v>
      </c>
      <c r="O1050" s="16">
        <v>36</v>
      </c>
      <c r="P1050" s="16">
        <v>0</v>
      </c>
      <c r="Q1050" s="7" t="s">
        <v>433</v>
      </c>
      <c r="R1050" s="7" t="str">
        <f>IF(Q1050="","",VLOOKUP(Q1050,Sheet2!$A$14:$B$65,2,0))</f>
        <v/>
      </c>
      <c r="S1050" s="16">
        <v>0</v>
      </c>
    </row>
    <row r="1051" spans="2:19" outlineLevel="2" x14ac:dyDescent="0.15">
      <c r="B1051" s="10" t="s">
        <v>1735</v>
      </c>
      <c r="C1051" s="10" t="s">
        <v>11</v>
      </c>
      <c r="D1051" s="7" t="s">
        <v>243</v>
      </c>
      <c r="E1051" s="10" t="s">
        <v>878</v>
      </c>
      <c r="F1051" s="10" t="s">
        <v>1322</v>
      </c>
      <c r="G1051" s="10" t="s">
        <v>1322</v>
      </c>
      <c r="H1051" s="16">
        <v>51</v>
      </c>
      <c r="I1051" s="16">
        <v>51</v>
      </c>
      <c r="J1051" s="16">
        <v>0</v>
      </c>
      <c r="K1051" s="16">
        <v>0</v>
      </c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7" t="s">
        <v>1256</v>
      </c>
      <c r="R1051" s="7" t="str">
        <f>IF(Q1051="","",VLOOKUP(Q1051,Sheet2!$A$14:$B$65,2,0))</f>
        <v>急性期一般入院料４</v>
      </c>
      <c r="S1051" s="16">
        <v>51</v>
      </c>
    </row>
    <row r="1052" spans="2:19" outlineLevel="2" x14ac:dyDescent="0.15">
      <c r="B1052" s="10" t="s">
        <v>1735</v>
      </c>
      <c r="C1052" s="10" t="s">
        <v>11</v>
      </c>
      <c r="D1052" s="7" t="s">
        <v>243</v>
      </c>
      <c r="E1052" s="10" t="s">
        <v>976</v>
      </c>
      <c r="F1052" s="10" t="s">
        <v>1193</v>
      </c>
      <c r="G1052" s="10" t="s">
        <v>1193</v>
      </c>
      <c r="H1052" s="16">
        <v>44</v>
      </c>
      <c r="I1052" s="16">
        <v>44</v>
      </c>
      <c r="J1052" s="16">
        <v>0</v>
      </c>
      <c r="K1052" s="16">
        <v>0</v>
      </c>
      <c r="L1052" s="16">
        <v>0</v>
      </c>
      <c r="M1052" s="16">
        <v>0</v>
      </c>
      <c r="N1052" s="16">
        <v>0</v>
      </c>
      <c r="O1052" s="16">
        <v>0</v>
      </c>
      <c r="P1052" s="16">
        <v>0</v>
      </c>
      <c r="Q1052" s="7" t="s">
        <v>1284</v>
      </c>
      <c r="R1052" s="7" t="str">
        <f>IF(Q1052="","",VLOOKUP(Q1052,Sheet2!$A$14:$B$65,2,0))</f>
        <v>特定機能病院一般病棟10対１入院基本料</v>
      </c>
      <c r="S1052" s="16">
        <v>44</v>
      </c>
    </row>
    <row r="1053" spans="2:19" outlineLevel="1" x14ac:dyDescent="0.15">
      <c r="B1053" s="10"/>
      <c r="C1053" s="10"/>
      <c r="D1053" s="9" t="s">
        <v>1501</v>
      </c>
      <c r="E1053" s="10"/>
      <c r="F1053" s="10"/>
      <c r="G1053" s="10"/>
      <c r="H1053" s="16">
        <f t="shared" ref="H1053:P1053" si="238">SUBTOTAL(9,H1048:H1052)</f>
        <v>95</v>
      </c>
      <c r="I1053" s="16">
        <f t="shared" si="238"/>
        <v>95</v>
      </c>
      <c r="J1053" s="16">
        <f t="shared" si="238"/>
        <v>0</v>
      </c>
      <c r="K1053" s="16">
        <f t="shared" si="238"/>
        <v>100</v>
      </c>
      <c r="L1053" s="16">
        <f t="shared" si="238"/>
        <v>100</v>
      </c>
      <c r="M1053" s="16">
        <f t="shared" si="238"/>
        <v>0</v>
      </c>
      <c r="N1053" s="16">
        <f t="shared" si="238"/>
        <v>70</v>
      </c>
      <c r="O1053" s="16">
        <f t="shared" si="238"/>
        <v>70</v>
      </c>
      <c r="P1053" s="16">
        <f t="shared" si="238"/>
        <v>0</v>
      </c>
      <c r="Q1053" s="7"/>
      <c r="R1053" s="7"/>
      <c r="S1053" s="16">
        <f>SUBTOTAL(9,S1048:S1052)</f>
        <v>125</v>
      </c>
    </row>
    <row r="1054" spans="2:19" outlineLevel="2" x14ac:dyDescent="0.15">
      <c r="B1054" s="10" t="s">
        <v>1735</v>
      </c>
      <c r="C1054" s="10" t="s">
        <v>11</v>
      </c>
      <c r="D1054" s="7" t="s">
        <v>381</v>
      </c>
      <c r="E1054" s="10" t="s">
        <v>507</v>
      </c>
      <c r="F1054" s="10" t="s">
        <v>1193</v>
      </c>
      <c r="G1054" s="10" t="s">
        <v>1193</v>
      </c>
      <c r="H1054" s="16">
        <v>0</v>
      </c>
      <c r="I1054" s="16">
        <v>0</v>
      </c>
      <c r="J1054" s="16">
        <v>0</v>
      </c>
      <c r="K1054" s="16">
        <v>50</v>
      </c>
      <c r="L1054" s="16">
        <v>50</v>
      </c>
      <c r="M1054" s="16">
        <v>0</v>
      </c>
      <c r="N1054" s="16">
        <v>0</v>
      </c>
      <c r="O1054" s="16">
        <v>0</v>
      </c>
      <c r="P1054" s="16">
        <v>0</v>
      </c>
      <c r="Q1054" s="7" t="s">
        <v>1257</v>
      </c>
      <c r="R1054" s="7" t="str">
        <f>IF(Q1054="","",VLOOKUP(Q1054,Sheet2!$A$14:$B$65,2,0))</f>
        <v>急性期一般入院料６</v>
      </c>
      <c r="S1054" s="16">
        <v>50</v>
      </c>
    </row>
    <row r="1055" spans="2:19" outlineLevel="1" x14ac:dyDescent="0.15">
      <c r="B1055" s="10"/>
      <c r="C1055" s="10"/>
      <c r="D1055" s="9" t="s">
        <v>1639</v>
      </c>
      <c r="E1055" s="10"/>
      <c r="F1055" s="10"/>
      <c r="G1055" s="10"/>
      <c r="H1055" s="16">
        <f t="shared" ref="H1055:P1055" si="239">SUBTOTAL(9,H1054:H1054)</f>
        <v>0</v>
      </c>
      <c r="I1055" s="16">
        <f t="shared" si="239"/>
        <v>0</v>
      </c>
      <c r="J1055" s="16">
        <f t="shared" si="239"/>
        <v>0</v>
      </c>
      <c r="K1055" s="16">
        <f t="shared" si="239"/>
        <v>50</v>
      </c>
      <c r="L1055" s="16">
        <f t="shared" si="239"/>
        <v>50</v>
      </c>
      <c r="M1055" s="16">
        <f t="shared" si="239"/>
        <v>0</v>
      </c>
      <c r="N1055" s="16">
        <f t="shared" si="239"/>
        <v>0</v>
      </c>
      <c r="O1055" s="16">
        <f t="shared" si="239"/>
        <v>0</v>
      </c>
      <c r="P1055" s="16">
        <f t="shared" si="239"/>
        <v>0</v>
      </c>
      <c r="Q1055" s="7"/>
      <c r="R1055" s="7"/>
      <c r="S1055" s="16">
        <f>SUBTOTAL(9,S1054:S1054)</f>
        <v>50</v>
      </c>
    </row>
    <row r="1056" spans="2:19" outlineLevel="2" x14ac:dyDescent="0.15">
      <c r="B1056" s="10" t="s">
        <v>1735</v>
      </c>
      <c r="C1056" s="10" t="s">
        <v>37</v>
      </c>
      <c r="D1056" s="7" t="s">
        <v>151</v>
      </c>
      <c r="E1056" s="10" t="s">
        <v>748</v>
      </c>
      <c r="F1056" s="10" t="s">
        <v>1193</v>
      </c>
      <c r="G1056" s="10" t="s">
        <v>1193</v>
      </c>
      <c r="H1056" s="16">
        <v>42</v>
      </c>
      <c r="I1056" s="16">
        <v>42</v>
      </c>
      <c r="J1056" s="16">
        <v>0</v>
      </c>
      <c r="K1056" s="16">
        <v>0</v>
      </c>
      <c r="L1056" s="16">
        <v>0</v>
      </c>
      <c r="M1056" s="16">
        <v>0</v>
      </c>
      <c r="N1056" s="16">
        <v>0</v>
      </c>
      <c r="O1056" s="16">
        <v>0</v>
      </c>
      <c r="P1056" s="16">
        <v>0</v>
      </c>
      <c r="Q1056" s="7" t="s">
        <v>1294</v>
      </c>
      <c r="R1056" s="7" t="str">
        <f>IF(Q1056="","",VLOOKUP(Q1056,Sheet2!$A$14:$B$65,2,0))</f>
        <v>特定機能病院一般病棟７対１入院基本料</v>
      </c>
      <c r="S1056" s="16">
        <v>42</v>
      </c>
    </row>
    <row r="1057" spans="2:19" outlineLevel="2" x14ac:dyDescent="0.15">
      <c r="B1057" s="10" t="s">
        <v>1735</v>
      </c>
      <c r="C1057" s="10" t="s">
        <v>37</v>
      </c>
      <c r="D1057" s="7" t="s">
        <v>151</v>
      </c>
      <c r="E1057" s="10" t="s">
        <v>749</v>
      </c>
      <c r="F1057" s="10" t="s">
        <v>1193</v>
      </c>
      <c r="G1057" s="10" t="s">
        <v>1193</v>
      </c>
      <c r="H1057" s="16">
        <v>41</v>
      </c>
      <c r="I1057" s="16">
        <v>41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7" t="s">
        <v>1294</v>
      </c>
      <c r="R1057" s="7" t="str">
        <f>IF(Q1057="","",VLOOKUP(Q1057,Sheet2!$A$14:$B$65,2,0))</f>
        <v>特定機能病院一般病棟７対１入院基本料</v>
      </c>
      <c r="S1057" s="16">
        <v>41</v>
      </c>
    </row>
    <row r="1058" spans="2:19" outlineLevel="2" x14ac:dyDescent="0.15">
      <c r="B1058" s="10" t="s">
        <v>1735</v>
      </c>
      <c r="C1058" s="10" t="s">
        <v>37</v>
      </c>
      <c r="D1058" s="7" t="s">
        <v>151</v>
      </c>
      <c r="E1058" s="10" t="s">
        <v>750</v>
      </c>
      <c r="F1058" s="10" t="s">
        <v>1193</v>
      </c>
      <c r="G1058" s="10" t="s">
        <v>1193</v>
      </c>
      <c r="H1058" s="16">
        <v>0</v>
      </c>
      <c r="I1058" s="16">
        <v>0</v>
      </c>
      <c r="J1058" s="16">
        <v>0</v>
      </c>
      <c r="K1058" s="16">
        <v>40</v>
      </c>
      <c r="L1058" s="16">
        <v>40</v>
      </c>
      <c r="M1058" s="16">
        <v>0</v>
      </c>
      <c r="N1058" s="16">
        <v>0</v>
      </c>
      <c r="O1058" s="16">
        <v>0</v>
      </c>
      <c r="P1058" s="16">
        <v>0</v>
      </c>
      <c r="Q1058" s="7" t="s">
        <v>1257</v>
      </c>
      <c r="R1058" s="7" t="str">
        <f>IF(Q1058="","",VLOOKUP(Q1058,Sheet2!$A$14:$B$65,2,0))</f>
        <v>急性期一般入院料６</v>
      </c>
      <c r="S1058" s="16">
        <v>40</v>
      </c>
    </row>
    <row r="1059" spans="2:19" outlineLevel="2" x14ac:dyDescent="0.15">
      <c r="B1059" s="10" t="s">
        <v>1735</v>
      </c>
      <c r="C1059" s="10" t="s">
        <v>37</v>
      </c>
      <c r="D1059" s="7" t="s">
        <v>151</v>
      </c>
      <c r="E1059" s="10" t="s">
        <v>751</v>
      </c>
      <c r="F1059" s="10" t="s">
        <v>1193</v>
      </c>
      <c r="G1059" s="10" t="s">
        <v>1193</v>
      </c>
      <c r="H1059" s="16">
        <v>0</v>
      </c>
      <c r="I1059" s="16">
        <v>0</v>
      </c>
      <c r="J1059" s="16">
        <v>0</v>
      </c>
      <c r="K1059" s="16">
        <v>40</v>
      </c>
      <c r="L1059" s="16">
        <v>40</v>
      </c>
      <c r="M1059" s="16">
        <v>0</v>
      </c>
      <c r="N1059" s="16">
        <v>0</v>
      </c>
      <c r="O1059" s="16">
        <v>0</v>
      </c>
      <c r="P1059" s="16">
        <v>0</v>
      </c>
      <c r="Q1059" s="7" t="s">
        <v>1266</v>
      </c>
      <c r="R1059" s="7" t="str">
        <f>IF(Q1059="","",VLOOKUP(Q1059,Sheet2!$A$14:$B$65,2,0))</f>
        <v>急性期一般入院料７</v>
      </c>
      <c r="S1059" s="16">
        <v>40</v>
      </c>
    </row>
    <row r="1060" spans="2:19" outlineLevel="2" x14ac:dyDescent="0.15">
      <c r="B1060" s="10" t="s">
        <v>1735</v>
      </c>
      <c r="C1060" s="10" t="s">
        <v>37</v>
      </c>
      <c r="D1060" s="7" t="s">
        <v>151</v>
      </c>
      <c r="E1060" s="10" t="s">
        <v>752</v>
      </c>
      <c r="F1060" s="10" t="s">
        <v>1322</v>
      </c>
      <c r="G1060" s="10" t="s">
        <v>1322</v>
      </c>
      <c r="H1060" s="16">
        <v>47</v>
      </c>
      <c r="I1060" s="16">
        <v>47</v>
      </c>
      <c r="J1060" s="16">
        <v>0</v>
      </c>
      <c r="K1060" s="16">
        <v>0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7" t="s">
        <v>1219</v>
      </c>
      <c r="R1060" s="7" t="str">
        <f>IF(Q1060="","",VLOOKUP(Q1060,Sheet2!$A$14:$B$65,2,0))</f>
        <v>急性期一般入院料１</v>
      </c>
      <c r="S1060" s="16">
        <v>47</v>
      </c>
    </row>
    <row r="1061" spans="2:19" outlineLevel="2" x14ac:dyDescent="0.15">
      <c r="B1061" s="10" t="s">
        <v>1735</v>
      </c>
      <c r="C1061" s="10" t="s">
        <v>37</v>
      </c>
      <c r="D1061" s="7" t="s">
        <v>151</v>
      </c>
      <c r="E1061" s="10" t="s">
        <v>753</v>
      </c>
      <c r="F1061" s="10" t="s">
        <v>1322</v>
      </c>
      <c r="G1061" s="10" t="s">
        <v>1322</v>
      </c>
      <c r="H1061" s="16">
        <v>42</v>
      </c>
      <c r="I1061" s="16">
        <v>42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7" t="s">
        <v>1219</v>
      </c>
      <c r="R1061" s="7" t="str">
        <f>IF(Q1061="","",VLOOKUP(Q1061,Sheet2!$A$14:$B$65,2,0))</f>
        <v>急性期一般入院料１</v>
      </c>
      <c r="S1061" s="16">
        <v>42</v>
      </c>
    </row>
    <row r="1062" spans="2:19" outlineLevel="2" x14ac:dyDescent="0.15">
      <c r="B1062" s="10" t="s">
        <v>1735</v>
      </c>
      <c r="C1062" s="10" t="s">
        <v>37</v>
      </c>
      <c r="D1062" s="7" t="s">
        <v>151</v>
      </c>
      <c r="E1062" s="10" t="s">
        <v>754</v>
      </c>
      <c r="F1062" s="10" t="s">
        <v>1322</v>
      </c>
      <c r="G1062" s="10" t="s">
        <v>1322</v>
      </c>
      <c r="H1062" s="16">
        <v>29</v>
      </c>
      <c r="I1062" s="16">
        <v>29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7" t="s">
        <v>1219</v>
      </c>
      <c r="R1062" s="7" t="str">
        <f>IF(Q1062="","",VLOOKUP(Q1062,Sheet2!$A$14:$B$65,2,0))</f>
        <v>急性期一般入院料１</v>
      </c>
      <c r="S1062" s="16">
        <v>29</v>
      </c>
    </row>
    <row r="1063" spans="2:19" outlineLevel="2" x14ac:dyDescent="0.15">
      <c r="B1063" s="10" t="s">
        <v>1735</v>
      </c>
      <c r="C1063" s="10" t="s">
        <v>37</v>
      </c>
      <c r="D1063" s="7" t="s">
        <v>151</v>
      </c>
      <c r="E1063" s="10" t="s">
        <v>755</v>
      </c>
      <c r="F1063" s="10" t="s">
        <v>1322</v>
      </c>
      <c r="G1063" s="10" t="s">
        <v>1322</v>
      </c>
      <c r="H1063" s="16">
        <v>29</v>
      </c>
      <c r="I1063" s="16">
        <v>29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7" t="s">
        <v>1219</v>
      </c>
      <c r="R1063" s="7" t="str">
        <f>IF(Q1063="","",VLOOKUP(Q1063,Sheet2!$A$14:$B$65,2,0))</f>
        <v>急性期一般入院料１</v>
      </c>
      <c r="S1063" s="16">
        <v>29</v>
      </c>
    </row>
    <row r="1064" spans="2:19" outlineLevel="2" x14ac:dyDescent="0.15">
      <c r="B1064" s="10" t="s">
        <v>1735</v>
      </c>
      <c r="C1064" s="10" t="s">
        <v>37</v>
      </c>
      <c r="D1064" s="7" t="s">
        <v>151</v>
      </c>
      <c r="E1064" s="10" t="s">
        <v>756</v>
      </c>
      <c r="F1064" s="10" t="s">
        <v>1322</v>
      </c>
      <c r="G1064" s="10" t="s">
        <v>1322</v>
      </c>
      <c r="H1064" s="16">
        <v>40</v>
      </c>
      <c r="I1064" s="16">
        <v>40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0</v>
      </c>
      <c r="P1064" s="16">
        <v>0</v>
      </c>
      <c r="Q1064" s="7" t="s">
        <v>1219</v>
      </c>
      <c r="R1064" s="7" t="str">
        <f>IF(Q1064="","",VLOOKUP(Q1064,Sheet2!$A$14:$B$65,2,0))</f>
        <v>急性期一般入院料１</v>
      </c>
      <c r="S1064" s="16">
        <v>40</v>
      </c>
    </row>
    <row r="1065" spans="2:19" outlineLevel="2" x14ac:dyDescent="0.15">
      <c r="B1065" s="10" t="s">
        <v>1735</v>
      </c>
      <c r="C1065" s="10" t="s">
        <v>37</v>
      </c>
      <c r="D1065" s="7" t="s">
        <v>151</v>
      </c>
      <c r="E1065" s="10" t="s">
        <v>757</v>
      </c>
      <c r="F1065" s="10" t="s">
        <v>1322</v>
      </c>
      <c r="G1065" s="10" t="s">
        <v>1322</v>
      </c>
      <c r="H1065" s="16">
        <v>46</v>
      </c>
      <c r="I1065" s="16">
        <v>46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7" t="s">
        <v>1219</v>
      </c>
      <c r="R1065" s="7" t="str">
        <f>IF(Q1065="","",VLOOKUP(Q1065,Sheet2!$A$14:$B$65,2,0))</f>
        <v>急性期一般入院料１</v>
      </c>
      <c r="S1065" s="16">
        <v>46</v>
      </c>
    </row>
    <row r="1066" spans="2:19" outlineLevel="2" x14ac:dyDescent="0.15">
      <c r="B1066" s="10" t="s">
        <v>1735</v>
      </c>
      <c r="C1066" s="10" t="s">
        <v>37</v>
      </c>
      <c r="D1066" s="7" t="s">
        <v>151</v>
      </c>
      <c r="E1066" s="10" t="s">
        <v>758</v>
      </c>
      <c r="F1066" s="10" t="s">
        <v>1322</v>
      </c>
      <c r="G1066" s="10" t="s">
        <v>1322</v>
      </c>
      <c r="H1066" s="16">
        <v>48</v>
      </c>
      <c r="I1066" s="16">
        <v>48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7" t="s">
        <v>1219</v>
      </c>
      <c r="R1066" s="7" t="str">
        <f>IF(Q1066="","",VLOOKUP(Q1066,Sheet2!$A$14:$B$65,2,0))</f>
        <v>急性期一般入院料１</v>
      </c>
      <c r="S1066" s="16">
        <v>48</v>
      </c>
    </row>
    <row r="1067" spans="2:19" outlineLevel="2" x14ac:dyDescent="0.15">
      <c r="B1067" s="10" t="s">
        <v>1735</v>
      </c>
      <c r="C1067" s="10" t="s">
        <v>37</v>
      </c>
      <c r="D1067" s="7" t="s">
        <v>151</v>
      </c>
      <c r="E1067" s="10" t="s">
        <v>759</v>
      </c>
      <c r="F1067" s="10" t="s">
        <v>1322</v>
      </c>
      <c r="G1067" s="10" t="s">
        <v>1322</v>
      </c>
      <c r="H1067" s="16">
        <v>48</v>
      </c>
      <c r="I1067" s="16">
        <v>48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0</v>
      </c>
      <c r="P1067" s="16">
        <v>0</v>
      </c>
      <c r="Q1067" s="7" t="s">
        <v>1219</v>
      </c>
      <c r="R1067" s="7" t="str">
        <f>IF(Q1067="","",VLOOKUP(Q1067,Sheet2!$A$14:$B$65,2,0))</f>
        <v>急性期一般入院料１</v>
      </c>
      <c r="S1067" s="16">
        <v>48</v>
      </c>
    </row>
    <row r="1068" spans="2:19" outlineLevel="2" x14ac:dyDescent="0.15">
      <c r="B1068" s="10" t="s">
        <v>1735</v>
      </c>
      <c r="C1068" s="10" t="s">
        <v>37</v>
      </c>
      <c r="D1068" s="7" t="s">
        <v>151</v>
      </c>
      <c r="E1068" s="10" t="s">
        <v>534</v>
      </c>
      <c r="F1068" s="10" t="s">
        <v>1321</v>
      </c>
      <c r="G1068" s="10" t="s">
        <v>1321</v>
      </c>
      <c r="H1068" s="16">
        <v>6</v>
      </c>
      <c r="I1068" s="16">
        <v>6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7" t="s">
        <v>1277</v>
      </c>
      <c r="R1068" s="7" t="str">
        <f>IF(Q1068="","",VLOOKUP(Q1068,Sheet2!$A$14:$B$65,2,0))</f>
        <v>救命救急入院料１</v>
      </c>
      <c r="S1068" s="16">
        <v>6</v>
      </c>
    </row>
    <row r="1069" spans="2:19" outlineLevel="2" x14ac:dyDescent="0.15">
      <c r="B1069" s="10" t="s">
        <v>1735</v>
      </c>
      <c r="C1069" s="10" t="s">
        <v>37</v>
      </c>
      <c r="D1069" s="7" t="s">
        <v>151</v>
      </c>
      <c r="E1069" s="10" t="s">
        <v>533</v>
      </c>
      <c r="F1069" s="10" t="s">
        <v>1321</v>
      </c>
      <c r="G1069" s="10" t="s">
        <v>1321</v>
      </c>
      <c r="H1069" s="16">
        <v>8</v>
      </c>
      <c r="I1069" s="16">
        <v>8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7" t="s">
        <v>1301</v>
      </c>
      <c r="R1069" s="7" t="str">
        <f>IF(Q1069="","",VLOOKUP(Q1069,Sheet2!$A$14:$B$65,2,0))</f>
        <v>救命救急入院料３</v>
      </c>
      <c r="S1069" s="16">
        <v>8</v>
      </c>
    </row>
    <row r="1070" spans="2:19" outlineLevel="1" x14ac:dyDescent="0.15">
      <c r="B1070" s="10"/>
      <c r="C1070" s="10"/>
      <c r="D1070" s="9" t="s">
        <v>1410</v>
      </c>
      <c r="E1070" s="10"/>
      <c r="F1070" s="10"/>
      <c r="G1070" s="10"/>
      <c r="H1070" s="16">
        <f t="shared" ref="H1070:P1070" si="240">SUBTOTAL(9,H1056:H1069)</f>
        <v>426</v>
      </c>
      <c r="I1070" s="16">
        <f t="shared" si="240"/>
        <v>426</v>
      </c>
      <c r="J1070" s="16">
        <f t="shared" si="240"/>
        <v>0</v>
      </c>
      <c r="K1070" s="16">
        <f t="shared" si="240"/>
        <v>80</v>
      </c>
      <c r="L1070" s="16">
        <f t="shared" si="240"/>
        <v>80</v>
      </c>
      <c r="M1070" s="16">
        <f t="shared" si="240"/>
        <v>0</v>
      </c>
      <c r="N1070" s="16">
        <f t="shared" si="240"/>
        <v>0</v>
      </c>
      <c r="O1070" s="16">
        <f t="shared" si="240"/>
        <v>0</v>
      </c>
      <c r="P1070" s="16">
        <f t="shared" si="240"/>
        <v>0</v>
      </c>
      <c r="Q1070" s="7"/>
      <c r="R1070" s="7"/>
      <c r="S1070" s="16">
        <f>SUBTOTAL(9,S1056:S1069)</f>
        <v>506</v>
      </c>
    </row>
    <row r="1071" spans="2:19" outlineLevel="2" x14ac:dyDescent="0.15">
      <c r="B1071" s="10" t="s">
        <v>1735</v>
      </c>
      <c r="C1071" s="10" t="s">
        <v>51</v>
      </c>
      <c r="D1071" s="7" t="s">
        <v>239</v>
      </c>
      <c r="E1071" s="10" t="s">
        <v>967</v>
      </c>
      <c r="F1071" s="10" t="s">
        <v>1193</v>
      </c>
      <c r="G1071" s="10" t="s">
        <v>1193</v>
      </c>
      <c r="H1071" s="16">
        <v>40</v>
      </c>
      <c r="I1071" s="16">
        <v>40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0</v>
      </c>
      <c r="P1071" s="16">
        <v>0</v>
      </c>
      <c r="Q1071" s="7" t="s">
        <v>1294</v>
      </c>
      <c r="R1071" s="7" t="str">
        <f>IF(Q1071="","",VLOOKUP(Q1071,Sheet2!$A$14:$B$65,2,0))</f>
        <v>特定機能病院一般病棟７対１入院基本料</v>
      </c>
      <c r="S1071" s="16">
        <v>40</v>
      </c>
    </row>
    <row r="1072" spans="2:19" outlineLevel="2" x14ac:dyDescent="0.15">
      <c r="B1072" s="10" t="s">
        <v>1735</v>
      </c>
      <c r="C1072" s="10" t="s">
        <v>51</v>
      </c>
      <c r="D1072" s="7" t="s">
        <v>239</v>
      </c>
      <c r="E1072" s="10" t="s">
        <v>968</v>
      </c>
      <c r="F1072" s="10" t="s">
        <v>1193</v>
      </c>
      <c r="G1072" s="10" t="s">
        <v>1193</v>
      </c>
      <c r="H1072" s="16">
        <v>40</v>
      </c>
      <c r="I1072" s="16">
        <v>40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7" t="s">
        <v>1294</v>
      </c>
      <c r="R1072" s="7" t="str">
        <f>IF(Q1072="","",VLOOKUP(Q1072,Sheet2!$A$14:$B$65,2,0))</f>
        <v>特定機能病院一般病棟７対１入院基本料</v>
      </c>
      <c r="S1072" s="16">
        <v>40</v>
      </c>
    </row>
    <row r="1073" spans="2:19" outlineLevel="2" x14ac:dyDescent="0.15">
      <c r="B1073" s="10" t="s">
        <v>1735</v>
      </c>
      <c r="C1073" s="10" t="s">
        <v>51</v>
      </c>
      <c r="D1073" s="7" t="s">
        <v>239</v>
      </c>
      <c r="E1073" s="10" t="s">
        <v>969</v>
      </c>
      <c r="F1073" s="10" t="s">
        <v>1193</v>
      </c>
      <c r="G1073" s="10" t="s">
        <v>1193</v>
      </c>
      <c r="H1073" s="16">
        <v>40</v>
      </c>
      <c r="I1073" s="16">
        <v>40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0</v>
      </c>
      <c r="P1073" s="16">
        <v>0</v>
      </c>
      <c r="Q1073" s="7" t="s">
        <v>1294</v>
      </c>
      <c r="R1073" s="7" t="str">
        <f>IF(Q1073="","",VLOOKUP(Q1073,Sheet2!$A$14:$B$65,2,0))</f>
        <v>特定機能病院一般病棟７対１入院基本料</v>
      </c>
      <c r="S1073" s="16">
        <v>40</v>
      </c>
    </row>
    <row r="1074" spans="2:19" outlineLevel="1" x14ac:dyDescent="0.15">
      <c r="B1074" s="10"/>
      <c r="C1074" s="10"/>
      <c r="D1074" s="9" t="s">
        <v>1497</v>
      </c>
      <c r="E1074" s="10"/>
      <c r="F1074" s="10"/>
      <c r="G1074" s="10"/>
      <c r="H1074" s="16">
        <f t="shared" ref="H1074:P1074" si="241">SUBTOTAL(9,H1071:H1073)</f>
        <v>120</v>
      </c>
      <c r="I1074" s="16">
        <f t="shared" si="241"/>
        <v>120</v>
      </c>
      <c r="J1074" s="16">
        <f t="shared" si="241"/>
        <v>0</v>
      </c>
      <c r="K1074" s="16">
        <f t="shared" si="241"/>
        <v>0</v>
      </c>
      <c r="L1074" s="16">
        <f t="shared" si="241"/>
        <v>0</v>
      </c>
      <c r="M1074" s="16">
        <f t="shared" si="241"/>
        <v>0</v>
      </c>
      <c r="N1074" s="16">
        <f t="shared" si="241"/>
        <v>0</v>
      </c>
      <c r="O1074" s="16">
        <f t="shared" si="241"/>
        <v>0</v>
      </c>
      <c r="P1074" s="16">
        <f t="shared" si="241"/>
        <v>0</v>
      </c>
      <c r="Q1074" s="7"/>
      <c r="R1074" s="7"/>
      <c r="S1074" s="16">
        <f>SUBTOTAL(9,S1071:S1073)</f>
        <v>120</v>
      </c>
    </row>
    <row r="1075" spans="2:19" outlineLevel="2" x14ac:dyDescent="0.15">
      <c r="B1075" s="10" t="s">
        <v>1735</v>
      </c>
      <c r="C1075" s="10" t="s">
        <v>59</v>
      </c>
      <c r="D1075" s="7" t="s">
        <v>304</v>
      </c>
      <c r="E1075" s="10" t="s">
        <v>468</v>
      </c>
      <c r="F1075" s="10" t="s">
        <v>1193</v>
      </c>
      <c r="G1075" s="10" t="s">
        <v>1193</v>
      </c>
      <c r="H1075" s="16">
        <v>0</v>
      </c>
      <c r="I1075" s="16">
        <v>0</v>
      </c>
      <c r="J1075" s="16">
        <v>0</v>
      </c>
      <c r="K1075" s="16">
        <v>60</v>
      </c>
      <c r="L1075" s="16">
        <v>60</v>
      </c>
      <c r="M1075" s="16">
        <v>0</v>
      </c>
      <c r="N1075" s="16">
        <v>0</v>
      </c>
      <c r="O1075" s="16">
        <v>0</v>
      </c>
      <c r="P1075" s="16">
        <v>0</v>
      </c>
      <c r="Q1075" s="7" t="s">
        <v>1257</v>
      </c>
      <c r="R1075" s="7" t="str">
        <f>IF(Q1075="","",VLOOKUP(Q1075,Sheet2!$A$14:$B$65,2,0))</f>
        <v>急性期一般入院料６</v>
      </c>
      <c r="S1075" s="16">
        <v>60</v>
      </c>
    </row>
    <row r="1076" spans="2:19" outlineLevel="2" x14ac:dyDescent="0.15">
      <c r="B1076" s="10" t="s">
        <v>1735</v>
      </c>
      <c r="C1076" s="10" t="s">
        <v>59</v>
      </c>
      <c r="D1076" s="7" t="s">
        <v>304</v>
      </c>
      <c r="E1076" s="10" t="s">
        <v>484</v>
      </c>
      <c r="F1076" s="10" t="s">
        <v>1193</v>
      </c>
      <c r="G1076" s="10" t="s">
        <v>1193</v>
      </c>
      <c r="H1076" s="16">
        <v>0</v>
      </c>
      <c r="I1076" s="16">
        <v>0</v>
      </c>
      <c r="J1076" s="16">
        <v>0</v>
      </c>
      <c r="K1076" s="16">
        <v>60</v>
      </c>
      <c r="L1076" s="16">
        <v>60</v>
      </c>
      <c r="M1076" s="16">
        <v>0</v>
      </c>
      <c r="N1076" s="16">
        <v>0</v>
      </c>
      <c r="O1076" s="16">
        <v>0</v>
      </c>
      <c r="P1076" s="16">
        <v>0</v>
      </c>
      <c r="Q1076" s="7" t="s">
        <v>1257</v>
      </c>
      <c r="R1076" s="7" t="str">
        <f>IF(Q1076="","",VLOOKUP(Q1076,Sheet2!$A$14:$B$65,2,0))</f>
        <v>急性期一般入院料６</v>
      </c>
      <c r="S1076" s="16">
        <v>60</v>
      </c>
    </row>
    <row r="1077" spans="2:19" outlineLevel="1" x14ac:dyDescent="0.15">
      <c r="B1077" s="10"/>
      <c r="C1077" s="10"/>
      <c r="D1077" s="9" t="s">
        <v>1562</v>
      </c>
      <c r="E1077" s="10"/>
      <c r="F1077" s="10"/>
      <c r="G1077" s="10"/>
      <c r="H1077" s="16">
        <f t="shared" ref="H1077:P1077" si="242">SUBTOTAL(9,H1075:H1076)</f>
        <v>0</v>
      </c>
      <c r="I1077" s="16">
        <f t="shared" si="242"/>
        <v>0</v>
      </c>
      <c r="J1077" s="16">
        <f t="shared" si="242"/>
        <v>0</v>
      </c>
      <c r="K1077" s="16">
        <f t="shared" si="242"/>
        <v>120</v>
      </c>
      <c r="L1077" s="16">
        <f t="shared" si="242"/>
        <v>120</v>
      </c>
      <c r="M1077" s="16">
        <f t="shared" si="242"/>
        <v>0</v>
      </c>
      <c r="N1077" s="16">
        <f t="shared" si="242"/>
        <v>0</v>
      </c>
      <c r="O1077" s="16">
        <f t="shared" si="242"/>
        <v>0</v>
      </c>
      <c r="P1077" s="16">
        <f t="shared" si="242"/>
        <v>0</v>
      </c>
      <c r="Q1077" s="7"/>
      <c r="R1077" s="7"/>
      <c r="S1077" s="16">
        <f>SUBTOTAL(9,S1075:S1076)</f>
        <v>120</v>
      </c>
    </row>
    <row r="1078" spans="2:19" outlineLevel="1" x14ac:dyDescent="0.15">
      <c r="B1078" s="67" t="s">
        <v>1751</v>
      </c>
      <c r="C1078" s="68"/>
      <c r="D1078" s="68"/>
      <c r="E1078" s="68"/>
      <c r="F1078" s="68"/>
      <c r="G1078" s="69"/>
      <c r="H1078" s="16">
        <f>SUBTOTAL(9,H864:H1077)</f>
        <v>4595</v>
      </c>
      <c r="I1078" s="16">
        <f t="shared" ref="I1078:P1078" si="243">SUBTOTAL(9,I864:I1077)</f>
        <v>4351</v>
      </c>
      <c r="J1078" s="16">
        <f t="shared" si="243"/>
        <v>244</v>
      </c>
      <c r="K1078" s="16">
        <f t="shared" si="243"/>
        <v>2441</v>
      </c>
      <c r="L1078" s="16">
        <f t="shared" si="243"/>
        <v>2323</v>
      </c>
      <c r="M1078" s="16">
        <f t="shared" si="243"/>
        <v>118</v>
      </c>
      <c r="N1078" s="16">
        <f t="shared" si="243"/>
        <v>394</v>
      </c>
      <c r="O1078" s="16">
        <f t="shared" si="243"/>
        <v>394</v>
      </c>
      <c r="P1078" s="16">
        <f t="shared" si="243"/>
        <v>0</v>
      </c>
      <c r="Q1078" s="7"/>
      <c r="R1078" s="7"/>
      <c r="S1078" s="16">
        <f>SUBTOTAL(9,S864:S1077)</f>
        <v>6374</v>
      </c>
    </row>
    <row r="1079" spans="2:19" outlineLevel="1" x14ac:dyDescent="0.15">
      <c r="B1079" s="70" t="s">
        <v>1745</v>
      </c>
      <c r="C1079" s="68"/>
      <c r="D1079" s="68"/>
      <c r="E1079" s="68"/>
      <c r="F1079" s="68"/>
      <c r="G1079" s="69"/>
      <c r="H1079" s="16">
        <f>SUMIF($F$864:$F$1077,"休棟等",H864:H1077)</f>
        <v>95</v>
      </c>
      <c r="I1079" s="16">
        <f t="shared" ref="I1079:P1079" si="244">SUMIF($F$864:$F$1077,"休棟等",I864:I1077)</f>
        <v>0</v>
      </c>
      <c r="J1079" s="16">
        <f t="shared" si="244"/>
        <v>95</v>
      </c>
      <c r="K1079" s="16">
        <f t="shared" si="244"/>
        <v>100</v>
      </c>
      <c r="L1079" s="16">
        <f t="shared" si="244"/>
        <v>19</v>
      </c>
      <c r="M1079" s="16">
        <f t="shared" si="244"/>
        <v>81</v>
      </c>
      <c r="N1079" s="16">
        <f t="shared" si="244"/>
        <v>0</v>
      </c>
      <c r="O1079" s="16">
        <f t="shared" si="244"/>
        <v>0</v>
      </c>
      <c r="P1079" s="16">
        <f t="shared" si="244"/>
        <v>0</v>
      </c>
      <c r="Q1079" s="7"/>
      <c r="R1079" s="7"/>
      <c r="S1079" s="16">
        <f>SUMIF($F$864:$F$1077,"休棟等",S864:S1077)</f>
        <v>48</v>
      </c>
    </row>
    <row r="1080" spans="2:19" outlineLevel="1" x14ac:dyDescent="0.15">
      <c r="B1080" s="67" t="s">
        <v>1746</v>
      </c>
      <c r="C1080" s="68"/>
      <c r="D1080" s="68"/>
      <c r="E1080" s="68"/>
      <c r="F1080" s="68"/>
      <c r="G1080" s="69"/>
      <c r="H1080" s="16">
        <f>H1078-H1079</f>
        <v>4500</v>
      </c>
      <c r="I1080" s="16">
        <f t="shared" ref="I1080" si="245">I1078-I1079</f>
        <v>4351</v>
      </c>
      <c r="J1080" s="16">
        <f t="shared" ref="J1080" si="246">J1078-J1079</f>
        <v>149</v>
      </c>
      <c r="K1080" s="16">
        <f t="shared" ref="K1080" si="247">K1078-K1079</f>
        <v>2341</v>
      </c>
      <c r="L1080" s="16">
        <f t="shared" ref="L1080" si="248">L1078-L1079</f>
        <v>2304</v>
      </c>
      <c r="M1080" s="16">
        <f t="shared" ref="M1080" si="249">M1078-M1079</f>
        <v>37</v>
      </c>
      <c r="N1080" s="16">
        <f t="shared" ref="N1080" si="250">N1078-N1079</f>
        <v>394</v>
      </c>
      <c r="O1080" s="16">
        <f t="shared" ref="O1080" si="251">O1078-O1079</f>
        <v>394</v>
      </c>
      <c r="P1080" s="16">
        <f t="shared" ref="P1080" si="252">P1078-P1079</f>
        <v>0</v>
      </c>
      <c r="Q1080" s="7"/>
      <c r="R1080" s="7"/>
      <c r="S1080" s="16">
        <f>S1078-S1079</f>
        <v>6326</v>
      </c>
    </row>
    <row r="1081" spans="2:19" outlineLevel="2" x14ac:dyDescent="0.15">
      <c r="B1081" s="10" t="s">
        <v>1736</v>
      </c>
      <c r="C1081" s="10" t="s">
        <v>9</v>
      </c>
      <c r="D1081" s="7" t="s">
        <v>194</v>
      </c>
      <c r="E1081" s="10" t="s">
        <v>634</v>
      </c>
      <c r="F1081" s="10" t="s">
        <v>1193</v>
      </c>
      <c r="G1081" s="10" t="s">
        <v>1193</v>
      </c>
      <c r="H1081" s="16">
        <v>0</v>
      </c>
      <c r="I1081" s="16">
        <v>0</v>
      </c>
      <c r="J1081" s="16">
        <v>0</v>
      </c>
      <c r="K1081" s="16">
        <v>60</v>
      </c>
      <c r="L1081" s="16">
        <v>60</v>
      </c>
      <c r="M1081" s="16">
        <v>0</v>
      </c>
      <c r="N1081" s="16">
        <v>0</v>
      </c>
      <c r="O1081" s="16">
        <v>0</v>
      </c>
      <c r="P1081" s="16">
        <v>0</v>
      </c>
      <c r="Q1081" s="7" t="s">
        <v>1266</v>
      </c>
      <c r="R1081" s="7" t="str">
        <f>IF(Q1081="","",VLOOKUP(Q1081,Sheet2!$A$14:$B$65,2,0))</f>
        <v>急性期一般入院料７</v>
      </c>
      <c r="S1081" s="16">
        <v>60</v>
      </c>
    </row>
    <row r="1082" spans="2:19" outlineLevel="2" x14ac:dyDescent="0.15">
      <c r="B1082" s="10" t="s">
        <v>1736</v>
      </c>
      <c r="C1082" s="10" t="s">
        <v>9</v>
      </c>
      <c r="D1082" s="7" t="s">
        <v>194</v>
      </c>
      <c r="E1082" s="10" t="s">
        <v>633</v>
      </c>
      <c r="F1082" s="10" t="s">
        <v>1193</v>
      </c>
      <c r="G1082" s="10" t="s">
        <v>1193</v>
      </c>
      <c r="H1082" s="16">
        <v>0</v>
      </c>
      <c r="I1082" s="16">
        <v>0</v>
      </c>
      <c r="J1082" s="16">
        <v>0</v>
      </c>
      <c r="K1082" s="16">
        <v>32</v>
      </c>
      <c r="L1082" s="16">
        <v>32</v>
      </c>
      <c r="M1082" s="16">
        <v>0</v>
      </c>
      <c r="N1082" s="16">
        <v>0</v>
      </c>
      <c r="O1082" s="16">
        <v>0</v>
      </c>
      <c r="P1082" s="16">
        <v>0</v>
      </c>
      <c r="Q1082" s="7" t="s">
        <v>1266</v>
      </c>
      <c r="R1082" s="7" t="str">
        <f>IF(Q1082="","",VLOOKUP(Q1082,Sheet2!$A$14:$B$65,2,0))</f>
        <v>急性期一般入院料７</v>
      </c>
      <c r="S1082" s="16">
        <v>32</v>
      </c>
    </row>
    <row r="1083" spans="2:19" outlineLevel="2" x14ac:dyDescent="0.15">
      <c r="B1083" s="10" t="s">
        <v>1736</v>
      </c>
      <c r="C1083" s="10" t="s">
        <v>9</v>
      </c>
      <c r="D1083" s="7" t="s">
        <v>194</v>
      </c>
      <c r="E1083" s="10" t="s">
        <v>491</v>
      </c>
      <c r="F1083" s="10" t="s">
        <v>1193</v>
      </c>
      <c r="G1083" s="10" t="s">
        <v>1193</v>
      </c>
      <c r="H1083" s="16">
        <v>0</v>
      </c>
      <c r="I1083" s="16">
        <v>0</v>
      </c>
      <c r="J1083" s="16">
        <v>0</v>
      </c>
      <c r="K1083" s="16">
        <v>60</v>
      </c>
      <c r="L1083" s="16">
        <v>60</v>
      </c>
      <c r="M1083" s="16">
        <v>0</v>
      </c>
      <c r="N1083" s="16">
        <v>0</v>
      </c>
      <c r="O1083" s="16">
        <v>0</v>
      </c>
      <c r="P1083" s="16">
        <v>0</v>
      </c>
      <c r="Q1083" s="7" t="s">
        <v>1266</v>
      </c>
      <c r="R1083" s="7" t="str">
        <f>IF(Q1083="","",VLOOKUP(Q1083,Sheet2!$A$14:$B$65,2,0))</f>
        <v>急性期一般入院料７</v>
      </c>
      <c r="S1083" s="16">
        <v>60</v>
      </c>
    </row>
    <row r="1084" spans="2:19" outlineLevel="2" x14ac:dyDescent="0.15">
      <c r="B1084" s="10" t="s">
        <v>1736</v>
      </c>
      <c r="C1084" s="10" t="s">
        <v>9</v>
      </c>
      <c r="D1084" s="7" t="s">
        <v>194</v>
      </c>
      <c r="E1084" s="10" t="s">
        <v>513</v>
      </c>
      <c r="F1084" s="10" t="s">
        <v>1193</v>
      </c>
      <c r="G1084" s="10" t="s">
        <v>1193</v>
      </c>
      <c r="H1084" s="16">
        <v>0</v>
      </c>
      <c r="I1084" s="16">
        <v>0</v>
      </c>
      <c r="J1084" s="16">
        <v>0</v>
      </c>
      <c r="K1084" s="16">
        <v>59</v>
      </c>
      <c r="L1084" s="16">
        <v>52</v>
      </c>
      <c r="M1084" s="16">
        <v>7</v>
      </c>
      <c r="N1084" s="16">
        <v>0</v>
      </c>
      <c r="O1084" s="16">
        <v>0</v>
      </c>
      <c r="P1084" s="16">
        <v>0</v>
      </c>
      <c r="Q1084" s="7" t="s">
        <v>1266</v>
      </c>
      <c r="R1084" s="7" t="str">
        <f>IF(Q1084="","",VLOOKUP(Q1084,Sheet2!$A$14:$B$65,2,0))</f>
        <v>急性期一般入院料７</v>
      </c>
      <c r="S1084" s="16">
        <v>59</v>
      </c>
    </row>
    <row r="1085" spans="2:19" outlineLevel="1" x14ac:dyDescent="0.15">
      <c r="B1085" s="10"/>
      <c r="C1085" s="10"/>
      <c r="D1085" s="9" t="s">
        <v>1453</v>
      </c>
      <c r="E1085" s="10"/>
      <c r="F1085" s="10"/>
      <c r="G1085" s="10"/>
      <c r="H1085" s="16">
        <f t="shared" ref="H1085:P1085" si="253">SUBTOTAL(9,H1081:H1084)</f>
        <v>0</v>
      </c>
      <c r="I1085" s="16">
        <f t="shared" si="253"/>
        <v>0</v>
      </c>
      <c r="J1085" s="16">
        <f t="shared" si="253"/>
        <v>0</v>
      </c>
      <c r="K1085" s="16">
        <f t="shared" si="253"/>
        <v>211</v>
      </c>
      <c r="L1085" s="16">
        <f t="shared" si="253"/>
        <v>204</v>
      </c>
      <c r="M1085" s="16">
        <f t="shared" si="253"/>
        <v>7</v>
      </c>
      <c r="N1085" s="16">
        <f t="shared" si="253"/>
        <v>0</v>
      </c>
      <c r="O1085" s="16">
        <f t="shared" si="253"/>
        <v>0</v>
      </c>
      <c r="P1085" s="16">
        <f t="shared" si="253"/>
        <v>0</v>
      </c>
      <c r="Q1085" s="7"/>
      <c r="R1085" s="7"/>
      <c r="S1085" s="16">
        <f>SUBTOTAL(9,S1081:S1084)</f>
        <v>211</v>
      </c>
    </row>
    <row r="1086" spans="2:19" outlineLevel="2" x14ac:dyDescent="0.15">
      <c r="B1086" s="10" t="s">
        <v>1736</v>
      </c>
      <c r="C1086" s="10" t="s">
        <v>9</v>
      </c>
      <c r="D1086" s="7" t="s">
        <v>454</v>
      </c>
      <c r="E1086" s="10" t="s">
        <v>1251</v>
      </c>
      <c r="F1086" s="10" t="s">
        <v>1322</v>
      </c>
      <c r="G1086" s="10" t="s">
        <v>1322</v>
      </c>
      <c r="H1086" s="16">
        <v>52</v>
      </c>
      <c r="I1086" s="16">
        <v>52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7" t="s">
        <v>1256</v>
      </c>
      <c r="R1086" s="7" t="str">
        <f>IF(Q1086="","",VLOOKUP(Q1086,Sheet2!$A$14:$B$65,2,0))</f>
        <v>急性期一般入院料４</v>
      </c>
      <c r="S1086" s="16">
        <v>52</v>
      </c>
    </row>
    <row r="1087" spans="2:19" outlineLevel="1" x14ac:dyDescent="0.15">
      <c r="B1087" s="10"/>
      <c r="C1087" s="10"/>
      <c r="D1087" s="9" t="s">
        <v>1711</v>
      </c>
      <c r="E1087" s="10"/>
      <c r="F1087" s="10"/>
      <c r="G1087" s="10"/>
      <c r="H1087" s="16">
        <f t="shared" ref="H1087:P1087" si="254">SUBTOTAL(9,H1086:H1086)</f>
        <v>52</v>
      </c>
      <c r="I1087" s="16">
        <f t="shared" si="254"/>
        <v>52</v>
      </c>
      <c r="J1087" s="16">
        <f t="shared" si="254"/>
        <v>0</v>
      </c>
      <c r="K1087" s="16">
        <f t="shared" si="254"/>
        <v>0</v>
      </c>
      <c r="L1087" s="16">
        <f t="shared" si="254"/>
        <v>0</v>
      </c>
      <c r="M1087" s="16">
        <f t="shared" si="254"/>
        <v>0</v>
      </c>
      <c r="N1087" s="16">
        <f t="shared" si="254"/>
        <v>0</v>
      </c>
      <c r="O1087" s="16">
        <f t="shared" si="254"/>
        <v>0</v>
      </c>
      <c r="P1087" s="16">
        <f t="shared" si="254"/>
        <v>0</v>
      </c>
      <c r="Q1087" s="7"/>
      <c r="R1087" s="7"/>
      <c r="S1087" s="16">
        <f>SUBTOTAL(9,S1086:S1086)</f>
        <v>52</v>
      </c>
    </row>
    <row r="1088" spans="2:19" outlineLevel="2" x14ac:dyDescent="0.15">
      <c r="B1088" s="10" t="s">
        <v>1736</v>
      </c>
      <c r="C1088" s="10" t="s">
        <v>9</v>
      </c>
      <c r="D1088" s="7" t="s">
        <v>77</v>
      </c>
      <c r="E1088" s="10" t="s">
        <v>511</v>
      </c>
      <c r="F1088" s="10" t="s">
        <v>1322</v>
      </c>
      <c r="G1088" s="10" t="s">
        <v>1322</v>
      </c>
      <c r="H1088" s="16">
        <v>60</v>
      </c>
      <c r="I1088" s="16">
        <v>60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7" t="s">
        <v>1255</v>
      </c>
      <c r="R1088" s="7" t="str">
        <f>IF(Q1088="","",VLOOKUP(Q1088,Sheet2!$A$14:$B$65,2,0))</f>
        <v>急性期一般入院料３</v>
      </c>
      <c r="S1088" s="16">
        <v>60</v>
      </c>
    </row>
    <row r="1089" spans="2:19" outlineLevel="1" x14ac:dyDescent="0.15">
      <c r="B1089" s="10"/>
      <c r="C1089" s="10"/>
      <c r="D1089" s="9" t="s">
        <v>1336</v>
      </c>
      <c r="E1089" s="10"/>
      <c r="F1089" s="10"/>
      <c r="G1089" s="10"/>
      <c r="H1089" s="16">
        <f t="shared" ref="H1089:P1089" si="255">SUBTOTAL(9,H1088:H1088)</f>
        <v>60</v>
      </c>
      <c r="I1089" s="16">
        <f t="shared" si="255"/>
        <v>60</v>
      </c>
      <c r="J1089" s="16">
        <f t="shared" si="255"/>
        <v>0</v>
      </c>
      <c r="K1089" s="16">
        <f t="shared" si="255"/>
        <v>0</v>
      </c>
      <c r="L1089" s="16">
        <f t="shared" si="255"/>
        <v>0</v>
      </c>
      <c r="M1089" s="16">
        <f t="shared" si="255"/>
        <v>0</v>
      </c>
      <c r="N1089" s="16">
        <f t="shared" si="255"/>
        <v>0</v>
      </c>
      <c r="O1089" s="16">
        <f t="shared" si="255"/>
        <v>0</v>
      </c>
      <c r="P1089" s="16">
        <f t="shared" si="255"/>
        <v>0</v>
      </c>
      <c r="Q1089" s="7"/>
      <c r="R1089" s="7"/>
      <c r="S1089" s="16">
        <f>SUBTOTAL(9,S1088:S1088)</f>
        <v>60</v>
      </c>
    </row>
    <row r="1090" spans="2:19" outlineLevel="2" x14ac:dyDescent="0.15">
      <c r="B1090" s="10" t="s">
        <v>1736</v>
      </c>
      <c r="C1090" s="10" t="s">
        <v>9</v>
      </c>
      <c r="D1090" s="7" t="s">
        <v>344</v>
      </c>
      <c r="E1090" s="10" t="s">
        <v>1152</v>
      </c>
      <c r="F1090" s="10" t="s">
        <v>1322</v>
      </c>
      <c r="G1090" s="10" t="s">
        <v>1322</v>
      </c>
      <c r="H1090" s="16">
        <v>35</v>
      </c>
      <c r="I1090" s="16">
        <v>35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7" t="s">
        <v>1219</v>
      </c>
      <c r="R1090" s="7" t="str">
        <f>IF(Q1090="","",VLOOKUP(Q1090,Sheet2!$A$14:$B$65,2,0))</f>
        <v>急性期一般入院料１</v>
      </c>
      <c r="S1090" s="16">
        <v>35</v>
      </c>
    </row>
    <row r="1091" spans="2:19" outlineLevel="2" x14ac:dyDescent="0.15">
      <c r="B1091" s="10" t="s">
        <v>1736</v>
      </c>
      <c r="C1091" s="10" t="s">
        <v>9</v>
      </c>
      <c r="D1091" s="7" t="s">
        <v>344</v>
      </c>
      <c r="E1091" s="10" t="s">
        <v>1153</v>
      </c>
      <c r="F1091" s="10" t="s">
        <v>1322</v>
      </c>
      <c r="G1091" s="10" t="s">
        <v>1322</v>
      </c>
      <c r="H1091" s="16">
        <v>35</v>
      </c>
      <c r="I1091" s="16">
        <v>35</v>
      </c>
      <c r="J1091" s="16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7" t="s">
        <v>1219</v>
      </c>
      <c r="R1091" s="7" t="str">
        <f>IF(Q1091="","",VLOOKUP(Q1091,Sheet2!$A$14:$B$65,2,0))</f>
        <v>急性期一般入院料１</v>
      </c>
      <c r="S1091" s="16">
        <v>35</v>
      </c>
    </row>
    <row r="1092" spans="2:19" outlineLevel="2" x14ac:dyDescent="0.15">
      <c r="B1092" s="10" t="s">
        <v>1736</v>
      </c>
      <c r="C1092" s="10" t="s">
        <v>9</v>
      </c>
      <c r="D1092" s="7" t="s">
        <v>344</v>
      </c>
      <c r="E1092" s="10" t="s">
        <v>1154</v>
      </c>
      <c r="F1092" s="10" t="s">
        <v>1323</v>
      </c>
      <c r="G1092" s="10" t="s">
        <v>1323</v>
      </c>
      <c r="H1092" s="16">
        <v>35</v>
      </c>
      <c r="I1092" s="16">
        <v>35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7" t="s">
        <v>1282</v>
      </c>
      <c r="R1092" s="7" t="str">
        <f>IF(Q1092="","",VLOOKUP(Q1092,Sheet2!$A$14:$B$65,2,0))</f>
        <v>小児入院医療管理料３</v>
      </c>
      <c r="S1092" s="16">
        <v>35</v>
      </c>
    </row>
    <row r="1093" spans="2:19" outlineLevel="2" x14ac:dyDescent="0.15">
      <c r="B1093" s="10" t="s">
        <v>1736</v>
      </c>
      <c r="C1093" s="10" t="s">
        <v>9</v>
      </c>
      <c r="D1093" s="7" t="s">
        <v>344</v>
      </c>
      <c r="E1093" s="10" t="s">
        <v>1155</v>
      </c>
      <c r="F1093" s="10" t="s">
        <v>1323</v>
      </c>
      <c r="G1093" s="10" t="s">
        <v>1323</v>
      </c>
      <c r="H1093" s="16">
        <v>35</v>
      </c>
      <c r="I1093" s="16">
        <v>35</v>
      </c>
      <c r="J1093" s="16">
        <v>0</v>
      </c>
      <c r="K1093" s="16">
        <v>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7" t="s">
        <v>1282</v>
      </c>
      <c r="R1093" s="7" t="str">
        <f>IF(Q1093="","",VLOOKUP(Q1093,Sheet2!$A$14:$B$65,2,0))</f>
        <v>小児入院医療管理料３</v>
      </c>
      <c r="S1093" s="16">
        <v>35</v>
      </c>
    </row>
    <row r="1094" spans="2:19" outlineLevel="1" x14ac:dyDescent="0.15">
      <c r="B1094" s="10"/>
      <c r="C1094" s="10"/>
      <c r="D1094" s="9" t="s">
        <v>1602</v>
      </c>
      <c r="E1094" s="10"/>
      <c r="F1094" s="10"/>
      <c r="G1094" s="10"/>
      <c r="H1094" s="16">
        <f t="shared" ref="H1094:P1094" si="256">SUBTOTAL(9,H1090:H1093)</f>
        <v>140</v>
      </c>
      <c r="I1094" s="16">
        <f t="shared" si="256"/>
        <v>140</v>
      </c>
      <c r="J1094" s="16">
        <f t="shared" si="256"/>
        <v>0</v>
      </c>
      <c r="K1094" s="16">
        <f t="shared" si="256"/>
        <v>0</v>
      </c>
      <c r="L1094" s="16">
        <f t="shared" si="256"/>
        <v>0</v>
      </c>
      <c r="M1094" s="16">
        <f t="shared" si="256"/>
        <v>0</v>
      </c>
      <c r="N1094" s="16">
        <f t="shared" si="256"/>
        <v>0</v>
      </c>
      <c r="O1094" s="16">
        <f t="shared" si="256"/>
        <v>0</v>
      </c>
      <c r="P1094" s="16">
        <f t="shared" si="256"/>
        <v>0</v>
      </c>
      <c r="Q1094" s="7"/>
      <c r="R1094" s="7"/>
      <c r="S1094" s="16">
        <f>SUBTOTAL(9,S1090:S1093)</f>
        <v>140</v>
      </c>
    </row>
    <row r="1095" spans="2:19" outlineLevel="2" x14ac:dyDescent="0.15">
      <c r="B1095" s="10" t="s">
        <v>1736</v>
      </c>
      <c r="C1095" s="10" t="s">
        <v>47</v>
      </c>
      <c r="D1095" s="7" t="s">
        <v>291</v>
      </c>
      <c r="E1095" s="10" t="s">
        <v>784</v>
      </c>
      <c r="F1095" s="10" t="s">
        <v>1193</v>
      </c>
      <c r="G1095" s="10" t="s">
        <v>1193</v>
      </c>
      <c r="H1095" s="16">
        <v>0</v>
      </c>
      <c r="I1095" s="16">
        <v>0</v>
      </c>
      <c r="J1095" s="16">
        <v>0</v>
      </c>
      <c r="K1095" s="16">
        <v>41</v>
      </c>
      <c r="L1095" s="16">
        <v>41</v>
      </c>
      <c r="M1095" s="16">
        <v>0</v>
      </c>
      <c r="N1095" s="16">
        <v>0</v>
      </c>
      <c r="O1095" s="16">
        <v>0</v>
      </c>
      <c r="P1095" s="16">
        <v>0</v>
      </c>
      <c r="Q1095" s="7" t="s">
        <v>1257</v>
      </c>
      <c r="R1095" s="7" t="str">
        <f>IF(Q1095="","",VLOOKUP(Q1095,Sheet2!$A$14:$B$65,2,0))</f>
        <v>急性期一般入院料６</v>
      </c>
      <c r="S1095" s="16">
        <v>41</v>
      </c>
    </row>
    <row r="1096" spans="2:19" outlineLevel="1" x14ac:dyDescent="0.15">
      <c r="B1096" s="10"/>
      <c r="C1096" s="10"/>
      <c r="D1096" s="9" t="s">
        <v>1549</v>
      </c>
      <c r="E1096" s="10"/>
      <c r="F1096" s="10"/>
      <c r="G1096" s="10"/>
      <c r="H1096" s="16">
        <f t="shared" ref="H1096:P1096" si="257">SUBTOTAL(9,H1095:H1095)</f>
        <v>0</v>
      </c>
      <c r="I1096" s="16">
        <f t="shared" si="257"/>
        <v>0</v>
      </c>
      <c r="J1096" s="16">
        <f t="shared" si="257"/>
        <v>0</v>
      </c>
      <c r="K1096" s="16">
        <f t="shared" si="257"/>
        <v>41</v>
      </c>
      <c r="L1096" s="16">
        <f t="shared" si="257"/>
        <v>41</v>
      </c>
      <c r="M1096" s="16">
        <f t="shared" si="257"/>
        <v>0</v>
      </c>
      <c r="N1096" s="16">
        <f t="shared" si="257"/>
        <v>0</v>
      </c>
      <c r="O1096" s="16">
        <f t="shared" si="257"/>
        <v>0</v>
      </c>
      <c r="P1096" s="16">
        <f t="shared" si="257"/>
        <v>0</v>
      </c>
      <c r="Q1096" s="7"/>
      <c r="R1096" s="7"/>
      <c r="S1096" s="16">
        <f>SUBTOTAL(9,S1095:S1095)</f>
        <v>41</v>
      </c>
    </row>
    <row r="1097" spans="2:19" outlineLevel="2" x14ac:dyDescent="0.15">
      <c r="B1097" s="10" t="s">
        <v>1736</v>
      </c>
      <c r="C1097" s="10" t="s">
        <v>47</v>
      </c>
      <c r="D1097" s="7" t="s">
        <v>205</v>
      </c>
      <c r="E1097" s="10" t="s">
        <v>550</v>
      </c>
      <c r="F1097" s="10" t="s">
        <v>1322</v>
      </c>
      <c r="G1097" s="10" t="s">
        <v>1322</v>
      </c>
      <c r="H1097" s="16">
        <v>60</v>
      </c>
      <c r="I1097" s="16">
        <v>60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7" t="s">
        <v>1219</v>
      </c>
      <c r="R1097" s="7" t="str">
        <f>IF(Q1097="","",VLOOKUP(Q1097,Sheet2!$A$14:$B$65,2,0))</f>
        <v>急性期一般入院料１</v>
      </c>
      <c r="S1097" s="16">
        <v>60</v>
      </c>
    </row>
    <row r="1098" spans="2:19" outlineLevel="2" x14ac:dyDescent="0.15">
      <c r="B1098" s="10" t="s">
        <v>1736</v>
      </c>
      <c r="C1098" s="10" t="s">
        <v>47</v>
      </c>
      <c r="D1098" s="7" t="s">
        <v>205</v>
      </c>
      <c r="E1098" s="10" t="s">
        <v>883</v>
      </c>
      <c r="F1098" s="10" t="s">
        <v>1322</v>
      </c>
      <c r="G1098" s="10" t="s">
        <v>1322</v>
      </c>
      <c r="H1098" s="16">
        <v>57</v>
      </c>
      <c r="I1098" s="16">
        <v>57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7" t="s">
        <v>1219</v>
      </c>
      <c r="R1098" s="7" t="str">
        <f>IF(Q1098="","",VLOOKUP(Q1098,Sheet2!$A$14:$B$65,2,0))</f>
        <v>急性期一般入院料１</v>
      </c>
      <c r="S1098" s="16">
        <v>57</v>
      </c>
    </row>
    <row r="1099" spans="2:19" outlineLevel="2" x14ac:dyDescent="0.15">
      <c r="B1099" s="10" t="s">
        <v>1736</v>
      </c>
      <c r="C1099" s="10" t="s">
        <v>47</v>
      </c>
      <c r="D1099" s="7" t="s">
        <v>205</v>
      </c>
      <c r="E1099" s="10" t="s">
        <v>884</v>
      </c>
      <c r="F1099" s="10" t="s">
        <v>1322</v>
      </c>
      <c r="G1099" s="10" t="s">
        <v>1322</v>
      </c>
      <c r="H1099" s="16">
        <v>53</v>
      </c>
      <c r="I1099" s="16">
        <v>53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v>0</v>
      </c>
      <c r="Q1099" s="7" t="s">
        <v>1219</v>
      </c>
      <c r="R1099" s="7" t="str">
        <f>IF(Q1099="","",VLOOKUP(Q1099,Sheet2!$A$14:$B$65,2,0))</f>
        <v>急性期一般入院料１</v>
      </c>
      <c r="S1099" s="16">
        <v>53</v>
      </c>
    </row>
    <row r="1100" spans="2:19" outlineLevel="2" x14ac:dyDescent="0.15">
      <c r="B1100" s="10" t="s">
        <v>1736</v>
      </c>
      <c r="C1100" s="10" t="s">
        <v>47</v>
      </c>
      <c r="D1100" s="7" t="s">
        <v>205</v>
      </c>
      <c r="E1100" s="10" t="s">
        <v>885</v>
      </c>
      <c r="F1100" s="10" t="s">
        <v>1323</v>
      </c>
      <c r="G1100" s="10" t="s">
        <v>1323</v>
      </c>
      <c r="H1100" s="16">
        <v>57</v>
      </c>
      <c r="I1100" s="16">
        <v>57</v>
      </c>
      <c r="J1100" s="16">
        <v>0</v>
      </c>
      <c r="K1100" s="16">
        <v>0</v>
      </c>
      <c r="L1100" s="16">
        <v>0</v>
      </c>
      <c r="M1100" s="16">
        <v>0</v>
      </c>
      <c r="N1100" s="16">
        <v>0</v>
      </c>
      <c r="O1100" s="16">
        <v>0</v>
      </c>
      <c r="P1100" s="16">
        <v>0</v>
      </c>
      <c r="Q1100" s="7" t="s">
        <v>1282</v>
      </c>
      <c r="R1100" s="7" t="str">
        <f>IF(Q1100="","",VLOOKUP(Q1100,Sheet2!$A$14:$B$65,2,0))</f>
        <v>小児入院医療管理料３</v>
      </c>
      <c r="S1100" s="16">
        <v>57</v>
      </c>
    </row>
    <row r="1101" spans="2:19" outlineLevel="2" x14ac:dyDescent="0.15">
      <c r="B1101" s="10" t="s">
        <v>1736</v>
      </c>
      <c r="C1101" s="10" t="s">
        <v>47</v>
      </c>
      <c r="D1101" s="7" t="s">
        <v>205</v>
      </c>
      <c r="E1101" s="10" t="s">
        <v>886</v>
      </c>
      <c r="F1101" s="10" t="s">
        <v>1321</v>
      </c>
      <c r="G1101" s="10" t="s">
        <v>1321</v>
      </c>
      <c r="H1101" s="16">
        <v>4</v>
      </c>
      <c r="I1101" s="16">
        <v>4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7" t="s">
        <v>1277</v>
      </c>
      <c r="R1101" s="7" t="str">
        <f>IF(Q1101="","",VLOOKUP(Q1101,Sheet2!$A$14:$B$65,2,0))</f>
        <v>救命救急入院料１</v>
      </c>
      <c r="S1101" s="16">
        <v>4</v>
      </c>
    </row>
    <row r="1102" spans="2:19" outlineLevel="1" x14ac:dyDescent="0.15">
      <c r="B1102" s="10"/>
      <c r="C1102" s="10"/>
      <c r="D1102" s="9" t="s">
        <v>1464</v>
      </c>
      <c r="E1102" s="10"/>
      <c r="F1102" s="10"/>
      <c r="G1102" s="10"/>
      <c r="H1102" s="16">
        <f t="shared" ref="H1102:P1102" si="258">SUBTOTAL(9,H1097:H1101)</f>
        <v>231</v>
      </c>
      <c r="I1102" s="16">
        <f t="shared" si="258"/>
        <v>231</v>
      </c>
      <c r="J1102" s="16">
        <f t="shared" si="258"/>
        <v>0</v>
      </c>
      <c r="K1102" s="16">
        <f t="shared" si="258"/>
        <v>0</v>
      </c>
      <c r="L1102" s="16">
        <f t="shared" si="258"/>
        <v>0</v>
      </c>
      <c r="M1102" s="16">
        <f t="shared" si="258"/>
        <v>0</v>
      </c>
      <c r="N1102" s="16">
        <f t="shared" si="258"/>
        <v>0</v>
      </c>
      <c r="O1102" s="16">
        <f t="shared" si="258"/>
        <v>0</v>
      </c>
      <c r="P1102" s="16">
        <f t="shared" si="258"/>
        <v>0</v>
      </c>
      <c r="Q1102" s="7"/>
      <c r="R1102" s="7"/>
      <c r="S1102" s="16">
        <f>SUBTOTAL(9,S1097:S1101)</f>
        <v>231</v>
      </c>
    </row>
    <row r="1103" spans="2:19" outlineLevel="2" x14ac:dyDescent="0.15">
      <c r="B1103" s="10" t="s">
        <v>1736</v>
      </c>
      <c r="C1103" s="10" t="s">
        <v>12</v>
      </c>
      <c r="D1103" s="7" t="s">
        <v>82</v>
      </c>
      <c r="E1103" s="10" t="s">
        <v>525</v>
      </c>
      <c r="F1103" s="10" t="s">
        <v>1193</v>
      </c>
      <c r="G1103" s="10" t="s">
        <v>1193</v>
      </c>
      <c r="H1103" s="16">
        <v>30</v>
      </c>
      <c r="I1103" s="16">
        <v>30</v>
      </c>
      <c r="J1103" s="16">
        <v>0</v>
      </c>
      <c r="K1103" s="16">
        <v>0</v>
      </c>
      <c r="L1103" s="16">
        <v>0</v>
      </c>
      <c r="M1103" s="16">
        <v>0</v>
      </c>
      <c r="N1103" s="16">
        <v>0</v>
      </c>
      <c r="O1103" s="16">
        <v>0</v>
      </c>
      <c r="P1103" s="16">
        <v>0</v>
      </c>
      <c r="Q1103" s="7" t="s">
        <v>1290</v>
      </c>
      <c r="R1103" s="7" t="str">
        <f>IF(Q1103="","",VLOOKUP(Q1103,Sheet2!$A$14:$B$65,2,0))</f>
        <v>回復期リハビリテーション病棟入院料４</v>
      </c>
      <c r="S1103" s="16">
        <v>30</v>
      </c>
    </row>
    <row r="1104" spans="2:19" outlineLevel="1" x14ac:dyDescent="0.15">
      <c r="B1104" s="10"/>
      <c r="C1104" s="10"/>
      <c r="D1104" s="9" t="s">
        <v>1341</v>
      </c>
      <c r="E1104" s="10"/>
      <c r="F1104" s="10"/>
      <c r="G1104" s="10"/>
      <c r="H1104" s="16">
        <f t="shared" ref="H1104:P1104" si="259">SUBTOTAL(9,H1103:H1103)</f>
        <v>30</v>
      </c>
      <c r="I1104" s="16">
        <f t="shared" si="259"/>
        <v>30</v>
      </c>
      <c r="J1104" s="16">
        <f t="shared" si="259"/>
        <v>0</v>
      </c>
      <c r="K1104" s="16">
        <f t="shared" si="259"/>
        <v>0</v>
      </c>
      <c r="L1104" s="16">
        <f t="shared" si="259"/>
        <v>0</v>
      </c>
      <c r="M1104" s="16">
        <f t="shared" si="259"/>
        <v>0</v>
      </c>
      <c r="N1104" s="16">
        <f t="shared" si="259"/>
        <v>0</v>
      </c>
      <c r="O1104" s="16">
        <f t="shared" si="259"/>
        <v>0</v>
      </c>
      <c r="P1104" s="16">
        <f t="shared" si="259"/>
        <v>0</v>
      </c>
      <c r="Q1104" s="7"/>
      <c r="R1104" s="7"/>
      <c r="S1104" s="16">
        <f>SUBTOTAL(9,S1103:S1103)</f>
        <v>30</v>
      </c>
    </row>
    <row r="1105" spans="2:19" outlineLevel="2" x14ac:dyDescent="0.15">
      <c r="B1105" s="10" t="s">
        <v>1736</v>
      </c>
      <c r="C1105" s="10" t="s">
        <v>12</v>
      </c>
      <c r="D1105" s="7" t="s">
        <v>89</v>
      </c>
      <c r="E1105" s="10" t="s">
        <v>545</v>
      </c>
      <c r="F1105" s="10" t="s">
        <v>1193</v>
      </c>
      <c r="G1105" s="10" t="s">
        <v>1193</v>
      </c>
      <c r="H1105" s="16">
        <v>0</v>
      </c>
      <c r="I1105" s="16">
        <v>0</v>
      </c>
      <c r="J1105" s="16">
        <v>0</v>
      </c>
      <c r="K1105" s="16">
        <v>54</v>
      </c>
      <c r="L1105" s="16">
        <v>54</v>
      </c>
      <c r="M1105" s="16">
        <v>0</v>
      </c>
      <c r="N1105" s="16">
        <v>0</v>
      </c>
      <c r="O1105" s="16">
        <v>0</v>
      </c>
      <c r="P1105" s="16">
        <v>0</v>
      </c>
      <c r="Q1105" s="7" t="s">
        <v>1266</v>
      </c>
      <c r="R1105" s="7" t="str">
        <f>IF(Q1105="","",VLOOKUP(Q1105,Sheet2!$A$14:$B$65,2,0))</f>
        <v>急性期一般入院料７</v>
      </c>
      <c r="S1105" s="16">
        <v>54</v>
      </c>
    </row>
    <row r="1106" spans="2:19" outlineLevel="2" x14ac:dyDescent="0.15">
      <c r="B1106" s="10" t="s">
        <v>1736</v>
      </c>
      <c r="C1106" s="10" t="s">
        <v>12</v>
      </c>
      <c r="D1106" s="7" t="s">
        <v>89</v>
      </c>
      <c r="E1106" s="10" t="s">
        <v>546</v>
      </c>
      <c r="F1106" s="10" t="s">
        <v>1193</v>
      </c>
      <c r="G1106" s="10" t="s">
        <v>1193</v>
      </c>
      <c r="H1106" s="16">
        <v>0</v>
      </c>
      <c r="I1106" s="16">
        <v>0</v>
      </c>
      <c r="J1106" s="16">
        <v>0</v>
      </c>
      <c r="K1106" s="16">
        <v>52</v>
      </c>
      <c r="L1106" s="16">
        <v>52</v>
      </c>
      <c r="M1106" s="16">
        <v>0</v>
      </c>
      <c r="N1106" s="16">
        <v>0</v>
      </c>
      <c r="O1106" s="16">
        <v>0</v>
      </c>
      <c r="P1106" s="16">
        <v>0</v>
      </c>
      <c r="Q1106" s="7" t="s">
        <v>1266</v>
      </c>
      <c r="R1106" s="7" t="str">
        <f>IF(Q1106="","",VLOOKUP(Q1106,Sheet2!$A$14:$B$65,2,0))</f>
        <v>急性期一般入院料７</v>
      </c>
      <c r="S1106" s="16">
        <v>52</v>
      </c>
    </row>
    <row r="1107" spans="2:19" outlineLevel="2" x14ac:dyDescent="0.15">
      <c r="B1107" s="10" t="s">
        <v>1736</v>
      </c>
      <c r="C1107" s="10" t="s">
        <v>12</v>
      </c>
      <c r="D1107" s="7" t="s">
        <v>89</v>
      </c>
      <c r="E1107" s="10" t="s">
        <v>547</v>
      </c>
      <c r="F1107" s="10" t="s">
        <v>1193</v>
      </c>
      <c r="G1107" s="10" t="s">
        <v>1193</v>
      </c>
      <c r="H1107" s="16">
        <v>0</v>
      </c>
      <c r="I1107" s="16">
        <v>0</v>
      </c>
      <c r="J1107" s="16">
        <v>0</v>
      </c>
      <c r="K1107" s="16">
        <v>54</v>
      </c>
      <c r="L1107" s="16">
        <v>54</v>
      </c>
      <c r="M1107" s="16">
        <v>0</v>
      </c>
      <c r="N1107" s="16">
        <v>0</v>
      </c>
      <c r="O1107" s="16">
        <v>0</v>
      </c>
      <c r="P1107" s="16">
        <v>0</v>
      </c>
      <c r="Q1107" s="7" t="s">
        <v>1266</v>
      </c>
      <c r="R1107" s="7" t="str">
        <f>IF(Q1107="","",VLOOKUP(Q1107,Sheet2!$A$14:$B$65,2,0))</f>
        <v>急性期一般入院料７</v>
      </c>
      <c r="S1107" s="16">
        <v>54</v>
      </c>
    </row>
    <row r="1108" spans="2:19" outlineLevel="1" x14ac:dyDescent="0.15">
      <c r="B1108" s="10"/>
      <c r="C1108" s="10"/>
      <c r="D1108" s="9" t="s">
        <v>1348</v>
      </c>
      <c r="E1108" s="10"/>
      <c r="F1108" s="10"/>
      <c r="G1108" s="10"/>
      <c r="H1108" s="16">
        <f t="shared" ref="H1108:P1108" si="260">SUBTOTAL(9,H1105:H1107)</f>
        <v>0</v>
      </c>
      <c r="I1108" s="16">
        <f t="shared" si="260"/>
        <v>0</v>
      </c>
      <c r="J1108" s="16">
        <f t="shared" si="260"/>
        <v>0</v>
      </c>
      <c r="K1108" s="16">
        <f t="shared" si="260"/>
        <v>160</v>
      </c>
      <c r="L1108" s="16">
        <f t="shared" si="260"/>
        <v>160</v>
      </c>
      <c r="M1108" s="16">
        <f t="shared" si="260"/>
        <v>0</v>
      </c>
      <c r="N1108" s="16">
        <f t="shared" si="260"/>
        <v>0</v>
      </c>
      <c r="O1108" s="16">
        <f t="shared" si="260"/>
        <v>0</v>
      </c>
      <c r="P1108" s="16">
        <f t="shared" si="260"/>
        <v>0</v>
      </c>
      <c r="Q1108" s="7"/>
      <c r="R1108" s="7"/>
      <c r="S1108" s="16">
        <f>SUBTOTAL(9,S1105:S1107)</f>
        <v>160</v>
      </c>
    </row>
    <row r="1109" spans="2:19" outlineLevel="2" x14ac:dyDescent="0.15">
      <c r="B1109" s="10" t="s">
        <v>1736</v>
      </c>
      <c r="C1109" s="10" t="s">
        <v>12</v>
      </c>
      <c r="D1109" s="7" t="s">
        <v>282</v>
      </c>
      <c r="E1109" s="10" t="s">
        <v>1050</v>
      </c>
      <c r="F1109" s="10" t="s">
        <v>1193</v>
      </c>
      <c r="G1109" s="10" t="s">
        <v>1193</v>
      </c>
      <c r="H1109" s="16">
        <v>0</v>
      </c>
      <c r="I1109" s="16">
        <v>0</v>
      </c>
      <c r="J1109" s="16">
        <v>0</v>
      </c>
      <c r="K1109" s="16">
        <v>20</v>
      </c>
      <c r="L1109" s="16">
        <v>20</v>
      </c>
      <c r="M1109" s="16">
        <v>0</v>
      </c>
      <c r="N1109" s="16">
        <v>0</v>
      </c>
      <c r="O1109" s="16">
        <v>0</v>
      </c>
      <c r="P1109" s="16">
        <v>0</v>
      </c>
      <c r="Q1109" s="7" t="s">
        <v>1257</v>
      </c>
      <c r="R1109" s="7" t="str">
        <f>IF(Q1109="","",VLOOKUP(Q1109,Sheet2!$A$14:$B$65,2,0))</f>
        <v>急性期一般入院料６</v>
      </c>
      <c r="S1109" s="16">
        <v>20</v>
      </c>
    </row>
    <row r="1110" spans="2:19" outlineLevel="2" x14ac:dyDescent="0.15">
      <c r="B1110" s="10" t="s">
        <v>1736</v>
      </c>
      <c r="C1110" s="10" t="s">
        <v>12</v>
      </c>
      <c r="D1110" s="7" t="s">
        <v>282</v>
      </c>
      <c r="E1110" s="10" t="s">
        <v>1051</v>
      </c>
      <c r="F1110" s="10" t="s">
        <v>1322</v>
      </c>
      <c r="G1110" s="10" t="s">
        <v>1322</v>
      </c>
      <c r="H1110" s="16">
        <v>50</v>
      </c>
      <c r="I1110" s="16">
        <v>50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7" t="s">
        <v>1219</v>
      </c>
      <c r="R1110" s="7" t="str">
        <f>IF(Q1110="","",VLOOKUP(Q1110,Sheet2!$A$14:$B$65,2,0))</f>
        <v>急性期一般入院料１</v>
      </c>
      <c r="S1110" s="16">
        <v>50</v>
      </c>
    </row>
    <row r="1111" spans="2:19" outlineLevel="2" x14ac:dyDescent="0.15">
      <c r="B1111" s="10" t="s">
        <v>1736</v>
      </c>
      <c r="C1111" s="10" t="s">
        <v>12</v>
      </c>
      <c r="D1111" s="7" t="s">
        <v>282</v>
      </c>
      <c r="E1111" s="10" t="s">
        <v>508</v>
      </c>
      <c r="F1111" s="10" t="s">
        <v>1322</v>
      </c>
      <c r="G1111" s="10" t="s">
        <v>1322</v>
      </c>
      <c r="H1111" s="16">
        <v>45</v>
      </c>
      <c r="I1111" s="16">
        <v>45</v>
      </c>
      <c r="J1111" s="16">
        <v>0</v>
      </c>
      <c r="K1111" s="16">
        <v>0</v>
      </c>
      <c r="L1111" s="16">
        <v>0</v>
      </c>
      <c r="M1111" s="16">
        <v>0</v>
      </c>
      <c r="N1111" s="16">
        <v>0</v>
      </c>
      <c r="O1111" s="16">
        <v>0</v>
      </c>
      <c r="P1111" s="16">
        <v>0</v>
      </c>
      <c r="Q1111" s="7" t="s">
        <v>1219</v>
      </c>
      <c r="R1111" s="7" t="str">
        <f>IF(Q1111="","",VLOOKUP(Q1111,Sheet2!$A$14:$B$65,2,0))</f>
        <v>急性期一般入院料１</v>
      </c>
      <c r="S1111" s="16">
        <v>45</v>
      </c>
    </row>
    <row r="1112" spans="2:19" outlineLevel="2" x14ac:dyDescent="0.15">
      <c r="B1112" s="10" t="s">
        <v>1736</v>
      </c>
      <c r="C1112" s="10" t="s">
        <v>12</v>
      </c>
      <c r="D1112" s="7" t="s">
        <v>282</v>
      </c>
      <c r="E1112" s="10" t="s">
        <v>1052</v>
      </c>
      <c r="F1112" s="10" t="s">
        <v>1323</v>
      </c>
      <c r="G1112" s="10" t="s">
        <v>1323</v>
      </c>
      <c r="H1112" s="16">
        <v>0</v>
      </c>
      <c r="I1112" s="16">
        <v>0</v>
      </c>
      <c r="J1112" s="16">
        <v>0</v>
      </c>
      <c r="K1112" s="16">
        <v>48</v>
      </c>
      <c r="L1112" s="16">
        <v>48</v>
      </c>
      <c r="M1112" s="16">
        <v>0</v>
      </c>
      <c r="N1112" s="16">
        <v>0</v>
      </c>
      <c r="O1112" s="16">
        <v>0</v>
      </c>
      <c r="P1112" s="16">
        <v>0</v>
      </c>
      <c r="Q1112" s="7" t="s">
        <v>1282</v>
      </c>
      <c r="R1112" s="7" t="str">
        <f>IF(Q1112="","",VLOOKUP(Q1112,Sheet2!$A$14:$B$65,2,0))</f>
        <v>小児入院医療管理料３</v>
      </c>
      <c r="S1112" s="16">
        <v>48</v>
      </c>
    </row>
    <row r="1113" spans="2:19" outlineLevel="2" x14ac:dyDescent="0.15">
      <c r="B1113" s="10" t="s">
        <v>1736</v>
      </c>
      <c r="C1113" s="10" t="s">
        <v>12</v>
      </c>
      <c r="D1113" s="7" t="s">
        <v>282</v>
      </c>
      <c r="E1113" s="10" t="s">
        <v>509</v>
      </c>
      <c r="F1113" s="10" t="s">
        <v>1323</v>
      </c>
      <c r="G1113" s="10" t="s">
        <v>1323</v>
      </c>
      <c r="H1113" s="16">
        <v>0</v>
      </c>
      <c r="I1113" s="16">
        <v>0</v>
      </c>
      <c r="J1113" s="16">
        <v>0</v>
      </c>
      <c r="K1113" s="16">
        <v>52</v>
      </c>
      <c r="L1113" s="16">
        <v>52</v>
      </c>
      <c r="M1113" s="16">
        <v>0</v>
      </c>
      <c r="N1113" s="16">
        <v>0</v>
      </c>
      <c r="O1113" s="16">
        <v>0</v>
      </c>
      <c r="P1113" s="16">
        <v>0</v>
      </c>
      <c r="Q1113" s="7" t="s">
        <v>1274</v>
      </c>
      <c r="R1113" s="7" t="str">
        <f>IF(Q1113="","",VLOOKUP(Q1113,Sheet2!$A$14:$B$65,2,0))</f>
        <v>小児入院医療管理料２</v>
      </c>
      <c r="S1113" s="16">
        <v>52</v>
      </c>
    </row>
    <row r="1114" spans="2:19" outlineLevel="1" x14ac:dyDescent="0.15">
      <c r="B1114" s="10"/>
      <c r="C1114" s="10"/>
      <c r="D1114" s="9" t="s">
        <v>1540</v>
      </c>
      <c r="E1114" s="10"/>
      <c r="F1114" s="10"/>
      <c r="G1114" s="10"/>
      <c r="H1114" s="16">
        <f t="shared" ref="H1114:P1114" si="261">SUBTOTAL(9,H1109:H1113)</f>
        <v>95</v>
      </c>
      <c r="I1114" s="16">
        <f t="shared" si="261"/>
        <v>95</v>
      </c>
      <c r="J1114" s="16">
        <f t="shared" si="261"/>
        <v>0</v>
      </c>
      <c r="K1114" s="16">
        <f t="shared" si="261"/>
        <v>120</v>
      </c>
      <c r="L1114" s="16">
        <f t="shared" si="261"/>
        <v>120</v>
      </c>
      <c r="M1114" s="16">
        <f t="shared" si="261"/>
        <v>0</v>
      </c>
      <c r="N1114" s="16">
        <f t="shared" si="261"/>
        <v>0</v>
      </c>
      <c r="O1114" s="16">
        <f t="shared" si="261"/>
        <v>0</v>
      </c>
      <c r="P1114" s="16">
        <f t="shared" si="261"/>
        <v>0</v>
      </c>
      <c r="Q1114" s="7"/>
      <c r="R1114" s="7"/>
      <c r="S1114" s="16">
        <f>SUBTOTAL(9,S1109:S1113)</f>
        <v>215</v>
      </c>
    </row>
    <row r="1115" spans="2:19" outlineLevel="2" x14ac:dyDescent="0.15">
      <c r="B1115" s="10" t="s">
        <v>1736</v>
      </c>
      <c r="C1115" s="10" t="s">
        <v>12</v>
      </c>
      <c r="D1115" s="7" t="s">
        <v>83</v>
      </c>
      <c r="E1115" s="10" t="s">
        <v>517</v>
      </c>
      <c r="F1115" s="10" t="s">
        <v>1322</v>
      </c>
      <c r="G1115" s="10" t="s">
        <v>1321</v>
      </c>
      <c r="H1115" s="16">
        <v>48</v>
      </c>
      <c r="I1115" s="16">
        <v>48</v>
      </c>
      <c r="J1115" s="16">
        <v>0</v>
      </c>
      <c r="K1115" s="16">
        <v>0</v>
      </c>
      <c r="L1115" s="16">
        <v>0</v>
      </c>
      <c r="M1115" s="16">
        <v>0</v>
      </c>
      <c r="N1115" s="16">
        <v>0</v>
      </c>
      <c r="O1115" s="16">
        <v>0</v>
      </c>
      <c r="P1115" s="16">
        <v>0</v>
      </c>
      <c r="Q1115" s="7" t="s">
        <v>1219</v>
      </c>
      <c r="R1115" s="7" t="str">
        <f>IF(Q1115="","",VLOOKUP(Q1115,Sheet2!$A$14:$B$65,2,0))</f>
        <v>急性期一般入院料１</v>
      </c>
      <c r="S1115" s="16">
        <v>48</v>
      </c>
    </row>
    <row r="1116" spans="2:19" outlineLevel="2" x14ac:dyDescent="0.15">
      <c r="B1116" s="10" t="s">
        <v>1736</v>
      </c>
      <c r="C1116" s="10" t="s">
        <v>12</v>
      </c>
      <c r="D1116" s="7" t="s">
        <v>83</v>
      </c>
      <c r="E1116" s="10" t="s">
        <v>516</v>
      </c>
      <c r="F1116" s="10" t="s">
        <v>1322</v>
      </c>
      <c r="G1116" s="10" t="s">
        <v>1322</v>
      </c>
      <c r="H1116" s="16">
        <v>46</v>
      </c>
      <c r="I1116" s="16">
        <v>46</v>
      </c>
      <c r="J1116" s="16">
        <v>0</v>
      </c>
      <c r="K1116" s="16">
        <v>0</v>
      </c>
      <c r="L1116" s="16">
        <v>0</v>
      </c>
      <c r="M1116" s="16">
        <v>0</v>
      </c>
      <c r="N1116" s="16">
        <v>0</v>
      </c>
      <c r="O1116" s="16">
        <v>0</v>
      </c>
      <c r="P1116" s="16">
        <v>0</v>
      </c>
      <c r="Q1116" s="7" t="s">
        <v>1219</v>
      </c>
      <c r="R1116" s="7" t="str">
        <f>IF(Q1116="","",VLOOKUP(Q1116,Sheet2!$A$14:$B$65,2,0))</f>
        <v>急性期一般入院料１</v>
      </c>
      <c r="S1116" s="16">
        <v>46</v>
      </c>
    </row>
    <row r="1117" spans="2:19" outlineLevel="2" x14ac:dyDescent="0.15">
      <c r="B1117" s="10" t="s">
        <v>1736</v>
      </c>
      <c r="C1117" s="10" t="s">
        <v>12</v>
      </c>
      <c r="D1117" s="7" t="s">
        <v>83</v>
      </c>
      <c r="E1117" s="10" t="s">
        <v>519</v>
      </c>
      <c r="F1117" s="10" t="s">
        <v>1322</v>
      </c>
      <c r="G1117" s="10" t="s">
        <v>1322</v>
      </c>
      <c r="H1117" s="16">
        <v>49</v>
      </c>
      <c r="I1117" s="16">
        <v>49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7" t="s">
        <v>1219</v>
      </c>
      <c r="R1117" s="7" t="str">
        <f>IF(Q1117="","",VLOOKUP(Q1117,Sheet2!$A$14:$B$65,2,0))</f>
        <v>急性期一般入院料１</v>
      </c>
      <c r="S1117" s="16">
        <v>49</v>
      </c>
    </row>
    <row r="1118" spans="2:19" outlineLevel="2" x14ac:dyDescent="0.15">
      <c r="B1118" s="10" t="s">
        <v>1736</v>
      </c>
      <c r="C1118" s="10" t="s">
        <v>12</v>
      </c>
      <c r="D1118" s="7" t="s">
        <v>83</v>
      </c>
      <c r="E1118" s="10" t="s">
        <v>518</v>
      </c>
      <c r="F1118" s="10" t="s">
        <v>1322</v>
      </c>
      <c r="G1118" s="10" t="s">
        <v>1321</v>
      </c>
      <c r="H1118" s="16">
        <v>47</v>
      </c>
      <c r="I1118" s="16">
        <v>47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7" t="s">
        <v>1219</v>
      </c>
      <c r="R1118" s="7" t="str">
        <f>IF(Q1118="","",VLOOKUP(Q1118,Sheet2!$A$14:$B$65,2,0))</f>
        <v>急性期一般入院料１</v>
      </c>
      <c r="S1118" s="16">
        <v>47</v>
      </c>
    </row>
    <row r="1119" spans="2:19" outlineLevel="2" x14ac:dyDescent="0.15">
      <c r="B1119" s="10" t="s">
        <v>1736</v>
      </c>
      <c r="C1119" s="10" t="s">
        <v>12</v>
      </c>
      <c r="D1119" s="7" t="s">
        <v>83</v>
      </c>
      <c r="E1119" s="10" t="s">
        <v>526</v>
      </c>
      <c r="F1119" s="10" t="s">
        <v>1322</v>
      </c>
      <c r="G1119" s="10" t="s">
        <v>1321</v>
      </c>
      <c r="H1119" s="16">
        <v>49</v>
      </c>
      <c r="I1119" s="16">
        <v>49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0</v>
      </c>
      <c r="P1119" s="16">
        <v>0</v>
      </c>
      <c r="Q1119" s="7" t="s">
        <v>1219</v>
      </c>
      <c r="R1119" s="7" t="str">
        <f>IF(Q1119="","",VLOOKUP(Q1119,Sheet2!$A$14:$B$65,2,0))</f>
        <v>急性期一般入院料１</v>
      </c>
      <c r="S1119" s="16">
        <v>49</v>
      </c>
    </row>
    <row r="1120" spans="2:19" outlineLevel="2" x14ac:dyDescent="0.15">
      <c r="B1120" s="10" t="s">
        <v>1736</v>
      </c>
      <c r="C1120" s="10" t="s">
        <v>12</v>
      </c>
      <c r="D1120" s="7" t="s">
        <v>83</v>
      </c>
      <c r="E1120" s="10" t="s">
        <v>527</v>
      </c>
      <c r="F1120" s="10" t="s">
        <v>1322</v>
      </c>
      <c r="G1120" s="10" t="s">
        <v>1323</v>
      </c>
      <c r="H1120" s="16">
        <v>51</v>
      </c>
      <c r="I1120" s="16">
        <v>51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v>0</v>
      </c>
      <c r="Q1120" s="7" t="s">
        <v>1219</v>
      </c>
      <c r="R1120" s="7" t="str">
        <f>IF(Q1120="","",VLOOKUP(Q1120,Sheet2!$A$14:$B$65,2,0))</f>
        <v>急性期一般入院料１</v>
      </c>
      <c r="S1120" s="16">
        <v>51</v>
      </c>
    </row>
    <row r="1121" spans="2:19" outlineLevel="2" x14ac:dyDescent="0.15">
      <c r="B1121" s="10" t="s">
        <v>1736</v>
      </c>
      <c r="C1121" s="10" t="s">
        <v>12</v>
      </c>
      <c r="D1121" s="7" t="s">
        <v>83</v>
      </c>
      <c r="E1121" s="10" t="s">
        <v>528</v>
      </c>
      <c r="F1121" s="10" t="s">
        <v>1322</v>
      </c>
      <c r="G1121" s="10" t="s">
        <v>1322</v>
      </c>
      <c r="H1121" s="16">
        <v>10</v>
      </c>
      <c r="I1121" s="16">
        <v>10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7" t="s">
        <v>1219</v>
      </c>
      <c r="R1121" s="7" t="str">
        <f>IF(Q1121="","",VLOOKUP(Q1121,Sheet2!$A$14:$B$65,2,0))</f>
        <v>急性期一般入院料１</v>
      </c>
      <c r="S1121" s="16">
        <v>10</v>
      </c>
    </row>
    <row r="1122" spans="2:19" outlineLevel="1" x14ac:dyDescent="0.15">
      <c r="B1122" s="10"/>
      <c r="C1122" s="10"/>
      <c r="D1122" s="9" t="s">
        <v>1342</v>
      </c>
      <c r="E1122" s="10"/>
      <c r="F1122" s="10"/>
      <c r="G1122" s="10"/>
      <c r="H1122" s="16">
        <f t="shared" ref="H1122:P1122" si="262">SUBTOTAL(9,H1115:H1121)</f>
        <v>300</v>
      </c>
      <c r="I1122" s="16">
        <f t="shared" si="262"/>
        <v>300</v>
      </c>
      <c r="J1122" s="16">
        <f t="shared" si="262"/>
        <v>0</v>
      </c>
      <c r="K1122" s="16">
        <f t="shared" si="262"/>
        <v>0</v>
      </c>
      <c r="L1122" s="16">
        <f t="shared" si="262"/>
        <v>0</v>
      </c>
      <c r="M1122" s="16">
        <f t="shared" si="262"/>
        <v>0</v>
      </c>
      <c r="N1122" s="16">
        <f t="shared" si="262"/>
        <v>0</v>
      </c>
      <c r="O1122" s="16">
        <f t="shared" si="262"/>
        <v>0</v>
      </c>
      <c r="P1122" s="16">
        <f t="shared" si="262"/>
        <v>0</v>
      </c>
      <c r="Q1122" s="7"/>
      <c r="R1122" s="7"/>
      <c r="S1122" s="16">
        <f>SUBTOTAL(9,S1115:S1121)</f>
        <v>300</v>
      </c>
    </row>
    <row r="1123" spans="2:19" outlineLevel="2" x14ac:dyDescent="0.15">
      <c r="B1123" s="10" t="s">
        <v>1736</v>
      </c>
      <c r="C1123" s="10" t="s">
        <v>12</v>
      </c>
      <c r="D1123" s="7" t="s">
        <v>360</v>
      </c>
      <c r="E1123" s="10" t="s">
        <v>530</v>
      </c>
      <c r="F1123" s="10" t="s">
        <v>1323</v>
      </c>
      <c r="G1123" s="10" t="s">
        <v>1323</v>
      </c>
      <c r="H1123" s="16">
        <v>0</v>
      </c>
      <c r="I1123" s="16">
        <v>0</v>
      </c>
      <c r="J1123" s="16">
        <v>0</v>
      </c>
      <c r="K1123" s="16">
        <v>39</v>
      </c>
      <c r="L1123" s="16">
        <v>39</v>
      </c>
      <c r="M1123" s="16">
        <v>0</v>
      </c>
      <c r="N1123" s="16">
        <v>0</v>
      </c>
      <c r="O1123" s="16">
        <v>0</v>
      </c>
      <c r="P1123" s="16">
        <v>0</v>
      </c>
      <c r="Q1123" s="7" t="s">
        <v>1276</v>
      </c>
      <c r="R1123" s="7" t="str">
        <f>IF(Q1123="","",VLOOKUP(Q1123,Sheet2!$A$14:$B$65,2,0))</f>
        <v>小児入院医療管理料１</v>
      </c>
      <c r="S1123" s="16">
        <v>39</v>
      </c>
    </row>
    <row r="1124" spans="2:19" outlineLevel="2" x14ac:dyDescent="0.15">
      <c r="B1124" s="10" t="s">
        <v>1736</v>
      </c>
      <c r="C1124" s="10" t="s">
        <v>12</v>
      </c>
      <c r="D1124" s="7" t="s">
        <v>360</v>
      </c>
      <c r="E1124" s="10" t="s">
        <v>523</v>
      </c>
      <c r="F1124" s="10" t="s">
        <v>1193</v>
      </c>
      <c r="G1124" s="10" t="s">
        <v>1193</v>
      </c>
      <c r="H1124" s="16">
        <v>0</v>
      </c>
      <c r="I1124" s="16">
        <v>0</v>
      </c>
      <c r="J1124" s="16">
        <v>0</v>
      </c>
      <c r="K1124" s="16">
        <v>52</v>
      </c>
      <c r="L1124" s="16">
        <v>52</v>
      </c>
      <c r="M1124" s="16">
        <v>0</v>
      </c>
      <c r="N1124" s="16">
        <v>0</v>
      </c>
      <c r="O1124" s="16">
        <v>0</v>
      </c>
      <c r="P1124" s="16">
        <v>0</v>
      </c>
      <c r="Q1124" s="7" t="s">
        <v>1257</v>
      </c>
      <c r="R1124" s="7" t="str">
        <f>IF(Q1124="","",VLOOKUP(Q1124,Sheet2!$A$14:$B$65,2,0))</f>
        <v>急性期一般入院料６</v>
      </c>
      <c r="S1124" s="16">
        <v>52</v>
      </c>
    </row>
    <row r="1125" spans="2:19" outlineLevel="2" x14ac:dyDescent="0.15">
      <c r="B1125" s="10" t="s">
        <v>1736</v>
      </c>
      <c r="C1125" s="10" t="s">
        <v>12</v>
      </c>
      <c r="D1125" s="7" t="s">
        <v>360</v>
      </c>
      <c r="E1125" s="10" t="s">
        <v>524</v>
      </c>
      <c r="F1125" s="10" t="s">
        <v>1323</v>
      </c>
      <c r="G1125" s="10" t="s">
        <v>1323</v>
      </c>
      <c r="H1125" s="16">
        <v>51</v>
      </c>
      <c r="I1125" s="16">
        <v>51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7" t="s">
        <v>1256</v>
      </c>
      <c r="R1125" s="7" t="str">
        <f>IF(Q1125="","",VLOOKUP(Q1125,Sheet2!$A$14:$B$65,2,0))</f>
        <v>急性期一般入院料４</v>
      </c>
      <c r="S1125" s="16">
        <v>51</v>
      </c>
    </row>
    <row r="1126" spans="2:19" outlineLevel="2" x14ac:dyDescent="0.15">
      <c r="B1126" s="10" t="s">
        <v>1736</v>
      </c>
      <c r="C1126" s="10" t="s">
        <v>12</v>
      </c>
      <c r="D1126" s="7" t="s">
        <v>360</v>
      </c>
      <c r="E1126" s="10" t="s">
        <v>1186</v>
      </c>
      <c r="F1126" s="10" t="s">
        <v>1323</v>
      </c>
      <c r="G1126" s="10" t="s">
        <v>1323</v>
      </c>
      <c r="H1126" s="16">
        <v>0</v>
      </c>
      <c r="I1126" s="16">
        <v>0</v>
      </c>
      <c r="J1126" s="16">
        <v>0</v>
      </c>
      <c r="K1126" s="16">
        <v>48</v>
      </c>
      <c r="L1126" s="16">
        <v>48</v>
      </c>
      <c r="M1126" s="16">
        <v>0</v>
      </c>
      <c r="N1126" s="16">
        <v>0</v>
      </c>
      <c r="O1126" s="16">
        <v>0</v>
      </c>
      <c r="P1126" s="16">
        <v>0</v>
      </c>
      <c r="Q1126" s="7" t="s">
        <v>1283</v>
      </c>
      <c r="R1126" s="7" t="str">
        <f>IF(Q1126="","",VLOOKUP(Q1126,Sheet2!$A$14:$B$65,2,0))</f>
        <v>特殊疾患入院医療管理料</v>
      </c>
      <c r="S1126" s="16">
        <v>48</v>
      </c>
    </row>
    <row r="1127" spans="2:19" outlineLevel="1" x14ac:dyDescent="0.15">
      <c r="B1127" s="10"/>
      <c r="C1127" s="10"/>
      <c r="D1127" s="9" t="s">
        <v>1618</v>
      </c>
      <c r="E1127" s="10"/>
      <c r="F1127" s="10"/>
      <c r="G1127" s="10"/>
      <c r="H1127" s="16">
        <f t="shared" ref="H1127:P1127" si="263">SUBTOTAL(9,H1123:H1126)</f>
        <v>51</v>
      </c>
      <c r="I1127" s="16">
        <f t="shared" si="263"/>
        <v>51</v>
      </c>
      <c r="J1127" s="16">
        <f t="shared" si="263"/>
        <v>0</v>
      </c>
      <c r="K1127" s="16">
        <f t="shared" si="263"/>
        <v>139</v>
      </c>
      <c r="L1127" s="16">
        <f t="shared" si="263"/>
        <v>139</v>
      </c>
      <c r="M1127" s="16">
        <f t="shared" si="263"/>
        <v>0</v>
      </c>
      <c r="N1127" s="16">
        <f t="shared" si="263"/>
        <v>0</v>
      </c>
      <c r="O1127" s="16">
        <f t="shared" si="263"/>
        <v>0</v>
      </c>
      <c r="P1127" s="16">
        <f t="shared" si="263"/>
        <v>0</v>
      </c>
      <c r="Q1127" s="7"/>
      <c r="R1127" s="7"/>
      <c r="S1127" s="16">
        <f>SUBTOTAL(9,S1123:S1126)</f>
        <v>190</v>
      </c>
    </row>
    <row r="1128" spans="2:19" outlineLevel="2" x14ac:dyDescent="0.15">
      <c r="B1128" s="10" t="s">
        <v>1736</v>
      </c>
      <c r="C1128" s="10" t="s">
        <v>12</v>
      </c>
      <c r="D1128" s="7" t="s">
        <v>453</v>
      </c>
      <c r="E1128" s="10" t="s">
        <v>491</v>
      </c>
      <c r="F1128" s="10" t="s">
        <v>1193</v>
      </c>
      <c r="G1128" s="10" t="s">
        <v>1193</v>
      </c>
      <c r="H1128" s="16">
        <v>0</v>
      </c>
      <c r="I1128" s="16">
        <v>0</v>
      </c>
      <c r="J1128" s="16">
        <v>0</v>
      </c>
      <c r="K1128" s="16">
        <v>58</v>
      </c>
      <c r="L1128" s="16">
        <v>58</v>
      </c>
      <c r="M1128" s="16">
        <v>0</v>
      </c>
      <c r="N1128" s="16">
        <v>0</v>
      </c>
      <c r="O1128" s="16">
        <v>0</v>
      </c>
      <c r="P1128" s="16">
        <v>0</v>
      </c>
      <c r="Q1128" s="7" t="s">
        <v>1266</v>
      </c>
      <c r="R1128" s="7" t="str">
        <f>IF(Q1128="","",VLOOKUP(Q1128,Sheet2!$A$14:$B$65,2,0))</f>
        <v>急性期一般入院料７</v>
      </c>
      <c r="S1128" s="16">
        <v>58</v>
      </c>
    </row>
    <row r="1129" spans="2:19" outlineLevel="2" x14ac:dyDescent="0.15">
      <c r="B1129" s="10" t="s">
        <v>1736</v>
      </c>
      <c r="C1129" s="10" t="s">
        <v>12</v>
      </c>
      <c r="D1129" s="7" t="s">
        <v>453</v>
      </c>
      <c r="E1129" s="10" t="s">
        <v>634</v>
      </c>
      <c r="F1129" s="10" t="s">
        <v>1193</v>
      </c>
      <c r="G1129" s="10" t="s">
        <v>1193</v>
      </c>
      <c r="H1129" s="16">
        <v>0</v>
      </c>
      <c r="I1129" s="16">
        <v>0</v>
      </c>
      <c r="J1129" s="16">
        <v>0</v>
      </c>
      <c r="K1129" s="16">
        <v>50</v>
      </c>
      <c r="L1129" s="16">
        <v>50</v>
      </c>
      <c r="M1129" s="16">
        <v>0</v>
      </c>
      <c r="N1129" s="16">
        <v>0</v>
      </c>
      <c r="O1129" s="16">
        <v>0</v>
      </c>
      <c r="P1129" s="16">
        <v>0</v>
      </c>
      <c r="Q1129" s="7" t="s">
        <v>1266</v>
      </c>
      <c r="R1129" s="7" t="str">
        <f>IF(Q1129="","",VLOOKUP(Q1129,Sheet2!$A$14:$B$65,2,0))</f>
        <v>急性期一般入院料７</v>
      </c>
      <c r="S1129" s="16">
        <v>50</v>
      </c>
    </row>
    <row r="1130" spans="2:19" outlineLevel="1" x14ac:dyDescent="0.15">
      <c r="B1130" s="10"/>
      <c r="C1130" s="10"/>
      <c r="D1130" s="9" t="s">
        <v>1710</v>
      </c>
      <c r="E1130" s="10"/>
      <c r="F1130" s="10"/>
      <c r="G1130" s="10"/>
      <c r="H1130" s="16">
        <f t="shared" ref="H1130:P1130" si="264">SUBTOTAL(9,H1128:H1129)</f>
        <v>0</v>
      </c>
      <c r="I1130" s="16">
        <f t="shared" si="264"/>
        <v>0</v>
      </c>
      <c r="J1130" s="16">
        <f t="shared" si="264"/>
        <v>0</v>
      </c>
      <c r="K1130" s="16">
        <f t="shared" si="264"/>
        <v>108</v>
      </c>
      <c r="L1130" s="16">
        <f t="shared" si="264"/>
        <v>108</v>
      </c>
      <c r="M1130" s="16">
        <f t="shared" si="264"/>
        <v>0</v>
      </c>
      <c r="N1130" s="16">
        <f t="shared" si="264"/>
        <v>0</v>
      </c>
      <c r="O1130" s="16">
        <f t="shared" si="264"/>
        <v>0</v>
      </c>
      <c r="P1130" s="16">
        <f t="shared" si="264"/>
        <v>0</v>
      </c>
      <c r="Q1130" s="7"/>
      <c r="R1130" s="7"/>
      <c r="S1130" s="16">
        <f>SUBTOTAL(9,S1128:S1129)</f>
        <v>108</v>
      </c>
    </row>
    <row r="1131" spans="2:19" outlineLevel="2" x14ac:dyDescent="0.15">
      <c r="B1131" s="10" t="s">
        <v>1736</v>
      </c>
      <c r="C1131" s="10" t="s">
        <v>12</v>
      </c>
      <c r="D1131" s="7" t="s">
        <v>405</v>
      </c>
      <c r="E1131" s="10" t="s">
        <v>485</v>
      </c>
      <c r="F1131" s="10" t="s">
        <v>1193</v>
      </c>
      <c r="G1131" s="10" t="s">
        <v>1323</v>
      </c>
      <c r="H1131" s="16">
        <v>0</v>
      </c>
      <c r="I1131" s="16">
        <v>0</v>
      </c>
      <c r="J1131" s="16">
        <v>0</v>
      </c>
      <c r="K1131" s="16">
        <v>49</v>
      </c>
      <c r="L1131" s="16">
        <v>49</v>
      </c>
      <c r="M1131" s="16">
        <v>0</v>
      </c>
      <c r="N1131" s="16">
        <v>0</v>
      </c>
      <c r="O1131" s="16">
        <v>0</v>
      </c>
      <c r="P1131" s="16">
        <v>0</v>
      </c>
      <c r="Q1131" s="7" t="s">
        <v>1257</v>
      </c>
      <c r="R1131" s="7" t="str">
        <f>IF(Q1131="","",VLOOKUP(Q1131,Sheet2!$A$14:$B$65,2,0))</f>
        <v>急性期一般入院料６</v>
      </c>
      <c r="S1131" s="16">
        <v>49</v>
      </c>
    </row>
    <row r="1132" spans="2:19" outlineLevel="2" x14ac:dyDescent="0.15">
      <c r="B1132" s="10" t="s">
        <v>1736</v>
      </c>
      <c r="C1132" s="10" t="s">
        <v>12</v>
      </c>
      <c r="D1132" s="7" t="s">
        <v>405</v>
      </c>
      <c r="E1132" s="10" t="s">
        <v>468</v>
      </c>
      <c r="F1132" s="10" t="s">
        <v>1322</v>
      </c>
      <c r="G1132" s="10" t="s">
        <v>1322</v>
      </c>
      <c r="H1132" s="16">
        <v>44</v>
      </c>
      <c r="I1132" s="16">
        <v>44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7" t="s">
        <v>1254</v>
      </c>
      <c r="R1132" s="7" t="str">
        <f>IF(Q1132="","",VLOOKUP(Q1132,Sheet2!$A$14:$B$65,2,0))</f>
        <v>急性期一般入院料２</v>
      </c>
      <c r="S1132" s="16">
        <v>44</v>
      </c>
    </row>
    <row r="1133" spans="2:19" outlineLevel="2" x14ac:dyDescent="0.15">
      <c r="B1133" s="10" t="s">
        <v>1736</v>
      </c>
      <c r="C1133" s="10" t="s">
        <v>12</v>
      </c>
      <c r="D1133" s="7" t="s">
        <v>405</v>
      </c>
      <c r="E1133" s="10" t="s">
        <v>484</v>
      </c>
      <c r="F1133" s="10" t="s">
        <v>1193</v>
      </c>
      <c r="G1133" s="10" t="s">
        <v>1193</v>
      </c>
      <c r="H1133" s="16">
        <v>42</v>
      </c>
      <c r="I1133" s="16">
        <v>42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7" t="s">
        <v>1294</v>
      </c>
      <c r="R1133" s="7" t="str">
        <f>IF(Q1133="","",VLOOKUP(Q1133,Sheet2!$A$14:$B$65,2,0))</f>
        <v>特定機能病院一般病棟７対１入院基本料</v>
      </c>
      <c r="S1133" s="16">
        <v>42</v>
      </c>
    </row>
    <row r="1134" spans="2:19" outlineLevel="1" x14ac:dyDescent="0.15">
      <c r="B1134" s="10"/>
      <c r="C1134" s="10"/>
      <c r="D1134" s="9" t="s">
        <v>1663</v>
      </c>
      <c r="E1134" s="10"/>
      <c r="F1134" s="10"/>
      <c r="G1134" s="10"/>
      <c r="H1134" s="16">
        <f t="shared" ref="H1134:P1134" si="265">SUBTOTAL(9,H1131:H1133)</f>
        <v>86</v>
      </c>
      <c r="I1134" s="16">
        <f t="shared" si="265"/>
        <v>86</v>
      </c>
      <c r="J1134" s="16">
        <f t="shared" si="265"/>
        <v>0</v>
      </c>
      <c r="K1134" s="16">
        <f t="shared" si="265"/>
        <v>49</v>
      </c>
      <c r="L1134" s="16">
        <f t="shared" si="265"/>
        <v>49</v>
      </c>
      <c r="M1134" s="16">
        <f t="shared" si="265"/>
        <v>0</v>
      </c>
      <c r="N1134" s="16">
        <f t="shared" si="265"/>
        <v>0</v>
      </c>
      <c r="O1134" s="16">
        <f t="shared" si="265"/>
        <v>0</v>
      </c>
      <c r="P1134" s="16">
        <f t="shared" si="265"/>
        <v>0</v>
      </c>
      <c r="Q1134" s="7"/>
      <c r="R1134" s="7"/>
      <c r="S1134" s="16">
        <f>SUBTOTAL(9,S1131:S1133)</f>
        <v>135</v>
      </c>
    </row>
    <row r="1135" spans="2:19" outlineLevel="1" x14ac:dyDescent="0.15">
      <c r="B1135" s="67" t="s">
        <v>1752</v>
      </c>
      <c r="C1135" s="68"/>
      <c r="D1135" s="68"/>
      <c r="E1135" s="68"/>
      <c r="F1135" s="68"/>
      <c r="G1135" s="69"/>
      <c r="H1135" s="16">
        <f>SUBTOTAL(9,H1081:H1134)</f>
        <v>1045</v>
      </c>
      <c r="I1135" s="16">
        <f t="shared" ref="I1135:P1135" si="266">SUBTOTAL(9,I1081:I1134)</f>
        <v>1045</v>
      </c>
      <c r="J1135" s="16">
        <f t="shared" si="266"/>
        <v>0</v>
      </c>
      <c r="K1135" s="16">
        <f t="shared" si="266"/>
        <v>828</v>
      </c>
      <c r="L1135" s="16">
        <f t="shared" si="266"/>
        <v>821</v>
      </c>
      <c r="M1135" s="16">
        <f t="shared" si="266"/>
        <v>7</v>
      </c>
      <c r="N1135" s="16">
        <f t="shared" si="266"/>
        <v>0</v>
      </c>
      <c r="O1135" s="16">
        <f t="shared" si="266"/>
        <v>0</v>
      </c>
      <c r="P1135" s="16">
        <f t="shared" si="266"/>
        <v>0</v>
      </c>
      <c r="Q1135" s="7"/>
      <c r="R1135" s="7"/>
      <c r="S1135" s="16">
        <f>SUBTOTAL(9,S1081:S1134)</f>
        <v>1873</v>
      </c>
    </row>
    <row r="1136" spans="2:19" outlineLevel="1" x14ac:dyDescent="0.15">
      <c r="B1136" s="70" t="s">
        <v>1745</v>
      </c>
      <c r="C1136" s="68"/>
      <c r="D1136" s="68"/>
      <c r="E1136" s="68"/>
      <c r="F1136" s="68"/>
      <c r="G1136" s="69"/>
      <c r="H1136" s="16">
        <f>SUMIF($F$1081:$F$1134,"休棟等",H1081:H1134)</f>
        <v>0</v>
      </c>
      <c r="I1136" s="16">
        <f t="shared" ref="I1136:P1136" si="267">SUMIF($F$1081:$F$1134,"休棟等",I1081:I1134)</f>
        <v>0</v>
      </c>
      <c r="J1136" s="16">
        <f t="shared" si="267"/>
        <v>0</v>
      </c>
      <c r="K1136" s="16">
        <f t="shared" si="267"/>
        <v>0</v>
      </c>
      <c r="L1136" s="16">
        <f t="shared" si="267"/>
        <v>0</v>
      </c>
      <c r="M1136" s="16">
        <f t="shared" si="267"/>
        <v>0</v>
      </c>
      <c r="N1136" s="16">
        <f t="shared" si="267"/>
        <v>0</v>
      </c>
      <c r="O1136" s="16">
        <f t="shared" si="267"/>
        <v>0</v>
      </c>
      <c r="P1136" s="16">
        <f t="shared" si="267"/>
        <v>0</v>
      </c>
      <c r="Q1136" s="7"/>
      <c r="R1136" s="7"/>
      <c r="S1136" s="16">
        <f>SUMIF($F$1081:$F$1134,"休棟等",S1081:S1134)</f>
        <v>0</v>
      </c>
    </row>
    <row r="1137" spans="2:19" outlineLevel="1" x14ac:dyDescent="0.15">
      <c r="B1137" s="67" t="s">
        <v>1746</v>
      </c>
      <c r="C1137" s="68"/>
      <c r="D1137" s="68"/>
      <c r="E1137" s="68"/>
      <c r="F1137" s="68"/>
      <c r="G1137" s="69"/>
      <c r="H1137" s="16">
        <f>H1135-H1136</f>
        <v>1045</v>
      </c>
      <c r="I1137" s="16">
        <f t="shared" ref="I1137" si="268">I1135-I1136</f>
        <v>1045</v>
      </c>
      <c r="J1137" s="16">
        <f t="shared" ref="J1137" si="269">J1135-J1136</f>
        <v>0</v>
      </c>
      <c r="K1137" s="16">
        <f t="shared" ref="K1137" si="270">K1135-K1136</f>
        <v>828</v>
      </c>
      <c r="L1137" s="16">
        <f t="shared" ref="L1137" si="271">L1135-L1136</f>
        <v>821</v>
      </c>
      <c r="M1137" s="16">
        <f t="shared" ref="M1137" si="272">M1135-M1136</f>
        <v>7</v>
      </c>
      <c r="N1137" s="16">
        <f t="shared" ref="N1137" si="273">N1135-N1136</f>
        <v>0</v>
      </c>
      <c r="O1137" s="16">
        <f t="shared" ref="O1137" si="274">O1135-O1136</f>
        <v>0</v>
      </c>
      <c r="P1137" s="16">
        <f t="shared" ref="P1137" si="275">P1135-P1136</f>
        <v>0</v>
      </c>
      <c r="Q1137" s="7"/>
      <c r="R1137" s="7"/>
      <c r="S1137" s="16">
        <f>S1135-S1136</f>
        <v>1873</v>
      </c>
    </row>
    <row r="1138" spans="2:19" outlineLevel="2" x14ac:dyDescent="0.15">
      <c r="B1138" s="10" t="s">
        <v>1737</v>
      </c>
      <c r="C1138" s="10" t="s">
        <v>58</v>
      </c>
      <c r="D1138" s="7" t="s">
        <v>300</v>
      </c>
      <c r="E1138" s="10" t="s">
        <v>767</v>
      </c>
      <c r="F1138" s="10" t="s">
        <v>1322</v>
      </c>
      <c r="G1138" s="10" t="s">
        <v>1322</v>
      </c>
      <c r="H1138" s="16">
        <v>44</v>
      </c>
      <c r="I1138" s="16">
        <v>44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7" t="s">
        <v>1219</v>
      </c>
      <c r="R1138" s="7" t="str">
        <f>IF(Q1138="","",VLOOKUP(Q1138,Sheet2!$A$14:$B$65,2,0))</f>
        <v>急性期一般入院料１</v>
      </c>
      <c r="S1138" s="16">
        <v>44</v>
      </c>
    </row>
    <row r="1139" spans="2:19" outlineLevel="2" x14ac:dyDescent="0.15">
      <c r="B1139" s="10" t="s">
        <v>1737</v>
      </c>
      <c r="C1139" s="10" t="s">
        <v>58</v>
      </c>
      <c r="D1139" s="7" t="s">
        <v>300</v>
      </c>
      <c r="E1139" s="10" t="s">
        <v>770</v>
      </c>
      <c r="F1139" s="10" t="s">
        <v>1322</v>
      </c>
      <c r="G1139" s="10" t="s">
        <v>1323</v>
      </c>
      <c r="H1139" s="16">
        <v>41</v>
      </c>
      <c r="I1139" s="16">
        <v>41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  <c r="Q1139" s="7" t="s">
        <v>1282</v>
      </c>
      <c r="R1139" s="7" t="str">
        <f>IF(Q1139="","",VLOOKUP(Q1139,Sheet2!$A$14:$B$65,2,0))</f>
        <v>小児入院医療管理料３</v>
      </c>
      <c r="S1139" s="16">
        <v>41</v>
      </c>
    </row>
    <row r="1140" spans="2:19" outlineLevel="2" x14ac:dyDescent="0.15">
      <c r="B1140" s="10" t="s">
        <v>1737</v>
      </c>
      <c r="C1140" s="10" t="s">
        <v>58</v>
      </c>
      <c r="D1140" s="7" t="s">
        <v>300</v>
      </c>
      <c r="E1140" s="10" t="s">
        <v>768</v>
      </c>
      <c r="F1140" s="10" t="s">
        <v>1193</v>
      </c>
      <c r="G1140" s="10" t="s">
        <v>1193</v>
      </c>
      <c r="H1140" s="16">
        <v>0</v>
      </c>
      <c r="I1140" s="16">
        <v>0</v>
      </c>
      <c r="J1140" s="16">
        <v>0</v>
      </c>
      <c r="K1140" s="16">
        <v>30</v>
      </c>
      <c r="L1140" s="16">
        <v>30</v>
      </c>
      <c r="M1140" s="16">
        <v>0</v>
      </c>
      <c r="N1140" s="16">
        <v>0</v>
      </c>
      <c r="O1140" s="16">
        <v>0</v>
      </c>
      <c r="P1140" s="16">
        <v>0</v>
      </c>
      <c r="Q1140" s="7" t="s">
        <v>1257</v>
      </c>
      <c r="R1140" s="7" t="str">
        <f>IF(Q1140="","",VLOOKUP(Q1140,Sheet2!$A$14:$B$65,2,0))</f>
        <v>急性期一般入院料６</v>
      </c>
      <c r="S1140" s="16">
        <v>30</v>
      </c>
    </row>
    <row r="1141" spans="2:19" outlineLevel="2" x14ac:dyDescent="0.15">
      <c r="B1141" s="10" t="s">
        <v>1737</v>
      </c>
      <c r="C1141" s="10" t="s">
        <v>58</v>
      </c>
      <c r="D1141" s="7" t="s">
        <v>300</v>
      </c>
      <c r="E1141" s="10" t="s">
        <v>771</v>
      </c>
      <c r="F1141" s="10" t="s">
        <v>1322</v>
      </c>
      <c r="G1141" s="10" t="s">
        <v>1322</v>
      </c>
      <c r="H1141" s="16">
        <v>44</v>
      </c>
      <c r="I1141" s="16">
        <v>44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7" t="s">
        <v>1219</v>
      </c>
      <c r="R1141" s="7" t="str">
        <f>IF(Q1141="","",VLOOKUP(Q1141,Sheet2!$A$14:$B$65,2,0))</f>
        <v>急性期一般入院料１</v>
      </c>
      <c r="S1141" s="16">
        <v>44</v>
      </c>
    </row>
    <row r="1142" spans="2:19" outlineLevel="2" x14ac:dyDescent="0.15">
      <c r="B1142" s="10" t="s">
        <v>1737</v>
      </c>
      <c r="C1142" s="10" t="s">
        <v>58</v>
      </c>
      <c r="D1142" s="7" t="s">
        <v>300</v>
      </c>
      <c r="E1142" s="10" t="s">
        <v>769</v>
      </c>
      <c r="F1142" s="10" t="s">
        <v>1323</v>
      </c>
      <c r="G1142" s="10" t="s">
        <v>1323</v>
      </c>
      <c r="H1142" s="16">
        <v>0</v>
      </c>
      <c r="I1142" s="16">
        <v>0</v>
      </c>
      <c r="J1142" s="16">
        <v>0</v>
      </c>
      <c r="K1142" s="16">
        <v>40</v>
      </c>
      <c r="L1142" s="16">
        <v>40</v>
      </c>
      <c r="M1142" s="16">
        <v>0</v>
      </c>
      <c r="N1142" s="16">
        <v>0</v>
      </c>
      <c r="O1142" s="16">
        <v>0</v>
      </c>
      <c r="P1142" s="16">
        <v>0</v>
      </c>
      <c r="Q1142" s="7" t="s">
        <v>1276</v>
      </c>
      <c r="R1142" s="7" t="str">
        <f>IF(Q1142="","",VLOOKUP(Q1142,Sheet2!$A$14:$B$65,2,0))</f>
        <v>小児入院医療管理料１</v>
      </c>
      <c r="S1142" s="16">
        <v>40</v>
      </c>
    </row>
    <row r="1143" spans="2:19" outlineLevel="1" x14ac:dyDescent="0.15">
      <c r="B1143" s="10"/>
      <c r="C1143" s="10"/>
      <c r="D1143" s="9" t="s">
        <v>1558</v>
      </c>
      <c r="E1143" s="10"/>
      <c r="F1143" s="10"/>
      <c r="G1143" s="10"/>
      <c r="H1143" s="16">
        <f t="shared" ref="H1143:P1143" si="276">SUBTOTAL(9,H1138:H1142)</f>
        <v>129</v>
      </c>
      <c r="I1143" s="16">
        <f t="shared" si="276"/>
        <v>129</v>
      </c>
      <c r="J1143" s="16">
        <f t="shared" si="276"/>
        <v>0</v>
      </c>
      <c r="K1143" s="16">
        <f t="shared" si="276"/>
        <v>70</v>
      </c>
      <c r="L1143" s="16">
        <f t="shared" si="276"/>
        <v>70</v>
      </c>
      <c r="M1143" s="16">
        <f t="shared" si="276"/>
        <v>0</v>
      </c>
      <c r="N1143" s="16">
        <f t="shared" si="276"/>
        <v>0</v>
      </c>
      <c r="O1143" s="16">
        <f t="shared" si="276"/>
        <v>0</v>
      </c>
      <c r="P1143" s="16">
        <f t="shared" si="276"/>
        <v>0</v>
      </c>
      <c r="Q1143" s="7"/>
      <c r="R1143" s="7"/>
      <c r="S1143" s="16">
        <f>SUBTOTAL(9,S1138:S1142)</f>
        <v>199</v>
      </c>
    </row>
    <row r="1144" spans="2:19" outlineLevel="2" x14ac:dyDescent="0.15">
      <c r="B1144" s="10" t="s">
        <v>1737</v>
      </c>
      <c r="C1144" s="10" t="s">
        <v>25</v>
      </c>
      <c r="D1144" s="7" t="s">
        <v>130</v>
      </c>
      <c r="E1144" s="10" t="s">
        <v>679</v>
      </c>
      <c r="F1144" s="10" t="s">
        <v>1193</v>
      </c>
      <c r="G1144" s="10" t="s">
        <v>1193</v>
      </c>
      <c r="H1144" s="16">
        <v>48</v>
      </c>
      <c r="I1144" s="16">
        <v>48</v>
      </c>
      <c r="J1144" s="16">
        <v>0</v>
      </c>
      <c r="K1144" s="16">
        <v>0</v>
      </c>
      <c r="L1144" s="16">
        <v>0</v>
      </c>
      <c r="M1144" s="16">
        <v>0</v>
      </c>
      <c r="N1144" s="16">
        <v>0</v>
      </c>
      <c r="O1144" s="16">
        <v>0</v>
      </c>
      <c r="P1144" s="16">
        <v>0</v>
      </c>
      <c r="Q1144" s="7" t="s">
        <v>1294</v>
      </c>
      <c r="R1144" s="7" t="str">
        <f>IF(Q1144="","",VLOOKUP(Q1144,Sheet2!$A$14:$B$65,2,0))</f>
        <v>特定機能病院一般病棟７対１入院基本料</v>
      </c>
      <c r="S1144" s="16">
        <v>48</v>
      </c>
    </row>
    <row r="1145" spans="2:19" outlineLevel="2" x14ac:dyDescent="0.15">
      <c r="B1145" s="10" t="s">
        <v>1737</v>
      </c>
      <c r="C1145" s="10" t="s">
        <v>25</v>
      </c>
      <c r="D1145" s="7" t="s">
        <v>130</v>
      </c>
      <c r="E1145" s="10" t="s">
        <v>680</v>
      </c>
      <c r="F1145" s="10" t="s">
        <v>1193</v>
      </c>
      <c r="G1145" s="10" t="s">
        <v>1193</v>
      </c>
      <c r="H1145" s="16">
        <v>0</v>
      </c>
      <c r="I1145" s="16">
        <v>0</v>
      </c>
      <c r="J1145" s="16">
        <v>0</v>
      </c>
      <c r="K1145" s="16">
        <v>48</v>
      </c>
      <c r="L1145" s="16">
        <v>48</v>
      </c>
      <c r="M1145" s="16">
        <v>0</v>
      </c>
      <c r="N1145" s="16">
        <v>0</v>
      </c>
      <c r="O1145" s="16">
        <v>0</v>
      </c>
      <c r="P1145" s="16">
        <v>0</v>
      </c>
      <c r="Q1145" s="7" t="s">
        <v>1257</v>
      </c>
      <c r="R1145" s="7" t="str">
        <f>IF(Q1145="","",VLOOKUP(Q1145,Sheet2!$A$14:$B$65,2,0))</f>
        <v>急性期一般入院料６</v>
      </c>
      <c r="S1145" s="16">
        <v>48</v>
      </c>
    </row>
    <row r="1146" spans="2:19" outlineLevel="2" x14ac:dyDescent="0.15">
      <c r="B1146" s="10" t="s">
        <v>1737</v>
      </c>
      <c r="C1146" s="10" t="s">
        <v>25</v>
      </c>
      <c r="D1146" s="7" t="s">
        <v>130</v>
      </c>
      <c r="E1146" s="10" t="s">
        <v>681</v>
      </c>
      <c r="F1146" s="10" t="s">
        <v>1323</v>
      </c>
      <c r="G1146" s="10" t="s">
        <v>1323</v>
      </c>
      <c r="H1146" s="16">
        <v>0</v>
      </c>
      <c r="I1146" s="16">
        <v>0</v>
      </c>
      <c r="J1146" s="16">
        <v>0</v>
      </c>
      <c r="K1146" s="16">
        <v>48</v>
      </c>
      <c r="L1146" s="16">
        <v>48</v>
      </c>
      <c r="M1146" s="16">
        <v>0</v>
      </c>
      <c r="N1146" s="16">
        <v>0</v>
      </c>
      <c r="O1146" s="16">
        <v>0</v>
      </c>
      <c r="P1146" s="16">
        <v>0</v>
      </c>
      <c r="Q1146" s="7" t="s">
        <v>1276</v>
      </c>
      <c r="R1146" s="7" t="str">
        <f>IF(Q1146="","",VLOOKUP(Q1146,Sheet2!$A$14:$B$65,2,0))</f>
        <v>小児入院医療管理料１</v>
      </c>
      <c r="S1146" s="16">
        <v>48</v>
      </c>
    </row>
    <row r="1147" spans="2:19" outlineLevel="1" x14ac:dyDescent="0.15">
      <c r="B1147" s="10"/>
      <c r="C1147" s="10"/>
      <c r="D1147" s="9" t="s">
        <v>1389</v>
      </c>
      <c r="E1147" s="10"/>
      <c r="F1147" s="10"/>
      <c r="G1147" s="10"/>
      <c r="H1147" s="16">
        <f t="shared" ref="H1147:P1147" si="277">SUBTOTAL(9,H1144:H1146)</f>
        <v>48</v>
      </c>
      <c r="I1147" s="16">
        <f t="shared" si="277"/>
        <v>48</v>
      </c>
      <c r="J1147" s="16">
        <f t="shared" si="277"/>
        <v>0</v>
      </c>
      <c r="K1147" s="16">
        <f t="shared" si="277"/>
        <v>96</v>
      </c>
      <c r="L1147" s="16">
        <f t="shared" si="277"/>
        <v>96</v>
      </c>
      <c r="M1147" s="16">
        <f t="shared" si="277"/>
        <v>0</v>
      </c>
      <c r="N1147" s="16">
        <f t="shared" si="277"/>
        <v>0</v>
      </c>
      <c r="O1147" s="16">
        <f t="shared" si="277"/>
        <v>0</v>
      </c>
      <c r="P1147" s="16">
        <f t="shared" si="277"/>
        <v>0</v>
      </c>
      <c r="Q1147" s="7"/>
      <c r="R1147" s="7"/>
      <c r="S1147" s="16">
        <f>SUBTOTAL(9,S1144:S1146)</f>
        <v>144</v>
      </c>
    </row>
    <row r="1148" spans="2:19" outlineLevel="2" x14ac:dyDescent="0.15">
      <c r="B1148" s="10" t="s">
        <v>1737</v>
      </c>
      <c r="C1148" s="10" t="s">
        <v>25</v>
      </c>
      <c r="D1148" s="7" t="s">
        <v>416</v>
      </c>
      <c r="E1148" s="10" t="s">
        <v>495</v>
      </c>
      <c r="F1148" s="10" t="s">
        <v>1322</v>
      </c>
      <c r="G1148" s="10" t="s">
        <v>1322</v>
      </c>
      <c r="H1148" s="16">
        <v>20</v>
      </c>
      <c r="I1148" s="16">
        <v>20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7" t="s">
        <v>1290</v>
      </c>
      <c r="R1148" s="7" t="str">
        <f>IF(Q1148="","",VLOOKUP(Q1148,Sheet2!$A$14:$B$65,2,0))</f>
        <v>回復期リハビリテーション病棟入院料４</v>
      </c>
      <c r="S1148" s="16">
        <v>20</v>
      </c>
    </row>
    <row r="1149" spans="2:19" outlineLevel="2" x14ac:dyDescent="0.15">
      <c r="B1149" s="10" t="s">
        <v>1737</v>
      </c>
      <c r="C1149" s="10" t="s">
        <v>25</v>
      </c>
      <c r="D1149" s="7" t="s">
        <v>416</v>
      </c>
      <c r="E1149" s="10" t="s">
        <v>493</v>
      </c>
      <c r="F1149" s="10" t="s">
        <v>1193</v>
      </c>
      <c r="G1149" s="10" t="s">
        <v>1323</v>
      </c>
      <c r="H1149" s="16">
        <v>0</v>
      </c>
      <c r="I1149" s="16">
        <v>0</v>
      </c>
      <c r="J1149" s="16">
        <v>0</v>
      </c>
      <c r="K1149" s="16">
        <v>47</v>
      </c>
      <c r="L1149" s="16">
        <v>47</v>
      </c>
      <c r="M1149" s="16">
        <v>0</v>
      </c>
      <c r="N1149" s="16">
        <v>11</v>
      </c>
      <c r="O1149" s="16">
        <v>11</v>
      </c>
      <c r="P1149" s="16">
        <v>0</v>
      </c>
      <c r="Q1149" s="7" t="s">
        <v>1257</v>
      </c>
      <c r="R1149" s="7" t="str">
        <f>IF(Q1149="","",VLOOKUP(Q1149,Sheet2!$A$14:$B$65,2,0))</f>
        <v>急性期一般入院料６</v>
      </c>
      <c r="S1149" s="16">
        <v>36</v>
      </c>
    </row>
    <row r="1150" spans="2:19" outlineLevel="1" x14ac:dyDescent="0.15">
      <c r="B1150" s="10"/>
      <c r="C1150" s="10"/>
      <c r="D1150" s="9" t="s">
        <v>1674</v>
      </c>
      <c r="E1150" s="10"/>
      <c r="F1150" s="10"/>
      <c r="G1150" s="10"/>
      <c r="H1150" s="16">
        <f t="shared" ref="H1150:P1150" si="278">SUBTOTAL(9,H1148:H1149)</f>
        <v>20</v>
      </c>
      <c r="I1150" s="16">
        <f t="shared" si="278"/>
        <v>20</v>
      </c>
      <c r="J1150" s="16">
        <f t="shared" si="278"/>
        <v>0</v>
      </c>
      <c r="K1150" s="16">
        <f t="shared" si="278"/>
        <v>47</v>
      </c>
      <c r="L1150" s="16">
        <f t="shared" si="278"/>
        <v>47</v>
      </c>
      <c r="M1150" s="16">
        <f t="shared" si="278"/>
        <v>0</v>
      </c>
      <c r="N1150" s="16">
        <f t="shared" si="278"/>
        <v>11</v>
      </c>
      <c r="O1150" s="16">
        <f t="shared" si="278"/>
        <v>11</v>
      </c>
      <c r="P1150" s="16">
        <f t="shared" si="278"/>
        <v>0</v>
      </c>
      <c r="Q1150" s="7"/>
      <c r="R1150" s="7"/>
      <c r="S1150" s="16">
        <f>SUBTOTAL(9,S1148:S1149)</f>
        <v>56</v>
      </c>
    </row>
    <row r="1151" spans="2:19" outlineLevel="2" x14ac:dyDescent="0.15">
      <c r="B1151" s="10" t="s">
        <v>1737</v>
      </c>
      <c r="C1151" s="10" t="s">
        <v>25</v>
      </c>
      <c r="D1151" s="7" t="s">
        <v>462</v>
      </c>
      <c r="E1151" s="10" t="s">
        <v>634</v>
      </c>
      <c r="F1151" s="10" t="s">
        <v>1193</v>
      </c>
      <c r="G1151" s="10" t="s">
        <v>1193</v>
      </c>
      <c r="H1151" s="16">
        <v>0</v>
      </c>
      <c r="I1151" s="16">
        <v>0</v>
      </c>
      <c r="J1151" s="16">
        <v>0</v>
      </c>
      <c r="K1151" s="16">
        <v>39</v>
      </c>
      <c r="L1151" s="16">
        <v>39</v>
      </c>
      <c r="M1151" s="16">
        <v>0</v>
      </c>
      <c r="N1151" s="16">
        <v>31</v>
      </c>
      <c r="O1151" s="16">
        <v>31</v>
      </c>
      <c r="P1151" s="16">
        <v>0</v>
      </c>
      <c r="Q1151" s="7" t="s">
        <v>1266</v>
      </c>
      <c r="R1151" s="7" t="str">
        <f>IF(Q1151="","",VLOOKUP(Q1151,Sheet2!$A$14:$B$65,2,0))</f>
        <v>急性期一般入院料７</v>
      </c>
      <c r="S1151" s="16">
        <v>8</v>
      </c>
    </row>
    <row r="1152" spans="2:19" outlineLevel="1" x14ac:dyDescent="0.15">
      <c r="B1152" s="10"/>
      <c r="C1152" s="10"/>
      <c r="D1152" s="9" t="s">
        <v>1719</v>
      </c>
      <c r="E1152" s="10"/>
      <c r="F1152" s="10"/>
      <c r="G1152" s="10"/>
      <c r="H1152" s="16">
        <f t="shared" ref="H1152:P1152" si="279">SUBTOTAL(9,H1151:H1151)</f>
        <v>0</v>
      </c>
      <c r="I1152" s="16">
        <f t="shared" si="279"/>
        <v>0</v>
      </c>
      <c r="J1152" s="16">
        <f t="shared" si="279"/>
        <v>0</v>
      </c>
      <c r="K1152" s="16">
        <f t="shared" si="279"/>
        <v>39</v>
      </c>
      <c r="L1152" s="16">
        <f t="shared" si="279"/>
        <v>39</v>
      </c>
      <c r="M1152" s="16">
        <f t="shared" si="279"/>
        <v>0</v>
      </c>
      <c r="N1152" s="16">
        <f t="shared" si="279"/>
        <v>31</v>
      </c>
      <c r="O1152" s="16">
        <f t="shared" si="279"/>
        <v>31</v>
      </c>
      <c r="P1152" s="16">
        <f t="shared" si="279"/>
        <v>0</v>
      </c>
      <c r="Q1152" s="7"/>
      <c r="R1152" s="7"/>
      <c r="S1152" s="16">
        <f>SUBTOTAL(9,S1151:S1151)</f>
        <v>8</v>
      </c>
    </row>
    <row r="1153" spans="2:19" outlineLevel="2" x14ac:dyDescent="0.15">
      <c r="B1153" s="10" t="s">
        <v>1737</v>
      </c>
      <c r="C1153" s="10" t="s">
        <v>25</v>
      </c>
      <c r="D1153" s="7" t="s">
        <v>286</v>
      </c>
      <c r="E1153" s="10" t="s">
        <v>1058</v>
      </c>
      <c r="F1153" s="10" t="s">
        <v>1324</v>
      </c>
      <c r="G1153" s="10" t="s">
        <v>1193</v>
      </c>
      <c r="H1153" s="16">
        <v>23</v>
      </c>
      <c r="I1153" s="16">
        <v>0</v>
      </c>
      <c r="J1153" s="16">
        <v>23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7" t="s">
        <v>433</v>
      </c>
      <c r="R1153" s="7" t="str">
        <f>IF(Q1153="","",VLOOKUP(Q1153,Sheet2!$A$14:$B$65,2,0))</f>
        <v/>
      </c>
      <c r="S1153" s="16">
        <v>0</v>
      </c>
    </row>
    <row r="1154" spans="2:19" outlineLevel="1" x14ac:dyDescent="0.15">
      <c r="B1154" s="10"/>
      <c r="C1154" s="10"/>
      <c r="D1154" s="9" t="s">
        <v>1544</v>
      </c>
      <c r="E1154" s="10"/>
      <c r="F1154" s="10"/>
      <c r="G1154" s="10"/>
      <c r="H1154" s="16">
        <f t="shared" ref="H1154:P1154" si="280">SUBTOTAL(9,H1153:H1153)</f>
        <v>23</v>
      </c>
      <c r="I1154" s="16">
        <f t="shared" si="280"/>
        <v>0</v>
      </c>
      <c r="J1154" s="16">
        <f t="shared" si="280"/>
        <v>23</v>
      </c>
      <c r="K1154" s="16">
        <f t="shared" si="280"/>
        <v>0</v>
      </c>
      <c r="L1154" s="16">
        <f t="shared" si="280"/>
        <v>0</v>
      </c>
      <c r="M1154" s="16">
        <f t="shared" si="280"/>
        <v>0</v>
      </c>
      <c r="N1154" s="16">
        <f t="shared" si="280"/>
        <v>0</v>
      </c>
      <c r="O1154" s="16">
        <f t="shared" si="280"/>
        <v>0</v>
      </c>
      <c r="P1154" s="16">
        <f t="shared" si="280"/>
        <v>0</v>
      </c>
      <c r="Q1154" s="7"/>
      <c r="R1154" s="7"/>
      <c r="S1154" s="16">
        <f>SUBTOTAL(9,S1153:S1153)</f>
        <v>0</v>
      </c>
    </row>
    <row r="1155" spans="2:19" outlineLevel="2" x14ac:dyDescent="0.15">
      <c r="B1155" s="10" t="s">
        <v>1737</v>
      </c>
      <c r="C1155" s="10" t="s">
        <v>25</v>
      </c>
      <c r="D1155" s="7" t="s">
        <v>235</v>
      </c>
      <c r="E1155" s="10" t="s">
        <v>492</v>
      </c>
      <c r="F1155" s="10" t="s">
        <v>1323</v>
      </c>
      <c r="G1155" s="10" t="s">
        <v>1323</v>
      </c>
      <c r="H1155" s="16">
        <v>30</v>
      </c>
      <c r="I1155" s="16">
        <v>30</v>
      </c>
      <c r="J1155" s="16">
        <v>0</v>
      </c>
      <c r="K1155" s="16">
        <v>0</v>
      </c>
      <c r="L1155" s="16">
        <v>0</v>
      </c>
      <c r="M1155" s="16">
        <v>0</v>
      </c>
      <c r="N1155" s="16">
        <v>0</v>
      </c>
      <c r="O1155" s="16">
        <v>0</v>
      </c>
      <c r="P1155" s="16">
        <v>0</v>
      </c>
      <c r="Q1155" s="7" t="s">
        <v>1282</v>
      </c>
      <c r="R1155" s="7" t="str">
        <f>IF(Q1155="","",VLOOKUP(Q1155,Sheet2!$A$14:$B$65,2,0))</f>
        <v>小児入院医療管理料３</v>
      </c>
      <c r="S1155" s="16">
        <v>30</v>
      </c>
    </row>
    <row r="1156" spans="2:19" outlineLevel="2" x14ac:dyDescent="0.15">
      <c r="B1156" s="10" t="s">
        <v>1737</v>
      </c>
      <c r="C1156" s="10" t="s">
        <v>25</v>
      </c>
      <c r="D1156" s="7" t="s">
        <v>235</v>
      </c>
      <c r="E1156" s="10" t="s">
        <v>493</v>
      </c>
      <c r="F1156" s="10" t="s">
        <v>1193</v>
      </c>
      <c r="G1156" s="10" t="s">
        <v>1193</v>
      </c>
      <c r="H1156" s="16">
        <v>0</v>
      </c>
      <c r="I1156" s="16">
        <v>0</v>
      </c>
      <c r="J1156" s="16">
        <v>0</v>
      </c>
      <c r="K1156" s="16">
        <v>40</v>
      </c>
      <c r="L1156" s="16">
        <v>40</v>
      </c>
      <c r="M1156" s="16">
        <v>0</v>
      </c>
      <c r="N1156" s="16">
        <v>0</v>
      </c>
      <c r="O1156" s="16">
        <v>0</v>
      </c>
      <c r="P1156" s="16">
        <v>0</v>
      </c>
      <c r="Q1156" s="7" t="s">
        <v>1257</v>
      </c>
      <c r="R1156" s="7" t="str">
        <f>IF(Q1156="","",VLOOKUP(Q1156,Sheet2!$A$14:$B$65,2,0))</f>
        <v>急性期一般入院料６</v>
      </c>
      <c r="S1156" s="16">
        <v>40</v>
      </c>
    </row>
    <row r="1157" spans="2:19" outlineLevel="1" x14ac:dyDescent="0.15">
      <c r="B1157" s="10"/>
      <c r="C1157" s="10"/>
      <c r="D1157" s="9" t="s">
        <v>1493</v>
      </c>
      <c r="E1157" s="10"/>
      <c r="F1157" s="10"/>
      <c r="G1157" s="10"/>
      <c r="H1157" s="16">
        <f t="shared" ref="H1157:P1157" si="281">SUBTOTAL(9,H1155:H1156)</f>
        <v>30</v>
      </c>
      <c r="I1157" s="16">
        <f t="shared" si="281"/>
        <v>30</v>
      </c>
      <c r="J1157" s="16">
        <f t="shared" si="281"/>
        <v>0</v>
      </c>
      <c r="K1157" s="16">
        <f t="shared" si="281"/>
        <v>40</v>
      </c>
      <c r="L1157" s="16">
        <f t="shared" si="281"/>
        <v>40</v>
      </c>
      <c r="M1157" s="16">
        <f t="shared" si="281"/>
        <v>0</v>
      </c>
      <c r="N1157" s="16">
        <f t="shared" si="281"/>
        <v>0</v>
      </c>
      <c r="O1157" s="16">
        <f t="shared" si="281"/>
        <v>0</v>
      </c>
      <c r="P1157" s="16">
        <f t="shared" si="281"/>
        <v>0</v>
      </c>
      <c r="Q1157" s="7"/>
      <c r="R1157" s="7"/>
      <c r="S1157" s="16">
        <f>SUBTOTAL(9,S1155:S1156)</f>
        <v>70</v>
      </c>
    </row>
    <row r="1158" spans="2:19" outlineLevel="2" x14ac:dyDescent="0.15">
      <c r="B1158" s="10" t="s">
        <v>1737</v>
      </c>
      <c r="C1158" s="10" t="s">
        <v>25</v>
      </c>
      <c r="D1158" s="7" t="s">
        <v>290</v>
      </c>
      <c r="E1158" s="10" t="s">
        <v>1091</v>
      </c>
      <c r="F1158" s="10" t="s">
        <v>1322</v>
      </c>
      <c r="G1158" s="10" t="s">
        <v>1322</v>
      </c>
      <c r="H1158" s="16">
        <v>42</v>
      </c>
      <c r="I1158" s="16">
        <v>42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7" t="s">
        <v>1255</v>
      </c>
      <c r="R1158" s="7" t="str">
        <f>IF(Q1158="","",VLOOKUP(Q1158,Sheet2!$A$14:$B$65,2,0))</f>
        <v>急性期一般入院料３</v>
      </c>
      <c r="S1158" s="16">
        <v>42</v>
      </c>
    </row>
    <row r="1159" spans="2:19" outlineLevel="2" x14ac:dyDescent="0.15">
      <c r="B1159" s="10" t="s">
        <v>1737</v>
      </c>
      <c r="C1159" s="10" t="s">
        <v>25</v>
      </c>
      <c r="D1159" s="7" t="s">
        <v>290</v>
      </c>
      <c r="E1159" s="10" t="s">
        <v>1092</v>
      </c>
      <c r="F1159" s="10" t="s">
        <v>1322</v>
      </c>
      <c r="G1159" s="10" t="s">
        <v>1322</v>
      </c>
      <c r="H1159" s="16">
        <v>42</v>
      </c>
      <c r="I1159" s="16">
        <v>42</v>
      </c>
      <c r="J1159" s="16">
        <v>0</v>
      </c>
      <c r="K1159" s="16">
        <v>0</v>
      </c>
      <c r="L1159" s="16">
        <v>0</v>
      </c>
      <c r="M1159" s="16">
        <v>0</v>
      </c>
      <c r="N1159" s="16">
        <v>0</v>
      </c>
      <c r="O1159" s="16">
        <v>0</v>
      </c>
      <c r="P1159" s="16">
        <v>0</v>
      </c>
      <c r="Q1159" s="7" t="s">
        <v>1255</v>
      </c>
      <c r="R1159" s="7" t="str">
        <f>IF(Q1159="","",VLOOKUP(Q1159,Sheet2!$A$14:$B$65,2,0))</f>
        <v>急性期一般入院料３</v>
      </c>
      <c r="S1159" s="16">
        <v>42</v>
      </c>
    </row>
    <row r="1160" spans="2:19" outlineLevel="2" x14ac:dyDescent="0.15">
      <c r="B1160" s="10" t="s">
        <v>1737</v>
      </c>
      <c r="C1160" s="10" t="s">
        <v>25</v>
      </c>
      <c r="D1160" s="7" t="s">
        <v>290</v>
      </c>
      <c r="E1160" s="10" t="s">
        <v>1093</v>
      </c>
      <c r="F1160" s="10" t="s">
        <v>1322</v>
      </c>
      <c r="G1160" s="10" t="s">
        <v>1322</v>
      </c>
      <c r="H1160" s="16">
        <v>40</v>
      </c>
      <c r="I1160" s="16">
        <v>40</v>
      </c>
      <c r="J1160" s="16">
        <v>0</v>
      </c>
      <c r="K1160" s="16">
        <v>0</v>
      </c>
      <c r="L1160" s="16">
        <v>0</v>
      </c>
      <c r="M1160" s="16">
        <v>0</v>
      </c>
      <c r="N1160" s="16">
        <v>0</v>
      </c>
      <c r="O1160" s="16">
        <v>0</v>
      </c>
      <c r="P1160" s="16">
        <v>0</v>
      </c>
      <c r="Q1160" s="7" t="s">
        <v>1255</v>
      </c>
      <c r="R1160" s="7" t="str">
        <f>IF(Q1160="","",VLOOKUP(Q1160,Sheet2!$A$14:$B$65,2,0))</f>
        <v>急性期一般入院料３</v>
      </c>
      <c r="S1160" s="16">
        <v>40</v>
      </c>
    </row>
    <row r="1161" spans="2:19" outlineLevel="1" x14ac:dyDescent="0.15">
      <c r="B1161" s="10"/>
      <c r="C1161" s="10"/>
      <c r="D1161" s="9" t="s">
        <v>1548</v>
      </c>
      <c r="E1161" s="10"/>
      <c r="F1161" s="10"/>
      <c r="G1161" s="10"/>
      <c r="H1161" s="16">
        <f t="shared" ref="H1161:P1161" si="282">SUBTOTAL(9,H1158:H1160)</f>
        <v>124</v>
      </c>
      <c r="I1161" s="16">
        <f t="shared" si="282"/>
        <v>124</v>
      </c>
      <c r="J1161" s="16">
        <f t="shared" si="282"/>
        <v>0</v>
      </c>
      <c r="K1161" s="16">
        <f t="shared" si="282"/>
        <v>0</v>
      </c>
      <c r="L1161" s="16">
        <f t="shared" si="282"/>
        <v>0</v>
      </c>
      <c r="M1161" s="16">
        <f t="shared" si="282"/>
        <v>0</v>
      </c>
      <c r="N1161" s="16">
        <f t="shared" si="282"/>
        <v>0</v>
      </c>
      <c r="O1161" s="16">
        <f t="shared" si="282"/>
        <v>0</v>
      </c>
      <c r="P1161" s="16">
        <f t="shared" si="282"/>
        <v>0</v>
      </c>
      <c r="Q1161" s="7"/>
      <c r="R1161" s="7"/>
      <c r="S1161" s="16">
        <f>SUBTOTAL(9,S1158:S1160)</f>
        <v>124</v>
      </c>
    </row>
    <row r="1162" spans="2:19" outlineLevel="2" x14ac:dyDescent="0.15">
      <c r="B1162" s="10" t="s">
        <v>1737</v>
      </c>
      <c r="C1162" s="10" t="s">
        <v>25</v>
      </c>
      <c r="D1162" s="7" t="s">
        <v>292</v>
      </c>
      <c r="E1162" s="10" t="s">
        <v>548</v>
      </c>
      <c r="F1162" s="10" t="s">
        <v>1193</v>
      </c>
      <c r="G1162" s="10" t="s">
        <v>1193</v>
      </c>
      <c r="H1162" s="16">
        <v>60</v>
      </c>
      <c r="I1162" s="16">
        <v>60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7" t="s">
        <v>1284</v>
      </c>
      <c r="R1162" s="7" t="str">
        <f>IF(Q1162="","",VLOOKUP(Q1162,Sheet2!$A$14:$B$65,2,0))</f>
        <v>特定機能病院一般病棟10対１入院基本料</v>
      </c>
      <c r="S1162" s="16">
        <v>60</v>
      </c>
    </row>
    <row r="1163" spans="2:19" outlineLevel="2" x14ac:dyDescent="0.15">
      <c r="B1163" s="10" t="s">
        <v>1737</v>
      </c>
      <c r="C1163" s="10" t="s">
        <v>25</v>
      </c>
      <c r="D1163" s="7" t="s">
        <v>292</v>
      </c>
      <c r="E1163" s="10" t="s">
        <v>1094</v>
      </c>
      <c r="F1163" s="10" t="s">
        <v>1193</v>
      </c>
      <c r="G1163" s="10" t="s">
        <v>1193</v>
      </c>
      <c r="H1163" s="16">
        <v>0</v>
      </c>
      <c r="I1163" s="16">
        <v>0</v>
      </c>
      <c r="J1163" s="16">
        <v>0</v>
      </c>
      <c r="K1163" s="16">
        <v>60</v>
      </c>
      <c r="L1163" s="16">
        <v>60</v>
      </c>
      <c r="M1163" s="16">
        <v>0</v>
      </c>
      <c r="N1163" s="16">
        <v>60</v>
      </c>
      <c r="O1163" s="16">
        <v>60</v>
      </c>
      <c r="P1163" s="16">
        <v>0</v>
      </c>
      <c r="Q1163" s="7" t="s">
        <v>433</v>
      </c>
      <c r="R1163" s="7" t="str">
        <f>IF(Q1163="","",VLOOKUP(Q1163,Sheet2!$A$14:$B$65,2,0))</f>
        <v/>
      </c>
      <c r="S1163" s="16">
        <v>0</v>
      </c>
    </row>
    <row r="1164" spans="2:19" outlineLevel="2" x14ac:dyDescent="0.15">
      <c r="B1164" s="10" t="s">
        <v>1737</v>
      </c>
      <c r="C1164" s="10" t="s">
        <v>25</v>
      </c>
      <c r="D1164" s="7" t="s">
        <v>292</v>
      </c>
      <c r="E1164" s="10" t="s">
        <v>1095</v>
      </c>
      <c r="F1164" s="10" t="s">
        <v>1193</v>
      </c>
      <c r="G1164" s="10" t="s">
        <v>1193</v>
      </c>
      <c r="H1164" s="16">
        <v>0</v>
      </c>
      <c r="I1164" s="16">
        <v>0</v>
      </c>
      <c r="J1164" s="16">
        <v>0</v>
      </c>
      <c r="K1164" s="16">
        <v>60</v>
      </c>
      <c r="L1164" s="16">
        <v>60</v>
      </c>
      <c r="M1164" s="16">
        <v>0</v>
      </c>
      <c r="N1164" s="16">
        <v>0</v>
      </c>
      <c r="O1164" s="16">
        <v>0</v>
      </c>
      <c r="P1164" s="16">
        <v>0</v>
      </c>
      <c r="Q1164" s="7" t="s">
        <v>1257</v>
      </c>
      <c r="R1164" s="7" t="str">
        <f>IF(Q1164="","",VLOOKUP(Q1164,Sheet2!$A$14:$B$65,2,0))</f>
        <v>急性期一般入院料６</v>
      </c>
      <c r="S1164" s="16">
        <v>60</v>
      </c>
    </row>
    <row r="1165" spans="2:19" outlineLevel="2" x14ac:dyDescent="0.15">
      <c r="B1165" s="10" t="s">
        <v>1737</v>
      </c>
      <c r="C1165" s="10" t="s">
        <v>25</v>
      </c>
      <c r="D1165" s="7" t="s">
        <v>292</v>
      </c>
      <c r="E1165" s="10" t="s">
        <v>681</v>
      </c>
      <c r="F1165" s="10" t="s">
        <v>1193</v>
      </c>
      <c r="G1165" s="10" t="s">
        <v>1323</v>
      </c>
      <c r="H1165" s="16">
        <v>0</v>
      </c>
      <c r="I1165" s="16">
        <v>0</v>
      </c>
      <c r="J1165" s="16">
        <v>0</v>
      </c>
      <c r="K1165" s="16">
        <v>38</v>
      </c>
      <c r="L1165" s="16">
        <v>38</v>
      </c>
      <c r="M1165" s="16">
        <v>0</v>
      </c>
      <c r="N1165" s="16">
        <v>0</v>
      </c>
      <c r="O1165" s="16">
        <v>0</v>
      </c>
      <c r="P1165" s="16">
        <v>0</v>
      </c>
      <c r="Q1165" s="7" t="s">
        <v>1266</v>
      </c>
      <c r="R1165" s="7" t="str">
        <f>IF(Q1165="","",VLOOKUP(Q1165,Sheet2!$A$14:$B$65,2,0))</f>
        <v>急性期一般入院料７</v>
      </c>
      <c r="S1165" s="16">
        <v>38</v>
      </c>
    </row>
    <row r="1166" spans="2:19" outlineLevel="1" x14ac:dyDescent="0.15">
      <c r="B1166" s="10"/>
      <c r="C1166" s="10"/>
      <c r="D1166" s="9" t="s">
        <v>1550</v>
      </c>
      <c r="E1166" s="10"/>
      <c r="F1166" s="10"/>
      <c r="G1166" s="10"/>
      <c r="H1166" s="16">
        <f t="shared" ref="H1166:P1166" si="283">SUBTOTAL(9,H1162:H1165)</f>
        <v>60</v>
      </c>
      <c r="I1166" s="16">
        <f t="shared" si="283"/>
        <v>60</v>
      </c>
      <c r="J1166" s="16">
        <f t="shared" si="283"/>
        <v>0</v>
      </c>
      <c r="K1166" s="16">
        <f t="shared" si="283"/>
        <v>158</v>
      </c>
      <c r="L1166" s="16">
        <f t="shared" si="283"/>
        <v>158</v>
      </c>
      <c r="M1166" s="16">
        <f t="shared" si="283"/>
        <v>0</v>
      </c>
      <c r="N1166" s="16">
        <f t="shared" si="283"/>
        <v>60</v>
      </c>
      <c r="O1166" s="16">
        <f t="shared" si="283"/>
        <v>60</v>
      </c>
      <c r="P1166" s="16">
        <f t="shared" si="283"/>
        <v>0</v>
      </c>
      <c r="Q1166" s="7"/>
      <c r="R1166" s="7"/>
      <c r="S1166" s="16">
        <f>SUBTOTAL(9,S1162:S1165)</f>
        <v>158</v>
      </c>
    </row>
    <row r="1167" spans="2:19" outlineLevel="2" x14ac:dyDescent="0.15">
      <c r="B1167" s="10" t="s">
        <v>1737</v>
      </c>
      <c r="C1167" s="10" t="s">
        <v>25</v>
      </c>
      <c r="D1167" s="7" t="s">
        <v>421</v>
      </c>
      <c r="E1167" s="10" t="s">
        <v>655</v>
      </c>
      <c r="F1167" s="10" t="s">
        <v>1193</v>
      </c>
      <c r="G1167" s="10" t="s">
        <v>1193</v>
      </c>
      <c r="H1167" s="16">
        <v>0</v>
      </c>
      <c r="I1167" s="16">
        <v>0</v>
      </c>
      <c r="J1167" s="16">
        <v>0</v>
      </c>
      <c r="K1167" s="16">
        <v>56</v>
      </c>
      <c r="L1167" s="16">
        <v>56</v>
      </c>
      <c r="M1167" s="16">
        <v>0</v>
      </c>
      <c r="N1167" s="16">
        <v>0</v>
      </c>
      <c r="O1167" s="16">
        <v>0</v>
      </c>
      <c r="P1167" s="16">
        <v>0</v>
      </c>
      <c r="Q1167" s="7" t="s">
        <v>1266</v>
      </c>
      <c r="R1167" s="7" t="str">
        <f>IF(Q1167="","",VLOOKUP(Q1167,Sheet2!$A$14:$B$65,2,0))</f>
        <v>急性期一般入院料７</v>
      </c>
      <c r="S1167" s="16">
        <v>56</v>
      </c>
    </row>
    <row r="1168" spans="2:19" outlineLevel="2" x14ac:dyDescent="0.15">
      <c r="B1168" s="10" t="s">
        <v>1737</v>
      </c>
      <c r="C1168" s="10" t="s">
        <v>25</v>
      </c>
      <c r="D1168" s="7" t="s">
        <v>421</v>
      </c>
      <c r="E1168" s="10" t="s">
        <v>1004</v>
      </c>
      <c r="F1168" s="10" t="s">
        <v>1193</v>
      </c>
      <c r="G1168" s="10" t="s">
        <v>1193</v>
      </c>
      <c r="H1168" s="16">
        <v>46</v>
      </c>
      <c r="I1168" s="16">
        <v>46</v>
      </c>
      <c r="J1168" s="16">
        <v>0</v>
      </c>
      <c r="K1168" s="16">
        <v>0</v>
      </c>
      <c r="L1168" s="16">
        <v>0</v>
      </c>
      <c r="M1168" s="16">
        <v>0</v>
      </c>
      <c r="N1168" s="16">
        <v>0</v>
      </c>
      <c r="O1168" s="16">
        <v>0</v>
      </c>
      <c r="P1168" s="16">
        <v>0</v>
      </c>
      <c r="Q1168" s="7" t="s">
        <v>1272</v>
      </c>
      <c r="R1168" s="7" t="str">
        <f>IF(Q1168="","",VLOOKUP(Q1168,Sheet2!$A$14:$B$65,2,0))</f>
        <v>回復期リハビリテーション病棟入院料２</v>
      </c>
      <c r="S1168" s="16">
        <v>46</v>
      </c>
    </row>
    <row r="1169" spans="2:19" outlineLevel="1" x14ac:dyDescent="0.15">
      <c r="B1169" s="10"/>
      <c r="C1169" s="10"/>
      <c r="D1169" s="9" t="s">
        <v>1679</v>
      </c>
      <c r="E1169" s="10"/>
      <c r="F1169" s="10"/>
      <c r="G1169" s="10"/>
      <c r="H1169" s="16">
        <f t="shared" ref="H1169:P1169" si="284">SUBTOTAL(9,H1167:H1168)</f>
        <v>46</v>
      </c>
      <c r="I1169" s="16">
        <f t="shared" si="284"/>
        <v>46</v>
      </c>
      <c r="J1169" s="16">
        <f t="shared" si="284"/>
        <v>0</v>
      </c>
      <c r="K1169" s="16">
        <f t="shared" si="284"/>
        <v>56</v>
      </c>
      <c r="L1169" s="16">
        <f t="shared" si="284"/>
        <v>56</v>
      </c>
      <c r="M1169" s="16">
        <f t="shared" si="284"/>
        <v>0</v>
      </c>
      <c r="N1169" s="16">
        <f t="shared" si="284"/>
        <v>0</v>
      </c>
      <c r="O1169" s="16">
        <f t="shared" si="284"/>
        <v>0</v>
      </c>
      <c r="P1169" s="16">
        <f t="shared" si="284"/>
        <v>0</v>
      </c>
      <c r="Q1169" s="7"/>
      <c r="R1169" s="7"/>
      <c r="S1169" s="16">
        <f>SUBTOTAL(9,S1167:S1168)</f>
        <v>102</v>
      </c>
    </row>
    <row r="1170" spans="2:19" outlineLevel="2" x14ac:dyDescent="0.15">
      <c r="B1170" s="10" t="s">
        <v>1737</v>
      </c>
      <c r="C1170" s="10" t="s">
        <v>25</v>
      </c>
      <c r="D1170" s="7" t="s">
        <v>169</v>
      </c>
      <c r="E1170" s="10" t="s">
        <v>484</v>
      </c>
      <c r="F1170" s="10" t="s">
        <v>1322</v>
      </c>
      <c r="G1170" s="10" t="s">
        <v>1322</v>
      </c>
      <c r="H1170" s="16">
        <v>49</v>
      </c>
      <c r="I1170" s="16">
        <v>49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7" t="s">
        <v>1254</v>
      </c>
      <c r="R1170" s="7" t="str">
        <f>IF(Q1170="","",VLOOKUP(Q1170,Sheet2!$A$14:$B$65,2,0))</f>
        <v>急性期一般入院料２</v>
      </c>
      <c r="S1170" s="16">
        <v>49</v>
      </c>
    </row>
    <row r="1171" spans="2:19" outlineLevel="2" x14ac:dyDescent="0.15">
      <c r="B1171" s="10" t="s">
        <v>1737</v>
      </c>
      <c r="C1171" s="10" t="s">
        <v>25</v>
      </c>
      <c r="D1171" s="7" t="s">
        <v>169</v>
      </c>
      <c r="E1171" s="10" t="s">
        <v>485</v>
      </c>
      <c r="F1171" s="10" t="s">
        <v>1322</v>
      </c>
      <c r="G1171" s="10" t="s">
        <v>1322</v>
      </c>
      <c r="H1171" s="16">
        <v>49</v>
      </c>
      <c r="I1171" s="16">
        <v>49</v>
      </c>
      <c r="J1171" s="16">
        <v>0</v>
      </c>
      <c r="K1171" s="16">
        <v>0</v>
      </c>
      <c r="L1171" s="16">
        <v>0</v>
      </c>
      <c r="M1171" s="16">
        <v>0</v>
      </c>
      <c r="N1171" s="16">
        <v>0</v>
      </c>
      <c r="O1171" s="16">
        <v>0</v>
      </c>
      <c r="P1171" s="16">
        <v>0</v>
      </c>
      <c r="Q1171" s="7" t="s">
        <v>1254</v>
      </c>
      <c r="R1171" s="7" t="str">
        <f>IF(Q1171="","",VLOOKUP(Q1171,Sheet2!$A$14:$B$65,2,0))</f>
        <v>急性期一般入院料２</v>
      </c>
      <c r="S1171" s="16">
        <v>49</v>
      </c>
    </row>
    <row r="1172" spans="2:19" outlineLevel="2" x14ac:dyDescent="0.15">
      <c r="B1172" s="10" t="s">
        <v>1737</v>
      </c>
      <c r="C1172" s="10" t="s">
        <v>25</v>
      </c>
      <c r="D1172" s="7" t="s">
        <v>169</v>
      </c>
      <c r="E1172" s="10" t="s">
        <v>529</v>
      </c>
      <c r="F1172" s="10" t="s">
        <v>1322</v>
      </c>
      <c r="G1172" s="10" t="s">
        <v>1322</v>
      </c>
      <c r="H1172" s="16">
        <v>49</v>
      </c>
      <c r="I1172" s="16">
        <v>49</v>
      </c>
      <c r="J1172" s="16">
        <v>0</v>
      </c>
      <c r="K1172" s="16">
        <v>0</v>
      </c>
      <c r="L1172" s="16">
        <v>0</v>
      </c>
      <c r="M1172" s="16">
        <v>0</v>
      </c>
      <c r="N1172" s="16">
        <v>0</v>
      </c>
      <c r="O1172" s="16">
        <v>0</v>
      </c>
      <c r="P1172" s="16">
        <v>0</v>
      </c>
      <c r="Q1172" s="7" t="s">
        <v>1254</v>
      </c>
      <c r="R1172" s="7" t="str">
        <f>IF(Q1172="","",VLOOKUP(Q1172,Sheet2!$A$14:$B$65,2,0))</f>
        <v>急性期一般入院料２</v>
      </c>
      <c r="S1172" s="16">
        <v>49</v>
      </c>
    </row>
    <row r="1173" spans="2:19" outlineLevel="2" x14ac:dyDescent="0.15">
      <c r="B1173" s="10" t="s">
        <v>1737</v>
      </c>
      <c r="C1173" s="10" t="s">
        <v>25</v>
      </c>
      <c r="D1173" s="7" t="s">
        <v>169</v>
      </c>
      <c r="E1173" s="10" t="s">
        <v>532</v>
      </c>
      <c r="F1173" s="10" t="s">
        <v>1323</v>
      </c>
      <c r="G1173" s="10" t="s">
        <v>1323</v>
      </c>
      <c r="H1173" s="16">
        <v>49</v>
      </c>
      <c r="I1173" s="16">
        <v>49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7" t="s">
        <v>1276</v>
      </c>
      <c r="R1173" s="7" t="str">
        <f>IF(Q1173="","",VLOOKUP(Q1173,Sheet2!$A$14:$B$65,2,0))</f>
        <v>小児入院医療管理料１</v>
      </c>
      <c r="S1173" s="16">
        <v>49</v>
      </c>
    </row>
    <row r="1174" spans="2:19" outlineLevel="1" x14ac:dyDescent="0.15">
      <c r="B1174" s="10"/>
      <c r="C1174" s="10"/>
      <c r="D1174" s="9" t="s">
        <v>1428</v>
      </c>
      <c r="E1174" s="10"/>
      <c r="F1174" s="10"/>
      <c r="G1174" s="10"/>
      <c r="H1174" s="16">
        <f t="shared" ref="H1174:P1174" si="285">SUBTOTAL(9,H1170:H1173)</f>
        <v>196</v>
      </c>
      <c r="I1174" s="16">
        <f t="shared" si="285"/>
        <v>196</v>
      </c>
      <c r="J1174" s="16">
        <f t="shared" si="285"/>
        <v>0</v>
      </c>
      <c r="K1174" s="16">
        <f t="shared" si="285"/>
        <v>0</v>
      </c>
      <c r="L1174" s="16">
        <f t="shared" si="285"/>
        <v>0</v>
      </c>
      <c r="M1174" s="16">
        <f t="shared" si="285"/>
        <v>0</v>
      </c>
      <c r="N1174" s="16">
        <f t="shared" si="285"/>
        <v>0</v>
      </c>
      <c r="O1174" s="16">
        <f t="shared" si="285"/>
        <v>0</v>
      </c>
      <c r="P1174" s="16">
        <f t="shared" si="285"/>
        <v>0</v>
      </c>
      <c r="Q1174" s="7"/>
      <c r="R1174" s="7"/>
      <c r="S1174" s="16">
        <f>SUBTOTAL(9,S1170:S1173)</f>
        <v>196</v>
      </c>
    </row>
    <row r="1175" spans="2:19" outlineLevel="2" x14ac:dyDescent="0.15">
      <c r="B1175" s="10" t="s">
        <v>1737</v>
      </c>
      <c r="C1175" s="10" t="s">
        <v>25</v>
      </c>
      <c r="D1175" s="7" t="s">
        <v>320</v>
      </c>
      <c r="E1175" s="10" t="s">
        <v>507</v>
      </c>
      <c r="F1175" s="10" t="s">
        <v>1322</v>
      </c>
      <c r="G1175" s="10" t="s">
        <v>1322</v>
      </c>
      <c r="H1175" s="16">
        <v>53</v>
      </c>
      <c r="I1175" s="16">
        <v>53</v>
      </c>
      <c r="J1175" s="16">
        <v>0</v>
      </c>
      <c r="K1175" s="16">
        <v>0</v>
      </c>
      <c r="L1175" s="16">
        <v>0</v>
      </c>
      <c r="M1175" s="16">
        <v>0</v>
      </c>
      <c r="N1175" s="16">
        <v>0</v>
      </c>
      <c r="O1175" s="16">
        <v>0</v>
      </c>
      <c r="P1175" s="16">
        <v>0</v>
      </c>
      <c r="Q1175" s="7" t="s">
        <v>1219</v>
      </c>
      <c r="R1175" s="7" t="str">
        <f>IF(Q1175="","",VLOOKUP(Q1175,Sheet2!$A$14:$B$65,2,0))</f>
        <v>急性期一般入院料１</v>
      </c>
      <c r="S1175" s="16">
        <v>53</v>
      </c>
    </row>
    <row r="1176" spans="2:19" outlineLevel="2" x14ac:dyDescent="0.15">
      <c r="B1176" s="10" t="s">
        <v>1737</v>
      </c>
      <c r="C1176" s="10" t="s">
        <v>25</v>
      </c>
      <c r="D1176" s="7" t="s">
        <v>320</v>
      </c>
      <c r="E1176" s="10" t="s">
        <v>508</v>
      </c>
      <c r="F1176" s="10" t="s">
        <v>1323</v>
      </c>
      <c r="G1176" s="10" t="s">
        <v>1323</v>
      </c>
      <c r="H1176" s="16">
        <v>48</v>
      </c>
      <c r="I1176" s="16">
        <v>48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16">
        <v>0</v>
      </c>
      <c r="P1176" s="16">
        <v>0</v>
      </c>
      <c r="Q1176" s="7" t="s">
        <v>1282</v>
      </c>
      <c r="R1176" s="7" t="str">
        <f>IF(Q1176="","",VLOOKUP(Q1176,Sheet2!$A$14:$B$65,2,0))</f>
        <v>小児入院医療管理料３</v>
      </c>
      <c r="S1176" s="16">
        <v>48</v>
      </c>
    </row>
    <row r="1177" spans="2:19" outlineLevel="2" x14ac:dyDescent="0.15">
      <c r="B1177" s="10" t="s">
        <v>1737</v>
      </c>
      <c r="C1177" s="10" t="s">
        <v>25</v>
      </c>
      <c r="D1177" s="7" t="s">
        <v>320</v>
      </c>
      <c r="E1177" s="10" t="s">
        <v>509</v>
      </c>
      <c r="F1177" s="10" t="s">
        <v>1322</v>
      </c>
      <c r="G1177" s="10" t="s">
        <v>1322</v>
      </c>
      <c r="H1177" s="16">
        <v>53</v>
      </c>
      <c r="I1177" s="16">
        <v>53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7" t="s">
        <v>1219</v>
      </c>
      <c r="R1177" s="7" t="str">
        <f>IF(Q1177="","",VLOOKUP(Q1177,Sheet2!$A$14:$B$65,2,0))</f>
        <v>急性期一般入院料１</v>
      </c>
      <c r="S1177" s="16">
        <v>53</v>
      </c>
    </row>
    <row r="1178" spans="2:19" outlineLevel="2" x14ac:dyDescent="0.15">
      <c r="B1178" s="10" t="s">
        <v>1737</v>
      </c>
      <c r="C1178" s="10" t="s">
        <v>25</v>
      </c>
      <c r="D1178" s="7" t="s">
        <v>320</v>
      </c>
      <c r="E1178" s="10" t="s">
        <v>1051</v>
      </c>
      <c r="F1178" s="10" t="s">
        <v>1322</v>
      </c>
      <c r="G1178" s="10" t="s">
        <v>1322</v>
      </c>
      <c r="H1178" s="16">
        <v>55</v>
      </c>
      <c r="I1178" s="16">
        <v>55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7" t="s">
        <v>1219</v>
      </c>
      <c r="R1178" s="7" t="str">
        <f>IF(Q1178="","",VLOOKUP(Q1178,Sheet2!$A$14:$B$65,2,0))</f>
        <v>急性期一般入院料１</v>
      </c>
      <c r="S1178" s="16">
        <v>55</v>
      </c>
    </row>
    <row r="1179" spans="2:19" outlineLevel="2" x14ac:dyDescent="0.15">
      <c r="B1179" s="10" t="s">
        <v>1737</v>
      </c>
      <c r="C1179" s="10" t="s">
        <v>25</v>
      </c>
      <c r="D1179" s="7" t="s">
        <v>320</v>
      </c>
      <c r="E1179" s="10" t="s">
        <v>1052</v>
      </c>
      <c r="F1179" s="10" t="s">
        <v>1322</v>
      </c>
      <c r="G1179" s="10" t="s">
        <v>1322</v>
      </c>
      <c r="H1179" s="16">
        <v>45</v>
      </c>
      <c r="I1179" s="16">
        <v>45</v>
      </c>
      <c r="J1179" s="16">
        <v>0</v>
      </c>
      <c r="K1179" s="16">
        <v>0</v>
      </c>
      <c r="L1179" s="16">
        <v>0</v>
      </c>
      <c r="M1179" s="16">
        <v>0</v>
      </c>
      <c r="N1179" s="16">
        <v>0</v>
      </c>
      <c r="O1179" s="16">
        <v>0</v>
      </c>
      <c r="P1179" s="16">
        <v>0</v>
      </c>
      <c r="Q1179" s="7" t="s">
        <v>1219</v>
      </c>
      <c r="R1179" s="7" t="str">
        <f>IF(Q1179="","",VLOOKUP(Q1179,Sheet2!$A$14:$B$65,2,0))</f>
        <v>急性期一般入院料１</v>
      </c>
      <c r="S1179" s="16">
        <v>45</v>
      </c>
    </row>
    <row r="1180" spans="2:19" outlineLevel="2" x14ac:dyDescent="0.15">
      <c r="B1180" s="10" t="s">
        <v>1737</v>
      </c>
      <c r="C1180" s="10" t="s">
        <v>25</v>
      </c>
      <c r="D1180" s="7" t="s">
        <v>320</v>
      </c>
      <c r="E1180" s="10" t="s">
        <v>513</v>
      </c>
      <c r="F1180" s="10" t="s">
        <v>1323</v>
      </c>
      <c r="G1180" s="10" t="s">
        <v>1323</v>
      </c>
      <c r="H1180" s="16">
        <v>45</v>
      </c>
      <c r="I1180" s="16">
        <v>45</v>
      </c>
      <c r="J1180" s="16">
        <v>0</v>
      </c>
      <c r="K1180" s="16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v>0</v>
      </c>
      <c r="Q1180" s="7" t="s">
        <v>1282</v>
      </c>
      <c r="R1180" s="7" t="str">
        <f>IF(Q1180="","",VLOOKUP(Q1180,Sheet2!$A$14:$B$65,2,0))</f>
        <v>小児入院医療管理料３</v>
      </c>
      <c r="S1180" s="16">
        <v>45</v>
      </c>
    </row>
    <row r="1181" spans="2:19" outlineLevel="2" x14ac:dyDescent="0.15">
      <c r="B1181" s="10" t="s">
        <v>1737</v>
      </c>
      <c r="C1181" s="10" t="s">
        <v>25</v>
      </c>
      <c r="D1181" s="7" t="s">
        <v>320</v>
      </c>
      <c r="E1181" s="10" t="s">
        <v>514</v>
      </c>
      <c r="F1181" s="10" t="s">
        <v>1323</v>
      </c>
      <c r="G1181" s="10" t="s">
        <v>1323</v>
      </c>
      <c r="H1181" s="16">
        <v>40</v>
      </c>
      <c r="I1181" s="16">
        <v>40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7" t="s">
        <v>1283</v>
      </c>
      <c r="R1181" s="7" t="str">
        <f>IF(Q1181="","",VLOOKUP(Q1181,Sheet2!$A$14:$B$65,2,0))</f>
        <v>特殊疾患入院医療管理料</v>
      </c>
      <c r="S1181" s="16">
        <v>40</v>
      </c>
    </row>
    <row r="1182" spans="2:19" outlineLevel="1" x14ac:dyDescent="0.15">
      <c r="B1182" s="10"/>
      <c r="C1182" s="10"/>
      <c r="D1182" s="9" t="s">
        <v>1578</v>
      </c>
      <c r="E1182" s="10"/>
      <c r="F1182" s="10"/>
      <c r="G1182" s="10"/>
      <c r="H1182" s="16">
        <f t="shared" ref="H1182:P1182" si="286">SUBTOTAL(9,H1175:H1181)</f>
        <v>339</v>
      </c>
      <c r="I1182" s="16">
        <f t="shared" si="286"/>
        <v>339</v>
      </c>
      <c r="J1182" s="16">
        <f t="shared" si="286"/>
        <v>0</v>
      </c>
      <c r="K1182" s="16">
        <f t="shared" si="286"/>
        <v>0</v>
      </c>
      <c r="L1182" s="16">
        <f t="shared" si="286"/>
        <v>0</v>
      </c>
      <c r="M1182" s="16">
        <f t="shared" si="286"/>
        <v>0</v>
      </c>
      <c r="N1182" s="16">
        <f t="shared" si="286"/>
        <v>0</v>
      </c>
      <c r="O1182" s="16">
        <f t="shared" si="286"/>
        <v>0</v>
      </c>
      <c r="P1182" s="16">
        <f t="shared" si="286"/>
        <v>0</v>
      </c>
      <c r="Q1182" s="7"/>
      <c r="R1182" s="7"/>
      <c r="S1182" s="16">
        <f>SUBTOTAL(9,S1175:S1181)</f>
        <v>339</v>
      </c>
    </row>
    <row r="1183" spans="2:19" outlineLevel="2" x14ac:dyDescent="0.15">
      <c r="B1183" s="10" t="s">
        <v>1737</v>
      </c>
      <c r="C1183" s="10" t="s">
        <v>25</v>
      </c>
      <c r="D1183" s="7" t="s">
        <v>199</v>
      </c>
      <c r="E1183" s="10" t="s">
        <v>702</v>
      </c>
      <c r="F1183" s="10" t="s">
        <v>1193</v>
      </c>
      <c r="G1183" s="10" t="s">
        <v>1193</v>
      </c>
      <c r="H1183" s="16">
        <v>0</v>
      </c>
      <c r="I1183" s="16">
        <v>0</v>
      </c>
      <c r="J1183" s="16">
        <v>0</v>
      </c>
      <c r="K1183" s="16">
        <v>50</v>
      </c>
      <c r="L1183" s="16">
        <v>50</v>
      </c>
      <c r="M1183" s="16">
        <v>0</v>
      </c>
      <c r="N1183" s="16">
        <v>0</v>
      </c>
      <c r="O1183" s="16">
        <v>0</v>
      </c>
      <c r="P1183" s="16">
        <v>0</v>
      </c>
      <c r="Q1183" s="7" t="s">
        <v>1257</v>
      </c>
      <c r="R1183" s="7" t="str">
        <f>IF(Q1183="","",VLOOKUP(Q1183,Sheet2!$A$14:$B$65,2,0))</f>
        <v>急性期一般入院料６</v>
      </c>
      <c r="S1183" s="16">
        <v>50</v>
      </c>
    </row>
    <row r="1184" spans="2:19" outlineLevel="2" x14ac:dyDescent="0.15">
      <c r="B1184" s="10" t="s">
        <v>1737</v>
      </c>
      <c r="C1184" s="10" t="s">
        <v>25</v>
      </c>
      <c r="D1184" s="7" t="s">
        <v>199</v>
      </c>
      <c r="E1184" s="10" t="s">
        <v>763</v>
      </c>
      <c r="F1184" s="10" t="s">
        <v>1324</v>
      </c>
      <c r="G1184" s="10" t="s">
        <v>1323</v>
      </c>
      <c r="H1184" s="16">
        <v>50</v>
      </c>
      <c r="I1184" s="16">
        <v>0</v>
      </c>
      <c r="J1184" s="16">
        <v>50</v>
      </c>
      <c r="K1184" s="16">
        <v>0</v>
      </c>
      <c r="L1184" s="16">
        <v>0</v>
      </c>
      <c r="M1184" s="16">
        <v>0</v>
      </c>
      <c r="N1184" s="16">
        <v>0</v>
      </c>
      <c r="O1184" s="16">
        <v>0</v>
      </c>
      <c r="P1184" s="16">
        <v>0</v>
      </c>
      <c r="Q1184" s="7" t="s">
        <v>433</v>
      </c>
      <c r="R1184" s="7" t="str">
        <f>IF(Q1184="","",VLOOKUP(Q1184,Sheet2!$A$14:$B$65,2,0))</f>
        <v/>
      </c>
      <c r="S1184" s="16">
        <v>0</v>
      </c>
    </row>
    <row r="1185" spans="2:19" outlineLevel="1" x14ac:dyDescent="0.15">
      <c r="B1185" s="10"/>
      <c r="C1185" s="10"/>
      <c r="D1185" s="9" t="s">
        <v>1458</v>
      </c>
      <c r="E1185" s="10"/>
      <c r="F1185" s="10"/>
      <c r="G1185" s="10"/>
      <c r="H1185" s="16">
        <f t="shared" ref="H1185:P1185" si="287">SUBTOTAL(9,H1183:H1184)</f>
        <v>50</v>
      </c>
      <c r="I1185" s="16">
        <f t="shared" si="287"/>
        <v>0</v>
      </c>
      <c r="J1185" s="16">
        <f t="shared" si="287"/>
        <v>50</v>
      </c>
      <c r="K1185" s="16">
        <f t="shared" si="287"/>
        <v>50</v>
      </c>
      <c r="L1185" s="16">
        <f t="shared" si="287"/>
        <v>50</v>
      </c>
      <c r="M1185" s="16">
        <f t="shared" si="287"/>
        <v>0</v>
      </c>
      <c r="N1185" s="16">
        <f t="shared" si="287"/>
        <v>0</v>
      </c>
      <c r="O1185" s="16">
        <f t="shared" si="287"/>
        <v>0</v>
      </c>
      <c r="P1185" s="16">
        <f t="shared" si="287"/>
        <v>0</v>
      </c>
      <c r="Q1185" s="7"/>
      <c r="R1185" s="7"/>
      <c r="S1185" s="16">
        <f>SUBTOTAL(9,S1183:S1184)</f>
        <v>50</v>
      </c>
    </row>
    <row r="1186" spans="2:19" outlineLevel="2" x14ac:dyDescent="0.15">
      <c r="B1186" s="10" t="s">
        <v>1737</v>
      </c>
      <c r="C1186" s="10" t="s">
        <v>25</v>
      </c>
      <c r="D1186" s="7" t="s">
        <v>314</v>
      </c>
      <c r="E1186" s="10" t="s">
        <v>483</v>
      </c>
      <c r="F1186" s="10" t="s">
        <v>1322</v>
      </c>
      <c r="G1186" s="10" t="s">
        <v>1322</v>
      </c>
      <c r="H1186" s="16">
        <v>48</v>
      </c>
      <c r="I1186" s="16">
        <v>48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7" t="s">
        <v>1254</v>
      </c>
      <c r="R1186" s="7" t="str">
        <f>IF(Q1186="","",VLOOKUP(Q1186,Sheet2!$A$14:$B$65,2,0))</f>
        <v>急性期一般入院料２</v>
      </c>
      <c r="S1186" s="16">
        <v>48</v>
      </c>
    </row>
    <row r="1187" spans="2:19" outlineLevel="2" x14ac:dyDescent="0.15">
      <c r="B1187" s="10" t="s">
        <v>1737</v>
      </c>
      <c r="C1187" s="10" t="s">
        <v>25</v>
      </c>
      <c r="D1187" s="7" t="s">
        <v>314</v>
      </c>
      <c r="E1187" s="10" t="s">
        <v>468</v>
      </c>
      <c r="F1187" s="10" t="s">
        <v>1322</v>
      </c>
      <c r="G1187" s="10" t="s">
        <v>1322</v>
      </c>
      <c r="H1187" s="16">
        <v>33</v>
      </c>
      <c r="I1187" s="16">
        <v>33</v>
      </c>
      <c r="J1187" s="16">
        <v>0</v>
      </c>
      <c r="K1187" s="16">
        <v>0</v>
      </c>
      <c r="L1187" s="16">
        <v>0</v>
      </c>
      <c r="M1187" s="16">
        <v>0</v>
      </c>
      <c r="N1187" s="16">
        <v>0</v>
      </c>
      <c r="O1187" s="16">
        <v>0</v>
      </c>
      <c r="P1187" s="16">
        <v>0</v>
      </c>
      <c r="Q1187" s="7" t="s">
        <v>1254</v>
      </c>
      <c r="R1187" s="7" t="str">
        <f>IF(Q1187="","",VLOOKUP(Q1187,Sheet2!$A$14:$B$65,2,0))</f>
        <v>急性期一般入院料２</v>
      </c>
      <c r="S1187" s="16">
        <v>33</v>
      </c>
    </row>
    <row r="1188" spans="2:19" outlineLevel="1" x14ac:dyDescent="0.15">
      <c r="B1188" s="10"/>
      <c r="C1188" s="10"/>
      <c r="D1188" s="9" t="s">
        <v>1572</v>
      </c>
      <c r="E1188" s="10"/>
      <c r="F1188" s="10"/>
      <c r="G1188" s="10"/>
      <c r="H1188" s="16">
        <f t="shared" ref="H1188:P1188" si="288">SUBTOTAL(9,H1186:H1187)</f>
        <v>81</v>
      </c>
      <c r="I1188" s="16">
        <f t="shared" si="288"/>
        <v>81</v>
      </c>
      <c r="J1188" s="16">
        <f t="shared" si="288"/>
        <v>0</v>
      </c>
      <c r="K1188" s="16">
        <f t="shared" si="288"/>
        <v>0</v>
      </c>
      <c r="L1188" s="16">
        <f t="shared" si="288"/>
        <v>0</v>
      </c>
      <c r="M1188" s="16">
        <f t="shared" si="288"/>
        <v>0</v>
      </c>
      <c r="N1188" s="16">
        <f t="shared" si="288"/>
        <v>0</v>
      </c>
      <c r="O1188" s="16">
        <f t="shared" si="288"/>
        <v>0</v>
      </c>
      <c r="P1188" s="16">
        <f t="shared" si="288"/>
        <v>0</v>
      </c>
      <c r="Q1188" s="7"/>
      <c r="R1188" s="7"/>
      <c r="S1188" s="16">
        <f>SUBTOTAL(9,S1186:S1187)</f>
        <v>81</v>
      </c>
    </row>
    <row r="1189" spans="2:19" outlineLevel="2" x14ac:dyDescent="0.15">
      <c r="B1189" s="10" t="s">
        <v>1737</v>
      </c>
      <c r="C1189" s="10" t="s">
        <v>25</v>
      </c>
      <c r="D1189" s="7" t="s">
        <v>111</v>
      </c>
      <c r="E1189" s="10" t="s">
        <v>635</v>
      </c>
      <c r="F1189" s="10" t="s">
        <v>1193</v>
      </c>
      <c r="G1189" s="10" t="s">
        <v>1193</v>
      </c>
      <c r="H1189" s="16">
        <v>0</v>
      </c>
      <c r="I1189" s="16">
        <v>0</v>
      </c>
      <c r="J1189" s="16">
        <v>0</v>
      </c>
      <c r="K1189" s="16">
        <v>60</v>
      </c>
      <c r="L1189" s="16">
        <v>60</v>
      </c>
      <c r="M1189" s="16">
        <v>0</v>
      </c>
      <c r="N1189" s="16">
        <v>0</v>
      </c>
      <c r="O1189" s="16">
        <v>0</v>
      </c>
      <c r="P1189" s="16">
        <v>0</v>
      </c>
      <c r="Q1189" s="7" t="s">
        <v>1257</v>
      </c>
      <c r="R1189" s="7" t="str">
        <f>IF(Q1189="","",VLOOKUP(Q1189,Sheet2!$A$14:$B$65,2,0))</f>
        <v>急性期一般入院料６</v>
      </c>
      <c r="S1189" s="16">
        <v>60</v>
      </c>
    </row>
    <row r="1190" spans="2:19" outlineLevel="1" x14ac:dyDescent="0.15">
      <c r="B1190" s="10"/>
      <c r="C1190" s="10"/>
      <c r="D1190" s="9" t="s">
        <v>1370</v>
      </c>
      <c r="E1190" s="10"/>
      <c r="F1190" s="10"/>
      <c r="G1190" s="10"/>
      <c r="H1190" s="16">
        <f t="shared" ref="H1190:P1190" si="289">SUBTOTAL(9,H1189:H1189)</f>
        <v>0</v>
      </c>
      <c r="I1190" s="16">
        <f t="shared" si="289"/>
        <v>0</v>
      </c>
      <c r="J1190" s="16">
        <f t="shared" si="289"/>
        <v>0</v>
      </c>
      <c r="K1190" s="16">
        <f t="shared" si="289"/>
        <v>60</v>
      </c>
      <c r="L1190" s="16">
        <f t="shared" si="289"/>
        <v>60</v>
      </c>
      <c r="M1190" s="16">
        <f t="shared" si="289"/>
        <v>0</v>
      </c>
      <c r="N1190" s="16">
        <f t="shared" si="289"/>
        <v>0</v>
      </c>
      <c r="O1190" s="16">
        <f t="shared" si="289"/>
        <v>0</v>
      </c>
      <c r="P1190" s="16">
        <f t="shared" si="289"/>
        <v>0</v>
      </c>
      <c r="Q1190" s="7"/>
      <c r="R1190" s="7"/>
      <c r="S1190" s="16">
        <f>SUBTOTAL(9,S1189:S1189)</f>
        <v>60</v>
      </c>
    </row>
    <row r="1191" spans="2:19" outlineLevel="2" x14ac:dyDescent="0.15">
      <c r="B1191" s="10" t="s">
        <v>1737</v>
      </c>
      <c r="C1191" s="10" t="s">
        <v>25</v>
      </c>
      <c r="D1191" s="7" t="s">
        <v>120</v>
      </c>
      <c r="E1191" s="10" t="s">
        <v>666</v>
      </c>
      <c r="F1191" s="10" t="s">
        <v>1322</v>
      </c>
      <c r="G1191" s="10" t="s">
        <v>1193</v>
      </c>
      <c r="H1191" s="16">
        <v>30</v>
      </c>
      <c r="I1191" s="16">
        <v>30</v>
      </c>
      <c r="J1191" s="16">
        <v>0</v>
      </c>
      <c r="K1191" s="16">
        <v>0</v>
      </c>
      <c r="L1191" s="16">
        <v>0</v>
      </c>
      <c r="M1191" s="16">
        <v>0</v>
      </c>
      <c r="N1191" s="16">
        <v>0</v>
      </c>
      <c r="O1191" s="16">
        <v>0</v>
      </c>
      <c r="P1191" s="16">
        <v>0</v>
      </c>
      <c r="Q1191" s="7" t="s">
        <v>1256</v>
      </c>
      <c r="R1191" s="7" t="str">
        <f>IF(Q1191="","",VLOOKUP(Q1191,Sheet2!$A$14:$B$65,2,0))</f>
        <v>急性期一般入院料４</v>
      </c>
      <c r="S1191" s="16">
        <v>30</v>
      </c>
    </row>
    <row r="1192" spans="2:19" outlineLevel="2" x14ac:dyDescent="0.15">
      <c r="B1192" s="10" t="s">
        <v>1737</v>
      </c>
      <c r="C1192" s="10" t="s">
        <v>25</v>
      </c>
      <c r="D1192" s="7" t="s">
        <v>120</v>
      </c>
      <c r="E1192" s="10" t="s">
        <v>667</v>
      </c>
      <c r="F1192" s="10" t="s">
        <v>1193</v>
      </c>
      <c r="G1192" s="10" t="s">
        <v>1193</v>
      </c>
      <c r="H1192" s="16">
        <v>0</v>
      </c>
      <c r="I1192" s="16">
        <v>0</v>
      </c>
      <c r="J1192" s="16">
        <v>0</v>
      </c>
      <c r="K1192" s="16">
        <v>30</v>
      </c>
      <c r="L1192" s="16">
        <v>30</v>
      </c>
      <c r="M1192" s="16">
        <v>0</v>
      </c>
      <c r="N1192" s="16">
        <v>0</v>
      </c>
      <c r="O1192" s="16">
        <v>0</v>
      </c>
      <c r="P1192" s="16">
        <v>0</v>
      </c>
      <c r="Q1192" s="7" t="s">
        <v>1257</v>
      </c>
      <c r="R1192" s="7" t="str">
        <f>IF(Q1192="","",VLOOKUP(Q1192,Sheet2!$A$14:$B$65,2,0))</f>
        <v>急性期一般入院料６</v>
      </c>
      <c r="S1192" s="16">
        <v>30</v>
      </c>
    </row>
    <row r="1193" spans="2:19" outlineLevel="2" x14ac:dyDescent="0.15">
      <c r="B1193" s="10" t="s">
        <v>1737</v>
      </c>
      <c r="C1193" s="10" t="s">
        <v>25</v>
      </c>
      <c r="D1193" s="7" t="s">
        <v>120</v>
      </c>
      <c r="E1193" s="10" t="s">
        <v>668</v>
      </c>
      <c r="F1193" s="10" t="s">
        <v>1193</v>
      </c>
      <c r="G1193" s="10" t="s">
        <v>1193</v>
      </c>
      <c r="H1193" s="16">
        <v>0</v>
      </c>
      <c r="I1193" s="16">
        <v>0</v>
      </c>
      <c r="J1193" s="16">
        <v>0</v>
      </c>
      <c r="K1193" s="16">
        <v>60</v>
      </c>
      <c r="L1193" s="16">
        <v>60</v>
      </c>
      <c r="M1193" s="16">
        <v>0</v>
      </c>
      <c r="N1193" s="16">
        <v>0</v>
      </c>
      <c r="O1193" s="16">
        <v>0</v>
      </c>
      <c r="P1193" s="16">
        <v>0</v>
      </c>
      <c r="Q1193" s="7" t="s">
        <v>1257</v>
      </c>
      <c r="R1193" s="7" t="str">
        <f>IF(Q1193="","",VLOOKUP(Q1193,Sheet2!$A$14:$B$65,2,0))</f>
        <v>急性期一般入院料６</v>
      </c>
      <c r="S1193" s="16">
        <v>60</v>
      </c>
    </row>
    <row r="1194" spans="2:19" outlineLevel="1" x14ac:dyDescent="0.15">
      <c r="B1194" s="10"/>
      <c r="C1194" s="10"/>
      <c r="D1194" s="9" t="s">
        <v>1379</v>
      </c>
      <c r="E1194" s="10"/>
      <c r="F1194" s="10"/>
      <c r="G1194" s="10"/>
      <c r="H1194" s="16">
        <f t="shared" ref="H1194:P1194" si="290">SUBTOTAL(9,H1191:H1193)</f>
        <v>30</v>
      </c>
      <c r="I1194" s="16">
        <f t="shared" si="290"/>
        <v>30</v>
      </c>
      <c r="J1194" s="16">
        <f t="shared" si="290"/>
        <v>0</v>
      </c>
      <c r="K1194" s="16">
        <f t="shared" si="290"/>
        <v>90</v>
      </c>
      <c r="L1194" s="16">
        <f t="shared" si="290"/>
        <v>90</v>
      </c>
      <c r="M1194" s="16">
        <f t="shared" si="290"/>
        <v>0</v>
      </c>
      <c r="N1194" s="16">
        <f t="shared" si="290"/>
        <v>0</v>
      </c>
      <c r="O1194" s="16">
        <f t="shared" si="290"/>
        <v>0</v>
      </c>
      <c r="P1194" s="16">
        <f t="shared" si="290"/>
        <v>0</v>
      </c>
      <c r="Q1194" s="7"/>
      <c r="R1194" s="7"/>
      <c r="S1194" s="16">
        <f>SUBTOTAL(9,S1191:S1193)</f>
        <v>120</v>
      </c>
    </row>
    <row r="1195" spans="2:19" outlineLevel="2" x14ac:dyDescent="0.15">
      <c r="B1195" s="10" t="s">
        <v>1737</v>
      </c>
      <c r="C1195" s="10" t="s">
        <v>25</v>
      </c>
      <c r="D1195" s="7" t="s">
        <v>182</v>
      </c>
      <c r="E1195" s="10" t="s">
        <v>849</v>
      </c>
      <c r="F1195" s="10" t="s">
        <v>1321</v>
      </c>
      <c r="G1195" s="10" t="s">
        <v>1321</v>
      </c>
      <c r="H1195" s="16">
        <v>20</v>
      </c>
      <c r="I1195" s="16">
        <v>20</v>
      </c>
      <c r="J1195" s="16">
        <v>0</v>
      </c>
      <c r="K1195" s="16">
        <v>0</v>
      </c>
      <c r="L1195" s="16">
        <v>0</v>
      </c>
      <c r="M1195" s="16">
        <v>0</v>
      </c>
      <c r="N1195" s="16">
        <v>0</v>
      </c>
      <c r="O1195" s="16">
        <v>0</v>
      </c>
      <c r="P1195" s="16">
        <v>0</v>
      </c>
      <c r="Q1195" s="7" t="s">
        <v>1219</v>
      </c>
      <c r="R1195" s="7" t="str">
        <f>IF(Q1195="","",VLOOKUP(Q1195,Sheet2!$A$14:$B$65,2,0))</f>
        <v>急性期一般入院料１</v>
      </c>
      <c r="S1195" s="16">
        <v>20</v>
      </c>
    </row>
    <row r="1196" spans="2:19" outlineLevel="2" x14ac:dyDescent="0.15">
      <c r="B1196" s="10" t="s">
        <v>1737</v>
      </c>
      <c r="C1196" s="10" t="s">
        <v>25</v>
      </c>
      <c r="D1196" s="7" t="s">
        <v>182</v>
      </c>
      <c r="E1196" s="10" t="s">
        <v>850</v>
      </c>
      <c r="F1196" s="10" t="s">
        <v>1322</v>
      </c>
      <c r="G1196" s="10" t="s">
        <v>1322</v>
      </c>
      <c r="H1196" s="16">
        <v>30</v>
      </c>
      <c r="I1196" s="16">
        <v>30</v>
      </c>
      <c r="J1196" s="16">
        <v>0</v>
      </c>
      <c r="K1196" s="16">
        <v>0</v>
      </c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7" t="s">
        <v>1219</v>
      </c>
      <c r="R1196" s="7" t="str">
        <f>IF(Q1196="","",VLOOKUP(Q1196,Sheet2!$A$14:$B$65,2,0))</f>
        <v>急性期一般入院料１</v>
      </c>
      <c r="S1196" s="16">
        <v>30</v>
      </c>
    </row>
    <row r="1197" spans="2:19" outlineLevel="2" x14ac:dyDescent="0.15">
      <c r="B1197" s="10" t="s">
        <v>1737</v>
      </c>
      <c r="C1197" s="10" t="s">
        <v>25</v>
      </c>
      <c r="D1197" s="7" t="s">
        <v>182</v>
      </c>
      <c r="E1197" s="10" t="s">
        <v>851</v>
      </c>
      <c r="F1197" s="10" t="s">
        <v>1321</v>
      </c>
      <c r="G1197" s="10" t="s">
        <v>1321</v>
      </c>
      <c r="H1197" s="16">
        <v>50</v>
      </c>
      <c r="I1197" s="16">
        <v>46</v>
      </c>
      <c r="J1197" s="16">
        <v>4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7" t="s">
        <v>1219</v>
      </c>
      <c r="R1197" s="7" t="str">
        <f>IF(Q1197="","",VLOOKUP(Q1197,Sheet2!$A$14:$B$65,2,0))</f>
        <v>急性期一般入院料１</v>
      </c>
      <c r="S1197" s="16">
        <v>46</v>
      </c>
    </row>
    <row r="1198" spans="2:19" outlineLevel="2" x14ac:dyDescent="0.15">
      <c r="B1198" s="10" t="s">
        <v>1737</v>
      </c>
      <c r="C1198" s="10" t="s">
        <v>25</v>
      </c>
      <c r="D1198" s="7" t="s">
        <v>182</v>
      </c>
      <c r="E1198" s="10" t="s">
        <v>852</v>
      </c>
      <c r="F1198" s="10" t="s">
        <v>1322</v>
      </c>
      <c r="G1198" s="10" t="s">
        <v>1322</v>
      </c>
      <c r="H1198" s="16">
        <v>50</v>
      </c>
      <c r="I1198" s="16">
        <v>46</v>
      </c>
      <c r="J1198" s="16">
        <v>4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7" t="s">
        <v>1219</v>
      </c>
      <c r="R1198" s="7" t="str">
        <f>IF(Q1198="","",VLOOKUP(Q1198,Sheet2!$A$14:$B$65,2,0))</f>
        <v>急性期一般入院料１</v>
      </c>
      <c r="S1198" s="16">
        <v>46</v>
      </c>
    </row>
    <row r="1199" spans="2:19" outlineLevel="2" x14ac:dyDescent="0.15">
      <c r="B1199" s="10" t="s">
        <v>1737</v>
      </c>
      <c r="C1199" s="10" t="s">
        <v>25</v>
      </c>
      <c r="D1199" s="7" t="s">
        <v>182</v>
      </c>
      <c r="E1199" s="10" t="s">
        <v>853</v>
      </c>
      <c r="F1199" s="10" t="s">
        <v>1322</v>
      </c>
      <c r="G1199" s="10" t="s">
        <v>1322</v>
      </c>
      <c r="H1199" s="16">
        <v>50</v>
      </c>
      <c r="I1199" s="16">
        <v>46</v>
      </c>
      <c r="J1199" s="16">
        <v>4</v>
      </c>
      <c r="K1199" s="16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7" t="s">
        <v>1219</v>
      </c>
      <c r="R1199" s="7" t="str">
        <f>IF(Q1199="","",VLOOKUP(Q1199,Sheet2!$A$14:$B$65,2,0))</f>
        <v>急性期一般入院料１</v>
      </c>
      <c r="S1199" s="16">
        <v>46</v>
      </c>
    </row>
    <row r="1200" spans="2:19" outlineLevel="2" x14ac:dyDescent="0.15">
      <c r="B1200" s="10" t="s">
        <v>1737</v>
      </c>
      <c r="C1200" s="10" t="s">
        <v>25</v>
      </c>
      <c r="D1200" s="7" t="s">
        <v>182</v>
      </c>
      <c r="E1200" s="10" t="s">
        <v>765</v>
      </c>
      <c r="F1200" s="10" t="s">
        <v>1322</v>
      </c>
      <c r="G1200" s="10" t="s">
        <v>1322</v>
      </c>
      <c r="H1200" s="16">
        <v>50</v>
      </c>
      <c r="I1200" s="16">
        <v>46</v>
      </c>
      <c r="J1200" s="16">
        <v>4</v>
      </c>
      <c r="K1200" s="16">
        <v>0</v>
      </c>
      <c r="L1200" s="16">
        <v>0</v>
      </c>
      <c r="M1200" s="16">
        <v>0</v>
      </c>
      <c r="N1200" s="16">
        <v>0</v>
      </c>
      <c r="O1200" s="16">
        <v>0</v>
      </c>
      <c r="P1200" s="16">
        <v>0</v>
      </c>
      <c r="Q1200" s="7" t="s">
        <v>1219</v>
      </c>
      <c r="R1200" s="7" t="str">
        <f>IF(Q1200="","",VLOOKUP(Q1200,Sheet2!$A$14:$B$65,2,0))</f>
        <v>急性期一般入院料１</v>
      </c>
      <c r="S1200" s="16">
        <v>46</v>
      </c>
    </row>
    <row r="1201" spans="2:19" outlineLevel="2" x14ac:dyDescent="0.15">
      <c r="B1201" s="10" t="s">
        <v>1737</v>
      </c>
      <c r="C1201" s="10" t="s">
        <v>25</v>
      </c>
      <c r="D1201" s="7" t="s">
        <v>182</v>
      </c>
      <c r="E1201" s="10" t="s">
        <v>854</v>
      </c>
      <c r="F1201" s="10" t="s">
        <v>1322</v>
      </c>
      <c r="G1201" s="10" t="s">
        <v>1322</v>
      </c>
      <c r="H1201" s="16">
        <v>50</v>
      </c>
      <c r="I1201" s="16">
        <v>46</v>
      </c>
      <c r="J1201" s="16">
        <v>4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7" t="s">
        <v>1219</v>
      </c>
      <c r="R1201" s="7" t="str">
        <f>IF(Q1201="","",VLOOKUP(Q1201,Sheet2!$A$14:$B$65,2,0))</f>
        <v>急性期一般入院料１</v>
      </c>
      <c r="S1201" s="16">
        <v>46</v>
      </c>
    </row>
    <row r="1202" spans="2:19" outlineLevel="2" x14ac:dyDescent="0.15">
      <c r="B1202" s="10" t="s">
        <v>1737</v>
      </c>
      <c r="C1202" s="10" t="s">
        <v>25</v>
      </c>
      <c r="D1202" s="7" t="s">
        <v>182</v>
      </c>
      <c r="E1202" s="10" t="s">
        <v>855</v>
      </c>
      <c r="F1202" s="10" t="s">
        <v>1322</v>
      </c>
      <c r="G1202" s="10" t="s">
        <v>1322</v>
      </c>
      <c r="H1202" s="16">
        <v>50</v>
      </c>
      <c r="I1202" s="16">
        <v>46</v>
      </c>
      <c r="J1202" s="16">
        <v>4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7" t="s">
        <v>1219</v>
      </c>
      <c r="R1202" s="7" t="str">
        <f>IF(Q1202="","",VLOOKUP(Q1202,Sheet2!$A$14:$B$65,2,0))</f>
        <v>急性期一般入院料１</v>
      </c>
      <c r="S1202" s="16">
        <v>46</v>
      </c>
    </row>
    <row r="1203" spans="2:19" outlineLevel="1" x14ac:dyDescent="0.15">
      <c r="B1203" s="10"/>
      <c r="C1203" s="10"/>
      <c r="D1203" s="9" t="s">
        <v>1441</v>
      </c>
      <c r="E1203" s="10"/>
      <c r="F1203" s="10"/>
      <c r="G1203" s="10"/>
      <c r="H1203" s="16">
        <f t="shared" ref="H1203:P1203" si="291">SUBTOTAL(9,H1195:H1202)</f>
        <v>350</v>
      </c>
      <c r="I1203" s="16">
        <f t="shared" si="291"/>
        <v>326</v>
      </c>
      <c r="J1203" s="16">
        <f t="shared" si="291"/>
        <v>24</v>
      </c>
      <c r="K1203" s="16">
        <f t="shared" si="291"/>
        <v>0</v>
      </c>
      <c r="L1203" s="16">
        <f t="shared" si="291"/>
        <v>0</v>
      </c>
      <c r="M1203" s="16">
        <f t="shared" si="291"/>
        <v>0</v>
      </c>
      <c r="N1203" s="16">
        <f t="shared" si="291"/>
        <v>0</v>
      </c>
      <c r="O1203" s="16">
        <f t="shared" si="291"/>
        <v>0</v>
      </c>
      <c r="P1203" s="16">
        <f t="shared" si="291"/>
        <v>0</v>
      </c>
      <c r="Q1203" s="7"/>
      <c r="R1203" s="7"/>
      <c r="S1203" s="16">
        <f>SUBTOTAL(9,S1195:S1202)</f>
        <v>326</v>
      </c>
    </row>
    <row r="1204" spans="2:19" outlineLevel="2" x14ac:dyDescent="0.15">
      <c r="B1204" s="10" t="s">
        <v>1737</v>
      </c>
      <c r="C1204" s="10" t="s">
        <v>25</v>
      </c>
      <c r="D1204" s="7" t="s">
        <v>191</v>
      </c>
      <c r="E1204" s="10" t="s">
        <v>868</v>
      </c>
      <c r="F1204" s="10" t="s">
        <v>1193</v>
      </c>
      <c r="G1204" s="10" t="s">
        <v>1193</v>
      </c>
      <c r="H1204" s="16">
        <v>0</v>
      </c>
      <c r="I1204" s="16">
        <v>0</v>
      </c>
      <c r="J1204" s="16">
        <v>0</v>
      </c>
      <c r="K1204" s="16">
        <v>52</v>
      </c>
      <c r="L1204" s="16">
        <v>52</v>
      </c>
      <c r="M1204" s="16">
        <v>0</v>
      </c>
      <c r="N1204" s="16">
        <v>0</v>
      </c>
      <c r="O1204" s="16">
        <v>0</v>
      </c>
      <c r="P1204" s="16">
        <v>0</v>
      </c>
      <c r="Q1204" s="7" t="s">
        <v>1257</v>
      </c>
      <c r="R1204" s="7" t="str">
        <f>IF(Q1204="","",VLOOKUP(Q1204,Sheet2!$A$14:$B$65,2,0))</f>
        <v>急性期一般入院料６</v>
      </c>
      <c r="S1204" s="16">
        <v>52</v>
      </c>
    </row>
    <row r="1205" spans="2:19" outlineLevel="2" x14ac:dyDescent="0.15">
      <c r="B1205" s="10" t="s">
        <v>1737</v>
      </c>
      <c r="C1205" s="10" t="s">
        <v>25</v>
      </c>
      <c r="D1205" s="7" t="s">
        <v>191</v>
      </c>
      <c r="E1205" s="10" t="s">
        <v>869</v>
      </c>
      <c r="F1205" s="10" t="s">
        <v>1193</v>
      </c>
      <c r="G1205" s="10" t="s">
        <v>1193</v>
      </c>
      <c r="H1205" s="16">
        <v>20</v>
      </c>
      <c r="I1205" s="16">
        <v>0</v>
      </c>
      <c r="J1205" s="16">
        <v>20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7" t="s">
        <v>1256</v>
      </c>
      <c r="R1205" s="7" t="str">
        <f>IF(Q1205="","",VLOOKUP(Q1205,Sheet2!$A$14:$B$65,2,0))</f>
        <v>急性期一般入院料４</v>
      </c>
      <c r="S1205" s="16">
        <v>20</v>
      </c>
    </row>
    <row r="1206" spans="2:19" outlineLevel="2" x14ac:dyDescent="0.15">
      <c r="B1206" s="10" t="s">
        <v>1737</v>
      </c>
      <c r="C1206" s="10" t="s">
        <v>25</v>
      </c>
      <c r="D1206" s="7" t="s">
        <v>191</v>
      </c>
      <c r="E1206" s="10" t="s">
        <v>870</v>
      </c>
      <c r="F1206" s="10" t="s">
        <v>1193</v>
      </c>
      <c r="G1206" s="10" t="s">
        <v>1193</v>
      </c>
      <c r="H1206" s="16">
        <v>57</v>
      </c>
      <c r="I1206" s="16">
        <v>57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7" t="s">
        <v>1256</v>
      </c>
      <c r="R1206" s="7" t="str">
        <f>IF(Q1206="","",VLOOKUP(Q1206,Sheet2!$A$14:$B$65,2,0))</f>
        <v>急性期一般入院料４</v>
      </c>
      <c r="S1206" s="16">
        <v>57</v>
      </c>
    </row>
    <row r="1207" spans="2:19" outlineLevel="2" x14ac:dyDescent="0.15">
      <c r="B1207" s="10" t="s">
        <v>1737</v>
      </c>
      <c r="C1207" s="10" t="s">
        <v>25</v>
      </c>
      <c r="D1207" s="7" t="s">
        <v>191</v>
      </c>
      <c r="E1207" s="10" t="s">
        <v>871</v>
      </c>
      <c r="F1207" s="10" t="s">
        <v>1193</v>
      </c>
      <c r="G1207" s="10" t="s">
        <v>1193</v>
      </c>
      <c r="H1207" s="16">
        <v>57</v>
      </c>
      <c r="I1207" s="16">
        <v>57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6">
        <v>0</v>
      </c>
      <c r="P1207" s="16">
        <v>0</v>
      </c>
      <c r="Q1207" s="7" t="s">
        <v>1256</v>
      </c>
      <c r="R1207" s="7" t="str">
        <f>IF(Q1207="","",VLOOKUP(Q1207,Sheet2!$A$14:$B$65,2,0))</f>
        <v>急性期一般入院料４</v>
      </c>
      <c r="S1207" s="16">
        <v>57</v>
      </c>
    </row>
    <row r="1208" spans="2:19" outlineLevel="2" x14ac:dyDescent="0.15">
      <c r="B1208" s="10" t="s">
        <v>1737</v>
      </c>
      <c r="C1208" s="10" t="s">
        <v>25</v>
      </c>
      <c r="D1208" s="7" t="s">
        <v>191</v>
      </c>
      <c r="E1208" s="10" t="s">
        <v>872</v>
      </c>
      <c r="F1208" s="10" t="s">
        <v>1193</v>
      </c>
      <c r="G1208" s="10" t="s">
        <v>1193</v>
      </c>
      <c r="H1208" s="16">
        <v>0</v>
      </c>
      <c r="I1208" s="16">
        <v>0</v>
      </c>
      <c r="J1208" s="16">
        <v>0</v>
      </c>
      <c r="K1208" s="16">
        <v>50</v>
      </c>
      <c r="L1208" s="16">
        <v>50</v>
      </c>
      <c r="M1208" s="16">
        <v>0</v>
      </c>
      <c r="N1208" s="16">
        <v>0</v>
      </c>
      <c r="O1208" s="16">
        <v>0</v>
      </c>
      <c r="P1208" s="16">
        <v>0</v>
      </c>
      <c r="Q1208" s="7" t="s">
        <v>1266</v>
      </c>
      <c r="R1208" s="7" t="str">
        <f>IF(Q1208="","",VLOOKUP(Q1208,Sheet2!$A$14:$B$65,2,0))</f>
        <v>急性期一般入院料７</v>
      </c>
      <c r="S1208" s="16">
        <v>50</v>
      </c>
    </row>
    <row r="1209" spans="2:19" outlineLevel="1" x14ac:dyDescent="0.15">
      <c r="B1209" s="10"/>
      <c r="C1209" s="10"/>
      <c r="D1209" s="9" t="s">
        <v>1450</v>
      </c>
      <c r="E1209" s="10"/>
      <c r="F1209" s="10"/>
      <c r="G1209" s="10"/>
      <c r="H1209" s="16">
        <f t="shared" ref="H1209:P1209" si="292">SUBTOTAL(9,H1204:H1208)</f>
        <v>134</v>
      </c>
      <c r="I1209" s="16">
        <f t="shared" si="292"/>
        <v>114</v>
      </c>
      <c r="J1209" s="16">
        <f t="shared" si="292"/>
        <v>20</v>
      </c>
      <c r="K1209" s="16">
        <f t="shared" si="292"/>
        <v>102</v>
      </c>
      <c r="L1209" s="16">
        <f t="shared" si="292"/>
        <v>102</v>
      </c>
      <c r="M1209" s="16">
        <f t="shared" si="292"/>
        <v>0</v>
      </c>
      <c r="N1209" s="16">
        <f t="shared" si="292"/>
        <v>0</v>
      </c>
      <c r="O1209" s="16">
        <f t="shared" si="292"/>
        <v>0</v>
      </c>
      <c r="P1209" s="16">
        <f t="shared" si="292"/>
        <v>0</v>
      </c>
      <c r="Q1209" s="7"/>
      <c r="R1209" s="7"/>
      <c r="S1209" s="16">
        <f>SUBTOTAL(9,S1204:S1208)</f>
        <v>236</v>
      </c>
    </row>
    <row r="1210" spans="2:19" outlineLevel="2" x14ac:dyDescent="0.15">
      <c r="B1210" s="10" t="s">
        <v>1737</v>
      </c>
      <c r="C1210" s="10" t="s">
        <v>25</v>
      </c>
      <c r="D1210" s="7" t="s">
        <v>364</v>
      </c>
      <c r="E1210" s="10" t="s">
        <v>763</v>
      </c>
      <c r="F1210" s="10" t="s">
        <v>1193</v>
      </c>
      <c r="G1210" s="10" t="s">
        <v>1193</v>
      </c>
      <c r="H1210" s="16">
        <v>26</v>
      </c>
      <c r="I1210" s="16">
        <v>26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7" t="s">
        <v>1262</v>
      </c>
      <c r="R1210" s="7" t="str">
        <f>IF(Q1210="","",VLOOKUP(Q1210,Sheet2!$A$14:$B$65,2,0))</f>
        <v>療養病棟特別入院基本料</v>
      </c>
      <c r="S1210" s="16">
        <v>26</v>
      </c>
    </row>
    <row r="1211" spans="2:19" outlineLevel="2" x14ac:dyDescent="0.15">
      <c r="B1211" s="10" t="s">
        <v>1737</v>
      </c>
      <c r="C1211" s="10" t="s">
        <v>25</v>
      </c>
      <c r="D1211" s="7" t="s">
        <v>364</v>
      </c>
      <c r="E1211" s="10" t="s">
        <v>702</v>
      </c>
      <c r="F1211" s="10" t="s">
        <v>1322</v>
      </c>
      <c r="G1211" s="10" t="s">
        <v>1322</v>
      </c>
      <c r="H1211" s="16">
        <v>47</v>
      </c>
      <c r="I1211" s="16">
        <v>47</v>
      </c>
      <c r="J1211" s="16">
        <v>0</v>
      </c>
      <c r="K1211" s="16">
        <v>0</v>
      </c>
      <c r="L1211" s="16">
        <v>0</v>
      </c>
      <c r="M1211" s="16">
        <v>0</v>
      </c>
      <c r="N1211" s="16">
        <v>0</v>
      </c>
      <c r="O1211" s="16">
        <v>0</v>
      </c>
      <c r="P1211" s="16">
        <v>0</v>
      </c>
      <c r="Q1211" s="7" t="s">
        <v>1254</v>
      </c>
      <c r="R1211" s="7" t="str">
        <f>IF(Q1211="","",VLOOKUP(Q1211,Sheet2!$A$14:$B$65,2,0))</f>
        <v>急性期一般入院料２</v>
      </c>
      <c r="S1211" s="16">
        <v>47</v>
      </c>
    </row>
    <row r="1212" spans="2:19" outlineLevel="2" x14ac:dyDescent="0.15">
      <c r="B1212" s="10" t="s">
        <v>1737</v>
      </c>
      <c r="C1212" s="10" t="s">
        <v>25</v>
      </c>
      <c r="D1212" s="7" t="s">
        <v>364</v>
      </c>
      <c r="E1212" s="10" t="s">
        <v>686</v>
      </c>
      <c r="F1212" s="10" t="s">
        <v>1323</v>
      </c>
      <c r="G1212" s="10" t="s">
        <v>1323</v>
      </c>
      <c r="H1212" s="16">
        <v>47</v>
      </c>
      <c r="I1212" s="16">
        <v>46</v>
      </c>
      <c r="J1212" s="16">
        <v>1</v>
      </c>
      <c r="K1212" s="16">
        <v>0</v>
      </c>
      <c r="L1212" s="16">
        <v>0</v>
      </c>
      <c r="M1212" s="16">
        <v>0</v>
      </c>
      <c r="N1212" s="16">
        <v>0</v>
      </c>
      <c r="O1212" s="16">
        <v>0</v>
      </c>
      <c r="P1212" s="16">
        <v>0</v>
      </c>
      <c r="Q1212" s="7" t="s">
        <v>1262</v>
      </c>
      <c r="R1212" s="7" t="str">
        <f>IF(Q1212="","",VLOOKUP(Q1212,Sheet2!$A$14:$B$65,2,0))</f>
        <v>療養病棟特別入院基本料</v>
      </c>
      <c r="S1212" s="16">
        <v>47</v>
      </c>
    </row>
    <row r="1213" spans="2:19" outlineLevel="2" x14ac:dyDescent="0.15">
      <c r="B1213" s="10" t="s">
        <v>1737</v>
      </c>
      <c r="C1213" s="10" t="s">
        <v>25</v>
      </c>
      <c r="D1213" s="7" t="s">
        <v>364</v>
      </c>
      <c r="E1213" s="10" t="s">
        <v>873</v>
      </c>
      <c r="F1213" s="10" t="s">
        <v>1193</v>
      </c>
      <c r="G1213" s="10" t="s">
        <v>1193</v>
      </c>
      <c r="H1213" s="16">
        <v>40</v>
      </c>
      <c r="I1213" s="16">
        <v>40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7" t="s">
        <v>1262</v>
      </c>
      <c r="R1213" s="7" t="str">
        <f>IF(Q1213="","",VLOOKUP(Q1213,Sheet2!$A$14:$B$65,2,0))</f>
        <v>療養病棟特別入院基本料</v>
      </c>
      <c r="S1213" s="16">
        <v>40</v>
      </c>
    </row>
    <row r="1214" spans="2:19" outlineLevel="2" x14ac:dyDescent="0.15">
      <c r="B1214" s="10" t="s">
        <v>1737</v>
      </c>
      <c r="C1214" s="10" t="s">
        <v>25</v>
      </c>
      <c r="D1214" s="7" t="s">
        <v>364</v>
      </c>
      <c r="E1214" s="10" t="s">
        <v>984</v>
      </c>
      <c r="F1214" s="10" t="s">
        <v>1193</v>
      </c>
      <c r="G1214" s="10" t="s">
        <v>1193</v>
      </c>
      <c r="H1214" s="16">
        <v>40</v>
      </c>
      <c r="I1214" s="16">
        <v>40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7" t="s">
        <v>1262</v>
      </c>
      <c r="R1214" s="7" t="str">
        <f>IF(Q1214="","",VLOOKUP(Q1214,Sheet2!$A$14:$B$65,2,0))</f>
        <v>療養病棟特別入院基本料</v>
      </c>
      <c r="S1214" s="16">
        <v>40</v>
      </c>
    </row>
    <row r="1215" spans="2:19" outlineLevel="2" x14ac:dyDescent="0.15">
      <c r="B1215" s="10" t="s">
        <v>1737</v>
      </c>
      <c r="C1215" s="10" t="s">
        <v>25</v>
      </c>
      <c r="D1215" s="7" t="s">
        <v>364</v>
      </c>
      <c r="E1215" s="10" t="s">
        <v>985</v>
      </c>
      <c r="F1215" s="10" t="s">
        <v>1193</v>
      </c>
      <c r="G1215" s="10" t="s">
        <v>1193</v>
      </c>
      <c r="H1215" s="16">
        <v>40</v>
      </c>
      <c r="I1215" s="16">
        <v>40</v>
      </c>
      <c r="J1215" s="16">
        <v>0</v>
      </c>
      <c r="K1215" s="16">
        <v>0</v>
      </c>
      <c r="L1215" s="16">
        <v>0</v>
      </c>
      <c r="M1215" s="16">
        <v>0</v>
      </c>
      <c r="N1215" s="16">
        <v>0</v>
      </c>
      <c r="O1215" s="16">
        <v>0</v>
      </c>
      <c r="P1215" s="16">
        <v>0</v>
      </c>
      <c r="Q1215" s="7" t="s">
        <v>1262</v>
      </c>
      <c r="R1215" s="7" t="str">
        <f>IF(Q1215="","",VLOOKUP(Q1215,Sheet2!$A$14:$B$65,2,0))</f>
        <v>療養病棟特別入院基本料</v>
      </c>
      <c r="S1215" s="16">
        <v>40</v>
      </c>
    </row>
    <row r="1216" spans="2:19" outlineLevel="2" x14ac:dyDescent="0.15">
      <c r="B1216" s="10" t="s">
        <v>1737</v>
      </c>
      <c r="C1216" s="10" t="s">
        <v>25</v>
      </c>
      <c r="D1216" s="7" t="s">
        <v>364</v>
      </c>
      <c r="E1216" s="10" t="s">
        <v>1188</v>
      </c>
      <c r="F1216" s="10" t="s">
        <v>1193</v>
      </c>
      <c r="G1216" s="10" t="s">
        <v>1193</v>
      </c>
      <c r="H1216" s="16">
        <v>60</v>
      </c>
      <c r="I1216" s="16">
        <v>60</v>
      </c>
      <c r="J1216" s="16">
        <v>0</v>
      </c>
      <c r="K1216" s="16">
        <v>0</v>
      </c>
      <c r="L1216" s="16">
        <v>0</v>
      </c>
      <c r="M1216" s="16">
        <v>0</v>
      </c>
      <c r="N1216" s="16">
        <v>0</v>
      </c>
      <c r="O1216" s="16">
        <v>0</v>
      </c>
      <c r="P1216" s="16">
        <v>0</v>
      </c>
      <c r="Q1216" s="7" t="s">
        <v>1262</v>
      </c>
      <c r="R1216" s="7" t="str">
        <f>IF(Q1216="","",VLOOKUP(Q1216,Sheet2!$A$14:$B$65,2,0))</f>
        <v>療養病棟特別入院基本料</v>
      </c>
      <c r="S1216" s="16">
        <v>60</v>
      </c>
    </row>
    <row r="1217" spans="2:19" outlineLevel="2" x14ac:dyDescent="0.15">
      <c r="B1217" s="10" t="s">
        <v>1737</v>
      </c>
      <c r="C1217" s="10" t="s">
        <v>25</v>
      </c>
      <c r="D1217" s="7" t="s">
        <v>364</v>
      </c>
      <c r="E1217" s="10" t="s">
        <v>1189</v>
      </c>
      <c r="F1217" s="10" t="s">
        <v>1193</v>
      </c>
      <c r="G1217" s="10" t="s">
        <v>1193</v>
      </c>
      <c r="H1217" s="16">
        <v>40</v>
      </c>
      <c r="I1217" s="16">
        <v>40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7" t="s">
        <v>1262</v>
      </c>
      <c r="R1217" s="7" t="str">
        <f>IF(Q1217="","",VLOOKUP(Q1217,Sheet2!$A$14:$B$65,2,0))</f>
        <v>療養病棟特別入院基本料</v>
      </c>
      <c r="S1217" s="16">
        <v>40</v>
      </c>
    </row>
    <row r="1218" spans="2:19" outlineLevel="2" x14ac:dyDescent="0.15">
      <c r="B1218" s="10" t="s">
        <v>1737</v>
      </c>
      <c r="C1218" s="10" t="s">
        <v>25</v>
      </c>
      <c r="D1218" s="7" t="s">
        <v>364</v>
      </c>
      <c r="E1218" s="10" t="s">
        <v>1190</v>
      </c>
      <c r="F1218" s="10" t="s">
        <v>1193</v>
      </c>
      <c r="G1218" s="10" t="s">
        <v>1193</v>
      </c>
      <c r="H1218" s="16">
        <v>40</v>
      </c>
      <c r="I1218" s="16">
        <v>40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7" t="s">
        <v>1262</v>
      </c>
      <c r="R1218" s="7" t="str">
        <f>IF(Q1218="","",VLOOKUP(Q1218,Sheet2!$A$14:$B$65,2,0))</f>
        <v>療養病棟特別入院基本料</v>
      </c>
      <c r="S1218" s="16">
        <v>40</v>
      </c>
    </row>
    <row r="1219" spans="2:19" outlineLevel="1" x14ac:dyDescent="0.15">
      <c r="B1219" s="10"/>
      <c r="C1219" s="10"/>
      <c r="D1219" s="9" t="s">
        <v>1622</v>
      </c>
      <c r="E1219" s="10"/>
      <c r="F1219" s="10"/>
      <c r="G1219" s="10"/>
      <c r="H1219" s="16">
        <f t="shared" ref="H1219:P1219" si="293">SUBTOTAL(9,H1210:H1218)</f>
        <v>380</v>
      </c>
      <c r="I1219" s="16">
        <f t="shared" si="293"/>
        <v>379</v>
      </c>
      <c r="J1219" s="16">
        <f t="shared" si="293"/>
        <v>1</v>
      </c>
      <c r="K1219" s="16">
        <f t="shared" si="293"/>
        <v>0</v>
      </c>
      <c r="L1219" s="16">
        <f t="shared" si="293"/>
        <v>0</v>
      </c>
      <c r="M1219" s="16">
        <f t="shared" si="293"/>
        <v>0</v>
      </c>
      <c r="N1219" s="16">
        <f t="shared" si="293"/>
        <v>0</v>
      </c>
      <c r="O1219" s="16">
        <f t="shared" si="293"/>
        <v>0</v>
      </c>
      <c r="P1219" s="16">
        <f t="shared" si="293"/>
        <v>0</v>
      </c>
      <c r="Q1219" s="7"/>
      <c r="R1219" s="7"/>
      <c r="S1219" s="16">
        <f>SUBTOTAL(9,S1210:S1218)</f>
        <v>380</v>
      </c>
    </row>
    <row r="1220" spans="2:19" outlineLevel="2" x14ac:dyDescent="0.15">
      <c r="B1220" s="10" t="s">
        <v>1737</v>
      </c>
      <c r="C1220" s="10" t="s">
        <v>25</v>
      </c>
      <c r="D1220" s="7" t="s">
        <v>445</v>
      </c>
      <c r="E1220" s="10" t="s">
        <v>491</v>
      </c>
      <c r="F1220" s="10" t="s">
        <v>1193</v>
      </c>
      <c r="G1220" s="10" t="s">
        <v>1193</v>
      </c>
      <c r="H1220" s="16">
        <v>39</v>
      </c>
      <c r="I1220" s="16">
        <v>39</v>
      </c>
      <c r="J1220" s="16">
        <v>0</v>
      </c>
      <c r="K1220" s="16">
        <v>0</v>
      </c>
      <c r="L1220" s="16">
        <v>0</v>
      </c>
      <c r="M1220" s="16">
        <v>0</v>
      </c>
      <c r="N1220" s="16">
        <v>0</v>
      </c>
      <c r="O1220" s="16">
        <v>0</v>
      </c>
      <c r="P1220" s="16">
        <v>0</v>
      </c>
      <c r="Q1220" s="7" t="s">
        <v>1284</v>
      </c>
      <c r="R1220" s="7" t="str">
        <f>IF(Q1220="","",VLOOKUP(Q1220,Sheet2!$A$14:$B$65,2,0))</f>
        <v>特定機能病院一般病棟10対１入院基本料</v>
      </c>
      <c r="S1220" s="16">
        <v>39</v>
      </c>
    </row>
    <row r="1221" spans="2:19" outlineLevel="2" x14ac:dyDescent="0.15">
      <c r="B1221" s="10" t="s">
        <v>1737</v>
      </c>
      <c r="C1221" s="10" t="s">
        <v>25</v>
      </c>
      <c r="D1221" s="7" t="s">
        <v>445</v>
      </c>
      <c r="E1221" s="10" t="s">
        <v>634</v>
      </c>
      <c r="F1221" s="10" t="s">
        <v>1323</v>
      </c>
      <c r="G1221" s="10" t="s">
        <v>1323</v>
      </c>
      <c r="H1221" s="16">
        <v>43</v>
      </c>
      <c r="I1221" s="16">
        <v>43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7" t="s">
        <v>1256</v>
      </c>
      <c r="R1221" s="7" t="str">
        <f>IF(Q1221="","",VLOOKUP(Q1221,Sheet2!$A$14:$B$65,2,0))</f>
        <v>急性期一般入院料４</v>
      </c>
      <c r="S1221" s="16">
        <v>43</v>
      </c>
    </row>
    <row r="1222" spans="2:19" outlineLevel="2" x14ac:dyDescent="0.15">
      <c r="B1222" s="10" t="s">
        <v>1737</v>
      </c>
      <c r="C1222" s="10" t="s">
        <v>25</v>
      </c>
      <c r="D1222" s="7" t="s">
        <v>445</v>
      </c>
      <c r="E1222" s="10" t="s">
        <v>633</v>
      </c>
      <c r="F1222" s="10" t="s">
        <v>1193</v>
      </c>
      <c r="G1222" s="10" t="s">
        <v>1193</v>
      </c>
      <c r="H1222" s="16">
        <v>0</v>
      </c>
      <c r="I1222" s="16">
        <v>0</v>
      </c>
      <c r="J1222" s="16">
        <v>0</v>
      </c>
      <c r="K1222" s="16">
        <v>36</v>
      </c>
      <c r="L1222" s="16">
        <v>36</v>
      </c>
      <c r="M1222" s="16">
        <v>0</v>
      </c>
      <c r="N1222" s="16">
        <v>0</v>
      </c>
      <c r="O1222" s="16">
        <v>0</v>
      </c>
      <c r="P1222" s="16">
        <v>0</v>
      </c>
      <c r="Q1222" s="7" t="s">
        <v>1266</v>
      </c>
      <c r="R1222" s="7" t="str">
        <f>IF(Q1222="","",VLOOKUP(Q1222,Sheet2!$A$14:$B$65,2,0))</f>
        <v>急性期一般入院料７</v>
      </c>
      <c r="S1222" s="16">
        <v>36</v>
      </c>
    </row>
    <row r="1223" spans="2:19" outlineLevel="2" x14ac:dyDescent="0.15">
      <c r="B1223" s="10" t="s">
        <v>1737</v>
      </c>
      <c r="C1223" s="10" t="s">
        <v>25</v>
      </c>
      <c r="D1223" s="7" t="s">
        <v>445</v>
      </c>
      <c r="E1223" s="10" t="s">
        <v>512</v>
      </c>
      <c r="F1223" s="10" t="s">
        <v>1193</v>
      </c>
      <c r="G1223" s="10" t="s">
        <v>1193</v>
      </c>
      <c r="H1223" s="16">
        <v>0</v>
      </c>
      <c r="I1223" s="16">
        <v>0</v>
      </c>
      <c r="J1223" s="16">
        <v>0</v>
      </c>
      <c r="K1223" s="16">
        <v>32</v>
      </c>
      <c r="L1223" s="16">
        <v>32</v>
      </c>
      <c r="M1223" s="16">
        <v>0</v>
      </c>
      <c r="N1223" s="16">
        <v>0</v>
      </c>
      <c r="O1223" s="16">
        <v>0</v>
      </c>
      <c r="P1223" s="16">
        <v>0</v>
      </c>
      <c r="Q1223" s="7" t="s">
        <v>1266</v>
      </c>
      <c r="R1223" s="7" t="str">
        <f>IF(Q1223="","",VLOOKUP(Q1223,Sheet2!$A$14:$B$65,2,0))</f>
        <v>急性期一般入院料７</v>
      </c>
      <c r="S1223" s="16">
        <v>32</v>
      </c>
    </row>
    <row r="1224" spans="2:19" outlineLevel="1" x14ac:dyDescent="0.15">
      <c r="B1224" s="10"/>
      <c r="C1224" s="10"/>
      <c r="D1224" s="9" t="s">
        <v>1702</v>
      </c>
      <c r="E1224" s="10"/>
      <c r="F1224" s="10"/>
      <c r="G1224" s="10"/>
      <c r="H1224" s="16">
        <f t="shared" ref="H1224:P1224" si="294">SUBTOTAL(9,H1220:H1223)</f>
        <v>82</v>
      </c>
      <c r="I1224" s="16">
        <f t="shared" si="294"/>
        <v>82</v>
      </c>
      <c r="J1224" s="16">
        <f t="shared" si="294"/>
        <v>0</v>
      </c>
      <c r="K1224" s="16">
        <f t="shared" si="294"/>
        <v>68</v>
      </c>
      <c r="L1224" s="16">
        <f t="shared" si="294"/>
        <v>68</v>
      </c>
      <c r="M1224" s="16">
        <f t="shared" si="294"/>
        <v>0</v>
      </c>
      <c r="N1224" s="16">
        <f t="shared" si="294"/>
        <v>0</v>
      </c>
      <c r="O1224" s="16">
        <f t="shared" si="294"/>
        <v>0</v>
      </c>
      <c r="P1224" s="16">
        <f t="shared" si="294"/>
        <v>0</v>
      </c>
      <c r="Q1224" s="7"/>
      <c r="R1224" s="7"/>
      <c r="S1224" s="16">
        <f>SUBTOTAL(9,S1220:S1223)</f>
        <v>150</v>
      </c>
    </row>
    <row r="1225" spans="2:19" outlineLevel="2" x14ac:dyDescent="0.15">
      <c r="B1225" s="10" t="s">
        <v>1737</v>
      </c>
      <c r="C1225" s="10" t="s">
        <v>25</v>
      </c>
      <c r="D1225" s="7" t="s">
        <v>319</v>
      </c>
      <c r="E1225" s="10" t="s">
        <v>493</v>
      </c>
      <c r="F1225" s="10" t="s">
        <v>1193</v>
      </c>
      <c r="G1225" s="10" t="s">
        <v>1193</v>
      </c>
      <c r="H1225" s="16">
        <v>0</v>
      </c>
      <c r="I1225" s="16">
        <v>0</v>
      </c>
      <c r="J1225" s="16">
        <v>0</v>
      </c>
      <c r="K1225" s="16">
        <v>58</v>
      </c>
      <c r="L1225" s="16">
        <v>58</v>
      </c>
      <c r="M1225" s="16">
        <v>0</v>
      </c>
      <c r="N1225" s="16">
        <v>0</v>
      </c>
      <c r="O1225" s="16">
        <v>0</v>
      </c>
      <c r="P1225" s="16">
        <v>0</v>
      </c>
      <c r="Q1225" s="7" t="s">
        <v>1266</v>
      </c>
      <c r="R1225" s="7" t="str">
        <f>IF(Q1225="","",VLOOKUP(Q1225,Sheet2!$A$14:$B$65,2,0))</f>
        <v>急性期一般入院料７</v>
      </c>
      <c r="S1225" s="16">
        <v>58</v>
      </c>
    </row>
    <row r="1226" spans="2:19" outlineLevel="1" x14ac:dyDescent="0.15">
      <c r="B1226" s="10"/>
      <c r="C1226" s="10"/>
      <c r="D1226" s="9" t="s">
        <v>1577</v>
      </c>
      <c r="E1226" s="10"/>
      <c r="F1226" s="10"/>
      <c r="G1226" s="10"/>
      <c r="H1226" s="16">
        <f t="shared" ref="H1226:P1226" si="295">SUBTOTAL(9,H1225:H1225)</f>
        <v>0</v>
      </c>
      <c r="I1226" s="16">
        <f t="shared" si="295"/>
        <v>0</v>
      </c>
      <c r="J1226" s="16">
        <f t="shared" si="295"/>
        <v>0</v>
      </c>
      <c r="K1226" s="16">
        <f t="shared" si="295"/>
        <v>58</v>
      </c>
      <c r="L1226" s="16">
        <f t="shared" si="295"/>
        <v>58</v>
      </c>
      <c r="M1226" s="16">
        <f t="shared" si="295"/>
        <v>0</v>
      </c>
      <c r="N1226" s="16">
        <f t="shared" si="295"/>
        <v>0</v>
      </c>
      <c r="O1226" s="16">
        <f t="shared" si="295"/>
        <v>0</v>
      </c>
      <c r="P1226" s="16">
        <f t="shared" si="295"/>
        <v>0</v>
      </c>
      <c r="Q1226" s="7"/>
      <c r="R1226" s="7"/>
      <c r="S1226" s="16">
        <f>SUBTOTAL(9,S1225:S1225)</f>
        <v>58</v>
      </c>
    </row>
    <row r="1227" spans="2:19" outlineLevel="2" x14ac:dyDescent="0.15">
      <c r="B1227" s="10" t="s">
        <v>1737</v>
      </c>
      <c r="C1227" s="10" t="s">
        <v>25</v>
      </c>
      <c r="D1227" s="7" t="s">
        <v>170</v>
      </c>
      <c r="E1227" s="10" t="s">
        <v>471</v>
      </c>
      <c r="F1227" s="10" t="s">
        <v>1322</v>
      </c>
      <c r="G1227" s="10" t="s">
        <v>1322</v>
      </c>
      <c r="H1227" s="16">
        <v>36</v>
      </c>
      <c r="I1227" s="16">
        <v>36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  <c r="Q1227" s="7" t="s">
        <v>1219</v>
      </c>
      <c r="R1227" s="7" t="str">
        <f>IF(Q1227="","",VLOOKUP(Q1227,Sheet2!$A$14:$B$65,2,0))</f>
        <v>急性期一般入院料１</v>
      </c>
      <c r="S1227" s="16">
        <v>36</v>
      </c>
    </row>
    <row r="1228" spans="2:19" outlineLevel="2" x14ac:dyDescent="0.15">
      <c r="B1228" s="10" t="s">
        <v>1737</v>
      </c>
      <c r="C1228" s="10" t="s">
        <v>25</v>
      </c>
      <c r="D1228" s="7" t="s">
        <v>170</v>
      </c>
      <c r="E1228" s="10" t="s">
        <v>779</v>
      </c>
      <c r="F1228" s="10" t="s">
        <v>1193</v>
      </c>
      <c r="G1228" s="10" t="s">
        <v>1323</v>
      </c>
      <c r="H1228" s="16">
        <v>48</v>
      </c>
      <c r="I1228" s="16">
        <v>48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7" t="s">
        <v>1294</v>
      </c>
      <c r="R1228" s="7" t="str">
        <f>IF(Q1228="","",VLOOKUP(Q1228,Sheet2!$A$14:$B$65,2,0))</f>
        <v>特定機能病院一般病棟７対１入院基本料</v>
      </c>
      <c r="S1228" s="16">
        <v>48</v>
      </c>
    </row>
    <row r="1229" spans="2:19" outlineLevel="2" x14ac:dyDescent="0.15">
      <c r="B1229" s="10" t="s">
        <v>1737</v>
      </c>
      <c r="C1229" s="10" t="s">
        <v>25</v>
      </c>
      <c r="D1229" s="7" t="s">
        <v>170</v>
      </c>
      <c r="E1229" s="10" t="s">
        <v>472</v>
      </c>
      <c r="F1229" s="10" t="s">
        <v>1323</v>
      </c>
      <c r="G1229" s="10" t="s">
        <v>1323</v>
      </c>
      <c r="H1229" s="16">
        <v>0</v>
      </c>
      <c r="I1229" s="16">
        <v>0</v>
      </c>
      <c r="J1229" s="16">
        <v>0</v>
      </c>
      <c r="K1229" s="16">
        <v>48</v>
      </c>
      <c r="L1229" s="16">
        <v>48</v>
      </c>
      <c r="M1229" s="16">
        <v>0</v>
      </c>
      <c r="N1229" s="16">
        <v>0</v>
      </c>
      <c r="O1229" s="16">
        <v>0</v>
      </c>
      <c r="P1229" s="16">
        <v>0</v>
      </c>
      <c r="Q1229" s="7" t="s">
        <v>1283</v>
      </c>
      <c r="R1229" s="7" t="str">
        <f>IF(Q1229="","",VLOOKUP(Q1229,Sheet2!$A$14:$B$65,2,0))</f>
        <v>特殊疾患入院医療管理料</v>
      </c>
      <c r="S1229" s="16">
        <v>48</v>
      </c>
    </row>
    <row r="1230" spans="2:19" outlineLevel="2" x14ac:dyDescent="0.15">
      <c r="B1230" s="10" t="s">
        <v>1737</v>
      </c>
      <c r="C1230" s="10" t="s">
        <v>25</v>
      </c>
      <c r="D1230" s="7" t="s">
        <v>170</v>
      </c>
      <c r="E1230" s="10" t="s">
        <v>780</v>
      </c>
      <c r="F1230" s="10" t="s">
        <v>1322</v>
      </c>
      <c r="G1230" s="10" t="s">
        <v>1322</v>
      </c>
      <c r="H1230" s="16">
        <v>40</v>
      </c>
      <c r="I1230" s="16">
        <v>40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7" t="s">
        <v>1219</v>
      </c>
      <c r="R1230" s="7" t="str">
        <f>IF(Q1230="","",VLOOKUP(Q1230,Sheet2!$A$14:$B$65,2,0))</f>
        <v>急性期一般入院料１</v>
      </c>
      <c r="S1230" s="16">
        <v>40</v>
      </c>
    </row>
    <row r="1231" spans="2:19" outlineLevel="2" x14ac:dyDescent="0.15">
      <c r="B1231" s="10" t="s">
        <v>1737</v>
      </c>
      <c r="C1231" s="10" t="s">
        <v>25</v>
      </c>
      <c r="D1231" s="7" t="s">
        <v>170</v>
      </c>
      <c r="E1231" s="10" t="s">
        <v>781</v>
      </c>
      <c r="F1231" s="10" t="s">
        <v>1322</v>
      </c>
      <c r="G1231" s="10" t="s">
        <v>1322</v>
      </c>
      <c r="H1231" s="16">
        <v>47</v>
      </c>
      <c r="I1231" s="16">
        <v>47</v>
      </c>
      <c r="J1231" s="16">
        <v>0</v>
      </c>
      <c r="K1231" s="16">
        <v>0</v>
      </c>
      <c r="L1231" s="16">
        <v>0</v>
      </c>
      <c r="M1231" s="16">
        <v>0</v>
      </c>
      <c r="N1231" s="16">
        <v>0</v>
      </c>
      <c r="O1231" s="16">
        <v>0</v>
      </c>
      <c r="P1231" s="16">
        <v>0</v>
      </c>
      <c r="Q1231" s="7" t="s">
        <v>1219</v>
      </c>
      <c r="R1231" s="7" t="str">
        <f>IF(Q1231="","",VLOOKUP(Q1231,Sheet2!$A$14:$B$65,2,0))</f>
        <v>急性期一般入院料１</v>
      </c>
      <c r="S1231" s="16">
        <v>47</v>
      </c>
    </row>
    <row r="1232" spans="2:19" outlineLevel="1" x14ac:dyDescent="0.15">
      <c r="B1232" s="10"/>
      <c r="C1232" s="10"/>
      <c r="D1232" s="9" t="s">
        <v>1429</v>
      </c>
      <c r="E1232" s="10"/>
      <c r="F1232" s="10"/>
      <c r="G1232" s="10"/>
      <c r="H1232" s="16">
        <f t="shared" ref="H1232:P1232" si="296">SUBTOTAL(9,H1227:H1231)</f>
        <v>171</v>
      </c>
      <c r="I1232" s="16">
        <f t="shared" si="296"/>
        <v>171</v>
      </c>
      <c r="J1232" s="16">
        <f t="shared" si="296"/>
        <v>0</v>
      </c>
      <c r="K1232" s="16">
        <f t="shared" si="296"/>
        <v>48</v>
      </c>
      <c r="L1232" s="16">
        <f t="shared" si="296"/>
        <v>48</v>
      </c>
      <c r="M1232" s="16">
        <f t="shared" si="296"/>
        <v>0</v>
      </c>
      <c r="N1232" s="16">
        <f t="shared" si="296"/>
        <v>0</v>
      </c>
      <c r="O1232" s="16">
        <f t="shared" si="296"/>
        <v>0</v>
      </c>
      <c r="P1232" s="16">
        <f t="shared" si="296"/>
        <v>0</v>
      </c>
      <c r="Q1232" s="7"/>
      <c r="R1232" s="7"/>
      <c r="S1232" s="16">
        <f>SUBTOTAL(9,S1227:S1231)</f>
        <v>219</v>
      </c>
    </row>
    <row r="1233" spans="2:19" outlineLevel="2" x14ac:dyDescent="0.15">
      <c r="B1233" s="10" t="s">
        <v>1737</v>
      </c>
      <c r="C1233" s="10" t="s">
        <v>30</v>
      </c>
      <c r="D1233" s="7" t="s">
        <v>340</v>
      </c>
      <c r="E1233" s="10" t="s">
        <v>493</v>
      </c>
      <c r="F1233" s="10" t="s">
        <v>1193</v>
      </c>
      <c r="G1233" s="10" t="s">
        <v>1193</v>
      </c>
      <c r="H1233" s="16">
        <v>0</v>
      </c>
      <c r="I1233" s="16">
        <v>0</v>
      </c>
      <c r="J1233" s="16">
        <v>0</v>
      </c>
      <c r="K1233" s="16">
        <v>60</v>
      </c>
      <c r="L1233" s="16">
        <v>60</v>
      </c>
      <c r="M1233" s="16">
        <v>0</v>
      </c>
      <c r="N1233" s="16">
        <v>30</v>
      </c>
      <c r="O1233" s="16">
        <v>30</v>
      </c>
      <c r="P1233" s="16">
        <v>0</v>
      </c>
      <c r="Q1233" s="7" t="s">
        <v>1266</v>
      </c>
      <c r="R1233" s="7" t="str">
        <f>IF(Q1233="","",VLOOKUP(Q1233,Sheet2!$A$14:$B$65,2,0))</f>
        <v>急性期一般入院料７</v>
      </c>
      <c r="S1233" s="16">
        <v>30</v>
      </c>
    </row>
    <row r="1234" spans="2:19" outlineLevel="1" x14ac:dyDescent="0.15">
      <c r="B1234" s="10"/>
      <c r="C1234" s="10"/>
      <c r="D1234" s="9" t="s">
        <v>1598</v>
      </c>
      <c r="E1234" s="10"/>
      <c r="F1234" s="10"/>
      <c r="G1234" s="10"/>
      <c r="H1234" s="16">
        <f t="shared" ref="H1234:P1234" si="297">SUBTOTAL(9,H1233:H1233)</f>
        <v>0</v>
      </c>
      <c r="I1234" s="16">
        <f t="shared" si="297"/>
        <v>0</v>
      </c>
      <c r="J1234" s="16">
        <f t="shared" si="297"/>
        <v>0</v>
      </c>
      <c r="K1234" s="16">
        <f t="shared" si="297"/>
        <v>60</v>
      </c>
      <c r="L1234" s="16">
        <f t="shared" si="297"/>
        <v>60</v>
      </c>
      <c r="M1234" s="16">
        <f t="shared" si="297"/>
        <v>0</v>
      </c>
      <c r="N1234" s="16">
        <f t="shared" si="297"/>
        <v>30</v>
      </c>
      <c r="O1234" s="16">
        <f t="shared" si="297"/>
        <v>30</v>
      </c>
      <c r="P1234" s="16">
        <f t="shared" si="297"/>
        <v>0</v>
      </c>
      <c r="Q1234" s="7"/>
      <c r="R1234" s="7"/>
      <c r="S1234" s="16">
        <f>SUBTOTAL(9,S1233:S1233)</f>
        <v>30</v>
      </c>
    </row>
    <row r="1235" spans="2:19" outlineLevel="2" x14ac:dyDescent="0.15">
      <c r="B1235" s="10" t="s">
        <v>1737</v>
      </c>
      <c r="C1235" s="10" t="s">
        <v>30</v>
      </c>
      <c r="D1235" s="7" t="s">
        <v>326</v>
      </c>
      <c r="E1235" s="10" t="s">
        <v>863</v>
      </c>
      <c r="F1235" s="10" t="s">
        <v>1322</v>
      </c>
      <c r="G1235" s="10" t="s">
        <v>1322</v>
      </c>
      <c r="H1235" s="16">
        <v>50</v>
      </c>
      <c r="I1235" s="16">
        <v>50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16">
        <v>0</v>
      </c>
      <c r="P1235" s="16">
        <v>0</v>
      </c>
      <c r="Q1235" s="7" t="s">
        <v>1254</v>
      </c>
      <c r="R1235" s="7" t="str">
        <f>IF(Q1235="","",VLOOKUP(Q1235,Sheet2!$A$14:$B$65,2,0))</f>
        <v>急性期一般入院料２</v>
      </c>
      <c r="S1235" s="16">
        <v>50</v>
      </c>
    </row>
    <row r="1236" spans="2:19" outlineLevel="2" x14ac:dyDescent="0.15">
      <c r="B1236" s="10" t="s">
        <v>1737</v>
      </c>
      <c r="C1236" s="10" t="s">
        <v>30</v>
      </c>
      <c r="D1236" s="7" t="s">
        <v>326</v>
      </c>
      <c r="E1236" s="10" t="s">
        <v>864</v>
      </c>
      <c r="F1236" s="10" t="s">
        <v>1322</v>
      </c>
      <c r="G1236" s="10" t="s">
        <v>1322</v>
      </c>
      <c r="H1236" s="16">
        <v>46</v>
      </c>
      <c r="I1236" s="16">
        <v>46</v>
      </c>
      <c r="J1236" s="16">
        <v>0</v>
      </c>
      <c r="K1236" s="16">
        <v>0</v>
      </c>
      <c r="L1236" s="16">
        <v>0</v>
      </c>
      <c r="M1236" s="16">
        <v>0</v>
      </c>
      <c r="N1236" s="16">
        <v>0</v>
      </c>
      <c r="O1236" s="16">
        <v>0</v>
      </c>
      <c r="P1236" s="16">
        <v>0</v>
      </c>
      <c r="Q1236" s="7" t="s">
        <v>1254</v>
      </c>
      <c r="R1236" s="7" t="str">
        <f>IF(Q1236="","",VLOOKUP(Q1236,Sheet2!$A$14:$B$65,2,0))</f>
        <v>急性期一般入院料２</v>
      </c>
      <c r="S1236" s="16">
        <v>46</v>
      </c>
    </row>
    <row r="1237" spans="2:19" outlineLevel="2" x14ac:dyDescent="0.15">
      <c r="B1237" s="10" t="s">
        <v>1737</v>
      </c>
      <c r="C1237" s="10" t="s">
        <v>30</v>
      </c>
      <c r="D1237" s="7" t="s">
        <v>326</v>
      </c>
      <c r="E1237" s="10" t="s">
        <v>1126</v>
      </c>
      <c r="F1237" s="10" t="s">
        <v>1322</v>
      </c>
      <c r="G1237" s="10" t="s">
        <v>1322</v>
      </c>
      <c r="H1237" s="16">
        <v>50</v>
      </c>
      <c r="I1237" s="16">
        <v>50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7" t="s">
        <v>1254</v>
      </c>
      <c r="R1237" s="7" t="str">
        <f>IF(Q1237="","",VLOOKUP(Q1237,Sheet2!$A$14:$B$65,2,0))</f>
        <v>急性期一般入院料２</v>
      </c>
      <c r="S1237" s="16">
        <v>50</v>
      </c>
    </row>
    <row r="1238" spans="2:19" outlineLevel="2" x14ac:dyDescent="0.15">
      <c r="B1238" s="10" t="s">
        <v>1737</v>
      </c>
      <c r="C1238" s="10" t="s">
        <v>30</v>
      </c>
      <c r="D1238" s="7" t="s">
        <v>326</v>
      </c>
      <c r="E1238" s="10" t="s">
        <v>736</v>
      </c>
      <c r="F1238" s="10" t="s">
        <v>1321</v>
      </c>
      <c r="G1238" s="10" t="s">
        <v>1321</v>
      </c>
      <c r="H1238" s="16">
        <v>4</v>
      </c>
      <c r="I1238" s="16">
        <v>4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7" t="s">
        <v>1301</v>
      </c>
      <c r="R1238" s="7" t="str">
        <f>IF(Q1238="","",VLOOKUP(Q1238,Sheet2!$A$14:$B$65,2,0))</f>
        <v>救命救急入院料３</v>
      </c>
      <c r="S1238" s="16">
        <v>4</v>
      </c>
    </row>
    <row r="1239" spans="2:19" outlineLevel="1" x14ac:dyDescent="0.15">
      <c r="B1239" s="10"/>
      <c r="C1239" s="10"/>
      <c r="D1239" s="9" t="s">
        <v>1584</v>
      </c>
      <c r="E1239" s="10"/>
      <c r="F1239" s="10"/>
      <c r="G1239" s="10"/>
      <c r="H1239" s="16">
        <f t="shared" ref="H1239:P1239" si="298">SUBTOTAL(9,H1235:H1238)</f>
        <v>150</v>
      </c>
      <c r="I1239" s="16">
        <f t="shared" si="298"/>
        <v>150</v>
      </c>
      <c r="J1239" s="16">
        <f t="shared" si="298"/>
        <v>0</v>
      </c>
      <c r="K1239" s="16">
        <f t="shared" si="298"/>
        <v>0</v>
      </c>
      <c r="L1239" s="16">
        <f t="shared" si="298"/>
        <v>0</v>
      </c>
      <c r="M1239" s="16">
        <f t="shared" si="298"/>
        <v>0</v>
      </c>
      <c r="N1239" s="16">
        <f t="shared" si="298"/>
        <v>0</v>
      </c>
      <c r="O1239" s="16">
        <f t="shared" si="298"/>
        <v>0</v>
      </c>
      <c r="P1239" s="16">
        <f t="shared" si="298"/>
        <v>0</v>
      </c>
      <c r="Q1239" s="7"/>
      <c r="R1239" s="7"/>
      <c r="S1239" s="16">
        <f>SUBTOTAL(9,S1235:S1238)</f>
        <v>150</v>
      </c>
    </row>
    <row r="1240" spans="2:19" outlineLevel="2" x14ac:dyDescent="0.15">
      <c r="B1240" s="10" t="s">
        <v>1737</v>
      </c>
      <c r="C1240" s="10" t="s">
        <v>30</v>
      </c>
      <c r="D1240" s="7" t="s">
        <v>131</v>
      </c>
      <c r="E1240" s="10" t="s">
        <v>485</v>
      </c>
      <c r="F1240" s="10" t="s">
        <v>1323</v>
      </c>
      <c r="G1240" s="10" t="s">
        <v>1323</v>
      </c>
      <c r="H1240" s="16">
        <v>0</v>
      </c>
      <c r="I1240" s="16">
        <v>0</v>
      </c>
      <c r="J1240" s="16">
        <v>0</v>
      </c>
      <c r="K1240" s="16">
        <v>43</v>
      </c>
      <c r="L1240" s="16">
        <v>43</v>
      </c>
      <c r="M1240" s="16">
        <v>0</v>
      </c>
      <c r="N1240" s="16">
        <v>0</v>
      </c>
      <c r="O1240" s="16">
        <v>0</v>
      </c>
      <c r="P1240" s="16">
        <v>0</v>
      </c>
      <c r="Q1240" s="7" t="s">
        <v>1282</v>
      </c>
      <c r="R1240" s="7" t="str">
        <f>IF(Q1240="","",VLOOKUP(Q1240,Sheet2!$A$14:$B$65,2,0))</f>
        <v>小児入院医療管理料３</v>
      </c>
      <c r="S1240" s="16">
        <v>43</v>
      </c>
    </row>
    <row r="1241" spans="2:19" outlineLevel="2" x14ac:dyDescent="0.15">
      <c r="B1241" s="10" t="s">
        <v>1737</v>
      </c>
      <c r="C1241" s="10" t="s">
        <v>30</v>
      </c>
      <c r="D1241" s="7" t="s">
        <v>131</v>
      </c>
      <c r="E1241" s="10" t="s">
        <v>468</v>
      </c>
      <c r="F1241" s="10" t="s">
        <v>1322</v>
      </c>
      <c r="G1241" s="10" t="s">
        <v>1322</v>
      </c>
      <c r="H1241" s="16">
        <v>38</v>
      </c>
      <c r="I1241" s="16">
        <v>38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7" t="s">
        <v>1254</v>
      </c>
      <c r="R1241" s="7" t="str">
        <f>IF(Q1241="","",VLOOKUP(Q1241,Sheet2!$A$14:$B$65,2,0))</f>
        <v>急性期一般入院料２</v>
      </c>
      <c r="S1241" s="16">
        <v>38</v>
      </c>
    </row>
    <row r="1242" spans="2:19" outlineLevel="2" x14ac:dyDescent="0.15">
      <c r="B1242" s="10" t="s">
        <v>1737</v>
      </c>
      <c r="C1242" s="10" t="s">
        <v>30</v>
      </c>
      <c r="D1242" s="7" t="s">
        <v>131</v>
      </c>
      <c r="E1242" s="10" t="s">
        <v>484</v>
      </c>
      <c r="F1242" s="10" t="s">
        <v>1322</v>
      </c>
      <c r="G1242" s="10" t="s">
        <v>1322</v>
      </c>
      <c r="H1242" s="16">
        <v>38</v>
      </c>
      <c r="I1242" s="16">
        <v>38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7" t="s">
        <v>1254</v>
      </c>
      <c r="R1242" s="7" t="str">
        <f>IF(Q1242="","",VLOOKUP(Q1242,Sheet2!$A$14:$B$65,2,0))</f>
        <v>急性期一般入院料２</v>
      </c>
      <c r="S1242" s="16">
        <v>38</v>
      </c>
    </row>
    <row r="1243" spans="2:19" outlineLevel="2" x14ac:dyDescent="0.15">
      <c r="B1243" s="10" t="s">
        <v>1737</v>
      </c>
      <c r="C1243" s="10" t="s">
        <v>30</v>
      </c>
      <c r="D1243" s="7" t="s">
        <v>131</v>
      </c>
      <c r="E1243" s="10" t="s">
        <v>529</v>
      </c>
      <c r="F1243" s="10" t="s">
        <v>1193</v>
      </c>
      <c r="G1243" s="10" t="s">
        <v>1193</v>
      </c>
      <c r="H1243" s="16">
        <v>0</v>
      </c>
      <c r="I1243" s="16">
        <v>0</v>
      </c>
      <c r="J1243" s="16">
        <v>0</v>
      </c>
      <c r="K1243" s="16">
        <v>43</v>
      </c>
      <c r="L1243" s="16">
        <v>43</v>
      </c>
      <c r="M1243" s="16">
        <v>0</v>
      </c>
      <c r="N1243" s="16">
        <v>0</v>
      </c>
      <c r="O1243" s="16">
        <v>0</v>
      </c>
      <c r="P1243" s="16">
        <v>0</v>
      </c>
      <c r="Q1243" s="7" t="s">
        <v>1257</v>
      </c>
      <c r="R1243" s="7" t="str">
        <f>IF(Q1243="","",VLOOKUP(Q1243,Sheet2!$A$14:$B$65,2,0))</f>
        <v>急性期一般入院料６</v>
      </c>
      <c r="S1243" s="16">
        <v>43</v>
      </c>
    </row>
    <row r="1244" spans="2:19" outlineLevel="2" x14ac:dyDescent="0.15">
      <c r="B1244" s="10" t="s">
        <v>1737</v>
      </c>
      <c r="C1244" s="10" t="s">
        <v>30</v>
      </c>
      <c r="D1244" s="7" t="s">
        <v>131</v>
      </c>
      <c r="E1244" s="10" t="s">
        <v>495</v>
      </c>
      <c r="F1244" s="10" t="s">
        <v>1323</v>
      </c>
      <c r="G1244" s="10" t="s">
        <v>1323</v>
      </c>
      <c r="H1244" s="16">
        <v>20</v>
      </c>
      <c r="I1244" s="16">
        <v>20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16">
        <v>0</v>
      </c>
      <c r="P1244" s="16">
        <v>0</v>
      </c>
      <c r="Q1244" s="7" t="s">
        <v>1290</v>
      </c>
      <c r="R1244" s="7" t="str">
        <f>IF(Q1244="","",VLOOKUP(Q1244,Sheet2!$A$14:$B$65,2,0))</f>
        <v>回復期リハビリテーション病棟入院料４</v>
      </c>
      <c r="S1244" s="16">
        <v>20</v>
      </c>
    </row>
    <row r="1245" spans="2:19" outlineLevel="1" x14ac:dyDescent="0.15">
      <c r="B1245" s="10"/>
      <c r="C1245" s="10"/>
      <c r="D1245" s="9" t="s">
        <v>1390</v>
      </c>
      <c r="E1245" s="10"/>
      <c r="F1245" s="10"/>
      <c r="G1245" s="10"/>
      <c r="H1245" s="16">
        <f t="shared" ref="H1245:P1245" si="299">SUBTOTAL(9,H1240:H1244)</f>
        <v>96</v>
      </c>
      <c r="I1245" s="16">
        <f t="shared" si="299"/>
        <v>96</v>
      </c>
      <c r="J1245" s="16">
        <f t="shared" si="299"/>
        <v>0</v>
      </c>
      <c r="K1245" s="16">
        <f t="shared" si="299"/>
        <v>86</v>
      </c>
      <c r="L1245" s="16">
        <f t="shared" si="299"/>
        <v>86</v>
      </c>
      <c r="M1245" s="16">
        <f t="shared" si="299"/>
        <v>0</v>
      </c>
      <c r="N1245" s="16">
        <f t="shared" si="299"/>
        <v>0</v>
      </c>
      <c r="O1245" s="16">
        <f t="shared" si="299"/>
        <v>0</v>
      </c>
      <c r="P1245" s="16">
        <f t="shared" si="299"/>
        <v>0</v>
      </c>
      <c r="Q1245" s="7"/>
      <c r="R1245" s="7"/>
      <c r="S1245" s="16">
        <f>SUBTOTAL(9,S1240:S1244)</f>
        <v>182</v>
      </c>
    </row>
    <row r="1246" spans="2:19" outlineLevel="2" x14ac:dyDescent="0.15">
      <c r="B1246" s="10" t="s">
        <v>1737</v>
      </c>
      <c r="C1246" s="10" t="s">
        <v>30</v>
      </c>
      <c r="D1246" s="7" t="s">
        <v>346</v>
      </c>
      <c r="E1246" s="10" t="s">
        <v>483</v>
      </c>
      <c r="F1246" s="10" t="s">
        <v>1323</v>
      </c>
      <c r="G1246" s="10" t="s">
        <v>1323</v>
      </c>
      <c r="H1246" s="16">
        <v>63</v>
      </c>
      <c r="I1246" s="16">
        <v>63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7" t="s">
        <v>1256</v>
      </c>
      <c r="R1246" s="7" t="str">
        <f>IF(Q1246="","",VLOOKUP(Q1246,Sheet2!$A$14:$B$65,2,0))</f>
        <v>急性期一般入院料４</v>
      </c>
      <c r="S1246" s="16">
        <v>63</v>
      </c>
    </row>
    <row r="1247" spans="2:19" outlineLevel="1" x14ac:dyDescent="0.15">
      <c r="B1247" s="10"/>
      <c r="C1247" s="10"/>
      <c r="D1247" s="9" t="s">
        <v>1604</v>
      </c>
      <c r="E1247" s="10"/>
      <c r="F1247" s="10"/>
      <c r="G1247" s="10"/>
      <c r="H1247" s="16">
        <f t="shared" ref="H1247:P1247" si="300">SUBTOTAL(9,H1246:H1246)</f>
        <v>63</v>
      </c>
      <c r="I1247" s="16">
        <f t="shared" si="300"/>
        <v>63</v>
      </c>
      <c r="J1247" s="16">
        <f t="shared" si="300"/>
        <v>0</v>
      </c>
      <c r="K1247" s="16">
        <f t="shared" si="300"/>
        <v>0</v>
      </c>
      <c r="L1247" s="16">
        <f t="shared" si="300"/>
        <v>0</v>
      </c>
      <c r="M1247" s="16">
        <f t="shared" si="300"/>
        <v>0</v>
      </c>
      <c r="N1247" s="16">
        <f t="shared" si="300"/>
        <v>0</v>
      </c>
      <c r="O1247" s="16">
        <f t="shared" si="300"/>
        <v>0</v>
      </c>
      <c r="P1247" s="16">
        <f t="shared" si="300"/>
        <v>0</v>
      </c>
      <c r="Q1247" s="7"/>
      <c r="R1247" s="7"/>
      <c r="S1247" s="16">
        <f>SUBTOTAL(9,S1246:S1246)</f>
        <v>63</v>
      </c>
    </row>
    <row r="1248" spans="2:19" outlineLevel="2" x14ac:dyDescent="0.15">
      <c r="B1248" s="10" t="s">
        <v>1737</v>
      </c>
      <c r="C1248" s="10" t="s">
        <v>30</v>
      </c>
      <c r="D1248" s="7" t="s">
        <v>227</v>
      </c>
      <c r="E1248" s="10" t="s">
        <v>468</v>
      </c>
      <c r="F1248" s="10" t="s">
        <v>1322</v>
      </c>
      <c r="G1248" s="10" t="s">
        <v>1322</v>
      </c>
      <c r="H1248" s="16">
        <v>60</v>
      </c>
      <c r="I1248" s="16">
        <v>60</v>
      </c>
      <c r="J1248" s="16">
        <v>0</v>
      </c>
      <c r="K1248" s="16">
        <v>0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7" t="s">
        <v>1256</v>
      </c>
      <c r="R1248" s="7" t="str">
        <f>IF(Q1248="","",VLOOKUP(Q1248,Sheet2!$A$14:$B$65,2,0))</f>
        <v>急性期一般入院料４</v>
      </c>
      <c r="S1248" s="16">
        <v>60</v>
      </c>
    </row>
    <row r="1249" spans="2:19" outlineLevel="2" x14ac:dyDescent="0.15">
      <c r="B1249" s="10" t="s">
        <v>1737</v>
      </c>
      <c r="C1249" s="10" t="s">
        <v>30</v>
      </c>
      <c r="D1249" s="7" t="s">
        <v>227</v>
      </c>
      <c r="E1249" s="10" t="s">
        <v>484</v>
      </c>
      <c r="F1249" s="10" t="s">
        <v>1323</v>
      </c>
      <c r="G1249" s="10" t="s">
        <v>1323</v>
      </c>
      <c r="H1249" s="16">
        <v>0</v>
      </c>
      <c r="I1249" s="16">
        <v>0</v>
      </c>
      <c r="J1249" s="16">
        <v>0</v>
      </c>
      <c r="K1249" s="16">
        <v>60</v>
      </c>
      <c r="L1249" s="16">
        <v>60</v>
      </c>
      <c r="M1249" s="16">
        <v>0</v>
      </c>
      <c r="N1249" s="16">
        <v>0</v>
      </c>
      <c r="O1249" s="16">
        <v>0</v>
      </c>
      <c r="P1249" s="16">
        <v>0</v>
      </c>
      <c r="Q1249" s="7" t="s">
        <v>1283</v>
      </c>
      <c r="R1249" s="7" t="str">
        <f>IF(Q1249="","",VLOOKUP(Q1249,Sheet2!$A$14:$B$65,2,0))</f>
        <v>特殊疾患入院医療管理料</v>
      </c>
      <c r="S1249" s="16">
        <v>60</v>
      </c>
    </row>
    <row r="1250" spans="2:19" outlineLevel="2" x14ac:dyDescent="0.15">
      <c r="B1250" s="10" t="s">
        <v>1737</v>
      </c>
      <c r="C1250" s="10" t="s">
        <v>30</v>
      </c>
      <c r="D1250" s="7" t="s">
        <v>227</v>
      </c>
      <c r="E1250" s="10" t="s">
        <v>485</v>
      </c>
      <c r="F1250" s="10" t="s">
        <v>1323</v>
      </c>
      <c r="G1250" s="10" t="s">
        <v>1323</v>
      </c>
      <c r="H1250" s="16">
        <v>0</v>
      </c>
      <c r="I1250" s="16">
        <v>0</v>
      </c>
      <c r="J1250" s="16">
        <v>0</v>
      </c>
      <c r="K1250" s="16">
        <v>60</v>
      </c>
      <c r="L1250" s="16">
        <v>60</v>
      </c>
      <c r="M1250" s="16">
        <v>0</v>
      </c>
      <c r="N1250" s="16">
        <v>0</v>
      </c>
      <c r="O1250" s="16">
        <v>0</v>
      </c>
      <c r="P1250" s="16">
        <v>0</v>
      </c>
      <c r="Q1250" s="7" t="s">
        <v>1283</v>
      </c>
      <c r="R1250" s="7" t="str">
        <f>IF(Q1250="","",VLOOKUP(Q1250,Sheet2!$A$14:$B$65,2,0))</f>
        <v>特殊疾患入院医療管理料</v>
      </c>
      <c r="S1250" s="16">
        <v>60</v>
      </c>
    </row>
    <row r="1251" spans="2:19" outlineLevel="2" x14ac:dyDescent="0.15">
      <c r="B1251" s="10" t="s">
        <v>1737</v>
      </c>
      <c r="C1251" s="10" t="s">
        <v>30</v>
      </c>
      <c r="D1251" s="7" t="s">
        <v>227</v>
      </c>
      <c r="E1251" s="10" t="s">
        <v>529</v>
      </c>
      <c r="F1251" s="10" t="s">
        <v>1193</v>
      </c>
      <c r="G1251" s="10" t="s">
        <v>1193</v>
      </c>
      <c r="H1251" s="16">
        <v>60</v>
      </c>
      <c r="I1251" s="16">
        <v>60</v>
      </c>
      <c r="J1251" s="16">
        <v>0</v>
      </c>
      <c r="K1251" s="16">
        <v>0</v>
      </c>
      <c r="L1251" s="16">
        <v>0</v>
      </c>
      <c r="M1251" s="16">
        <v>0</v>
      </c>
      <c r="N1251" s="16">
        <v>0</v>
      </c>
      <c r="O1251" s="16">
        <v>0</v>
      </c>
      <c r="P1251" s="16">
        <v>0</v>
      </c>
      <c r="Q1251" s="7" t="s">
        <v>1294</v>
      </c>
      <c r="R1251" s="7" t="str">
        <f>IF(Q1251="","",VLOOKUP(Q1251,Sheet2!$A$14:$B$65,2,0))</f>
        <v>特定機能病院一般病棟７対１入院基本料</v>
      </c>
      <c r="S1251" s="16">
        <v>60</v>
      </c>
    </row>
    <row r="1252" spans="2:19" outlineLevel="1" x14ac:dyDescent="0.15">
      <c r="B1252" s="10"/>
      <c r="C1252" s="10"/>
      <c r="D1252" s="9" t="s">
        <v>1486</v>
      </c>
      <c r="E1252" s="10"/>
      <c r="F1252" s="10"/>
      <c r="G1252" s="10"/>
      <c r="H1252" s="16">
        <f t="shared" ref="H1252:P1252" si="301">SUBTOTAL(9,H1248:H1251)</f>
        <v>120</v>
      </c>
      <c r="I1252" s="16">
        <f t="shared" si="301"/>
        <v>120</v>
      </c>
      <c r="J1252" s="16">
        <f t="shared" si="301"/>
        <v>0</v>
      </c>
      <c r="K1252" s="16">
        <f t="shared" si="301"/>
        <v>120</v>
      </c>
      <c r="L1252" s="16">
        <f t="shared" si="301"/>
        <v>120</v>
      </c>
      <c r="M1252" s="16">
        <f t="shared" si="301"/>
        <v>0</v>
      </c>
      <c r="N1252" s="16">
        <f t="shared" si="301"/>
        <v>0</v>
      </c>
      <c r="O1252" s="16">
        <f t="shared" si="301"/>
        <v>0</v>
      </c>
      <c r="P1252" s="16">
        <f t="shared" si="301"/>
        <v>0</v>
      </c>
      <c r="Q1252" s="7"/>
      <c r="R1252" s="7"/>
      <c r="S1252" s="16">
        <f>SUBTOTAL(9,S1248:S1251)</f>
        <v>240</v>
      </c>
    </row>
    <row r="1253" spans="2:19" outlineLevel="2" x14ac:dyDescent="0.15">
      <c r="B1253" s="10" t="s">
        <v>1737</v>
      </c>
      <c r="C1253" s="10" t="s">
        <v>30</v>
      </c>
      <c r="D1253" s="7" t="s">
        <v>358</v>
      </c>
      <c r="E1253" s="10" t="s">
        <v>1174</v>
      </c>
      <c r="F1253" s="10" t="s">
        <v>1193</v>
      </c>
      <c r="G1253" s="10" t="s">
        <v>1193</v>
      </c>
      <c r="H1253" s="16">
        <v>44</v>
      </c>
      <c r="I1253" s="16">
        <v>21</v>
      </c>
      <c r="J1253" s="16">
        <v>23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7" t="s">
        <v>1294</v>
      </c>
      <c r="R1253" s="7" t="str">
        <f>IF(Q1253="","",VLOOKUP(Q1253,Sheet2!$A$14:$B$65,2,0))</f>
        <v>特定機能病院一般病棟７対１入院基本料</v>
      </c>
      <c r="S1253" s="16">
        <v>44</v>
      </c>
    </row>
    <row r="1254" spans="2:19" outlineLevel="2" x14ac:dyDescent="0.15">
      <c r="B1254" s="10" t="s">
        <v>1737</v>
      </c>
      <c r="C1254" s="10" t="s">
        <v>30</v>
      </c>
      <c r="D1254" s="7" t="s">
        <v>358</v>
      </c>
      <c r="E1254" s="10" t="s">
        <v>1175</v>
      </c>
      <c r="F1254" s="10" t="s">
        <v>1193</v>
      </c>
      <c r="G1254" s="10" t="s">
        <v>1193</v>
      </c>
      <c r="H1254" s="16">
        <v>44</v>
      </c>
      <c r="I1254" s="16">
        <v>41</v>
      </c>
      <c r="J1254" s="16">
        <v>3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7" t="s">
        <v>1294</v>
      </c>
      <c r="R1254" s="7" t="str">
        <f>IF(Q1254="","",VLOOKUP(Q1254,Sheet2!$A$14:$B$65,2,0))</f>
        <v>特定機能病院一般病棟７対１入院基本料</v>
      </c>
      <c r="S1254" s="16">
        <v>44</v>
      </c>
    </row>
    <row r="1255" spans="2:19" outlineLevel="2" x14ac:dyDescent="0.15">
      <c r="B1255" s="10" t="s">
        <v>1737</v>
      </c>
      <c r="C1255" s="10" t="s">
        <v>30</v>
      </c>
      <c r="D1255" s="7" t="s">
        <v>358</v>
      </c>
      <c r="E1255" s="10" t="s">
        <v>1176</v>
      </c>
      <c r="F1255" s="10" t="s">
        <v>1193</v>
      </c>
      <c r="G1255" s="10" t="s">
        <v>1193</v>
      </c>
      <c r="H1255" s="16">
        <v>32</v>
      </c>
      <c r="I1255" s="16">
        <v>27</v>
      </c>
      <c r="J1255" s="16">
        <v>5</v>
      </c>
      <c r="K1255" s="16">
        <v>0</v>
      </c>
      <c r="L1255" s="16">
        <v>0</v>
      </c>
      <c r="M1255" s="16">
        <v>0</v>
      </c>
      <c r="N1255" s="16">
        <v>0</v>
      </c>
      <c r="O1255" s="16">
        <v>0</v>
      </c>
      <c r="P1255" s="16">
        <v>0</v>
      </c>
      <c r="Q1255" s="7" t="s">
        <v>1294</v>
      </c>
      <c r="R1255" s="7" t="str">
        <f>IF(Q1255="","",VLOOKUP(Q1255,Sheet2!$A$14:$B$65,2,0))</f>
        <v>特定機能病院一般病棟７対１入院基本料</v>
      </c>
      <c r="S1255" s="16">
        <v>32</v>
      </c>
    </row>
    <row r="1256" spans="2:19" outlineLevel="1" x14ac:dyDescent="0.15">
      <c r="B1256" s="10"/>
      <c r="C1256" s="10"/>
      <c r="D1256" s="9" t="s">
        <v>1616</v>
      </c>
      <c r="E1256" s="10"/>
      <c r="F1256" s="10"/>
      <c r="G1256" s="10"/>
      <c r="H1256" s="16">
        <f t="shared" ref="H1256:P1256" si="302">SUBTOTAL(9,H1253:H1255)</f>
        <v>120</v>
      </c>
      <c r="I1256" s="16">
        <f t="shared" si="302"/>
        <v>89</v>
      </c>
      <c r="J1256" s="16">
        <f t="shared" si="302"/>
        <v>31</v>
      </c>
      <c r="K1256" s="16">
        <f t="shared" si="302"/>
        <v>0</v>
      </c>
      <c r="L1256" s="16">
        <f t="shared" si="302"/>
        <v>0</v>
      </c>
      <c r="M1256" s="16">
        <f t="shared" si="302"/>
        <v>0</v>
      </c>
      <c r="N1256" s="16">
        <f t="shared" si="302"/>
        <v>0</v>
      </c>
      <c r="O1256" s="16">
        <f t="shared" si="302"/>
        <v>0</v>
      </c>
      <c r="P1256" s="16">
        <f t="shared" si="302"/>
        <v>0</v>
      </c>
      <c r="Q1256" s="7"/>
      <c r="R1256" s="7"/>
      <c r="S1256" s="16">
        <f>SUBTOTAL(9,S1253:S1255)</f>
        <v>120</v>
      </c>
    </row>
    <row r="1257" spans="2:19" outlineLevel="1" x14ac:dyDescent="0.15">
      <c r="B1257" s="67" t="s">
        <v>1753</v>
      </c>
      <c r="C1257" s="68"/>
      <c r="D1257" s="68"/>
      <c r="E1257" s="68"/>
      <c r="F1257" s="68"/>
      <c r="G1257" s="69"/>
      <c r="H1257" s="16">
        <f>SUBTOTAL(9,H1138:H1256)</f>
        <v>2842</v>
      </c>
      <c r="I1257" s="16">
        <f t="shared" ref="I1257:P1257" si="303">SUBTOTAL(9,I1138:I1256)</f>
        <v>2693</v>
      </c>
      <c r="J1257" s="16">
        <f t="shared" si="303"/>
        <v>149</v>
      </c>
      <c r="K1257" s="16">
        <f t="shared" si="303"/>
        <v>1248</v>
      </c>
      <c r="L1257" s="16">
        <f t="shared" si="303"/>
        <v>1248</v>
      </c>
      <c r="M1257" s="16">
        <f t="shared" si="303"/>
        <v>0</v>
      </c>
      <c r="N1257" s="16">
        <f t="shared" si="303"/>
        <v>132</v>
      </c>
      <c r="O1257" s="16">
        <f t="shared" si="303"/>
        <v>132</v>
      </c>
      <c r="P1257" s="16">
        <f t="shared" si="303"/>
        <v>0</v>
      </c>
      <c r="Q1257" s="7"/>
      <c r="R1257" s="7"/>
      <c r="S1257" s="16">
        <f>SUBTOTAL(9,S1138:S1256)</f>
        <v>3861</v>
      </c>
    </row>
    <row r="1258" spans="2:19" outlineLevel="1" x14ac:dyDescent="0.15">
      <c r="B1258" s="70" t="s">
        <v>1745</v>
      </c>
      <c r="C1258" s="68"/>
      <c r="D1258" s="68"/>
      <c r="E1258" s="68"/>
      <c r="F1258" s="68"/>
      <c r="G1258" s="69"/>
      <c r="H1258" s="16">
        <f>SUMIF($F$1138:$F$1256,"休棟等",H1138:H1256)</f>
        <v>73</v>
      </c>
      <c r="I1258" s="16">
        <f t="shared" ref="I1258:P1258" si="304">SUMIF($F$1138:$F$1256,"休棟等",I1138:I1256)</f>
        <v>0</v>
      </c>
      <c r="J1258" s="16">
        <f t="shared" si="304"/>
        <v>73</v>
      </c>
      <c r="K1258" s="16">
        <f t="shared" si="304"/>
        <v>0</v>
      </c>
      <c r="L1258" s="16">
        <f t="shared" si="304"/>
        <v>0</v>
      </c>
      <c r="M1258" s="16">
        <f t="shared" si="304"/>
        <v>0</v>
      </c>
      <c r="N1258" s="16">
        <f t="shared" si="304"/>
        <v>0</v>
      </c>
      <c r="O1258" s="16">
        <f t="shared" si="304"/>
        <v>0</v>
      </c>
      <c r="P1258" s="16">
        <f t="shared" si="304"/>
        <v>0</v>
      </c>
      <c r="Q1258" s="7"/>
      <c r="R1258" s="7"/>
      <c r="S1258" s="16">
        <f>SUMIF($F$1138:$F$1256,"休棟等",S1138:S1256)</f>
        <v>0</v>
      </c>
    </row>
    <row r="1259" spans="2:19" outlineLevel="1" x14ac:dyDescent="0.15">
      <c r="B1259" s="67" t="s">
        <v>1746</v>
      </c>
      <c r="C1259" s="68"/>
      <c r="D1259" s="68"/>
      <c r="E1259" s="68"/>
      <c r="F1259" s="68"/>
      <c r="G1259" s="69"/>
      <c r="H1259" s="16">
        <f>H1257-H1258</f>
        <v>2769</v>
      </c>
      <c r="I1259" s="16">
        <f t="shared" ref="I1259" si="305">I1257-I1258</f>
        <v>2693</v>
      </c>
      <c r="J1259" s="16">
        <f t="shared" ref="J1259" si="306">J1257-J1258</f>
        <v>76</v>
      </c>
      <c r="K1259" s="16">
        <f t="shared" ref="K1259" si="307">K1257-K1258</f>
        <v>1248</v>
      </c>
      <c r="L1259" s="16">
        <f t="shared" ref="L1259" si="308">L1257-L1258</f>
        <v>1248</v>
      </c>
      <c r="M1259" s="16">
        <f t="shared" ref="M1259" si="309">M1257-M1258</f>
        <v>0</v>
      </c>
      <c r="N1259" s="16">
        <f t="shared" ref="N1259" si="310">N1257-N1258</f>
        <v>132</v>
      </c>
      <c r="O1259" s="16">
        <f t="shared" ref="O1259" si="311">O1257-O1258</f>
        <v>132</v>
      </c>
      <c r="P1259" s="16">
        <f t="shared" ref="P1259" si="312">P1257-P1258</f>
        <v>0</v>
      </c>
      <c r="Q1259" s="7"/>
      <c r="R1259" s="7"/>
      <c r="S1259" s="16">
        <f>S1257-S1258</f>
        <v>3861</v>
      </c>
    </row>
    <row r="1260" spans="2:19" outlineLevel="2" x14ac:dyDescent="0.15">
      <c r="B1260" s="10" t="s">
        <v>1738</v>
      </c>
      <c r="C1260" s="10" t="s">
        <v>20</v>
      </c>
      <c r="D1260" s="7" t="s">
        <v>237</v>
      </c>
      <c r="E1260" s="10" t="s">
        <v>588</v>
      </c>
      <c r="F1260" s="10" t="s">
        <v>1323</v>
      </c>
      <c r="G1260" s="10" t="s">
        <v>1323</v>
      </c>
      <c r="H1260" s="16">
        <v>60</v>
      </c>
      <c r="I1260" s="16">
        <v>60</v>
      </c>
      <c r="J1260" s="16">
        <v>0</v>
      </c>
      <c r="K1260" s="16">
        <v>0</v>
      </c>
      <c r="L1260" s="16">
        <v>0</v>
      </c>
      <c r="M1260" s="16">
        <v>0</v>
      </c>
      <c r="N1260" s="16">
        <v>0</v>
      </c>
      <c r="O1260" s="16">
        <v>0</v>
      </c>
      <c r="P1260" s="16">
        <v>0</v>
      </c>
      <c r="Q1260" s="7" t="s">
        <v>1282</v>
      </c>
      <c r="R1260" s="7" t="str">
        <f>IF(Q1260="","",VLOOKUP(Q1260,Sheet2!$A$14:$B$65,2,0))</f>
        <v>小児入院医療管理料３</v>
      </c>
      <c r="S1260" s="16">
        <v>60</v>
      </c>
    </row>
    <row r="1261" spans="2:19" outlineLevel="1" x14ac:dyDescent="0.15">
      <c r="B1261" s="10"/>
      <c r="C1261" s="10"/>
      <c r="D1261" s="9" t="s">
        <v>1495</v>
      </c>
      <c r="E1261" s="10"/>
      <c r="F1261" s="10"/>
      <c r="G1261" s="10"/>
      <c r="H1261" s="16">
        <f t="shared" ref="H1261:P1261" si="313">SUBTOTAL(9,H1260:H1260)</f>
        <v>60</v>
      </c>
      <c r="I1261" s="16">
        <f t="shared" si="313"/>
        <v>60</v>
      </c>
      <c r="J1261" s="16">
        <f t="shared" si="313"/>
        <v>0</v>
      </c>
      <c r="K1261" s="16">
        <f t="shared" si="313"/>
        <v>0</v>
      </c>
      <c r="L1261" s="16">
        <f t="shared" si="313"/>
        <v>0</v>
      </c>
      <c r="M1261" s="16">
        <f t="shared" si="313"/>
        <v>0</v>
      </c>
      <c r="N1261" s="16">
        <f t="shared" si="313"/>
        <v>0</v>
      </c>
      <c r="O1261" s="16">
        <f t="shared" si="313"/>
        <v>0</v>
      </c>
      <c r="P1261" s="16">
        <f t="shared" si="313"/>
        <v>0</v>
      </c>
      <c r="Q1261" s="7"/>
      <c r="R1261" s="7"/>
      <c r="S1261" s="16">
        <f>SUBTOTAL(9,S1260:S1260)</f>
        <v>60</v>
      </c>
    </row>
    <row r="1262" spans="2:19" outlineLevel="2" x14ac:dyDescent="0.15">
      <c r="B1262" s="10" t="s">
        <v>1738</v>
      </c>
      <c r="C1262" s="10" t="s">
        <v>20</v>
      </c>
      <c r="D1262" s="7" t="s">
        <v>374</v>
      </c>
      <c r="E1262" s="10" t="s">
        <v>493</v>
      </c>
      <c r="F1262" s="10" t="s">
        <v>1193</v>
      </c>
      <c r="G1262" s="10" t="s">
        <v>1193</v>
      </c>
      <c r="H1262" s="16">
        <v>0</v>
      </c>
      <c r="I1262" s="16">
        <v>0</v>
      </c>
      <c r="J1262" s="16">
        <v>0</v>
      </c>
      <c r="K1262" s="16">
        <v>48</v>
      </c>
      <c r="L1262" s="16">
        <v>48</v>
      </c>
      <c r="M1262" s="16">
        <v>0</v>
      </c>
      <c r="N1262" s="16">
        <v>36</v>
      </c>
      <c r="O1262" s="16">
        <v>36</v>
      </c>
      <c r="P1262" s="16">
        <v>0</v>
      </c>
      <c r="Q1262" s="7" t="s">
        <v>1266</v>
      </c>
      <c r="R1262" s="7" t="str">
        <f>IF(Q1262="","",VLOOKUP(Q1262,Sheet2!$A$14:$B$65,2,0))</f>
        <v>急性期一般入院料７</v>
      </c>
      <c r="S1262" s="16">
        <v>12</v>
      </c>
    </row>
    <row r="1263" spans="2:19" outlineLevel="1" x14ac:dyDescent="0.15">
      <c r="B1263" s="10"/>
      <c r="C1263" s="10"/>
      <c r="D1263" s="9" t="s">
        <v>1632</v>
      </c>
      <c r="E1263" s="10"/>
      <c r="F1263" s="10"/>
      <c r="G1263" s="10"/>
      <c r="H1263" s="16">
        <f t="shared" ref="H1263:P1263" si="314">SUBTOTAL(9,H1262:H1262)</f>
        <v>0</v>
      </c>
      <c r="I1263" s="16">
        <f t="shared" si="314"/>
        <v>0</v>
      </c>
      <c r="J1263" s="16">
        <f t="shared" si="314"/>
        <v>0</v>
      </c>
      <c r="K1263" s="16">
        <f t="shared" si="314"/>
        <v>48</v>
      </c>
      <c r="L1263" s="16">
        <f t="shared" si="314"/>
        <v>48</v>
      </c>
      <c r="M1263" s="16">
        <f t="shared" si="314"/>
        <v>0</v>
      </c>
      <c r="N1263" s="16">
        <f t="shared" si="314"/>
        <v>36</v>
      </c>
      <c r="O1263" s="16">
        <f t="shared" si="314"/>
        <v>36</v>
      </c>
      <c r="P1263" s="16">
        <f t="shared" si="314"/>
        <v>0</v>
      </c>
      <c r="Q1263" s="7"/>
      <c r="R1263" s="7"/>
      <c r="S1263" s="16">
        <f>SUBTOTAL(9,S1262:S1262)</f>
        <v>12</v>
      </c>
    </row>
    <row r="1264" spans="2:19" outlineLevel="2" x14ac:dyDescent="0.15">
      <c r="B1264" s="10" t="s">
        <v>1738</v>
      </c>
      <c r="C1264" s="10" t="s">
        <v>20</v>
      </c>
      <c r="D1264" s="7" t="s">
        <v>434</v>
      </c>
      <c r="E1264" s="10" t="s">
        <v>1239</v>
      </c>
      <c r="F1264" s="10" t="s">
        <v>1322</v>
      </c>
      <c r="G1264" s="10" t="s">
        <v>1323</v>
      </c>
      <c r="H1264" s="16">
        <v>60</v>
      </c>
      <c r="I1264" s="16">
        <v>60</v>
      </c>
      <c r="J1264" s="16">
        <v>0</v>
      </c>
      <c r="K1264" s="16">
        <v>0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  <c r="Q1264" s="7" t="s">
        <v>1254</v>
      </c>
      <c r="R1264" s="7" t="str">
        <f>IF(Q1264="","",VLOOKUP(Q1264,Sheet2!$A$14:$B$65,2,0))</f>
        <v>急性期一般入院料２</v>
      </c>
      <c r="S1264" s="16">
        <v>60</v>
      </c>
    </row>
    <row r="1265" spans="2:19" outlineLevel="2" x14ac:dyDescent="0.15">
      <c r="B1265" s="10" t="s">
        <v>1738</v>
      </c>
      <c r="C1265" s="10" t="s">
        <v>20</v>
      </c>
      <c r="D1265" s="7" t="s">
        <v>434</v>
      </c>
      <c r="E1265" s="10" t="s">
        <v>679</v>
      </c>
      <c r="F1265" s="10" t="s">
        <v>1193</v>
      </c>
      <c r="G1265" s="10" t="s">
        <v>1193</v>
      </c>
      <c r="H1265" s="16">
        <v>0</v>
      </c>
      <c r="I1265" s="16">
        <v>0</v>
      </c>
      <c r="J1265" s="16">
        <v>0</v>
      </c>
      <c r="K1265" s="16">
        <v>60</v>
      </c>
      <c r="L1265" s="16">
        <v>60</v>
      </c>
      <c r="M1265" s="16">
        <v>0</v>
      </c>
      <c r="N1265" s="16">
        <v>0</v>
      </c>
      <c r="O1265" s="16">
        <v>0</v>
      </c>
      <c r="P1265" s="16">
        <v>0</v>
      </c>
      <c r="Q1265" s="7" t="s">
        <v>1257</v>
      </c>
      <c r="R1265" s="7" t="str">
        <f>IF(Q1265="","",VLOOKUP(Q1265,Sheet2!$A$14:$B$65,2,0))</f>
        <v>急性期一般入院料６</v>
      </c>
      <c r="S1265" s="16">
        <v>60</v>
      </c>
    </row>
    <row r="1266" spans="2:19" outlineLevel="1" x14ac:dyDescent="0.15">
      <c r="B1266" s="10"/>
      <c r="C1266" s="10"/>
      <c r="D1266" s="9" t="s">
        <v>1691</v>
      </c>
      <c r="E1266" s="10"/>
      <c r="F1266" s="10"/>
      <c r="G1266" s="10"/>
      <c r="H1266" s="16">
        <f t="shared" ref="H1266:P1266" si="315">SUBTOTAL(9,H1264:H1265)</f>
        <v>60</v>
      </c>
      <c r="I1266" s="16">
        <f t="shared" si="315"/>
        <v>60</v>
      </c>
      <c r="J1266" s="16">
        <f t="shared" si="315"/>
        <v>0</v>
      </c>
      <c r="K1266" s="16">
        <f t="shared" si="315"/>
        <v>60</v>
      </c>
      <c r="L1266" s="16">
        <f t="shared" si="315"/>
        <v>60</v>
      </c>
      <c r="M1266" s="16">
        <f t="shared" si="315"/>
        <v>0</v>
      </c>
      <c r="N1266" s="16">
        <f t="shared" si="315"/>
        <v>0</v>
      </c>
      <c r="O1266" s="16">
        <f t="shared" si="315"/>
        <v>0</v>
      </c>
      <c r="P1266" s="16">
        <f t="shared" si="315"/>
        <v>0</v>
      </c>
      <c r="Q1266" s="7"/>
      <c r="R1266" s="7"/>
      <c r="S1266" s="16">
        <f>SUBTOTAL(9,S1264:S1265)</f>
        <v>120</v>
      </c>
    </row>
    <row r="1267" spans="2:19" outlineLevel="2" x14ac:dyDescent="0.15">
      <c r="B1267" s="10" t="s">
        <v>1738</v>
      </c>
      <c r="C1267" s="10" t="s">
        <v>20</v>
      </c>
      <c r="D1267" s="7" t="s">
        <v>401</v>
      </c>
      <c r="E1267" s="10" t="s">
        <v>1213</v>
      </c>
      <c r="F1267" s="10" t="s">
        <v>1193</v>
      </c>
      <c r="G1267" s="10" t="s">
        <v>1193</v>
      </c>
      <c r="H1267" s="16">
        <v>0</v>
      </c>
      <c r="I1267" s="16">
        <v>0</v>
      </c>
      <c r="J1267" s="16">
        <v>0</v>
      </c>
      <c r="K1267" s="16">
        <v>30</v>
      </c>
      <c r="L1267" s="16">
        <v>30</v>
      </c>
      <c r="M1267" s="16">
        <v>0</v>
      </c>
      <c r="N1267" s="16">
        <v>0</v>
      </c>
      <c r="O1267" s="16">
        <v>0</v>
      </c>
      <c r="P1267" s="16">
        <v>0</v>
      </c>
      <c r="Q1267" s="7" t="s">
        <v>1266</v>
      </c>
      <c r="R1267" s="7" t="str">
        <f>IF(Q1267="","",VLOOKUP(Q1267,Sheet2!$A$14:$B$65,2,0))</f>
        <v>急性期一般入院料７</v>
      </c>
      <c r="S1267" s="16">
        <v>30</v>
      </c>
    </row>
    <row r="1268" spans="2:19" outlineLevel="1" x14ac:dyDescent="0.15">
      <c r="B1268" s="10"/>
      <c r="C1268" s="10"/>
      <c r="D1268" s="9" t="s">
        <v>1659</v>
      </c>
      <c r="E1268" s="10"/>
      <c r="F1268" s="10"/>
      <c r="G1268" s="10"/>
      <c r="H1268" s="16">
        <f t="shared" ref="H1268:P1268" si="316">SUBTOTAL(9,H1267:H1267)</f>
        <v>0</v>
      </c>
      <c r="I1268" s="16">
        <f t="shared" si="316"/>
        <v>0</v>
      </c>
      <c r="J1268" s="16">
        <f t="shared" si="316"/>
        <v>0</v>
      </c>
      <c r="K1268" s="16">
        <f t="shared" si="316"/>
        <v>30</v>
      </c>
      <c r="L1268" s="16">
        <f t="shared" si="316"/>
        <v>30</v>
      </c>
      <c r="M1268" s="16">
        <f t="shared" si="316"/>
        <v>0</v>
      </c>
      <c r="N1268" s="16">
        <f t="shared" si="316"/>
        <v>0</v>
      </c>
      <c r="O1268" s="16">
        <f t="shared" si="316"/>
        <v>0</v>
      </c>
      <c r="P1268" s="16">
        <f t="shared" si="316"/>
        <v>0</v>
      </c>
      <c r="Q1268" s="7"/>
      <c r="R1268" s="7"/>
      <c r="S1268" s="16">
        <f>SUBTOTAL(9,S1267:S1267)</f>
        <v>30</v>
      </c>
    </row>
    <row r="1269" spans="2:19" outlineLevel="2" x14ac:dyDescent="0.15">
      <c r="B1269" s="10" t="s">
        <v>1738</v>
      </c>
      <c r="C1269" s="10" t="s">
        <v>20</v>
      </c>
      <c r="D1269" s="7" t="s">
        <v>269</v>
      </c>
      <c r="E1269" s="10" t="s">
        <v>1044</v>
      </c>
      <c r="F1269" s="10" t="s">
        <v>1193</v>
      </c>
      <c r="G1269" s="10" t="s">
        <v>1193</v>
      </c>
      <c r="H1269" s="16">
        <v>0</v>
      </c>
      <c r="I1269" s="16">
        <v>0</v>
      </c>
      <c r="J1269" s="16">
        <v>0</v>
      </c>
      <c r="K1269" s="16">
        <v>42</v>
      </c>
      <c r="L1269" s="16">
        <v>41</v>
      </c>
      <c r="M1269" s="16">
        <v>1</v>
      </c>
      <c r="N1269" s="16">
        <v>0</v>
      </c>
      <c r="O1269" s="16">
        <v>0</v>
      </c>
      <c r="P1269" s="16">
        <v>0</v>
      </c>
      <c r="Q1269" s="7" t="s">
        <v>1257</v>
      </c>
      <c r="R1269" s="7" t="str">
        <f>IF(Q1269="","",VLOOKUP(Q1269,Sheet2!$A$14:$B$65,2,0))</f>
        <v>急性期一般入院料６</v>
      </c>
      <c r="S1269" s="16">
        <v>42</v>
      </c>
    </row>
    <row r="1270" spans="2:19" outlineLevel="1" x14ac:dyDescent="0.15">
      <c r="B1270" s="10"/>
      <c r="C1270" s="10"/>
      <c r="D1270" s="9" t="s">
        <v>1527</v>
      </c>
      <c r="E1270" s="10"/>
      <c r="F1270" s="10"/>
      <c r="G1270" s="10"/>
      <c r="H1270" s="16">
        <f t="shared" ref="H1270:P1270" si="317">SUBTOTAL(9,H1269:H1269)</f>
        <v>0</v>
      </c>
      <c r="I1270" s="16">
        <f t="shared" si="317"/>
        <v>0</v>
      </c>
      <c r="J1270" s="16">
        <f t="shared" si="317"/>
        <v>0</v>
      </c>
      <c r="K1270" s="16">
        <f t="shared" si="317"/>
        <v>42</v>
      </c>
      <c r="L1270" s="16">
        <f t="shared" si="317"/>
        <v>41</v>
      </c>
      <c r="M1270" s="16">
        <f t="shared" si="317"/>
        <v>1</v>
      </c>
      <c r="N1270" s="16">
        <f t="shared" si="317"/>
        <v>0</v>
      </c>
      <c r="O1270" s="16">
        <f t="shared" si="317"/>
        <v>0</v>
      </c>
      <c r="P1270" s="16">
        <f t="shared" si="317"/>
        <v>0</v>
      </c>
      <c r="Q1270" s="7"/>
      <c r="R1270" s="7"/>
      <c r="S1270" s="16">
        <f>SUBTOTAL(9,S1269:S1269)</f>
        <v>42</v>
      </c>
    </row>
    <row r="1271" spans="2:19" outlineLevel="2" x14ac:dyDescent="0.15">
      <c r="B1271" s="10" t="s">
        <v>1738</v>
      </c>
      <c r="C1271" s="10" t="s">
        <v>20</v>
      </c>
      <c r="D1271" s="7" t="s">
        <v>101</v>
      </c>
      <c r="E1271" s="10" t="s">
        <v>593</v>
      </c>
      <c r="F1271" s="10" t="s">
        <v>1193</v>
      </c>
      <c r="G1271" s="10" t="s">
        <v>1193</v>
      </c>
      <c r="H1271" s="16">
        <v>50</v>
      </c>
      <c r="I1271" s="16">
        <v>48</v>
      </c>
      <c r="J1271" s="16">
        <v>2</v>
      </c>
      <c r="K1271" s="16">
        <v>0</v>
      </c>
      <c r="L1271" s="16">
        <v>0</v>
      </c>
      <c r="M1271" s="16">
        <v>0</v>
      </c>
      <c r="N1271" s="16">
        <v>0</v>
      </c>
      <c r="O1271" s="16">
        <v>0</v>
      </c>
      <c r="P1271" s="16">
        <v>0</v>
      </c>
      <c r="Q1271" s="7" t="s">
        <v>1272</v>
      </c>
      <c r="R1271" s="7" t="str">
        <f>IF(Q1271="","",VLOOKUP(Q1271,Sheet2!$A$14:$B$65,2,0))</f>
        <v>回復期リハビリテーション病棟入院料２</v>
      </c>
      <c r="S1271" s="16">
        <v>50</v>
      </c>
    </row>
    <row r="1272" spans="2:19" outlineLevel="2" x14ac:dyDescent="0.15">
      <c r="B1272" s="10" t="s">
        <v>1738</v>
      </c>
      <c r="C1272" s="10" t="s">
        <v>20</v>
      </c>
      <c r="D1272" s="7" t="s">
        <v>101</v>
      </c>
      <c r="E1272" s="10" t="s">
        <v>594</v>
      </c>
      <c r="F1272" s="10" t="s">
        <v>1322</v>
      </c>
      <c r="G1272" s="10" t="s">
        <v>1322</v>
      </c>
      <c r="H1272" s="16">
        <v>49</v>
      </c>
      <c r="I1272" s="16">
        <v>49</v>
      </c>
      <c r="J1272" s="16">
        <v>0</v>
      </c>
      <c r="K1272" s="16">
        <v>0</v>
      </c>
      <c r="L1272" s="16">
        <v>0</v>
      </c>
      <c r="M1272" s="16">
        <v>0</v>
      </c>
      <c r="N1272" s="16">
        <v>0</v>
      </c>
      <c r="O1272" s="16">
        <v>0</v>
      </c>
      <c r="P1272" s="16">
        <v>0</v>
      </c>
      <c r="Q1272" s="7" t="s">
        <v>1254</v>
      </c>
      <c r="R1272" s="7" t="str">
        <f>IF(Q1272="","",VLOOKUP(Q1272,Sheet2!$A$14:$B$65,2,0))</f>
        <v>急性期一般入院料２</v>
      </c>
      <c r="S1272" s="16">
        <v>49</v>
      </c>
    </row>
    <row r="1273" spans="2:19" outlineLevel="2" x14ac:dyDescent="0.15">
      <c r="B1273" s="10" t="s">
        <v>1738</v>
      </c>
      <c r="C1273" s="10" t="s">
        <v>20</v>
      </c>
      <c r="D1273" s="7" t="s">
        <v>101</v>
      </c>
      <c r="E1273" s="10" t="s">
        <v>595</v>
      </c>
      <c r="F1273" s="10" t="s">
        <v>1323</v>
      </c>
      <c r="G1273" s="10" t="s">
        <v>1323</v>
      </c>
      <c r="H1273" s="16">
        <v>43</v>
      </c>
      <c r="I1273" s="16">
        <v>43</v>
      </c>
      <c r="J1273" s="16">
        <v>0</v>
      </c>
      <c r="K1273" s="16">
        <v>0</v>
      </c>
      <c r="L1273" s="16">
        <v>0</v>
      </c>
      <c r="M1273" s="16">
        <v>0</v>
      </c>
      <c r="N1273" s="16">
        <v>0</v>
      </c>
      <c r="O1273" s="16">
        <v>0</v>
      </c>
      <c r="P1273" s="16">
        <v>0</v>
      </c>
      <c r="Q1273" s="7" t="s">
        <v>1282</v>
      </c>
      <c r="R1273" s="7" t="str">
        <f>IF(Q1273="","",VLOOKUP(Q1273,Sheet2!$A$14:$B$65,2,0))</f>
        <v>小児入院医療管理料３</v>
      </c>
      <c r="S1273" s="16">
        <v>43</v>
      </c>
    </row>
    <row r="1274" spans="2:19" outlineLevel="1" x14ac:dyDescent="0.15">
      <c r="B1274" s="10"/>
      <c r="C1274" s="10"/>
      <c r="D1274" s="9" t="s">
        <v>1360</v>
      </c>
      <c r="E1274" s="10"/>
      <c r="F1274" s="10"/>
      <c r="G1274" s="10"/>
      <c r="H1274" s="16">
        <f t="shared" ref="H1274:P1274" si="318">SUBTOTAL(9,H1271:H1273)</f>
        <v>142</v>
      </c>
      <c r="I1274" s="16">
        <f t="shared" si="318"/>
        <v>140</v>
      </c>
      <c r="J1274" s="16">
        <f t="shared" si="318"/>
        <v>2</v>
      </c>
      <c r="K1274" s="16">
        <f t="shared" si="318"/>
        <v>0</v>
      </c>
      <c r="L1274" s="16">
        <f t="shared" si="318"/>
        <v>0</v>
      </c>
      <c r="M1274" s="16">
        <f t="shared" si="318"/>
        <v>0</v>
      </c>
      <c r="N1274" s="16">
        <f t="shared" si="318"/>
        <v>0</v>
      </c>
      <c r="O1274" s="16">
        <f t="shared" si="318"/>
        <v>0</v>
      </c>
      <c r="P1274" s="16">
        <f t="shared" si="318"/>
        <v>0</v>
      </c>
      <c r="Q1274" s="7"/>
      <c r="R1274" s="7"/>
      <c r="S1274" s="16">
        <f>SUBTOTAL(9,S1271:S1273)</f>
        <v>142</v>
      </c>
    </row>
    <row r="1275" spans="2:19" outlineLevel="2" x14ac:dyDescent="0.15">
      <c r="B1275" s="10" t="s">
        <v>1738</v>
      </c>
      <c r="C1275" s="10" t="s">
        <v>20</v>
      </c>
      <c r="D1275" s="7" t="s">
        <v>128</v>
      </c>
      <c r="E1275" s="10" t="s">
        <v>675</v>
      </c>
      <c r="F1275" s="10" t="s">
        <v>1323</v>
      </c>
      <c r="G1275" s="10" t="s">
        <v>1323</v>
      </c>
      <c r="H1275" s="16">
        <v>42</v>
      </c>
      <c r="I1275" s="16">
        <v>41</v>
      </c>
      <c r="J1275" s="16">
        <v>1</v>
      </c>
      <c r="K1275" s="16">
        <v>0</v>
      </c>
      <c r="L1275" s="16">
        <v>0</v>
      </c>
      <c r="M1275" s="16">
        <v>0</v>
      </c>
      <c r="N1275" s="16">
        <v>0</v>
      </c>
      <c r="O1275" s="16">
        <v>0</v>
      </c>
      <c r="P1275" s="16">
        <v>0</v>
      </c>
      <c r="Q1275" s="7" t="s">
        <v>1282</v>
      </c>
      <c r="R1275" s="7" t="str">
        <f>IF(Q1275="","",VLOOKUP(Q1275,Sheet2!$A$14:$B$65,2,0))</f>
        <v>小児入院医療管理料３</v>
      </c>
      <c r="S1275" s="16">
        <v>42</v>
      </c>
    </row>
    <row r="1276" spans="2:19" outlineLevel="2" x14ac:dyDescent="0.15">
      <c r="B1276" s="10" t="s">
        <v>1738</v>
      </c>
      <c r="C1276" s="10" t="s">
        <v>20</v>
      </c>
      <c r="D1276" s="7" t="s">
        <v>128</v>
      </c>
      <c r="E1276" s="10" t="s">
        <v>676</v>
      </c>
      <c r="F1276" s="10" t="s">
        <v>1322</v>
      </c>
      <c r="G1276" s="10" t="s">
        <v>1322</v>
      </c>
      <c r="H1276" s="16">
        <v>38</v>
      </c>
      <c r="I1276" s="16">
        <v>38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  <c r="Q1276" s="7" t="s">
        <v>1254</v>
      </c>
      <c r="R1276" s="7" t="str">
        <f>IF(Q1276="","",VLOOKUP(Q1276,Sheet2!$A$14:$B$65,2,0))</f>
        <v>急性期一般入院料２</v>
      </c>
      <c r="S1276" s="16">
        <v>38</v>
      </c>
    </row>
    <row r="1277" spans="2:19" outlineLevel="2" x14ac:dyDescent="0.15">
      <c r="B1277" s="10" t="s">
        <v>1738</v>
      </c>
      <c r="C1277" s="10" t="s">
        <v>20</v>
      </c>
      <c r="D1277" s="7" t="s">
        <v>128</v>
      </c>
      <c r="E1277" s="10" t="s">
        <v>677</v>
      </c>
      <c r="F1277" s="10" t="s">
        <v>1193</v>
      </c>
      <c r="G1277" s="10" t="s">
        <v>1193</v>
      </c>
      <c r="H1277" s="16">
        <v>0</v>
      </c>
      <c r="I1277" s="16">
        <v>0</v>
      </c>
      <c r="J1277" s="16">
        <v>0</v>
      </c>
      <c r="K1277" s="16">
        <v>51</v>
      </c>
      <c r="L1277" s="16">
        <v>47</v>
      </c>
      <c r="M1277" s="16">
        <v>4</v>
      </c>
      <c r="N1277" s="16">
        <v>0</v>
      </c>
      <c r="O1277" s="16">
        <v>0</v>
      </c>
      <c r="P1277" s="16">
        <v>0</v>
      </c>
      <c r="Q1277" s="7" t="s">
        <v>1257</v>
      </c>
      <c r="R1277" s="7" t="str">
        <f>IF(Q1277="","",VLOOKUP(Q1277,Sheet2!$A$14:$B$65,2,0))</f>
        <v>急性期一般入院料６</v>
      </c>
      <c r="S1277" s="16">
        <v>51</v>
      </c>
    </row>
    <row r="1278" spans="2:19" outlineLevel="2" x14ac:dyDescent="0.15">
      <c r="B1278" s="10" t="s">
        <v>1738</v>
      </c>
      <c r="C1278" s="10" t="s">
        <v>20</v>
      </c>
      <c r="D1278" s="7" t="s">
        <v>128</v>
      </c>
      <c r="E1278" s="10" t="s">
        <v>678</v>
      </c>
      <c r="F1278" s="10" t="s">
        <v>1193</v>
      </c>
      <c r="G1278" s="10" t="s">
        <v>1193</v>
      </c>
      <c r="H1278" s="16">
        <v>0</v>
      </c>
      <c r="I1278" s="16">
        <v>0</v>
      </c>
      <c r="J1278" s="16">
        <v>0</v>
      </c>
      <c r="K1278" s="16">
        <v>50</v>
      </c>
      <c r="L1278" s="16">
        <v>46</v>
      </c>
      <c r="M1278" s="16">
        <v>4</v>
      </c>
      <c r="N1278" s="16">
        <v>0</v>
      </c>
      <c r="O1278" s="16">
        <v>0</v>
      </c>
      <c r="P1278" s="16">
        <v>0</v>
      </c>
      <c r="Q1278" s="7" t="s">
        <v>1266</v>
      </c>
      <c r="R1278" s="7" t="str">
        <f>IF(Q1278="","",VLOOKUP(Q1278,Sheet2!$A$14:$B$65,2,0))</f>
        <v>急性期一般入院料７</v>
      </c>
      <c r="S1278" s="16">
        <v>50</v>
      </c>
    </row>
    <row r="1279" spans="2:19" outlineLevel="1" x14ac:dyDescent="0.15">
      <c r="B1279" s="10"/>
      <c r="C1279" s="10"/>
      <c r="D1279" s="9" t="s">
        <v>1387</v>
      </c>
      <c r="E1279" s="10"/>
      <c r="F1279" s="10"/>
      <c r="G1279" s="10"/>
      <c r="H1279" s="16">
        <f t="shared" ref="H1279:P1279" si="319">SUBTOTAL(9,H1275:H1278)</f>
        <v>80</v>
      </c>
      <c r="I1279" s="16">
        <f t="shared" si="319"/>
        <v>79</v>
      </c>
      <c r="J1279" s="16">
        <f t="shared" si="319"/>
        <v>1</v>
      </c>
      <c r="K1279" s="16">
        <f t="shared" si="319"/>
        <v>101</v>
      </c>
      <c r="L1279" s="16">
        <f t="shared" si="319"/>
        <v>93</v>
      </c>
      <c r="M1279" s="16">
        <f t="shared" si="319"/>
        <v>8</v>
      </c>
      <c r="N1279" s="16">
        <f t="shared" si="319"/>
        <v>0</v>
      </c>
      <c r="O1279" s="16">
        <f t="shared" si="319"/>
        <v>0</v>
      </c>
      <c r="P1279" s="16">
        <f t="shared" si="319"/>
        <v>0</v>
      </c>
      <c r="Q1279" s="7"/>
      <c r="R1279" s="7"/>
      <c r="S1279" s="16">
        <f>SUBTOTAL(9,S1275:S1278)</f>
        <v>181</v>
      </c>
    </row>
    <row r="1280" spans="2:19" outlineLevel="2" x14ac:dyDescent="0.15">
      <c r="B1280" s="10" t="s">
        <v>1738</v>
      </c>
      <c r="C1280" s="10" t="s">
        <v>20</v>
      </c>
      <c r="D1280" s="7" t="s">
        <v>460</v>
      </c>
      <c r="E1280" s="10" t="s">
        <v>492</v>
      </c>
      <c r="F1280" s="10" t="s">
        <v>1322</v>
      </c>
      <c r="G1280" s="10" t="s">
        <v>1322</v>
      </c>
      <c r="H1280" s="16">
        <v>40</v>
      </c>
      <c r="I1280" s="16">
        <v>34</v>
      </c>
      <c r="J1280" s="16">
        <v>6</v>
      </c>
      <c r="K1280" s="16">
        <v>0</v>
      </c>
      <c r="L1280" s="16">
        <v>0</v>
      </c>
      <c r="M1280" s="16">
        <v>0</v>
      </c>
      <c r="N1280" s="16">
        <v>0</v>
      </c>
      <c r="O1280" s="16">
        <v>0</v>
      </c>
      <c r="P1280" s="16">
        <v>0</v>
      </c>
      <c r="Q1280" s="7" t="s">
        <v>1258</v>
      </c>
      <c r="R1280" s="7" t="str">
        <f>IF(Q1280="","",VLOOKUP(Q1280,Sheet2!$A$14:$B$65,2,0))</f>
        <v>急性期一般入院料５</v>
      </c>
      <c r="S1280" s="16">
        <v>40</v>
      </c>
    </row>
    <row r="1281" spans="2:19" outlineLevel="1" x14ac:dyDescent="0.15">
      <c r="B1281" s="10"/>
      <c r="C1281" s="10"/>
      <c r="D1281" s="9" t="s">
        <v>1717</v>
      </c>
      <c r="E1281" s="10"/>
      <c r="F1281" s="10"/>
      <c r="G1281" s="10"/>
      <c r="H1281" s="16">
        <f t="shared" ref="H1281:P1281" si="320">SUBTOTAL(9,H1280:H1280)</f>
        <v>40</v>
      </c>
      <c r="I1281" s="16">
        <f t="shared" si="320"/>
        <v>34</v>
      </c>
      <c r="J1281" s="16">
        <f t="shared" si="320"/>
        <v>6</v>
      </c>
      <c r="K1281" s="16">
        <f t="shared" si="320"/>
        <v>0</v>
      </c>
      <c r="L1281" s="16">
        <f t="shared" si="320"/>
        <v>0</v>
      </c>
      <c r="M1281" s="16">
        <f t="shared" si="320"/>
        <v>0</v>
      </c>
      <c r="N1281" s="16">
        <f t="shared" si="320"/>
        <v>0</v>
      </c>
      <c r="O1281" s="16">
        <f t="shared" si="320"/>
        <v>0</v>
      </c>
      <c r="P1281" s="16">
        <f t="shared" si="320"/>
        <v>0</v>
      </c>
      <c r="Q1281" s="7"/>
      <c r="R1281" s="7"/>
      <c r="S1281" s="16">
        <f>SUBTOTAL(9,S1280:S1280)</f>
        <v>40</v>
      </c>
    </row>
    <row r="1282" spans="2:19" outlineLevel="2" x14ac:dyDescent="0.15">
      <c r="B1282" s="10" t="s">
        <v>1738</v>
      </c>
      <c r="C1282" s="10" t="s">
        <v>62</v>
      </c>
      <c r="D1282" s="7" t="s">
        <v>378</v>
      </c>
      <c r="E1282" s="10" t="s">
        <v>491</v>
      </c>
      <c r="F1282" s="10" t="s">
        <v>1322</v>
      </c>
      <c r="G1282" s="10" t="s">
        <v>1323</v>
      </c>
      <c r="H1282" s="16">
        <v>30</v>
      </c>
      <c r="I1282" s="16">
        <v>30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7" t="s">
        <v>1256</v>
      </c>
      <c r="R1282" s="7" t="str">
        <f>IF(Q1282="","",VLOOKUP(Q1282,Sheet2!$A$14:$B$65,2,0))</f>
        <v>急性期一般入院料４</v>
      </c>
      <c r="S1282" s="16">
        <v>30</v>
      </c>
    </row>
    <row r="1283" spans="2:19" outlineLevel="2" x14ac:dyDescent="0.15">
      <c r="B1283" s="10" t="s">
        <v>1738</v>
      </c>
      <c r="C1283" s="10" t="s">
        <v>62</v>
      </c>
      <c r="D1283" s="7" t="s">
        <v>378</v>
      </c>
      <c r="E1283" s="10" t="s">
        <v>633</v>
      </c>
      <c r="F1283" s="10" t="s">
        <v>1193</v>
      </c>
      <c r="G1283" s="10" t="s">
        <v>1193</v>
      </c>
      <c r="H1283" s="16">
        <v>0</v>
      </c>
      <c r="I1283" s="16">
        <v>0</v>
      </c>
      <c r="J1283" s="16">
        <v>0</v>
      </c>
      <c r="K1283" s="16">
        <v>40</v>
      </c>
      <c r="L1283" s="16">
        <v>40</v>
      </c>
      <c r="M1283" s="16">
        <v>0</v>
      </c>
      <c r="N1283" s="16">
        <v>0</v>
      </c>
      <c r="O1283" s="16">
        <v>0</v>
      </c>
      <c r="P1283" s="16">
        <v>0</v>
      </c>
      <c r="Q1283" s="7" t="s">
        <v>1257</v>
      </c>
      <c r="R1283" s="7" t="str">
        <f>IF(Q1283="","",VLOOKUP(Q1283,Sheet2!$A$14:$B$65,2,0))</f>
        <v>急性期一般入院料６</v>
      </c>
      <c r="S1283" s="16">
        <v>40</v>
      </c>
    </row>
    <row r="1284" spans="2:19" outlineLevel="2" x14ac:dyDescent="0.15">
      <c r="B1284" s="10" t="s">
        <v>1738</v>
      </c>
      <c r="C1284" s="10" t="s">
        <v>62</v>
      </c>
      <c r="D1284" s="7" t="s">
        <v>378</v>
      </c>
      <c r="E1284" s="10" t="s">
        <v>634</v>
      </c>
      <c r="F1284" s="10" t="s">
        <v>1193</v>
      </c>
      <c r="G1284" s="10" t="s">
        <v>1193</v>
      </c>
      <c r="H1284" s="16">
        <v>0</v>
      </c>
      <c r="I1284" s="16">
        <v>0</v>
      </c>
      <c r="J1284" s="16">
        <v>0</v>
      </c>
      <c r="K1284" s="16">
        <v>31</v>
      </c>
      <c r="L1284" s="16">
        <v>31</v>
      </c>
      <c r="M1284" s="16">
        <v>0</v>
      </c>
      <c r="N1284" s="16">
        <v>31</v>
      </c>
      <c r="O1284" s="16">
        <v>31</v>
      </c>
      <c r="P1284" s="16">
        <v>0</v>
      </c>
      <c r="Q1284" s="7" t="s">
        <v>433</v>
      </c>
      <c r="R1284" s="7" t="str">
        <f>IF(Q1284="","",VLOOKUP(Q1284,Sheet2!$A$14:$B$65,2,0))</f>
        <v/>
      </c>
      <c r="S1284" s="16">
        <v>0</v>
      </c>
    </row>
    <row r="1285" spans="2:19" outlineLevel="1" x14ac:dyDescent="0.15">
      <c r="B1285" s="10"/>
      <c r="C1285" s="10"/>
      <c r="D1285" s="9" t="s">
        <v>1636</v>
      </c>
      <c r="E1285" s="10"/>
      <c r="F1285" s="10"/>
      <c r="G1285" s="10"/>
      <c r="H1285" s="16">
        <f t="shared" ref="H1285:P1285" si="321">SUBTOTAL(9,H1282:H1284)</f>
        <v>30</v>
      </c>
      <c r="I1285" s="16">
        <f t="shared" si="321"/>
        <v>30</v>
      </c>
      <c r="J1285" s="16">
        <f t="shared" si="321"/>
        <v>0</v>
      </c>
      <c r="K1285" s="16">
        <f t="shared" si="321"/>
        <v>71</v>
      </c>
      <c r="L1285" s="16">
        <f t="shared" si="321"/>
        <v>71</v>
      </c>
      <c r="M1285" s="16">
        <f t="shared" si="321"/>
        <v>0</v>
      </c>
      <c r="N1285" s="16">
        <f t="shared" si="321"/>
        <v>31</v>
      </c>
      <c r="O1285" s="16">
        <f t="shared" si="321"/>
        <v>31</v>
      </c>
      <c r="P1285" s="16">
        <f t="shared" si="321"/>
        <v>0</v>
      </c>
      <c r="Q1285" s="7"/>
      <c r="R1285" s="7"/>
      <c r="S1285" s="16">
        <f>SUBTOTAL(9,S1282:S1284)</f>
        <v>70</v>
      </c>
    </row>
    <row r="1286" spans="2:19" outlineLevel="2" x14ac:dyDescent="0.15">
      <c r="B1286" s="10" t="s">
        <v>1738</v>
      </c>
      <c r="C1286" s="10" t="s">
        <v>8</v>
      </c>
      <c r="D1286" s="7" t="s">
        <v>333</v>
      </c>
      <c r="E1286" s="10" t="s">
        <v>1134</v>
      </c>
      <c r="F1286" s="10" t="s">
        <v>1193</v>
      </c>
      <c r="G1286" s="10" t="s">
        <v>1193</v>
      </c>
      <c r="H1286" s="16">
        <v>0</v>
      </c>
      <c r="I1286" s="16">
        <v>0</v>
      </c>
      <c r="J1286" s="16">
        <v>0</v>
      </c>
      <c r="K1286" s="16">
        <v>58</v>
      </c>
      <c r="L1286" s="16">
        <v>58</v>
      </c>
      <c r="M1286" s="16">
        <v>0</v>
      </c>
      <c r="N1286" s="16">
        <v>0</v>
      </c>
      <c r="O1286" s="16">
        <v>0</v>
      </c>
      <c r="P1286" s="16">
        <v>0</v>
      </c>
      <c r="Q1286" s="7" t="s">
        <v>1257</v>
      </c>
      <c r="R1286" s="7" t="str">
        <f>IF(Q1286="","",VLOOKUP(Q1286,Sheet2!$A$14:$B$65,2,0))</f>
        <v>急性期一般入院料６</v>
      </c>
      <c r="S1286" s="16">
        <v>58</v>
      </c>
    </row>
    <row r="1287" spans="2:19" outlineLevel="1" x14ac:dyDescent="0.15">
      <c r="B1287" s="10"/>
      <c r="C1287" s="10"/>
      <c r="D1287" s="9" t="s">
        <v>1591</v>
      </c>
      <c r="E1287" s="10"/>
      <c r="F1287" s="10"/>
      <c r="G1287" s="10"/>
      <c r="H1287" s="16">
        <f t="shared" ref="H1287:P1287" si="322">SUBTOTAL(9,H1286:H1286)</f>
        <v>0</v>
      </c>
      <c r="I1287" s="16">
        <f t="shared" si="322"/>
        <v>0</v>
      </c>
      <c r="J1287" s="16">
        <f t="shared" si="322"/>
        <v>0</v>
      </c>
      <c r="K1287" s="16">
        <f t="shared" si="322"/>
        <v>58</v>
      </c>
      <c r="L1287" s="16">
        <f t="shared" si="322"/>
        <v>58</v>
      </c>
      <c r="M1287" s="16">
        <f t="shared" si="322"/>
        <v>0</v>
      </c>
      <c r="N1287" s="16">
        <f t="shared" si="322"/>
        <v>0</v>
      </c>
      <c r="O1287" s="16">
        <f t="shared" si="322"/>
        <v>0</v>
      </c>
      <c r="P1287" s="16">
        <f t="shared" si="322"/>
        <v>0</v>
      </c>
      <c r="Q1287" s="7"/>
      <c r="R1287" s="7"/>
      <c r="S1287" s="16">
        <f>SUBTOTAL(9,S1286:S1286)</f>
        <v>58</v>
      </c>
    </row>
    <row r="1288" spans="2:19" outlineLevel="2" x14ac:dyDescent="0.15">
      <c r="B1288" s="10" t="s">
        <v>1738</v>
      </c>
      <c r="C1288" s="10" t="s">
        <v>8</v>
      </c>
      <c r="D1288" s="7" t="s">
        <v>283</v>
      </c>
      <c r="E1288" s="10" t="s">
        <v>530</v>
      </c>
      <c r="F1288" s="10" t="s">
        <v>1322</v>
      </c>
      <c r="G1288" s="10" t="s">
        <v>1322</v>
      </c>
      <c r="H1288" s="16">
        <v>44</v>
      </c>
      <c r="I1288" s="16">
        <v>44</v>
      </c>
      <c r="J1288" s="16">
        <v>0</v>
      </c>
      <c r="K1288" s="16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7" t="s">
        <v>1255</v>
      </c>
      <c r="R1288" s="7" t="str">
        <f>IF(Q1288="","",VLOOKUP(Q1288,Sheet2!$A$14:$B$65,2,0))</f>
        <v>急性期一般入院料３</v>
      </c>
      <c r="S1288" s="16">
        <v>34</v>
      </c>
    </row>
    <row r="1289" spans="2:19" outlineLevel="1" x14ac:dyDescent="0.15">
      <c r="B1289" s="10"/>
      <c r="C1289" s="10"/>
      <c r="D1289" s="9" t="s">
        <v>1541</v>
      </c>
      <c r="E1289" s="10"/>
      <c r="F1289" s="10"/>
      <c r="G1289" s="10"/>
      <c r="H1289" s="16">
        <f t="shared" ref="H1289:P1289" si="323">SUBTOTAL(9,H1288:H1288)</f>
        <v>44</v>
      </c>
      <c r="I1289" s="16">
        <f t="shared" si="323"/>
        <v>44</v>
      </c>
      <c r="J1289" s="16">
        <f t="shared" si="323"/>
        <v>0</v>
      </c>
      <c r="K1289" s="16">
        <f t="shared" si="323"/>
        <v>0</v>
      </c>
      <c r="L1289" s="16">
        <f t="shared" si="323"/>
        <v>0</v>
      </c>
      <c r="M1289" s="16">
        <f t="shared" si="323"/>
        <v>0</v>
      </c>
      <c r="N1289" s="16">
        <f t="shared" si="323"/>
        <v>0</v>
      </c>
      <c r="O1289" s="16">
        <f t="shared" si="323"/>
        <v>0</v>
      </c>
      <c r="P1289" s="16">
        <f t="shared" si="323"/>
        <v>0</v>
      </c>
      <c r="Q1289" s="7"/>
      <c r="R1289" s="7"/>
      <c r="S1289" s="16">
        <f>SUBTOTAL(9,S1288:S1288)</f>
        <v>34</v>
      </c>
    </row>
    <row r="1290" spans="2:19" outlineLevel="2" x14ac:dyDescent="0.15">
      <c r="B1290" s="10" t="s">
        <v>1738</v>
      </c>
      <c r="C1290" s="10" t="s">
        <v>8</v>
      </c>
      <c r="D1290" s="7" t="s">
        <v>377</v>
      </c>
      <c r="E1290" s="10" t="s">
        <v>503</v>
      </c>
      <c r="F1290" s="10" t="s">
        <v>1323</v>
      </c>
      <c r="G1290" s="10" t="s">
        <v>1323</v>
      </c>
      <c r="H1290" s="16">
        <v>39</v>
      </c>
      <c r="I1290" s="16">
        <v>39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7" t="s">
        <v>1282</v>
      </c>
      <c r="R1290" s="7" t="str">
        <f>IF(Q1290="","",VLOOKUP(Q1290,Sheet2!$A$14:$B$65,2,0))</f>
        <v>小児入院医療管理料３</v>
      </c>
      <c r="S1290" s="16">
        <v>39</v>
      </c>
    </row>
    <row r="1291" spans="2:19" outlineLevel="2" x14ac:dyDescent="0.15">
      <c r="B1291" s="10" t="s">
        <v>1738</v>
      </c>
      <c r="C1291" s="10" t="s">
        <v>8</v>
      </c>
      <c r="D1291" s="7" t="s">
        <v>377</v>
      </c>
      <c r="E1291" s="10" t="s">
        <v>764</v>
      </c>
      <c r="F1291" s="10" t="s">
        <v>1193</v>
      </c>
      <c r="G1291" s="10" t="s">
        <v>1193</v>
      </c>
      <c r="H1291" s="16">
        <v>0</v>
      </c>
      <c r="I1291" s="16">
        <v>0</v>
      </c>
      <c r="J1291" s="16">
        <v>0</v>
      </c>
      <c r="K1291" s="16">
        <v>50</v>
      </c>
      <c r="L1291" s="16">
        <v>50</v>
      </c>
      <c r="M1291" s="16">
        <v>0</v>
      </c>
      <c r="N1291" s="16">
        <v>0</v>
      </c>
      <c r="O1291" s="16">
        <v>0</v>
      </c>
      <c r="P1291" s="16">
        <v>0</v>
      </c>
      <c r="Q1291" s="7" t="s">
        <v>1257</v>
      </c>
      <c r="R1291" s="7" t="str">
        <f>IF(Q1291="","",VLOOKUP(Q1291,Sheet2!$A$14:$B$65,2,0))</f>
        <v>急性期一般入院料６</v>
      </c>
      <c r="S1291" s="16">
        <v>50</v>
      </c>
    </row>
    <row r="1292" spans="2:19" outlineLevel="2" x14ac:dyDescent="0.15">
      <c r="B1292" s="10" t="s">
        <v>1738</v>
      </c>
      <c r="C1292" s="10" t="s">
        <v>8</v>
      </c>
      <c r="D1292" s="7" t="s">
        <v>377</v>
      </c>
      <c r="E1292" s="10" t="s">
        <v>850</v>
      </c>
      <c r="F1292" s="10" t="s">
        <v>1323</v>
      </c>
      <c r="G1292" s="10" t="s">
        <v>1323</v>
      </c>
      <c r="H1292" s="16">
        <v>50</v>
      </c>
      <c r="I1292" s="16">
        <v>50</v>
      </c>
      <c r="J1292" s="16">
        <v>0</v>
      </c>
      <c r="K1292" s="16">
        <v>0</v>
      </c>
      <c r="L1292" s="16">
        <v>0</v>
      </c>
      <c r="M1292" s="16">
        <v>0</v>
      </c>
      <c r="N1292" s="16">
        <v>0</v>
      </c>
      <c r="O1292" s="16">
        <v>0</v>
      </c>
      <c r="P1292" s="16">
        <v>0</v>
      </c>
      <c r="Q1292" s="7" t="s">
        <v>1294</v>
      </c>
      <c r="R1292" s="7" t="str">
        <f>IF(Q1292="","",VLOOKUP(Q1292,Sheet2!$A$14:$B$65,2,0))</f>
        <v>特定機能病院一般病棟７対１入院基本料</v>
      </c>
      <c r="S1292" s="16">
        <v>28</v>
      </c>
    </row>
    <row r="1293" spans="2:19" outlineLevel="2" x14ac:dyDescent="0.15">
      <c r="B1293" s="10" t="s">
        <v>1738</v>
      </c>
      <c r="C1293" s="10" t="s">
        <v>8</v>
      </c>
      <c r="D1293" s="7" t="s">
        <v>377</v>
      </c>
      <c r="E1293" s="10" t="s">
        <v>851</v>
      </c>
      <c r="F1293" s="10" t="s">
        <v>1193</v>
      </c>
      <c r="G1293" s="10" t="s">
        <v>1193</v>
      </c>
      <c r="H1293" s="16">
        <v>0</v>
      </c>
      <c r="I1293" s="16">
        <v>0</v>
      </c>
      <c r="J1293" s="16">
        <v>0</v>
      </c>
      <c r="K1293" s="16">
        <v>50</v>
      </c>
      <c r="L1293" s="16">
        <v>50</v>
      </c>
      <c r="M1293" s="16">
        <v>0</v>
      </c>
      <c r="N1293" s="16">
        <v>50</v>
      </c>
      <c r="O1293" s="16">
        <v>50</v>
      </c>
      <c r="P1293" s="16">
        <v>0</v>
      </c>
      <c r="Q1293" s="7" t="s">
        <v>433</v>
      </c>
      <c r="R1293" s="7" t="str">
        <f>IF(Q1293="","",VLOOKUP(Q1293,Sheet2!$A$14:$B$65,2,0))</f>
        <v/>
      </c>
      <c r="S1293" s="16">
        <v>0</v>
      </c>
    </row>
    <row r="1294" spans="2:19" outlineLevel="1" x14ac:dyDescent="0.15">
      <c r="B1294" s="10"/>
      <c r="C1294" s="10"/>
      <c r="D1294" s="9" t="s">
        <v>1635</v>
      </c>
      <c r="E1294" s="10"/>
      <c r="F1294" s="10"/>
      <c r="G1294" s="10"/>
      <c r="H1294" s="16">
        <f t="shared" ref="H1294:P1294" si="324">SUBTOTAL(9,H1290:H1293)</f>
        <v>89</v>
      </c>
      <c r="I1294" s="16">
        <f t="shared" si="324"/>
        <v>89</v>
      </c>
      <c r="J1294" s="16">
        <f t="shared" si="324"/>
        <v>0</v>
      </c>
      <c r="K1294" s="16">
        <f t="shared" si="324"/>
        <v>100</v>
      </c>
      <c r="L1294" s="16">
        <f t="shared" si="324"/>
        <v>100</v>
      </c>
      <c r="M1294" s="16">
        <f t="shared" si="324"/>
        <v>0</v>
      </c>
      <c r="N1294" s="16">
        <f t="shared" si="324"/>
        <v>50</v>
      </c>
      <c r="O1294" s="16">
        <f t="shared" si="324"/>
        <v>50</v>
      </c>
      <c r="P1294" s="16">
        <f t="shared" si="324"/>
        <v>0</v>
      </c>
      <c r="Q1294" s="7"/>
      <c r="R1294" s="7"/>
      <c r="S1294" s="16">
        <f>SUBTOTAL(9,S1290:S1293)</f>
        <v>117</v>
      </c>
    </row>
    <row r="1295" spans="2:19" outlineLevel="2" x14ac:dyDescent="0.15">
      <c r="B1295" s="10" t="s">
        <v>1738</v>
      </c>
      <c r="C1295" s="10" t="s">
        <v>8</v>
      </c>
      <c r="D1295" s="7" t="s">
        <v>422</v>
      </c>
      <c r="E1295" s="10" t="s">
        <v>587</v>
      </c>
      <c r="F1295" s="10" t="s">
        <v>1323</v>
      </c>
      <c r="G1295" s="10" t="s">
        <v>1323</v>
      </c>
      <c r="H1295" s="16">
        <v>28</v>
      </c>
      <c r="I1295" s="16">
        <v>28</v>
      </c>
      <c r="J1295" s="16">
        <v>0</v>
      </c>
      <c r="K1295" s="16">
        <v>0</v>
      </c>
      <c r="L1295" s="16">
        <v>0</v>
      </c>
      <c r="M1295" s="16">
        <v>0</v>
      </c>
      <c r="N1295" s="16">
        <v>0</v>
      </c>
      <c r="O1295" s="16">
        <v>0</v>
      </c>
      <c r="P1295" s="16">
        <v>0</v>
      </c>
      <c r="Q1295" s="7" t="s">
        <v>1276</v>
      </c>
      <c r="R1295" s="7" t="str">
        <f>IF(Q1295="","",VLOOKUP(Q1295,Sheet2!$A$14:$B$65,2,0))</f>
        <v>小児入院医療管理料１</v>
      </c>
      <c r="S1295" s="16">
        <v>28</v>
      </c>
    </row>
    <row r="1296" spans="2:19" outlineLevel="2" x14ac:dyDescent="0.15">
      <c r="B1296" s="10" t="s">
        <v>1738</v>
      </c>
      <c r="C1296" s="10" t="s">
        <v>8</v>
      </c>
      <c r="D1296" s="7" t="s">
        <v>422</v>
      </c>
      <c r="E1296" s="10" t="s">
        <v>492</v>
      </c>
      <c r="F1296" s="10" t="s">
        <v>1322</v>
      </c>
      <c r="G1296" s="10" t="s">
        <v>1322</v>
      </c>
      <c r="H1296" s="16">
        <v>32</v>
      </c>
      <c r="I1296" s="16">
        <v>32</v>
      </c>
      <c r="J1296" s="16">
        <v>0</v>
      </c>
      <c r="K1296" s="16">
        <v>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7" t="s">
        <v>1254</v>
      </c>
      <c r="R1296" s="7" t="str">
        <f>IF(Q1296="","",VLOOKUP(Q1296,Sheet2!$A$14:$B$65,2,0))</f>
        <v>急性期一般入院料２</v>
      </c>
      <c r="S1296" s="16">
        <v>32</v>
      </c>
    </row>
    <row r="1297" spans="2:19" outlineLevel="2" x14ac:dyDescent="0.15">
      <c r="B1297" s="10" t="s">
        <v>1738</v>
      </c>
      <c r="C1297" s="10" t="s">
        <v>8</v>
      </c>
      <c r="D1297" s="7" t="s">
        <v>422</v>
      </c>
      <c r="E1297" s="10" t="s">
        <v>588</v>
      </c>
      <c r="F1297" s="10" t="s">
        <v>1323</v>
      </c>
      <c r="G1297" s="10" t="s">
        <v>1323</v>
      </c>
      <c r="H1297" s="16">
        <v>0</v>
      </c>
      <c r="I1297" s="16">
        <v>0</v>
      </c>
      <c r="J1297" s="16">
        <v>0</v>
      </c>
      <c r="K1297" s="16">
        <v>36</v>
      </c>
      <c r="L1297" s="16">
        <v>36</v>
      </c>
      <c r="M1297" s="16">
        <v>0</v>
      </c>
      <c r="N1297" s="16">
        <v>0</v>
      </c>
      <c r="O1297" s="16">
        <v>0</v>
      </c>
      <c r="P1297" s="16">
        <v>0</v>
      </c>
      <c r="Q1297" s="7" t="s">
        <v>1282</v>
      </c>
      <c r="R1297" s="7" t="str">
        <f>IF(Q1297="","",VLOOKUP(Q1297,Sheet2!$A$14:$B$65,2,0))</f>
        <v>小児入院医療管理料３</v>
      </c>
      <c r="S1297" s="16">
        <v>36</v>
      </c>
    </row>
    <row r="1298" spans="2:19" outlineLevel="1" x14ac:dyDescent="0.15">
      <c r="B1298" s="10"/>
      <c r="C1298" s="10"/>
      <c r="D1298" s="9" t="s">
        <v>1680</v>
      </c>
      <c r="E1298" s="10"/>
      <c r="F1298" s="10"/>
      <c r="G1298" s="10"/>
      <c r="H1298" s="16">
        <f t="shared" ref="H1298:P1298" si="325">SUBTOTAL(9,H1295:H1297)</f>
        <v>60</v>
      </c>
      <c r="I1298" s="16">
        <f t="shared" si="325"/>
        <v>60</v>
      </c>
      <c r="J1298" s="16">
        <f t="shared" si="325"/>
        <v>0</v>
      </c>
      <c r="K1298" s="16">
        <f t="shared" si="325"/>
        <v>36</v>
      </c>
      <c r="L1298" s="16">
        <f t="shared" si="325"/>
        <v>36</v>
      </c>
      <c r="M1298" s="16">
        <f t="shared" si="325"/>
        <v>0</v>
      </c>
      <c r="N1298" s="16">
        <f t="shared" si="325"/>
        <v>0</v>
      </c>
      <c r="O1298" s="16">
        <f t="shared" si="325"/>
        <v>0</v>
      </c>
      <c r="P1298" s="16">
        <f t="shared" si="325"/>
        <v>0</v>
      </c>
      <c r="Q1298" s="7"/>
      <c r="R1298" s="7"/>
      <c r="S1298" s="16">
        <f>SUBTOTAL(9,S1295:S1297)</f>
        <v>96</v>
      </c>
    </row>
    <row r="1299" spans="2:19" outlineLevel="2" x14ac:dyDescent="0.15">
      <c r="B1299" s="10" t="s">
        <v>1738</v>
      </c>
      <c r="C1299" s="10" t="s">
        <v>8</v>
      </c>
      <c r="D1299" s="7" t="s">
        <v>76</v>
      </c>
      <c r="E1299" s="10" t="s">
        <v>510</v>
      </c>
      <c r="F1299" s="10" t="s">
        <v>1322</v>
      </c>
      <c r="G1299" s="10" t="s">
        <v>1322</v>
      </c>
      <c r="H1299" s="16">
        <v>44</v>
      </c>
      <c r="I1299" s="16">
        <v>44</v>
      </c>
      <c r="J1299" s="16">
        <v>0</v>
      </c>
      <c r="K1299" s="16">
        <v>0</v>
      </c>
      <c r="L1299" s="16">
        <v>0</v>
      </c>
      <c r="M1299" s="16">
        <v>0</v>
      </c>
      <c r="N1299" s="16">
        <v>0</v>
      </c>
      <c r="O1299" s="16">
        <v>0</v>
      </c>
      <c r="P1299" s="16">
        <v>0</v>
      </c>
      <c r="Q1299" s="7" t="s">
        <v>1258</v>
      </c>
      <c r="R1299" s="7" t="str">
        <f>IF(Q1299="","",VLOOKUP(Q1299,Sheet2!$A$14:$B$65,2,0))</f>
        <v>急性期一般入院料５</v>
      </c>
      <c r="S1299" s="16">
        <v>44</v>
      </c>
    </row>
    <row r="1300" spans="2:19" outlineLevel="1" x14ac:dyDescent="0.15">
      <c r="B1300" s="10"/>
      <c r="C1300" s="10"/>
      <c r="D1300" s="9" t="s">
        <v>1335</v>
      </c>
      <c r="E1300" s="10"/>
      <c r="F1300" s="10"/>
      <c r="G1300" s="10"/>
      <c r="H1300" s="16">
        <f t="shared" ref="H1300:P1300" si="326">SUBTOTAL(9,H1299:H1299)</f>
        <v>44</v>
      </c>
      <c r="I1300" s="16">
        <f t="shared" si="326"/>
        <v>44</v>
      </c>
      <c r="J1300" s="16">
        <f t="shared" si="326"/>
        <v>0</v>
      </c>
      <c r="K1300" s="16">
        <f t="shared" si="326"/>
        <v>0</v>
      </c>
      <c r="L1300" s="16">
        <f t="shared" si="326"/>
        <v>0</v>
      </c>
      <c r="M1300" s="16">
        <f t="shared" si="326"/>
        <v>0</v>
      </c>
      <c r="N1300" s="16">
        <f t="shared" si="326"/>
        <v>0</v>
      </c>
      <c r="O1300" s="16">
        <f t="shared" si="326"/>
        <v>0</v>
      </c>
      <c r="P1300" s="16">
        <f t="shared" si="326"/>
        <v>0</v>
      </c>
      <c r="Q1300" s="7"/>
      <c r="R1300" s="7"/>
      <c r="S1300" s="16">
        <f>SUBTOTAL(9,S1299:S1299)</f>
        <v>44</v>
      </c>
    </row>
    <row r="1301" spans="2:19" outlineLevel="2" x14ac:dyDescent="0.15">
      <c r="B1301" s="10" t="s">
        <v>1738</v>
      </c>
      <c r="C1301" s="10" t="s">
        <v>8</v>
      </c>
      <c r="D1301" s="7" t="s">
        <v>306</v>
      </c>
      <c r="E1301" s="10" t="s">
        <v>763</v>
      </c>
      <c r="F1301" s="10" t="s">
        <v>1193</v>
      </c>
      <c r="G1301" s="10" t="s">
        <v>1193</v>
      </c>
      <c r="H1301" s="16">
        <v>55</v>
      </c>
      <c r="I1301" s="16">
        <v>55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7" t="s">
        <v>1294</v>
      </c>
      <c r="R1301" s="7" t="str">
        <f>IF(Q1301="","",VLOOKUP(Q1301,Sheet2!$A$14:$B$65,2,0))</f>
        <v>特定機能病院一般病棟７対１入院基本料</v>
      </c>
      <c r="S1301" s="16">
        <v>55</v>
      </c>
    </row>
    <row r="1302" spans="2:19" outlineLevel="1" x14ac:dyDescent="0.15">
      <c r="B1302" s="10"/>
      <c r="C1302" s="10"/>
      <c r="D1302" s="9" t="s">
        <v>1564</v>
      </c>
      <c r="E1302" s="10"/>
      <c r="F1302" s="10"/>
      <c r="G1302" s="10"/>
      <c r="H1302" s="16">
        <f t="shared" ref="H1302:P1302" si="327">SUBTOTAL(9,H1301:H1301)</f>
        <v>55</v>
      </c>
      <c r="I1302" s="16">
        <f t="shared" si="327"/>
        <v>55</v>
      </c>
      <c r="J1302" s="16">
        <f t="shared" si="327"/>
        <v>0</v>
      </c>
      <c r="K1302" s="16">
        <f t="shared" si="327"/>
        <v>0</v>
      </c>
      <c r="L1302" s="16">
        <f t="shared" si="327"/>
        <v>0</v>
      </c>
      <c r="M1302" s="16">
        <f t="shared" si="327"/>
        <v>0</v>
      </c>
      <c r="N1302" s="16">
        <f t="shared" si="327"/>
        <v>0</v>
      </c>
      <c r="O1302" s="16">
        <f t="shared" si="327"/>
        <v>0</v>
      </c>
      <c r="P1302" s="16">
        <f t="shared" si="327"/>
        <v>0</v>
      </c>
      <c r="Q1302" s="7"/>
      <c r="R1302" s="7"/>
      <c r="S1302" s="16">
        <f>SUBTOTAL(9,S1301:S1301)</f>
        <v>55</v>
      </c>
    </row>
    <row r="1303" spans="2:19" outlineLevel="2" x14ac:dyDescent="0.15">
      <c r="B1303" s="10" t="s">
        <v>1738</v>
      </c>
      <c r="C1303" s="10" t="s">
        <v>8</v>
      </c>
      <c r="D1303" s="7" t="s">
        <v>241</v>
      </c>
      <c r="E1303" s="10" t="s">
        <v>970</v>
      </c>
      <c r="F1303" s="10" t="s">
        <v>1323</v>
      </c>
      <c r="G1303" s="10" t="s">
        <v>1323</v>
      </c>
      <c r="H1303" s="16">
        <v>50</v>
      </c>
      <c r="I1303" s="16">
        <v>50</v>
      </c>
      <c r="J1303" s="16">
        <v>0</v>
      </c>
      <c r="K1303" s="16">
        <v>0</v>
      </c>
      <c r="L1303" s="16">
        <v>0</v>
      </c>
      <c r="M1303" s="16">
        <v>0</v>
      </c>
      <c r="N1303" s="16">
        <v>0</v>
      </c>
      <c r="O1303" s="16">
        <v>0</v>
      </c>
      <c r="P1303" s="16">
        <v>0</v>
      </c>
      <c r="Q1303" s="7" t="s">
        <v>1294</v>
      </c>
      <c r="R1303" s="7" t="str">
        <f>IF(Q1303="","",VLOOKUP(Q1303,Sheet2!$A$14:$B$65,2,0))</f>
        <v>特定機能病院一般病棟７対１入院基本料</v>
      </c>
      <c r="S1303" s="16">
        <v>50</v>
      </c>
    </row>
    <row r="1304" spans="2:19" outlineLevel="2" x14ac:dyDescent="0.15">
      <c r="B1304" s="10" t="s">
        <v>1738</v>
      </c>
      <c r="C1304" s="10" t="s">
        <v>8</v>
      </c>
      <c r="D1304" s="7" t="s">
        <v>241</v>
      </c>
      <c r="E1304" s="10" t="s">
        <v>971</v>
      </c>
      <c r="F1304" s="10" t="s">
        <v>1323</v>
      </c>
      <c r="G1304" s="10" t="s">
        <v>1323</v>
      </c>
      <c r="H1304" s="16">
        <v>50</v>
      </c>
      <c r="I1304" s="16">
        <v>50</v>
      </c>
      <c r="J1304" s="16">
        <v>0</v>
      </c>
      <c r="K1304" s="16">
        <v>0</v>
      </c>
      <c r="L1304" s="16">
        <v>0</v>
      </c>
      <c r="M1304" s="16">
        <v>0</v>
      </c>
      <c r="N1304" s="16">
        <v>0</v>
      </c>
      <c r="O1304" s="16">
        <v>0</v>
      </c>
      <c r="P1304" s="16">
        <v>0</v>
      </c>
      <c r="Q1304" s="7" t="s">
        <v>1294</v>
      </c>
      <c r="R1304" s="7" t="str">
        <f>IF(Q1304="","",VLOOKUP(Q1304,Sheet2!$A$14:$B$65,2,0))</f>
        <v>特定機能病院一般病棟７対１入院基本料</v>
      </c>
      <c r="S1304" s="16">
        <v>50</v>
      </c>
    </row>
    <row r="1305" spans="2:19" outlineLevel="2" x14ac:dyDescent="0.15">
      <c r="B1305" s="10" t="s">
        <v>1738</v>
      </c>
      <c r="C1305" s="10" t="s">
        <v>8</v>
      </c>
      <c r="D1305" s="7" t="s">
        <v>241</v>
      </c>
      <c r="E1305" s="10" t="s">
        <v>972</v>
      </c>
      <c r="F1305" s="10" t="s">
        <v>1322</v>
      </c>
      <c r="G1305" s="10" t="s">
        <v>1322</v>
      </c>
      <c r="H1305" s="16">
        <v>50</v>
      </c>
      <c r="I1305" s="16">
        <v>50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7" t="s">
        <v>1254</v>
      </c>
      <c r="R1305" s="7" t="str">
        <f>IF(Q1305="","",VLOOKUP(Q1305,Sheet2!$A$14:$B$65,2,0))</f>
        <v>急性期一般入院料２</v>
      </c>
      <c r="S1305" s="16">
        <v>50</v>
      </c>
    </row>
    <row r="1306" spans="2:19" outlineLevel="1" x14ac:dyDescent="0.15">
      <c r="B1306" s="10"/>
      <c r="C1306" s="10"/>
      <c r="D1306" s="9" t="s">
        <v>1499</v>
      </c>
      <c r="E1306" s="10"/>
      <c r="F1306" s="10"/>
      <c r="G1306" s="10"/>
      <c r="H1306" s="16">
        <f t="shared" ref="H1306:P1306" si="328">SUBTOTAL(9,H1303:H1305)</f>
        <v>150</v>
      </c>
      <c r="I1306" s="16">
        <f t="shared" si="328"/>
        <v>150</v>
      </c>
      <c r="J1306" s="16">
        <f t="shared" si="328"/>
        <v>0</v>
      </c>
      <c r="K1306" s="16">
        <f t="shared" si="328"/>
        <v>0</v>
      </c>
      <c r="L1306" s="16">
        <f t="shared" si="328"/>
        <v>0</v>
      </c>
      <c r="M1306" s="16">
        <f t="shared" si="328"/>
        <v>0</v>
      </c>
      <c r="N1306" s="16">
        <f t="shared" si="328"/>
        <v>0</v>
      </c>
      <c r="O1306" s="16">
        <f t="shared" si="328"/>
        <v>0</v>
      </c>
      <c r="P1306" s="16">
        <f t="shared" si="328"/>
        <v>0</v>
      </c>
      <c r="Q1306" s="7"/>
      <c r="R1306" s="7"/>
      <c r="S1306" s="16">
        <f>SUBTOTAL(9,S1303:S1305)</f>
        <v>150</v>
      </c>
    </row>
    <row r="1307" spans="2:19" outlineLevel="2" x14ac:dyDescent="0.15">
      <c r="B1307" s="10" t="s">
        <v>1738</v>
      </c>
      <c r="C1307" s="10" t="s">
        <v>8</v>
      </c>
      <c r="D1307" s="7" t="s">
        <v>98</v>
      </c>
      <c r="E1307" s="10" t="s">
        <v>484</v>
      </c>
      <c r="F1307" s="10" t="s">
        <v>1322</v>
      </c>
      <c r="G1307" s="10" t="s">
        <v>1322</v>
      </c>
      <c r="H1307" s="16">
        <v>50</v>
      </c>
      <c r="I1307" s="16">
        <v>50</v>
      </c>
      <c r="J1307" s="16">
        <v>0</v>
      </c>
      <c r="K1307" s="16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v>0</v>
      </c>
      <c r="Q1307" s="7" t="s">
        <v>1254</v>
      </c>
      <c r="R1307" s="7" t="str">
        <f>IF(Q1307="","",VLOOKUP(Q1307,Sheet2!$A$14:$B$65,2,0))</f>
        <v>急性期一般入院料２</v>
      </c>
      <c r="S1307" s="16">
        <v>50</v>
      </c>
    </row>
    <row r="1308" spans="2:19" outlineLevel="2" x14ac:dyDescent="0.15">
      <c r="B1308" s="10" t="s">
        <v>1738</v>
      </c>
      <c r="C1308" s="10" t="s">
        <v>8</v>
      </c>
      <c r="D1308" s="7" t="s">
        <v>98</v>
      </c>
      <c r="E1308" s="10" t="s">
        <v>485</v>
      </c>
      <c r="F1308" s="10" t="s">
        <v>1323</v>
      </c>
      <c r="G1308" s="10" t="s">
        <v>1323</v>
      </c>
      <c r="H1308" s="16">
        <v>50</v>
      </c>
      <c r="I1308" s="16">
        <v>50</v>
      </c>
      <c r="J1308" s="16">
        <v>0</v>
      </c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7" t="s">
        <v>1276</v>
      </c>
      <c r="R1308" s="7" t="str">
        <f>IF(Q1308="","",VLOOKUP(Q1308,Sheet2!$A$14:$B$65,2,0))</f>
        <v>小児入院医療管理料１</v>
      </c>
      <c r="S1308" s="16">
        <v>50</v>
      </c>
    </row>
    <row r="1309" spans="2:19" outlineLevel="2" x14ac:dyDescent="0.15">
      <c r="B1309" s="10" t="s">
        <v>1738</v>
      </c>
      <c r="C1309" s="10" t="s">
        <v>8</v>
      </c>
      <c r="D1309" s="7" t="s">
        <v>98</v>
      </c>
      <c r="E1309" s="10" t="s">
        <v>529</v>
      </c>
      <c r="F1309" s="10" t="s">
        <v>1322</v>
      </c>
      <c r="G1309" s="10" t="s">
        <v>1322</v>
      </c>
      <c r="H1309" s="16">
        <v>50</v>
      </c>
      <c r="I1309" s="16">
        <v>50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7" t="s">
        <v>1254</v>
      </c>
      <c r="R1309" s="7" t="str">
        <f>IF(Q1309="","",VLOOKUP(Q1309,Sheet2!$A$14:$B$65,2,0))</f>
        <v>急性期一般入院料２</v>
      </c>
      <c r="S1309" s="16">
        <v>50</v>
      </c>
    </row>
    <row r="1310" spans="2:19" outlineLevel="2" x14ac:dyDescent="0.15">
      <c r="B1310" s="10" t="s">
        <v>1738</v>
      </c>
      <c r="C1310" s="10" t="s">
        <v>8</v>
      </c>
      <c r="D1310" s="7" t="s">
        <v>98</v>
      </c>
      <c r="E1310" s="10" t="s">
        <v>532</v>
      </c>
      <c r="F1310" s="10" t="s">
        <v>1322</v>
      </c>
      <c r="G1310" s="10" t="s">
        <v>1322</v>
      </c>
      <c r="H1310" s="16">
        <v>50</v>
      </c>
      <c r="I1310" s="16">
        <v>50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7" t="s">
        <v>1254</v>
      </c>
      <c r="R1310" s="7" t="str">
        <f>IF(Q1310="","",VLOOKUP(Q1310,Sheet2!$A$14:$B$65,2,0))</f>
        <v>急性期一般入院料２</v>
      </c>
      <c r="S1310" s="16">
        <v>50</v>
      </c>
    </row>
    <row r="1311" spans="2:19" outlineLevel="2" x14ac:dyDescent="0.15">
      <c r="B1311" s="10" t="s">
        <v>1738</v>
      </c>
      <c r="C1311" s="10" t="s">
        <v>8</v>
      </c>
      <c r="D1311" s="7" t="s">
        <v>98</v>
      </c>
      <c r="E1311" s="10" t="s">
        <v>589</v>
      </c>
      <c r="F1311" s="10" t="s">
        <v>1323</v>
      </c>
      <c r="G1311" s="10" t="s">
        <v>1323</v>
      </c>
      <c r="H1311" s="16">
        <v>50</v>
      </c>
      <c r="I1311" s="16">
        <v>50</v>
      </c>
      <c r="J1311" s="16">
        <v>0</v>
      </c>
      <c r="K1311" s="16">
        <v>0</v>
      </c>
      <c r="L1311" s="16">
        <v>0</v>
      </c>
      <c r="M1311" s="16">
        <v>0</v>
      </c>
      <c r="N1311" s="16">
        <v>0</v>
      </c>
      <c r="O1311" s="16">
        <v>0</v>
      </c>
      <c r="P1311" s="16">
        <v>0</v>
      </c>
      <c r="Q1311" s="7" t="s">
        <v>1282</v>
      </c>
      <c r="R1311" s="7" t="str">
        <f>IF(Q1311="","",VLOOKUP(Q1311,Sheet2!$A$14:$B$65,2,0))</f>
        <v>小児入院医療管理料３</v>
      </c>
      <c r="S1311" s="16">
        <v>50</v>
      </c>
    </row>
    <row r="1312" spans="2:19" outlineLevel="1" x14ac:dyDescent="0.15">
      <c r="B1312" s="10"/>
      <c r="C1312" s="10"/>
      <c r="D1312" s="9" t="s">
        <v>1357</v>
      </c>
      <c r="E1312" s="10"/>
      <c r="F1312" s="10"/>
      <c r="G1312" s="10"/>
      <c r="H1312" s="16">
        <f t="shared" ref="H1312:P1312" si="329">SUBTOTAL(9,H1307:H1311)</f>
        <v>250</v>
      </c>
      <c r="I1312" s="16">
        <f t="shared" si="329"/>
        <v>250</v>
      </c>
      <c r="J1312" s="16">
        <f t="shared" si="329"/>
        <v>0</v>
      </c>
      <c r="K1312" s="16">
        <f t="shared" si="329"/>
        <v>0</v>
      </c>
      <c r="L1312" s="16">
        <f t="shared" si="329"/>
        <v>0</v>
      </c>
      <c r="M1312" s="16">
        <f t="shared" si="329"/>
        <v>0</v>
      </c>
      <c r="N1312" s="16">
        <f t="shared" si="329"/>
        <v>0</v>
      </c>
      <c r="O1312" s="16">
        <f t="shared" si="329"/>
        <v>0</v>
      </c>
      <c r="P1312" s="16">
        <f t="shared" si="329"/>
        <v>0</v>
      </c>
      <c r="Q1312" s="7"/>
      <c r="R1312" s="7"/>
      <c r="S1312" s="16">
        <f>SUBTOTAL(9,S1307:S1311)</f>
        <v>250</v>
      </c>
    </row>
    <row r="1313" spans="2:19" outlineLevel="2" x14ac:dyDescent="0.15">
      <c r="B1313" s="10" t="s">
        <v>1738</v>
      </c>
      <c r="C1313" s="10" t="s">
        <v>8</v>
      </c>
      <c r="D1313" s="7" t="s">
        <v>176</v>
      </c>
      <c r="E1313" s="10" t="s">
        <v>543</v>
      </c>
      <c r="F1313" s="10" t="s">
        <v>1321</v>
      </c>
      <c r="G1313" s="10" t="s">
        <v>1321</v>
      </c>
      <c r="H1313" s="16">
        <v>9</v>
      </c>
      <c r="I1313" s="16">
        <v>9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7" t="s">
        <v>1270</v>
      </c>
      <c r="R1313" s="7" t="str">
        <f>IF(Q1313="","",VLOOKUP(Q1313,Sheet2!$A$14:$B$65,2,0))</f>
        <v>ﾊｲｹｱﾕﾆｯﾄ入院医療管理料２</v>
      </c>
      <c r="S1313" s="16">
        <v>9</v>
      </c>
    </row>
    <row r="1314" spans="2:19" outlineLevel="2" x14ac:dyDescent="0.15">
      <c r="B1314" s="10" t="s">
        <v>1738</v>
      </c>
      <c r="C1314" s="10" t="s">
        <v>8</v>
      </c>
      <c r="D1314" s="7" t="s">
        <v>176</v>
      </c>
      <c r="E1314" s="10" t="s">
        <v>544</v>
      </c>
      <c r="F1314" s="10" t="s">
        <v>1321</v>
      </c>
      <c r="G1314" s="10" t="s">
        <v>1321</v>
      </c>
      <c r="H1314" s="16">
        <v>12</v>
      </c>
      <c r="I1314" s="16">
        <v>12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7" t="s">
        <v>1297</v>
      </c>
      <c r="R1314" s="7" t="str">
        <f>IF(Q1314="","",VLOOKUP(Q1314,Sheet2!$A$14:$B$65,2,0))</f>
        <v>脳卒中ｹｱﾕﾆｯﾄ入院医療管理料</v>
      </c>
      <c r="S1314" s="16">
        <v>12</v>
      </c>
    </row>
    <row r="1315" spans="2:19" outlineLevel="2" x14ac:dyDescent="0.15">
      <c r="B1315" s="10" t="s">
        <v>1738</v>
      </c>
      <c r="C1315" s="10" t="s">
        <v>8</v>
      </c>
      <c r="D1315" s="7" t="s">
        <v>176</v>
      </c>
      <c r="E1315" s="10" t="s">
        <v>785</v>
      </c>
      <c r="F1315" s="10" t="s">
        <v>1321</v>
      </c>
      <c r="G1315" s="10" t="s">
        <v>1321</v>
      </c>
      <c r="H1315" s="16">
        <v>8</v>
      </c>
      <c r="I1315" s="16">
        <v>8</v>
      </c>
      <c r="J1315" s="16">
        <v>0</v>
      </c>
      <c r="K1315" s="16">
        <v>0</v>
      </c>
      <c r="L1315" s="16">
        <v>0</v>
      </c>
      <c r="M1315" s="16">
        <v>0</v>
      </c>
      <c r="N1315" s="16">
        <v>0</v>
      </c>
      <c r="O1315" s="16">
        <v>0</v>
      </c>
      <c r="P1315" s="16">
        <v>0</v>
      </c>
      <c r="Q1315" s="7" t="s">
        <v>1301</v>
      </c>
      <c r="R1315" s="7" t="str">
        <f>IF(Q1315="","",VLOOKUP(Q1315,Sheet2!$A$14:$B$65,2,0))</f>
        <v>救命救急入院料３</v>
      </c>
      <c r="S1315" s="16">
        <v>8</v>
      </c>
    </row>
    <row r="1316" spans="2:19" outlineLevel="2" x14ac:dyDescent="0.15">
      <c r="B1316" s="10" t="s">
        <v>1738</v>
      </c>
      <c r="C1316" s="10" t="s">
        <v>8</v>
      </c>
      <c r="D1316" s="7" t="s">
        <v>176</v>
      </c>
      <c r="E1316" s="10" t="s">
        <v>786</v>
      </c>
      <c r="F1316" s="10" t="s">
        <v>1322</v>
      </c>
      <c r="G1316" s="10" t="s">
        <v>1322</v>
      </c>
      <c r="H1316" s="16">
        <v>44</v>
      </c>
      <c r="I1316" s="16">
        <v>0</v>
      </c>
      <c r="J1316" s="16">
        <v>44</v>
      </c>
      <c r="K1316" s="16">
        <v>0</v>
      </c>
      <c r="L1316" s="16">
        <v>0</v>
      </c>
      <c r="M1316" s="16">
        <v>0</v>
      </c>
      <c r="N1316" s="16">
        <v>0</v>
      </c>
      <c r="O1316" s="16">
        <v>0</v>
      </c>
      <c r="P1316" s="16">
        <v>0</v>
      </c>
      <c r="Q1316" s="7" t="s">
        <v>433</v>
      </c>
      <c r="R1316" s="7" t="str">
        <f>IF(Q1316="","",VLOOKUP(Q1316,Sheet2!$A$14:$B$65,2,0))</f>
        <v/>
      </c>
      <c r="S1316" s="16">
        <v>0</v>
      </c>
    </row>
    <row r="1317" spans="2:19" outlineLevel="2" x14ac:dyDescent="0.15">
      <c r="B1317" s="10" t="s">
        <v>1738</v>
      </c>
      <c r="C1317" s="10" t="s">
        <v>8</v>
      </c>
      <c r="D1317" s="7" t="s">
        <v>176</v>
      </c>
      <c r="E1317" s="10" t="s">
        <v>787</v>
      </c>
      <c r="F1317" s="10" t="s">
        <v>1322</v>
      </c>
      <c r="G1317" s="10" t="s">
        <v>1322</v>
      </c>
      <c r="H1317" s="16">
        <v>36</v>
      </c>
      <c r="I1317" s="16">
        <v>36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7" t="s">
        <v>1219</v>
      </c>
      <c r="R1317" s="7" t="str">
        <f>IF(Q1317="","",VLOOKUP(Q1317,Sheet2!$A$14:$B$65,2,0))</f>
        <v>急性期一般入院料１</v>
      </c>
      <c r="S1317" s="16">
        <v>36</v>
      </c>
    </row>
    <row r="1318" spans="2:19" outlineLevel="2" x14ac:dyDescent="0.15">
      <c r="B1318" s="10" t="s">
        <v>1738</v>
      </c>
      <c r="C1318" s="10" t="s">
        <v>8</v>
      </c>
      <c r="D1318" s="7" t="s">
        <v>176</v>
      </c>
      <c r="E1318" s="10" t="s">
        <v>788</v>
      </c>
      <c r="F1318" s="10" t="s">
        <v>1322</v>
      </c>
      <c r="G1318" s="10" t="s">
        <v>1322</v>
      </c>
      <c r="H1318" s="16">
        <v>39</v>
      </c>
      <c r="I1318" s="16">
        <v>39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7" t="s">
        <v>1219</v>
      </c>
      <c r="R1318" s="7" t="str">
        <f>IF(Q1318="","",VLOOKUP(Q1318,Sheet2!$A$14:$B$65,2,0))</f>
        <v>急性期一般入院料１</v>
      </c>
      <c r="S1318" s="16">
        <v>39</v>
      </c>
    </row>
    <row r="1319" spans="2:19" outlineLevel="2" x14ac:dyDescent="0.15">
      <c r="B1319" s="10" t="s">
        <v>1738</v>
      </c>
      <c r="C1319" s="10" t="s">
        <v>8</v>
      </c>
      <c r="D1319" s="7" t="s">
        <v>176</v>
      </c>
      <c r="E1319" s="10" t="s">
        <v>789</v>
      </c>
      <c r="F1319" s="10" t="s">
        <v>1322</v>
      </c>
      <c r="G1319" s="10" t="s">
        <v>1322</v>
      </c>
      <c r="H1319" s="16">
        <v>24</v>
      </c>
      <c r="I1319" s="16">
        <v>24</v>
      </c>
      <c r="J1319" s="16">
        <v>0</v>
      </c>
      <c r="K1319" s="16">
        <v>0</v>
      </c>
      <c r="L1319" s="16">
        <v>0</v>
      </c>
      <c r="M1319" s="16">
        <v>0</v>
      </c>
      <c r="N1319" s="16">
        <v>0</v>
      </c>
      <c r="O1319" s="16">
        <v>0</v>
      </c>
      <c r="P1319" s="16">
        <v>0</v>
      </c>
      <c r="Q1319" s="7" t="s">
        <v>1219</v>
      </c>
      <c r="R1319" s="7" t="str">
        <f>IF(Q1319="","",VLOOKUP(Q1319,Sheet2!$A$14:$B$65,2,0))</f>
        <v>急性期一般入院料１</v>
      </c>
      <c r="S1319" s="16">
        <v>24</v>
      </c>
    </row>
    <row r="1320" spans="2:19" outlineLevel="2" x14ac:dyDescent="0.15">
      <c r="B1320" s="10" t="s">
        <v>1738</v>
      </c>
      <c r="C1320" s="10" t="s">
        <v>8</v>
      </c>
      <c r="D1320" s="7" t="s">
        <v>176</v>
      </c>
      <c r="E1320" s="10" t="s">
        <v>790</v>
      </c>
      <c r="F1320" s="10" t="s">
        <v>1321</v>
      </c>
      <c r="G1320" s="10" t="s">
        <v>1321</v>
      </c>
      <c r="H1320" s="16">
        <v>6</v>
      </c>
      <c r="I1320" s="16">
        <v>6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7" t="s">
        <v>1279</v>
      </c>
      <c r="R1320" s="7" t="str">
        <f>IF(Q1320="","",VLOOKUP(Q1320,Sheet2!$A$14:$B$65,2,0))</f>
        <v>ﾊｲｹｱﾕﾆｯﾄ入院医療管理料１</v>
      </c>
      <c r="S1320" s="16">
        <v>6</v>
      </c>
    </row>
    <row r="1321" spans="2:19" outlineLevel="2" x14ac:dyDescent="0.15">
      <c r="B1321" s="10" t="s">
        <v>1738</v>
      </c>
      <c r="C1321" s="10" t="s">
        <v>8</v>
      </c>
      <c r="D1321" s="7" t="s">
        <v>176</v>
      </c>
      <c r="E1321" s="10" t="s">
        <v>791</v>
      </c>
      <c r="F1321" s="10" t="s">
        <v>1322</v>
      </c>
      <c r="G1321" s="10" t="s">
        <v>1322</v>
      </c>
      <c r="H1321" s="16">
        <v>28</v>
      </c>
      <c r="I1321" s="16">
        <v>28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7" t="s">
        <v>1219</v>
      </c>
      <c r="R1321" s="7" t="str">
        <f>IF(Q1321="","",VLOOKUP(Q1321,Sheet2!$A$14:$B$65,2,0))</f>
        <v>急性期一般入院料１</v>
      </c>
      <c r="S1321" s="16">
        <v>28</v>
      </c>
    </row>
    <row r="1322" spans="2:19" outlineLevel="2" x14ac:dyDescent="0.15">
      <c r="B1322" s="10" t="s">
        <v>1738</v>
      </c>
      <c r="C1322" s="10" t="s">
        <v>8</v>
      </c>
      <c r="D1322" s="7" t="s">
        <v>176</v>
      </c>
      <c r="E1322" s="10" t="s">
        <v>792</v>
      </c>
      <c r="F1322" s="10" t="s">
        <v>1322</v>
      </c>
      <c r="G1322" s="10" t="s">
        <v>1322</v>
      </c>
      <c r="H1322" s="16">
        <v>38</v>
      </c>
      <c r="I1322" s="16">
        <v>38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7" t="s">
        <v>1219</v>
      </c>
      <c r="R1322" s="7" t="str">
        <f>IF(Q1322="","",VLOOKUP(Q1322,Sheet2!$A$14:$B$65,2,0))</f>
        <v>急性期一般入院料１</v>
      </c>
      <c r="S1322" s="16">
        <v>38</v>
      </c>
    </row>
    <row r="1323" spans="2:19" outlineLevel="2" x14ac:dyDescent="0.15">
      <c r="B1323" s="10" t="s">
        <v>1738</v>
      </c>
      <c r="C1323" s="10" t="s">
        <v>8</v>
      </c>
      <c r="D1323" s="7" t="s">
        <v>176</v>
      </c>
      <c r="E1323" s="10" t="s">
        <v>793</v>
      </c>
      <c r="F1323" s="10" t="s">
        <v>1322</v>
      </c>
      <c r="G1323" s="10" t="s">
        <v>1322</v>
      </c>
      <c r="H1323" s="16">
        <v>60</v>
      </c>
      <c r="I1323" s="16">
        <v>60</v>
      </c>
      <c r="J1323" s="16">
        <v>0</v>
      </c>
      <c r="K1323" s="16">
        <v>0</v>
      </c>
      <c r="L1323" s="16">
        <v>0</v>
      </c>
      <c r="M1323" s="16">
        <v>0</v>
      </c>
      <c r="N1323" s="16">
        <v>0</v>
      </c>
      <c r="O1323" s="16">
        <v>0</v>
      </c>
      <c r="P1323" s="16">
        <v>0</v>
      </c>
      <c r="Q1323" s="7" t="s">
        <v>1219</v>
      </c>
      <c r="R1323" s="7" t="str">
        <f>IF(Q1323="","",VLOOKUP(Q1323,Sheet2!$A$14:$B$65,2,0))</f>
        <v>急性期一般入院料１</v>
      </c>
      <c r="S1323" s="16">
        <v>60</v>
      </c>
    </row>
    <row r="1324" spans="2:19" outlineLevel="2" x14ac:dyDescent="0.15">
      <c r="B1324" s="10" t="s">
        <v>1738</v>
      </c>
      <c r="C1324" s="10" t="s">
        <v>8</v>
      </c>
      <c r="D1324" s="7" t="s">
        <v>176</v>
      </c>
      <c r="E1324" s="10" t="s">
        <v>794</v>
      </c>
      <c r="F1324" s="10" t="s">
        <v>1322</v>
      </c>
      <c r="G1324" s="10" t="s">
        <v>1322</v>
      </c>
      <c r="H1324" s="16">
        <v>41</v>
      </c>
      <c r="I1324" s="16">
        <v>41</v>
      </c>
      <c r="J1324" s="16">
        <v>0</v>
      </c>
      <c r="K1324" s="16">
        <v>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7" t="s">
        <v>1219</v>
      </c>
      <c r="R1324" s="7" t="str">
        <f>IF(Q1324="","",VLOOKUP(Q1324,Sheet2!$A$14:$B$65,2,0))</f>
        <v>急性期一般入院料１</v>
      </c>
      <c r="S1324" s="16">
        <v>41</v>
      </c>
    </row>
    <row r="1325" spans="2:19" outlineLevel="2" x14ac:dyDescent="0.15">
      <c r="B1325" s="10" t="s">
        <v>1738</v>
      </c>
      <c r="C1325" s="10" t="s">
        <v>8</v>
      </c>
      <c r="D1325" s="7" t="s">
        <v>176</v>
      </c>
      <c r="E1325" s="10" t="s">
        <v>795</v>
      </c>
      <c r="F1325" s="10" t="s">
        <v>1321</v>
      </c>
      <c r="G1325" s="10" t="s">
        <v>1321</v>
      </c>
      <c r="H1325" s="16">
        <v>14</v>
      </c>
      <c r="I1325" s="16">
        <v>14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7" t="s">
        <v>1303</v>
      </c>
      <c r="R1325" s="7" t="str">
        <f>IF(Q1325="","",VLOOKUP(Q1325,Sheet2!$A$14:$B$65,2,0))</f>
        <v>専門病院10対１入院基本料</v>
      </c>
      <c r="S1325" s="16">
        <v>14</v>
      </c>
    </row>
    <row r="1326" spans="2:19" outlineLevel="2" x14ac:dyDescent="0.15">
      <c r="B1326" s="10" t="s">
        <v>1738</v>
      </c>
      <c r="C1326" s="10" t="s">
        <v>8</v>
      </c>
      <c r="D1326" s="7" t="s">
        <v>176</v>
      </c>
      <c r="E1326" s="10" t="s">
        <v>796</v>
      </c>
      <c r="F1326" s="10" t="s">
        <v>1322</v>
      </c>
      <c r="G1326" s="10" t="s">
        <v>1322</v>
      </c>
      <c r="H1326" s="16">
        <v>44</v>
      </c>
      <c r="I1326" s="16">
        <v>44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7" t="s">
        <v>1219</v>
      </c>
      <c r="R1326" s="7" t="str">
        <f>IF(Q1326="","",VLOOKUP(Q1326,Sheet2!$A$14:$B$65,2,0))</f>
        <v>急性期一般入院料１</v>
      </c>
      <c r="S1326" s="16">
        <v>44</v>
      </c>
    </row>
    <row r="1327" spans="2:19" outlineLevel="2" x14ac:dyDescent="0.15">
      <c r="B1327" s="10" t="s">
        <v>1738</v>
      </c>
      <c r="C1327" s="10" t="s">
        <v>8</v>
      </c>
      <c r="D1327" s="7" t="s">
        <v>176</v>
      </c>
      <c r="E1327" s="10" t="s">
        <v>797</v>
      </c>
      <c r="F1327" s="10" t="s">
        <v>1321</v>
      </c>
      <c r="G1327" s="10" t="s">
        <v>1321</v>
      </c>
      <c r="H1327" s="16">
        <v>10</v>
      </c>
      <c r="I1327" s="16">
        <v>10</v>
      </c>
      <c r="J1327" s="16">
        <v>0</v>
      </c>
      <c r="K1327" s="16">
        <v>0</v>
      </c>
      <c r="L1327" s="16">
        <v>0</v>
      </c>
      <c r="M1327" s="16">
        <v>0</v>
      </c>
      <c r="N1327" s="16">
        <v>0</v>
      </c>
      <c r="O1327" s="16">
        <v>0</v>
      </c>
      <c r="P1327" s="16">
        <v>0</v>
      </c>
      <c r="Q1327" s="7" t="s">
        <v>1301</v>
      </c>
      <c r="R1327" s="7" t="str">
        <f>IF(Q1327="","",VLOOKUP(Q1327,Sheet2!$A$14:$B$65,2,0))</f>
        <v>救命救急入院料３</v>
      </c>
      <c r="S1327" s="16">
        <v>10</v>
      </c>
    </row>
    <row r="1328" spans="2:19" outlineLevel="2" x14ac:dyDescent="0.15">
      <c r="B1328" s="10" t="s">
        <v>1738</v>
      </c>
      <c r="C1328" s="10" t="s">
        <v>8</v>
      </c>
      <c r="D1328" s="7" t="s">
        <v>176</v>
      </c>
      <c r="E1328" s="10" t="s">
        <v>798</v>
      </c>
      <c r="F1328" s="10" t="s">
        <v>1322</v>
      </c>
      <c r="G1328" s="10" t="s">
        <v>1322</v>
      </c>
      <c r="H1328" s="16">
        <v>38</v>
      </c>
      <c r="I1328" s="16">
        <v>38</v>
      </c>
      <c r="J1328" s="16">
        <v>0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0</v>
      </c>
      <c r="Q1328" s="7" t="s">
        <v>1219</v>
      </c>
      <c r="R1328" s="7" t="str">
        <f>IF(Q1328="","",VLOOKUP(Q1328,Sheet2!$A$14:$B$65,2,0))</f>
        <v>急性期一般入院料１</v>
      </c>
      <c r="S1328" s="16">
        <v>38</v>
      </c>
    </row>
    <row r="1329" spans="2:19" outlineLevel="2" x14ac:dyDescent="0.15">
      <c r="B1329" s="10" t="s">
        <v>1738</v>
      </c>
      <c r="C1329" s="10" t="s">
        <v>8</v>
      </c>
      <c r="D1329" s="7" t="s">
        <v>176</v>
      </c>
      <c r="E1329" s="10" t="s">
        <v>799</v>
      </c>
      <c r="F1329" s="10" t="s">
        <v>1321</v>
      </c>
      <c r="G1329" s="10" t="s">
        <v>1321</v>
      </c>
      <c r="H1329" s="16">
        <v>18</v>
      </c>
      <c r="I1329" s="16">
        <v>12</v>
      </c>
      <c r="J1329" s="16">
        <v>6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7" t="s">
        <v>1303</v>
      </c>
      <c r="R1329" s="7" t="str">
        <f>IF(Q1329="","",VLOOKUP(Q1329,Sheet2!$A$14:$B$65,2,0))</f>
        <v>専門病院10対１入院基本料</v>
      </c>
      <c r="S1329" s="16">
        <v>12</v>
      </c>
    </row>
    <row r="1330" spans="2:19" outlineLevel="2" x14ac:dyDescent="0.15">
      <c r="B1330" s="10" t="s">
        <v>1738</v>
      </c>
      <c r="C1330" s="10" t="s">
        <v>8</v>
      </c>
      <c r="D1330" s="7" t="s">
        <v>176</v>
      </c>
      <c r="E1330" s="10" t="s">
        <v>708</v>
      </c>
      <c r="F1330" s="10" t="s">
        <v>1321</v>
      </c>
      <c r="G1330" s="10" t="s">
        <v>1321</v>
      </c>
      <c r="H1330" s="16">
        <v>13</v>
      </c>
      <c r="I1330" s="16">
        <v>11</v>
      </c>
      <c r="J1330" s="16">
        <v>2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7" t="s">
        <v>1305</v>
      </c>
      <c r="R1330" s="7" t="str">
        <f>IF(Q1330="","",VLOOKUP(Q1330,Sheet2!$A$14:$B$65,2,0))</f>
        <v>障害者施設等15対１入院基本料</v>
      </c>
      <c r="S1330" s="16">
        <v>11</v>
      </c>
    </row>
    <row r="1331" spans="2:19" outlineLevel="2" x14ac:dyDescent="0.15">
      <c r="B1331" s="10" t="s">
        <v>1738</v>
      </c>
      <c r="C1331" s="10" t="s">
        <v>8</v>
      </c>
      <c r="D1331" s="7" t="s">
        <v>176</v>
      </c>
      <c r="E1331" s="10" t="s">
        <v>800</v>
      </c>
      <c r="F1331" s="10" t="s">
        <v>1322</v>
      </c>
      <c r="G1331" s="10" t="s">
        <v>1322</v>
      </c>
      <c r="H1331" s="16">
        <v>36</v>
      </c>
      <c r="I1331" s="16">
        <v>36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  <c r="Q1331" s="7" t="s">
        <v>1219</v>
      </c>
      <c r="R1331" s="7" t="str">
        <f>IF(Q1331="","",VLOOKUP(Q1331,Sheet2!$A$14:$B$65,2,0))</f>
        <v>急性期一般入院料１</v>
      </c>
      <c r="S1331" s="16">
        <v>36</v>
      </c>
    </row>
    <row r="1332" spans="2:19" outlineLevel="2" x14ac:dyDescent="0.15">
      <c r="B1332" s="10" t="s">
        <v>1738</v>
      </c>
      <c r="C1332" s="10" t="s">
        <v>8</v>
      </c>
      <c r="D1332" s="7" t="s">
        <v>176</v>
      </c>
      <c r="E1332" s="10" t="s">
        <v>801</v>
      </c>
      <c r="F1332" s="10" t="s">
        <v>1321</v>
      </c>
      <c r="G1332" s="10" t="s">
        <v>1321</v>
      </c>
      <c r="H1332" s="16">
        <v>22</v>
      </c>
      <c r="I1332" s="16">
        <v>22</v>
      </c>
      <c r="J1332" s="16">
        <v>0</v>
      </c>
      <c r="K1332" s="16">
        <v>0</v>
      </c>
      <c r="L1332" s="16">
        <v>0</v>
      </c>
      <c r="M1332" s="16">
        <v>0</v>
      </c>
      <c r="N1332" s="16">
        <v>0</v>
      </c>
      <c r="O1332" s="16">
        <v>0</v>
      </c>
      <c r="P1332" s="16">
        <v>0</v>
      </c>
      <c r="Q1332" s="7" t="s">
        <v>1303</v>
      </c>
      <c r="R1332" s="7" t="str">
        <f>IF(Q1332="","",VLOOKUP(Q1332,Sheet2!$A$14:$B$65,2,0))</f>
        <v>専門病院10対１入院基本料</v>
      </c>
      <c r="S1332" s="16">
        <v>22</v>
      </c>
    </row>
    <row r="1333" spans="2:19" outlineLevel="2" x14ac:dyDescent="0.15">
      <c r="B1333" s="10" t="s">
        <v>1738</v>
      </c>
      <c r="C1333" s="10" t="s">
        <v>8</v>
      </c>
      <c r="D1333" s="7" t="s">
        <v>176</v>
      </c>
      <c r="E1333" s="10" t="s">
        <v>802</v>
      </c>
      <c r="F1333" s="10" t="s">
        <v>1322</v>
      </c>
      <c r="G1333" s="10" t="s">
        <v>1322</v>
      </c>
      <c r="H1333" s="16">
        <v>18</v>
      </c>
      <c r="I1333" s="16">
        <v>18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7" t="s">
        <v>1290</v>
      </c>
      <c r="R1333" s="7" t="str">
        <f>IF(Q1333="","",VLOOKUP(Q1333,Sheet2!$A$14:$B$65,2,0))</f>
        <v>回復期リハビリテーション病棟入院料４</v>
      </c>
      <c r="S1333" s="16">
        <v>18</v>
      </c>
    </row>
    <row r="1334" spans="2:19" outlineLevel="2" x14ac:dyDescent="0.15">
      <c r="B1334" s="10" t="s">
        <v>1738</v>
      </c>
      <c r="C1334" s="10" t="s">
        <v>8</v>
      </c>
      <c r="D1334" s="7" t="s">
        <v>176</v>
      </c>
      <c r="E1334" s="10" t="s">
        <v>803</v>
      </c>
      <c r="F1334" s="10" t="s">
        <v>1322</v>
      </c>
      <c r="G1334" s="10" t="s">
        <v>1322</v>
      </c>
      <c r="H1334" s="16">
        <v>57</v>
      </c>
      <c r="I1334" s="16">
        <v>50</v>
      </c>
      <c r="J1334" s="16">
        <v>7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7" t="s">
        <v>1219</v>
      </c>
      <c r="R1334" s="7" t="str">
        <f>IF(Q1334="","",VLOOKUP(Q1334,Sheet2!$A$14:$B$65,2,0))</f>
        <v>急性期一般入院料１</v>
      </c>
      <c r="S1334" s="16">
        <v>50</v>
      </c>
    </row>
    <row r="1335" spans="2:19" outlineLevel="2" x14ac:dyDescent="0.15">
      <c r="B1335" s="10" t="s">
        <v>1738</v>
      </c>
      <c r="C1335" s="10" t="s">
        <v>8</v>
      </c>
      <c r="D1335" s="7" t="s">
        <v>176</v>
      </c>
      <c r="E1335" s="10" t="s">
        <v>804</v>
      </c>
      <c r="F1335" s="10" t="s">
        <v>1322</v>
      </c>
      <c r="G1335" s="10" t="s">
        <v>1322</v>
      </c>
      <c r="H1335" s="16">
        <v>29</v>
      </c>
      <c r="I1335" s="16">
        <v>29</v>
      </c>
      <c r="J1335" s="16">
        <v>0</v>
      </c>
      <c r="K1335" s="16">
        <v>0</v>
      </c>
      <c r="L1335" s="16">
        <v>0</v>
      </c>
      <c r="M1335" s="16">
        <v>0</v>
      </c>
      <c r="N1335" s="16">
        <v>0</v>
      </c>
      <c r="O1335" s="16">
        <v>0</v>
      </c>
      <c r="P1335" s="16">
        <v>0</v>
      </c>
      <c r="Q1335" s="7" t="s">
        <v>1219</v>
      </c>
      <c r="R1335" s="7" t="str">
        <f>IF(Q1335="","",VLOOKUP(Q1335,Sheet2!$A$14:$B$65,2,0))</f>
        <v>急性期一般入院料１</v>
      </c>
      <c r="S1335" s="16">
        <v>29</v>
      </c>
    </row>
    <row r="1336" spans="2:19" outlineLevel="2" x14ac:dyDescent="0.15">
      <c r="B1336" s="10" t="s">
        <v>1738</v>
      </c>
      <c r="C1336" s="10" t="s">
        <v>8</v>
      </c>
      <c r="D1336" s="7" t="s">
        <v>176</v>
      </c>
      <c r="E1336" s="10" t="s">
        <v>805</v>
      </c>
      <c r="F1336" s="10" t="s">
        <v>1321</v>
      </c>
      <c r="G1336" s="10" t="s">
        <v>1321</v>
      </c>
      <c r="H1336" s="16">
        <v>12</v>
      </c>
      <c r="I1336" s="16">
        <v>12</v>
      </c>
      <c r="J1336" s="16">
        <v>0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7" t="s">
        <v>1301</v>
      </c>
      <c r="R1336" s="7" t="str">
        <f>IF(Q1336="","",VLOOKUP(Q1336,Sheet2!$A$14:$B$65,2,0))</f>
        <v>救命救急入院料３</v>
      </c>
      <c r="S1336" s="16">
        <v>12</v>
      </c>
    </row>
    <row r="1337" spans="2:19" outlineLevel="2" x14ac:dyDescent="0.15">
      <c r="B1337" s="10" t="s">
        <v>1738</v>
      </c>
      <c r="C1337" s="10" t="s">
        <v>8</v>
      </c>
      <c r="D1337" s="7" t="s">
        <v>176</v>
      </c>
      <c r="E1337" s="10" t="s">
        <v>806</v>
      </c>
      <c r="F1337" s="10" t="s">
        <v>1322</v>
      </c>
      <c r="G1337" s="10" t="s">
        <v>1322</v>
      </c>
      <c r="H1337" s="16">
        <v>52</v>
      </c>
      <c r="I1337" s="16">
        <v>52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7" t="s">
        <v>1219</v>
      </c>
      <c r="R1337" s="7" t="str">
        <f>IF(Q1337="","",VLOOKUP(Q1337,Sheet2!$A$14:$B$65,2,0))</f>
        <v>急性期一般入院料１</v>
      </c>
      <c r="S1337" s="16">
        <v>52</v>
      </c>
    </row>
    <row r="1338" spans="2:19" outlineLevel="2" x14ac:dyDescent="0.15">
      <c r="B1338" s="10" t="s">
        <v>1738</v>
      </c>
      <c r="C1338" s="10" t="s">
        <v>8</v>
      </c>
      <c r="D1338" s="7" t="s">
        <v>176</v>
      </c>
      <c r="E1338" s="10" t="s">
        <v>807</v>
      </c>
      <c r="F1338" s="10" t="s">
        <v>1322</v>
      </c>
      <c r="G1338" s="10" t="s">
        <v>1322</v>
      </c>
      <c r="H1338" s="16">
        <v>58</v>
      </c>
      <c r="I1338" s="16">
        <v>53</v>
      </c>
      <c r="J1338" s="16">
        <v>5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7" t="s">
        <v>1219</v>
      </c>
      <c r="R1338" s="7" t="str">
        <f>IF(Q1338="","",VLOOKUP(Q1338,Sheet2!$A$14:$B$65,2,0))</f>
        <v>急性期一般入院料１</v>
      </c>
      <c r="S1338" s="16">
        <v>53</v>
      </c>
    </row>
    <row r="1339" spans="2:19" outlineLevel="2" x14ac:dyDescent="0.15">
      <c r="B1339" s="10" t="s">
        <v>1738</v>
      </c>
      <c r="C1339" s="10" t="s">
        <v>8</v>
      </c>
      <c r="D1339" s="7" t="s">
        <v>176</v>
      </c>
      <c r="E1339" s="10" t="s">
        <v>808</v>
      </c>
      <c r="F1339" s="10" t="s">
        <v>1322</v>
      </c>
      <c r="G1339" s="10" t="s">
        <v>1322</v>
      </c>
      <c r="H1339" s="16">
        <v>60</v>
      </c>
      <c r="I1339" s="16">
        <v>52</v>
      </c>
      <c r="J1339" s="16">
        <v>8</v>
      </c>
      <c r="K1339" s="16">
        <v>0</v>
      </c>
      <c r="L1339" s="16">
        <v>0</v>
      </c>
      <c r="M1339" s="16">
        <v>0</v>
      </c>
      <c r="N1339" s="16">
        <v>0</v>
      </c>
      <c r="O1339" s="16">
        <v>0</v>
      </c>
      <c r="P1339" s="16">
        <v>0</v>
      </c>
      <c r="Q1339" s="7" t="s">
        <v>1219</v>
      </c>
      <c r="R1339" s="7" t="str">
        <f>IF(Q1339="","",VLOOKUP(Q1339,Sheet2!$A$14:$B$65,2,0))</f>
        <v>急性期一般入院料１</v>
      </c>
      <c r="S1339" s="16">
        <v>52</v>
      </c>
    </row>
    <row r="1340" spans="2:19" outlineLevel="2" x14ac:dyDescent="0.15">
      <c r="B1340" s="10" t="s">
        <v>1738</v>
      </c>
      <c r="C1340" s="10" t="s">
        <v>8</v>
      </c>
      <c r="D1340" s="7" t="s">
        <v>176</v>
      </c>
      <c r="E1340" s="10" t="s">
        <v>809</v>
      </c>
      <c r="F1340" s="10" t="s">
        <v>1322</v>
      </c>
      <c r="G1340" s="10" t="s">
        <v>1322</v>
      </c>
      <c r="H1340" s="16">
        <v>56</v>
      </c>
      <c r="I1340" s="16">
        <v>48</v>
      </c>
      <c r="J1340" s="16">
        <v>8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7" t="s">
        <v>1219</v>
      </c>
      <c r="R1340" s="7" t="str">
        <f>IF(Q1340="","",VLOOKUP(Q1340,Sheet2!$A$14:$B$65,2,0))</f>
        <v>急性期一般入院料１</v>
      </c>
      <c r="S1340" s="16">
        <v>48</v>
      </c>
    </row>
    <row r="1341" spans="2:19" outlineLevel="2" x14ac:dyDescent="0.15">
      <c r="B1341" s="10" t="s">
        <v>1738</v>
      </c>
      <c r="C1341" s="10" t="s">
        <v>8</v>
      </c>
      <c r="D1341" s="7" t="s">
        <v>176</v>
      </c>
      <c r="E1341" s="10" t="s">
        <v>810</v>
      </c>
      <c r="F1341" s="10" t="s">
        <v>1193</v>
      </c>
      <c r="G1341" s="10" t="s">
        <v>1193</v>
      </c>
      <c r="H1341" s="16">
        <v>46</v>
      </c>
      <c r="I1341" s="16">
        <v>46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7" t="s">
        <v>1294</v>
      </c>
      <c r="R1341" s="7" t="str">
        <f>IF(Q1341="","",VLOOKUP(Q1341,Sheet2!$A$14:$B$65,2,0))</f>
        <v>特定機能病院一般病棟７対１入院基本料</v>
      </c>
      <c r="S1341" s="16">
        <v>46</v>
      </c>
    </row>
    <row r="1342" spans="2:19" outlineLevel="2" x14ac:dyDescent="0.15">
      <c r="B1342" s="10" t="s">
        <v>1738</v>
      </c>
      <c r="C1342" s="10" t="s">
        <v>8</v>
      </c>
      <c r="D1342" s="7" t="s">
        <v>176</v>
      </c>
      <c r="E1342" s="10" t="s">
        <v>811</v>
      </c>
      <c r="F1342" s="10" t="s">
        <v>1322</v>
      </c>
      <c r="G1342" s="10" t="s">
        <v>1322</v>
      </c>
      <c r="H1342" s="16">
        <v>46</v>
      </c>
      <c r="I1342" s="16">
        <v>46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7" t="s">
        <v>1219</v>
      </c>
      <c r="R1342" s="7" t="str">
        <f>IF(Q1342="","",VLOOKUP(Q1342,Sheet2!$A$14:$B$65,2,0))</f>
        <v>急性期一般入院料１</v>
      </c>
      <c r="S1342" s="16">
        <v>46</v>
      </c>
    </row>
    <row r="1343" spans="2:19" outlineLevel="1" x14ac:dyDescent="0.15">
      <c r="B1343" s="10"/>
      <c r="C1343" s="10"/>
      <c r="D1343" s="9" t="s">
        <v>1435</v>
      </c>
      <c r="E1343" s="10"/>
      <c r="F1343" s="10"/>
      <c r="G1343" s="10"/>
      <c r="H1343" s="16">
        <f t="shared" ref="H1343:P1343" si="330">SUBTOTAL(9,H1313:H1342)</f>
        <v>974</v>
      </c>
      <c r="I1343" s="16">
        <f t="shared" si="330"/>
        <v>894</v>
      </c>
      <c r="J1343" s="16">
        <f t="shared" si="330"/>
        <v>80</v>
      </c>
      <c r="K1343" s="16">
        <f t="shared" si="330"/>
        <v>0</v>
      </c>
      <c r="L1343" s="16">
        <f t="shared" si="330"/>
        <v>0</v>
      </c>
      <c r="M1343" s="16">
        <f t="shared" si="330"/>
        <v>0</v>
      </c>
      <c r="N1343" s="16">
        <f t="shared" si="330"/>
        <v>0</v>
      </c>
      <c r="O1343" s="16">
        <f t="shared" si="330"/>
        <v>0</v>
      </c>
      <c r="P1343" s="16">
        <f t="shared" si="330"/>
        <v>0</v>
      </c>
      <c r="Q1343" s="7"/>
      <c r="R1343" s="7"/>
      <c r="S1343" s="16">
        <f>SUBTOTAL(9,S1313:S1342)</f>
        <v>894</v>
      </c>
    </row>
    <row r="1344" spans="2:19" outlineLevel="2" x14ac:dyDescent="0.15">
      <c r="B1344" s="10" t="s">
        <v>1738</v>
      </c>
      <c r="C1344" s="10" t="s">
        <v>8</v>
      </c>
      <c r="D1344" s="7" t="s">
        <v>143</v>
      </c>
      <c r="E1344" s="10" t="s">
        <v>495</v>
      </c>
      <c r="F1344" s="10" t="s">
        <v>1322</v>
      </c>
      <c r="G1344" s="10" t="s">
        <v>1322</v>
      </c>
      <c r="H1344" s="16">
        <v>20</v>
      </c>
      <c r="I1344" s="16">
        <v>20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16">
        <v>0</v>
      </c>
      <c r="P1344" s="16">
        <v>0</v>
      </c>
      <c r="Q1344" s="7" t="s">
        <v>1290</v>
      </c>
      <c r="R1344" s="7" t="str">
        <f>IF(Q1344="","",VLOOKUP(Q1344,Sheet2!$A$14:$B$65,2,0))</f>
        <v>回復期リハビリテーション病棟入院料４</v>
      </c>
      <c r="S1344" s="16">
        <v>20</v>
      </c>
    </row>
    <row r="1345" spans="2:19" outlineLevel="2" x14ac:dyDescent="0.15">
      <c r="B1345" s="10" t="s">
        <v>1738</v>
      </c>
      <c r="C1345" s="10" t="s">
        <v>8</v>
      </c>
      <c r="D1345" s="7" t="s">
        <v>143</v>
      </c>
      <c r="E1345" s="10" t="s">
        <v>587</v>
      </c>
      <c r="F1345" s="10" t="s">
        <v>1323</v>
      </c>
      <c r="G1345" s="10" t="s">
        <v>1323</v>
      </c>
      <c r="H1345" s="16">
        <v>44</v>
      </c>
      <c r="I1345" s="16">
        <v>44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7" t="s">
        <v>1276</v>
      </c>
      <c r="R1345" s="7" t="str">
        <f>IF(Q1345="","",VLOOKUP(Q1345,Sheet2!$A$14:$B$65,2,0))</f>
        <v>小児入院医療管理料１</v>
      </c>
      <c r="S1345" s="16">
        <v>44</v>
      </c>
    </row>
    <row r="1346" spans="2:19" outlineLevel="2" x14ac:dyDescent="0.15">
      <c r="B1346" s="10" t="s">
        <v>1738</v>
      </c>
      <c r="C1346" s="10" t="s">
        <v>8</v>
      </c>
      <c r="D1346" s="7" t="s">
        <v>143</v>
      </c>
      <c r="E1346" s="10" t="s">
        <v>484</v>
      </c>
      <c r="F1346" s="10" t="s">
        <v>1322</v>
      </c>
      <c r="G1346" s="10" t="s">
        <v>1322</v>
      </c>
      <c r="H1346" s="16">
        <v>44</v>
      </c>
      <c r="I1346" s="16">
        <v>44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7" t="s">
        <v>1254</v>
      </c>
      <c r="R1346" s="7" t="str">
        <f>IF(Q1346="","",VLOOKUP(Q1346,Sheet2!$A$14:$B$65,2,0))</f>
        <v>急性期一般入院料２</v>
      </c>
      <c r="S1346" s="16">
        <v>44</v>
      </c>
    </row>
    <row r="1347" spans="2:19" outlineLevel="2" x14ac:dyDescent="0.15">
      <c r="B1347" s="10" t="s">
        <v>1738</v>
      </c>
      <c r="C1347" s="10" t="s">
        <v>8</v>
      </c>
      <c r="D1347" s="7" t="s">
        <v>143</v>
      </c>
      <c r="E1347" s="10" t="s">
        <v>536</v>
      </c>
      <c r="F1347" s="10" t="s">
        <v>1322</v>
      </c>
      <c r="G1347" s="10" t="s">
        <v>1322</v>
      </c>
      <c r="H1347" s="16">
        <v>45</v>
      </c>
      <c r="I1347" s="16">
        <v>45</v>
      </c>
      <c r="J1347" s="16">
        <v>0</v>
      </c>
      <c r="K1347" s="16">
        <v>0</v>
      </c>
      <c r="L1347" s="16">
        <v>0</v>
      </c>
      <c r="M1347" s="16">
        <v>0</v>
      </c>
      <c r="N1347" s="16">
        <v>0</v>
      </c>
      <c r="O1347" s="16">
        <v>0</v>
      </c>
      <c r="P1347" s="16">
        <v>0</v>
      </c>
      <c r="Q1347" s="7" t="s">
        <v>1254</v>
      </c>
      <c r="R1347" s="7" t="str">
        <f>IF(Q1347="","",VLOOKUP(Q1347,Sheet2!$A$14:$B$65,2,0))</f>
        <v>急性期一般入院料２</v>
      </c>
      <c r="S1347" s="16">
        <v>45</v>
      </c>
    </row>
    <row r="1348" spans="2:19" outlineLevel="2" x14ac:dyDescent="0.15">
      <c r="B1348" s="10" t="s">
        <v>1738</v>
      </c>
      <c r="C1348" s="10" t="s">
        <v>8</v>
      </c>
      <c r="D1348" s="7" t="s">
        <v>143</v>
      </c>
      <c r="E1348" s="10" t="s">
        <v>529</v>
      </c>
      <c r="F1348" s="10" t="s">
        <v>1322</v>
      </c>
      <c r="G1348" s="10" t="s">
        <v>1323</v>
      </c>
      <c r="H1348" s="16">
        <v>44</v>
      </c>
      <c r="I1348" s="16">
        <v>44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7" t="s">
        <v>1282</v>
      </c>
      <c r="R1348" s="7" t="str">
        <f>IF(Q1348="","",VLOOKUP(Q1348,Sheet2!$A$14:$B$65,2,0))</f>
        <v>小児入院医療管理料３</v>
      </c>
      <c r="S1348" s="16">
        <v>44</v>
      </c>
    </row>
    <row r="1349" spans="2:19" outlineLevel="1" x14ac:dyDescent="0.15">
      <c r="B1349" s="10"/>
      <c r="C1349" s="10"/>
      <c r="D1349" s="9" t="s">
        <v>1402</v>
      </c>
      <c r="E1349" s="10"/>
      <c r="F1349" s="10"/>
      <c r="G1349" s="10"/>
      <c r="H1349" s="16">
        <f t="shared" ref="H1349:P1349" si="331">SUBTOTAL(9,H1344:H1348)</f>
        <v>197</v>
      </c>
      <c r="I1349" s="16">
        <f t="shared" si="331"/>
        <v>197</v>
      </c>
      <c r="J1349" s="16">
        <f t="shared" si="331"/>
        <v>0</v>
      </c>
      <c r="K1349" s="16">
        <f t="shared" si="331"/>
        <v>0</v>
      </c>
      <c r="L1349" s="16">
        <f t="shared" si="331"/>
        <v>0</v>
      </c>
      <c r="M1349" s="16">
        <f t="shared" si="331"/>
        <v>0</v>
      </c>
      <c r="N1349" s="16">
        <f t="shared" si="331"/>
        <v>0</v>
      </c>
      <c r="O1349" s="16">
        <f t="shared" si="331"/>
        <v>0</v>
      </c>
      <c r="P1349" s="16">
        <f t="shared" si="331"/>
        <v>0</v>
      </c>
      <c r="Q1349" s="7"/>
      <c r="R1349" s="7"/>
      <c r="S1349" s="16">
        <f>SUBTOTAL(9,S1344:S1348)</f>
        <v>197</v>
      </c>
    </row>
    <row r="1350" spans="2:19" outlineLevel="2" x14ac:dyDescent="0.15">
      <c r="B1350" s="10" t="s">
        <v>1738</v>
      </c>
      <c r="C1350" s="10" t="s">
        <v>8</v>
      </c>
      <c r="D1350" s="7" t="s">
        <v>425</v>
      </c>
      <c r="E1350" s="10" t="s">
        <v>492</v>
      </c>
      <c r="F1350" s="10" t="s">
        <v>1322</v>
      </c>
      <c r="G1350" s="10" t="s">
        <v>1322</v>
      </c>
      <c r="H1350" s="16">
        <v>96</v>
      </c>
      <c r="I1350" s="16">
        <v>44</v>
      </c>
      <c r="J1350" s="16">
        <v>52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7" t="s">
        <v>1256</v>
      </c>
      <c r="R1350" s="7" t="str">
        <f>IF(Q1350="","",VLOOKUP(Q1350,Sheet2!$A$14:$B$65,2,0))</f>
        <v>急性期一般入院料４</v>
      </c>
      <c r="S1350" s="16">
        <v>96</v>
      </c>
    </row>
    <row r="1351" spans="2:19" outlineLevel="1" x14ac:dyDescent="0.15">
      <c r="B1351" s="10"/>
      <c r="C1351" s="10"/>
      <c r="D1351" s="9" t="s">
        <v>1683</v>
      </c>
      <c r="E1351" s="10"/>
      <c r="F1351" s="10"/>
      <c r="G1351" s="10"/>
      <c r="H1351" s="16">
        <f t="shared" ref="H1351:P1351" si="332">SUBTOTAL(9,H1350:H1350)</f>
        <v>96</v>
      </c>
      <c r="I1351" s="16">
        <f t="shared" si="332"/>
        <v>44</v>
      </c>
      <c r="J1351" s="16">
        <f t="shared" si="332"/>
        <v>52</v>
      </c>
      <c r="K1351" s="16">
        <f t="shared" si="332"/>
        <v>0</v>
      </c>
      <c r="L1351" s="16">
        <f t="shared" si="332"/>
        <v>0</v>
      </c>
      <c r="M1351" s="16">
        <f t="shared" si="332"/>
        <v>0</v>
      </c>
      <c r="N1351" s="16">
        <f t="shared" si="332"/>
        <v>0</v>
      </c>
      <c r="O1351" s="16">
        <f t="shared" si="332"/>
        <v>0</v>
      </c>
      <c r="P1351" s="16">
        <f t="shared" si="332"/>
        <v>0</v>
      </c>
      <c r="Q1351" s="7"/>
      <c r="R1351" s="7"/>
      <c r="S1351" s="16">
        <f>SUBTOTAL(9,S1350:S1350)</f>
        <v>96</v>
      </c>
    </row>
    <row r="1352" spans="2:19" outlineLevel="1" x14ac:dyDescent="0.15">
      <c r="B1352" s="67" t="s">
        <v>1754</v>
      </c>
      <c r="C1352" s="68"/>
      <c r="D1352" s="68"/>
      <c r="E1352" s="68"/>
      <c r="F1352" s="68"/>
      <c r="G1352" s="69"/>
      <c r="H1352" s="16">
        <f>SUBTOTAL(9,H1260:H1351)</f>
        <v>2371</v>
      </c>
      <c r="I1352" s="16">
        <f t="shared" ref="I1352:P1352" si="333">SUBTOTAL(9,I1260:I1351)</f>
        <v>2230</v>
      </c>
      <c r="J1352" s="16">
        <f t="shared" si="333"/>
        <v>141</v>
      </c>
      <c r="K1352" s="16">
        <f t="shared" si="333"/>
        <v>546</v>
      </c>
      <c r="L1352" s="16">
        <f t="shared" si="333"/>
        <v>537</v>
      </c>
      <c r="M1352" s="16">
        <f t="shared" si="333"/>
        <v>9</v>
      </c>
      <c r="N1352" s="16">
        <f t="shared" si="333"/>
        <v>117</v>
      </c>
      <c r="O1352" s="16">
        <f t="shared" si="333"/>
        <v>117</v>
      </c>
      <c r="P1352" s="16">
        <f t="shared" si="333"/>
        <v>0</v>
      </c>
      <c r="Q1352" s="7"/>
      <c r="R1352" s="7"/>
      <c r="S1352" s="16">
        <f>SUBTOTAL(9,S1260:S1351)</f>
        <v>2688</v>
      </c>
    </row>
    <row r="1353" spans="2:19" outlineLevel="1" x14ac:dyDescent="0.15">
      <c r="B1353" s="70" t="s">
        <v>1745</v>
      </c>
      <c r="C1353" s="68"/>
      <c r="D1353" s="68"/>
      <c r="E1353" s="68"/>
      <c r="F1353" s="68"/>
      <c r="G1353" s="69"/>
      <c r="H1353" s="16">
        <f>SUMIF($F$1260:$F$1351,"休棟等",H1260:H1351)</f>
        <v>0</v>
      </c>
      <c r="I1353" s="16">
        <f t="shared" ref="I1353:P1353" si="334">SUMIF($F$1260:$F$1351,"休棟等",I1260:I1351)</f>
        <v>0</v>
      </c>
      <c r="J1353" s="16">
        <f t="shared" si="334"/>
        <v>0</v>
      </c>
      <c r="K1353" s="16">
        <f t="shared" si="334"/>
        <v>0</v>
      </c>
      <c r="L1353" s="16">
        <f t="shared" si="334"/>
        <v>0</v>
      </c>
      <c r="M1353" s="16">
        <f t="shared" si="334"/>
        <v>0</v>
      </c>
      <c r="N1353" s="16">
        <f t="shared" si="334"/>
        <v>0</v>
      </c>
      <c r="O1353" s="16">
        <f t="shared" si="334"/>
        <v>0</v>
      </c>
      <c r="P1353" s="16">
        <f t="shared" si="334"/>
        <v>0</v>
      </c>
      <c r="Q1353" s="7"/>
      <c r="R1353" s="7"/>
      <c r="S1353" s="16">
        <f>SUMIF($F$1260:$F$1351,"休棟等",S1260:S1351)</f>
        <v>0</v>
      </c>
    </row>
    <row r="1354" spans="2:19" outlineLevel="1" x14ac:dyDescent="0.15">
      <c r="B1354" s="67" t="s">
        <v>1746</v>
      </c>
      <c r="C1354" s="68"/>
      <c r="D1354" s="68"/>
      <c r="E1354" s="68"/>
      <c r="F1354" s="68"/>
      <c r="G1354" s="69"/>
      <c r="H1354" s="16">
        <f>H1352-H1353</f>
        <v>2371</v>
      </c>
      <c r="I1354" s="16">
        <f t="shared" ref="I1354" si="335">I1352-I1353</f>
        <v>2230</v>
      </c>
      <c r="J1354" s="16">
        <f t="shared" ref="J1354" si="336">J1352-J1353</f>
        <v>141</v>
      </c>
      <c r="K1354" s="16">
        <f t="shared" ref="K1354" si="337">K1352-K1353</f>
        <v>546</v>
      </c>
      <c r="L1354" s="16">
        <f t="shared" ref="L1354" si="338">L1352-L1353</f>
        <v>537</v>
      </c>
      <c r="M1354" s="16">
        <f t="shared" ref="M1354" si="339">M1352-M1353</f>
        <v>9</v>
      </c>
      <c r="N1354" s="16">
        <f t="shared" ref="N1354" si="340">N1352-N1353</f>
        <v>117</v>
      </c>
      <c r="O1354" s="16">
        <f t="shared" ref="O1354" si="341">O1352-O1353</f>
        <v>117</v>
      </c>
      <c r="P1354" s="16">
        <f t="shared" ref="P1354" si="342">P1352-P1353</f>
        <v>0</v>
      </c>
      <c r="Q1354" s="7"/>
      <c r="R1354" s="7"/>
      <c r="S1354" s="16">
        <f>S1352-S1353</f>
        <v>2688</v>
      </c>
    </row>
    <row r="1355" spans="2:19" outlineLevel="2" x14ac:dyDescent="0.15">
      <c r="B1355" s="10" t="s">
        <v>1739</v>
      </c>
      <c r="C1355" s="10" t="s">
        <v>33</v>
      </c>
      <c r="D1355" s="7" t="s">
        <v>136</v>
      </c>
      <c r="E1355" s="10" t="s">
        <v>507</v>
      </c>
      <c r="F1355" s="10" t="s">
        <v>1322</v>
      </c>
      <c r="G1355" s="10" t="s">
        <v>1322</v>
      </c>
      <c r="H1355" s="16">
        <v>61</v>
      </c>
      <c r="I1355" s="16">
        <v>53</v>
      </c>
      <c r="J1355" s="16">
        <v>8</v>
      </c>
      <c r="K1355" s="16">
        <v>0</v>
      </c>
      <c r="L1355" s="16">
        <v>0</v>
      </c>
      <c r="M1355" s="16">
        <v>0</v>
      </c>
      <c r="N1355" s="16">
        <v>0</v>
      </c>
      <c r="O1355" s="16">
        <v>0</v>
      </c>
      <c r="P1355" s="16">
        <v>0</v>
      </c>
      <c r="Q1355" s="7" t="s">
        <v>1254</v>
      </c>
      <c r="R1355" s="7" t="str">
        <f>IF(Q1355="","",VLOOKUP(Q1355,Sheet2!$A$14:$B$65,2,0))</f>
        <v>急性期一般入院料２</v>
      </c>
      <c r="S1355" s="16">
        <v>61</v>
      </c>
    </row>
    <row r="1356" spans="2:19" outlineLevel="2" x14ac:dyDescent="0.15">
      <c r="B1356" s="10" t="s">
        <v>1739</v>
      </c>
      <c r="C1356" s="10" t="s">
        <v>33</v>
      </c>
      <c r="D1356" s="7" t="s">
        <v>136</v>
      </c>
      <c r="E1356" s="10" t="s">
        <v>689</v>
      </c>
      <c r="F1356" s="10" t="s">
        <v>1322</v>
      </c>
      <c r="G1356" s="10" t="s">
        <v>1322</v>
      </c>
      <c r="H1356" s="16">
        <v>39</v>
      </c>
      <c r="I1356" s="16">
        <v>39</v>
      </c>
      <c r="J1356" s="16">
        <v>0</v>
      </c>
      <c r="K1356" s="16">
        <v>0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7" t="s">
        <v>1254</v>
      </c>
      <c r="R1356" s="7" t="str">
        <f>IF(Q1356="","",VLOOKUP(Q1356,Sheet2!$A$14:$B$65,2,0))</f>
        <v>急性期一般入院料２</v>
      </c>
      <c r="S1356" s="16">
        <v>39</v>
      </c>
    </row>
    <row r="1357" spans="2:19" outlineLevel="2" x14ac:dyDescent="0.15">
      <c r="B1357" s="10" t="s">
        <v>1739</v>
      </c>
      <c r="C1357" s="10" t="s">
        <v>33</v>
      </c>
      <c r="D1357" s="7" t="s">
        <v>136</v>
      </c>
      <c r="E1357" s="10" t="s">
        <v>690</v>
      </c>
      <c r="F1357" s="10" t="s">
        <v>1323</v>
      </c>
      <c r="G1357" s="10" t="s">
        <v>1323</v>
      </c>
      <c r="H1357" s="16">
        <v>22</v>
      </c>
      <c r="I1357" s="16">
        <v>22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7" t="s">
        <v>1282</v>
      </c>
      <c r="R1357" s="7" t="str">
        <f>IF(Q1357="","",VLOOKUP(Q1357,Sheet2!$A$14:$B$65,2,0))</f>
        <v>小児入院医療管理料３</v>
      </c>
      <c r="S1357" s="16">
        <v>22</v>
      </c>
    </row>
    <row r="1358" spans="2:19" outlineLevel="2" x14ac:dyDescent="0.15">
      <c r="B1358" s="10" t="s">
        <v>1739</v>
      </c>
      <c r="C1358" s="10" t="s">
        <v>33</v>
      </c>
      <c r="D1358" s="7" t="s">
        <v>136</v>
      </c>
      <c r="E1358" s="10" t="s">
        <v>504</v>
      </c>
      <c r="F1358" s="10" t="s">
        <v>1193</v>
      </c>
      <c r="G1358" s="10" t="s">
        <v>1193</v>
      </c>
      <c r="H1358" s="16">
        <v>0</v>
      </c>
      <c r="I1358" s="16">
        <v>0</v>
      </c>
      <c r="J1358" s="16">
        <v>0</v>
      </c>
      <c r="K1358" s="16">
        <v>40</v>
      </c>
      <c r="L1358" s="16">
        <v>39</v>
      </c>
      <c r="M1358" s="16">
        <v>1</v>
      </c>
      <c r="N1358" s="16">
        <v>0</v>
      </c>
      <c r="O1358" s="16">
        <v>0</v>
      </c>
      <c r="P1358" s="16">
        <v>0</v>
      </c>
      <c r="Q1358" s="7" t="s">
        <v>1257</v>
      </c>
      <c r="R1358" s="7" t="str">
        <f>IF(Q1358="","",VLOOKUP(Q1358,Sheet2!$A$14:$B$65,2,0))</f>
        <v>急性期一般入院料６</v>
      </c>
      <c r="S1358" s="16">
        <v>40</v>
      </c>
    </row>
    <row r="1359" spans="2:19" outlineLevel="2" x14ac:dyDescent="0.15">
      <c r="B1359" s="10" t="s">
        <v>1739</v>
      </c>
      <c r="C1359" s="10" t="s">
        <v>33</v>
      </c>
      <c r="D1359" s="7" t="s">
        <v>136</v>
      </c>
      <c r="E1359" s="10" t="s">
        <v>691</v>
      </c>
      <c r="F1359" s="10" t="s">
        <v>1323</v>
      </c>
      <c r="G1359" s="10" t="s">
        <v>1323</v>
      </c>
      <c r="H1359" s="16">
        <v>0</v>
      </c>
      <c r="I1359" s="16">
        <v>0</v>
      </c>
      <c r="J1359" s="16">
        <v>0</v>
      </c>
      <c r="K1359" s="16">
        <v>60</v>
      </c>
      <c r="L1359" s="16">
        <v>55</v>
      </c>
      <c r="M1359" s="16">
        <v>5</v>
      </c>
      <c r="N1359" s="16">
        <v>0</v>
      </c>
      <c r="O1359" s="16">
        <v>0</v>
      </c>
      <c r="P1359" s="16">
        <v>0</v>
      </c>
      <c r="Q1359" s="7" t="s">
        <v>1276</v>
      </c>
      <c r="R1359" s="7" t="str">
        <f>IF(Q1359="","",VLOOKUP(Q1359,Sheet2!$A$14:$B$65,2,0))</f>
        <v>小児入院医療管理料１</v>
      </c>
      <c r="S1359" s="16">
        <v>60</v>
      </c>
    </row>
    <row r="1360" spans="2:19" outlineLevel="1" x14ac:dyDescent="0.15">
      <c r="B1360" s="10"/>
      <c r="C1360" s="10"/>
      <c r="D1360" s="9" t="s">
        <v>1395</v>
      </c>
      <c r="E1360" s="10"/>
      <c r="F1360" s="10"/>
      <c r="G1360" s="10"/>
      <c r="H1360" s="16">
        <f t="shared" ref="H1360:P1360" si="343">SUBTOTAL(9,H1355:H1359)</f>
        <v>122</v>
      </c>
      <c r="I1360" s="16">
        <f t="shared" si="343"/>
        <v>114</v>
      </c>
      <c r="J1360" s="16">
        <f t="shared" si="343"/>
        <v>8</v>
      </c>
      <c r="K1360" s="16">
        <f t="shared" si="343"/>
        <v>100</v>
      </c>
      <c r="L1360" s="16">
        <f t="shared" si="343"/>
        <v>94</v>
      </c>
      <c r="M1360" s="16">
        <f t="shared" si="343"/>
        <v>6</v>
      </c>
      <c r="N1360" s="16">
        <f t="shared" si="343"/>
        <v>0</v>
      </c>
      <c r="O1360" s="16">
        <f t="shared" si="343"/>
        <v>0</v>
      </c>
      <c r="P1360" s="16">
        <f t="shared" si="343"/>
        <v>0</v>
      </c>
      <c r="Q1360" s="7"/>
      <c r="R1360" s="7"/>
      <c r="S1360" s="16">
        <f>SUBTOTAL(9,S1355:S1359)</f>
        <v>222</v>
      </c>
    </row>
    <row r="1361" spans="2:19" outlineLevel="2" x14ac:dyDescent="0.15">
      <c r="B1361" s="10" t="s">
        <v>1739</v>
      </c>
      <c r="C1361" s="10" t="s">
        <v>15</v>
      </c>
      <c r="D1361" s="7" t="s">
        <v>393</v>
      </c>
      <c r="E1361" s="10" t="s">
        <v>701</v>
      </c>
      <c r="F1361" s="10" t="s">
        <v>1193</v>
      </c>
      <c r="G1361" s="10" t="s">
        <v>1193</v>
      </c>
      <c r="H1361" s="16">
        <v>0</v>
      </c>
      <c r="I1361" s="16">
        <v>0</v>
      </c>
      <c r="J1361" s="16">
        <v>0</v>
      </c>
      <c r="K1361" s="16">
        <v>48</v>
      </c>
      <c r="L1361" s="16">
        <v>48</v>
      </c>
      <c r="M1361" s="16">
        <v>0</v>
      </c>
      <c r="N1361" s="16">
        <v>0</v>
      </c>
      <c r="O1361" s="16">
        <v>0</v>
      </c>
      <c r="P1361" s="16">
        <v>0</v>
      </c>
      <c r="Q1361" s="7" t="s">
        <v>1266</v>
      </c>
      <c r="R1361" s="7" t="str">
        <f>IF(Q1361="","",VLOOKUP(Q1361,Sheet2!$A$14:$B$65,2,0))</f>
        <v>急性期一般入院料７</v>
      </c>
      <c r="S1361" s="16">
        <v>48</v>
      </c>
    </row>
    <row r="1362" spans="2:19" outlineLevel="1" x14ac:dyDescent="0.15">
      <c r="B1362" s="10"/>
      <c r="C1362" s="10"/>
      <c r="D1362" s="9" t="s">
        <v>1651</v>
      </c>
      <c r="E1362" s="10"/>
      <c r="F1362" s="10"/>
      <c r="G1362" s="10"/>
      <c r="H1362" s="16">
        <f t="shared" ref="H1362:P1362" si="344">SUBTOTAL(9,H1361:H1361)</f>
        <v>0</v>
      </c>
      <c r="I1362" s="16">
        <f t="shared" si="344"/>
        <v>0</v>
      </c>
      <c r="J1362" s="16">
        <f t="shared" si="344"/>
        <v>0</v>
      </c>
      <c r="K1362" s="16">
        <f t="shared" si="344"/>
        <v>48</v>
      </c>
      <c r="L1362" s="16">
        <f t="shared" si="344"/>
        <v>48</v>
      </c>
      <c r="M1362" s="16">
        <f t="shared" si="344"/>
        <v>0</v>
      </c>
      <c r="N1362" s="16">
        <f t="shared" si="344"/>
        <v>0</v>
      </c>
      <c r="O1362" s="16">
        <f t="shared" si="344"/>
        <v>0</v>
      </c>
      <c r="P1362" s="16">
        <f t="shared" si="344"/>
        <v>0</v>
      </c>
      <c r="Q1362" s="7"/>
      <c r="R1362" s="7"/>
      <c r="S1362" s="16">
        <f>SUBTOTAL(9,S1361:S1361)</f>
        <v>48</v>
      </c>
    </row>
    <row r="1363" spans="2:19" outlineLevel="2" x14ac:dyDescent="0.15">
      <c r="B1363" s="10" t="s">
        <v>1739</v>
      </c>
      <c r="C1363" s="10" t="s">
        <v>15</v>
      </c>
      <c r="D1363" s="7" t="s">
        <v>86</v>
      </c>
      <c r="E1363" s="10" t="s">
        <v>531</v>
      </c>
      <c r="F1363" s="10" t="s">
        <v>1322</v>
      </c>
      <c r="G1363" s="10" t="s">
        <v>1322</v>
      </c>
      <c r="H1363" s="16">
        <v>60</v>
      </c>
      <c r="I1363" s="16">
        <v>60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16">
        <v>0</v>
      </c>
      <c r="P1363" s="16">
        <v>0</v>
      </c>
      <c r="Q1363" s="7" t="s">
        <v>1256</v>
      </c>
      <c r="R1363" s="7" t="str">
        <f>IF(Q1363="","",VLOOKUP(Q1363,Sheet2!$A$14:$B$65,2,0))</f>
        <v>急性期一般入院料４</v>
      </c>
      <c r="S1363" s="16">
        <v>60</v>
      </c>
    </row>
    <row r="1364" spans="2:19" outlineLevel="1" x14ac:dyDescent="0.15">
      <c r="B1364" s="10"/>
      <c r="C1364" s="10"/>
      <c r="D1364" s="9" t="s">
        <v>1345</v>
      </c>
      <c r="E1364" s="10"/>
      <c r="F1364" s="10"/>
      <c r="G1364" s="10"/>
      <c r="H1364" s="16">
        <f t="shared" ref="H1364:P1364" si="345">SUBTOTAL(9,H1363:H1363)</f>
        <v>60</v>
      </c>
      <c r="I1364" s="16">
        <f t="shared" si="345"/>
        <v>60</v>
      </c>
      <c r="J1364" s="16">
        <f t="shared" si="345"/>
        <v>0</v>
      </c>
      <c r="K1364" s="16">
        <f t="shared" si="345"/>
        <v>0</v>
      </c>
      <c r="L1364" s="16">
        <f t="shared" si="345"/>
        <v>0</v>
      </c>
      <c r="M1364" s="16">
        <f t="shared" si="345"/>
        <v>0</v>
      </c>
      <c r="N1364" s="16">
        <f t="shared" si="345"/>
        <v>0</v>
      </c>
      <c r="O1364" s="16">
        <f t="shared" si="345"/>
        <v>0</v>
      </c>
      <c r="P1364" s="16">
        <f t="shared" si="345"/>
        <v>0</v>
      </c>
      <c r="Q1364" s="7"/>
      <c r="R1364" s="7"/>
      <c r="S1364" s="16">
        <f>SUBTOTAL(9,S1363:S1363)</f>
        <v>60</v>
      </c>
    </row>
    <row r="1365" spans="2:19" outlineLevel="2" x14ac:dyDescent="0.15">
      <c r="B1365" s="10" t="s">
        <v>1739</v>
      </c>
      <c r="C1365" s="10" t="s">
        <v>15</v>
      </c>
      <c r="D1365" s="7" t="s">
        <v>398</v>
      </c>
      <c r="E1365" s="10" t="s">
        <v>1210</v>
      </c>
      <c r="F1365" s="10" t="s">
        <v>1193</v>
      </c>
      <c r="G1365" s="10" t="s">
        <v>1193</v>
      </c>
      <c r="H1365" s="16">
        <v>0</v>
      </c>
      <c r="I1365" s="16">
        <v>0</v>
      </c>
      <c r="J1365" s="16">
        <v>0</v>
      </c>
      <c r="K1365" s="16">
        <v>60</v>
      </c>
      <c r="L1365" s="16">
        <v>60</v>
      </c>
      <c r="M1365" s="16">
        <v>0</v>
      </c>
      <c r="N1365" s="16">
        <v>60</v>
      </c>
      <c r="O1365" s="16">
        <v>60</v>
      </c>
      <c r="P1365" s="16">
        <v>0</v>
      </c>
      <c r="Q1365" s="7" t="s">
        <v>433</v>
      </c>
      <c r="R1365" s="7" t="str">
        <f>IF(Q1365="","",VLOOKUP(Q1365,Sheet2!$A$14:$B$65,2,0))</f>
        <v/>
      </c>
      <c r="S1365" s="16">
        <v>0</v>
      </c>
    </row>
    <row r="1366" spans="2:19" outlineLevel="2" x14ac:dyDescent="0.15">
      <c r="B1366" s="10" t="s">
        <v>1739</v>
      </c>
      <c r="C1366" s="10" t="s">
        <v>15</v>
      </c>
      <c r="D1366" s="7" t="s">
        <v>398</v>
      </c>
      <c r="E1366" s="10" t="s">
        <v>670</v>
      </c>
      <c r="F1366" s="10" t="s">
        <v>1193</v>
      </c>
      <c r="G1366" s="10" t="s">
        <v>1193</v>
      </c>
      <c r="H1366" s="16">
        <v>0</v>
      </c>
      <c r="I1366" s="16">
        <v>0</v>
      </c>
      <c r="J1366" s="16">
        <v>0</v>
      </c>
      <c r="K1366" s="16">
        <v>56</v>
      </c>
      <c r="L1366" s="16">
        <v>56</v>
      </c>
      <c r="M1366" s="16">
        <v>0</v>
      </c>
      <c r="N1366" s="16">
        <v>0</v>
      </c>
      <c r="O1366" s="16">
        <v>0</v>
      </c>
      <c r="P1366" s="16">
        <v>0</v>
      </c>
      <c r="Q1366" s="7" t="s">
        <v>1257</v>
      </c>
      <c r="R1366" s="7" t="str">
        <f>IF(Q1366="","",VLOOKUP(Q1366,Sheet2!$A$14:$B$65,2,0))</f>
        <v>急性期一般入院料６</v>
      </c>
      <c r="S1366" s="16">
        <v>56</v>
      </c>
    </row>
    <row r="1367" spans="2:19" outlineLevel="2" x14ac:dyDescent="0.15">
      <c r="B1367" s="10" t="s">
        <v>1739</v>
      </c>
      <c r="C1367" s="10" t="s">
        <v>15</v>
      </c>
      <c r="D1367" s="7" t="s">
        <v>398</v>
      </c>
      <c r="E1367" s="10" t="s">
        <v>1211</v>
      </c>
      <c r="F1367" s="10" t="s">
        <v>1193</v>
      </c>
      <c r="G1367" s="10" t="s">
        <v>1193</v>
      </c>
      <c r="H1367" s="16">
        <v>0</v>
      </c>
      <c r="I1367" s="16">
        <v>0</v>
      </c>
      <c r="J1367" s="16">
        <v>0</v>
      </c>
      <c r="K1367" s="16">
        <v>30</v>
      </c>
      <c r="L1367" s="16">
        <v>30</v>
      </c>
      <c r="M1367" s="16">
        <v>0</v>
      </c>
      <c r="N1367" s="16">
        <v>30</v>
      </c>
      <c r="O1367" s="16">
        <v>30</v>
      </c>
      <c r="P1367" s="16">
        <v>0</v>
      </c>
      <c r="Q1367" s="7" t="s">
        <v>433</v>
      </c>
      <c r="R1367" s="7" t="str">
        <f>IF(Q1367="","",VLOOKUP(Q1367,Sheet2!$A$14:$B$65,2,0))</f>
        <v/>
      </c>
      <c r="S1367" s="16">
        <v>0</v>
      </c>
    </row>
    <row r="1368" spans="2:19" outlineLevel="1" x14ac:dyDescent="0.15">
      <c r="B1368" s="10"/>
      <c r="C1368" s="10"/>
      <c r="D1368" s="9" t="s">
        <v>1656</v>
      </c>
      <c r="E1368" s="10"/>
      <c r="F1368" s="10"/>
      <c r="G1368" s="10"/>
      <c r="H1368" s="16">
        <f t="shared" ref="H1368:P1368" si="346">SUBTOTAL(9,H1365:H1367)</f>
        <v>0</v>
      </c>
      <c r="I1368" s="16">
        <f t="shared" si="346"/>
        <v>0</v>
      </c>
      <c r="J1368" s="16">
        <f t="shared" si="346"/>
        <v>0</v>
      </c>
      <c r="K1368" s="16">
        <f t="shared" si="346"/>
        <v>146</v>
      </c>
      <c r="L1368" s="16">
        <f t="shared" si="346"/>
        <v>146</v>
      </c>
      <c r="M1368" s="16">
        <f t="shared" si="346"/>
        <v>0</v>
      </c>
      <c r="N1368" s="16">
        <f t="shared" si="346"/>
        <v>90</v>
      </c>
      <c r="O1368" s="16">
        <f t="shared" si="346"/>
        <v>90</v>
      </c>
      <c r="P1368" s="16">
        <f t="shared" si="346"/>
        <v>0</v>
      </c>
      <c r="Q1368" s="7"/>
      <c r="R1368" s="7"/>
      <c r="S1368" s="16">
        <f>SUBTOTAL(9,S1365:S1367)</f>
        <v>56</v>
      </c>
    </row>
    <row r="1369" spans="2:19" outlineLevel="2" x14ac:dyDescent="0.15">
      <c r="B1369" s="10" t="s">
        <v>1739</v>
      </c>
      <c r="C1369" s="10" t="s">
        <v>15</v>
      </c>
      <c r="D1369" s="7" t="s">
        <v>350</v>
      </c>
      <c r="E1369" s="10" t="s">
        <v>1165</v>
      </c>
      <c r="F1369" s="10" t="s">
        <v>1193</v>
      </c>
      <c r="G1369" s="10" t="s">
        <v>1193</v>
      </c>
      <c r="H1369" s="16">
        <v>0</v>
      </c>
      <c r="I1369" s="16">
        <v>0</v>
      </c>
      <c r="J1369" s="16">
        <v>0</v>
      </c>
      <c r="K1369" s="16">
        <v>26</v>
      </c>
      <c r="L1369" s="16">
        <v>26</v>
      </c>
      <c r="M1369" s="16">
        <v>0</v>
      </c>
      <c r="N1369" s="16">
        <v>0</v>
      </c>
      <c r="O1369" s="16">
        <v>0</v>
      </c>
      <c r="P1369" s="16">
        <v>0</v>
      </c>
      <c r="Q1369" s="7" t="s">
        <v>1266</v>
      </c>
      <c r="R1369" s="7" t="str">
        <f>IF(Q1369="","",VLOOKUP(Q1369,Sheet2!$A$14:$B$65,2,0))</f>
        <v>急性期一般入院料７</v>
      </c>
      <c r="S1369" s="16">
        <v>26</v>
      </c>
    </row>
    <row r="1370" spans="2:19" outlineLevel="2" x14ac:dyDescent="0.15">
      <c r="B1370" s="10" t="s">
        <v>1739</v>
      </c>
      <c r="C1370" s="10" t="s">
        <v>15</v>
      </c>
      <c r="D1370" s="7" t="s">
        <v>350</v>
      </c>
      <c r="E1370" s="10" t="s">
        <v>484</v>
      </c>
      <c r="F1370" s="10" t="s">
        <v>1323</v>
      </c>
      <c r="G1370" s="10" t="s">
        <v>1323</v>
      </c>
      <c r="H1370" s="16">
        <v>0</v>
      </c>
      <c r="I1370" s="16">
        <v>0</v>
      </c>
      <c r="J1370" s="16">
        <v>0</v>
      </c>
      <c r="K1370" s="16">
        <v>51</v>
      </c>
      <c r="L1370" s="16">
        <v>51</v>
      </c>
      <c r="M1370" s="16">
        <v>0</v>
      </c>
      <c r="N1370" s="16">
        <v>0</v>
      </c>
      <c r="O1370" s="16">
        <v>0</v>
      </c>
      <c r="P1370" s="16">
        <v>0</v>
      </c>
      <c r="Q1370" s="7" t="s">
        <v>1276</v>
      </c>
      <c r="R1370" s="7" t="str">
        <f>IF(Q1370="","",VLOOKUP(Q1370,Sheet2!$A$14:$B$65,2,0))</f>
        <v>小児入院医療管理料１</v>
      </c>
      <c r="S1370" s="16">
        <v>51</v>
      </c>
    </row>
    <row r="1371" spans="2:19" outlineLevel="2" x14ac:dyDescent="0.15">
      <c r="B1371" s="10" t="s">
        <v>1739</v>
      </c>
      <c r="C1371" s="10" t="s">
        <v>15</v>
      </c>
      <c r="D1371" s="7" t="s">
        <v>350</v>
      </c>
      <c r="E1371" s="10" t="s">
        <v>485</v>
      </c>
      <c r="F1371" s="10" t="s">
        <v>1193</v>
      </c>
      <c r="G1371" s="10" t="s">
        <v>1193</v>
      </c>
      <c r="H1371" s="16">
        <v>0</v>
      </c>
      <c r="I1371" s="16">
        <v>0</v>
      </c>
      <c r="J1371" s="16">
        <v>0</v>
      </c>
      <c r="K1371" s="16">
        <v>60</v>
      </c>
      <c r="L1371" s="16">
        <v>60</v>
      </c>
      <c r="M1371" s="16">
        <v>0</v>
      </c>
      <c r="N1371" s="16">
        <v>0</v>
      </c>
      <c r="O1371" s="16">
        <v>0</v>
      </c>
      <c r="P1371" s="16">
        <v>0</v>
      </c>
      <c r="Q1371" s="7" t="s">
        <v>1257</v>
      </c>
      <c r="R1371" s="7" t="str">
        <f>IF(Q1371="","",VLOOKUP(Q1371,Sheet2!$A$14:$B$65,2,0))</f>
        <v>急性期一般入院料６</v>
      </c>
      <c r="S1371" s="16">
        <v>60</v>
      </c>
    </row>
    <row r="1372" spans="2:19" outlineLevel="2" x14ac:dyDescent="0.15">
      <c r="B1372" s="10" t="s">
        <v>1739</v>
      </c>
      <c r="C1372" s="10" t="s">
        <v>15</v>
      </c>
      <c r="D1372" s="7" t="s">
        <v>350</v>
      </c>
      <c r="E1372" s="10" t="s">
        <v>483</v>
      </c>
      <c r="F1372" s="10" t="s">
        <v>1322</v>
      </c>
      <c r="G1372" s="10" t="s">
        <v>1322</v>
      </c>
      <c r="H1372" s="16">
        <v>60</v>
      </c>
      <c r="I1372" s="16">
        <v>60</v>
      </c>
      <c r="J1372" s="16">
        <v>0</v>
      </c>
      <c r="K1372" s="16">
        <v>0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7" t="s">
        <v>1254</v>
      </c>
      <c r="R1372" s="7" t="str">
        <f>IF(Q1372="","",VLOOKUP(Q1372,Sheet2!$A$14:$B$65,2,0))</f>
        <v>急性期一般入院料２</v>
      </c>
      <c r="S1372" s="16">
        <v>60</v>
      </c>
    </row>
    <row r="1373" spans="2:19" outlineLevel="2" x14ac:dyDescent="0.15">
      <c r="B1373" s="10" t="s">
        <v>1739</v>
      </c>
      <c r="C1373" s="10" t="s">
        <v>15</v>
      </c>
      <c r="D1373" s="7" t="s">
        <v>350</v>
      </c>
      <c r="E1373" s="10" t="s">
        <v>1166</v>
      </c>
      <c r="F1373" s="10" t="s">
        <v>1323</v>
      </c>
      <c r="G1373" s="10" t="s">
        <v>1323</v>
      </c>
      <c r="H1373" s="16">
        <v>33</v>
      </c>
      <c r="I1373" s="16">
        <v>33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7" t="s">
        <v>1282</v>
      </c>
      <c r="R1373" s="7" t="str">
        <f>IF(Q1373="","",VLOOKUP(Q1373,Sheet2!$A$14:$B$65,2,0))</f>
        <v>小児入院医療管理料３</v>
      </c>
      <c r="S1373" s="16">
        <v>33</v>
      </c>
    </row>
    <row r="1374" spans="2:19" outlineLevel="1" x14ac:dyDescent="0.15">
      <c r="B1374" s="10"/>
      <c r="C1374" s="10"/>
      <c r="D1374" s="9" t="s">
        <v>1608</v>
      </c>
      <c r="E1374" s="10"/>
      <c r="F1374" s="10"/>
      <c r="G1374" s="10"/>
      <c r="H1374" s="16">
        <f t="shared" ref="H1374:P1374" si="347">SUBTOTAL(9,H1369:H1373)</f>
        <v>93</v>
      </c>
      <c r="I1374" s="16">
        <f t="shared" si="347"/>
        <v>93</v>
      </c>
      <c r="J1374" s="16">
        <f t="shared" si="347"/>
        <v>0</v>
      </c>
      <c r="K1374" s="16">
        <f t="shared" si="347"/>
        <v>137</v>
      </c>
      <c r="L1374" s="16">
        <f t="shared" si="347"/>
        <v>137</v>
      </c>
      <c r="M1374" s="16">
        <f t="shared" si="347"/>
        <v>0</v>
      </c>
      <c r="N1374" s="16">
        <f t="shared" si="347"/>
        <v>0</v>
      </c>
      <c r="O1374" s="16">
        <f t="shared" si="347"/>
        <v>0</v>
      </c>
      <c r="P1374" s="16">
        <f t="shared" si="347"/>
        <v>0</v>
      </c>
      <c r="Q1374" s="7"/>
      <c r="R1374" s="7"/>
      <c r="S1374" s="16">
        <f>SUBTOTAL(9,S1369:S1373)</f>
        <v>230</v>
      </c>
    </row>
    <row r="1375" spans="2:19" outlineLevel="2" x14ac:dyDescent="0.15">
      <c r="B1375" s="10" t="s">
        <v>1739</v>
      </c>
      <c r="C1375" s="10" t="s">
        <v>54</v>
      </c>
      <c r="D1375" s="7" t="s">
        <v>273</v>
      </c>
      <c r="E1375" s="10" t="s">
        <v>492</v>
      </c>
      <c r="F1375" s="10" t="s">
        <v>1193</v>
      </c>
      <c r="G1375" s="10" t="s">
        <v>1193</v>
      </c>
      <c r="H1375" s="16">
        <v>56</v>
      </c>
      <c r="I1375" s="16">
        <v>56</v>
      </c>
      <c r="J1375" s="16">
        <v>0</v>
      </c>
      <c r="K1375" s="16">
        <v>0</v>
      </c>
      <c r="L1375" s="16">
        <v>0</v>
      </c>
      <c r="M1375" s="16">
        <v>0</v>
      </c>
      <c r="N1375" s="16">
        <v>0</v>
      </c>
      <c r="O1375" s="16">
        <v>0</v>
      </c>
      <c r="P1375" s="16">
        <v>0</v>
      </c>
      <c r="Q1375" s="7" t="s">
        <v>1256</v>
      </c>
      <c r="R1375" s="7" t="str">
        <f>IF(Q1375="","",VLOOKUP(Q1375,Sheet2!$A$14:$B$65,2,0))</f>
        <v>急性期一般入院料４</v>
      </c>
      <c r="S1375" s="16">
        <v>56</v>
      </c>
    </row>
    <row r="1376" spans="2:19" outlineLevel="1" x14ac:dyDescent="0.15">
      <c r="B1376" s="10"/>
      <c r="C1376" s="10"/>
      <c r="D1376" s="9" t="s">
        <v>1531</v>
      </c>
      <c r="E1376" s="10"/>
      <c r="F1376" s="10"/>
      <c r="G1376" s="10"/>
      <c r="H1376" s="16">
        <f t="shared" ref="H1376:P1376" si="348">SUBTOTAL(9,H1375:H1375)</f>
        <v>56</v>
      </c>
      <c r="I1376" s="16">
        <f t="shared" si="348"/>
        <v>56</v>
      </c>
      <c r="J1376" s="16">
        <f t="shared" si="348"/>
        <v>0</v>
      </c>
      <c r="K1376" s="16">
        <f t="shared" si="348"/>
        <v>0</v>
      </c>
      <c r="L1376" s="16">
        <f t="shared" si="348"/>
        <v>0</v>
      </c>
      <c r="M1376" s="16">
        <f t="shared" si="348"/>
        <v>0</v>
      </c>
      <c r="N1376" s="16">
        <f t="shared" si="348"/>
        <v>0</v>
      </c>
      <c r="O1376" s="16">
        <f t="shared" si="348"/>
        <v>0</v>
      </c>
      <c r="P1376" s="16">
        <f t="shared" si="348"/>
        <v>0</v>
      </c>
      <c r="Q1376" s="7"/>
      <c r="R1376" s="7"/>
      <c r="S1376" s="16">
        <f>SUBTOTAL(9,S1375:S1375)</f>
        <v>56</v>
      </c>
    </row>
    <row r="1377" spans="2:19" outlineLevel="2" x14ac:dyDescent="0.15">
      <c r="B1377" s="10" t="s">
        <v>1739</v>
      </c>
      <c r="C1377" s="10" t="s">
        <v>32</v>
      </c>
      <c r="D1377" s="7" t="s">
        <v>280</v>
      </c>
      <c r="E1377" s="10" t="s">
        <v>1048</v>
      </c>
      <c r="F1377" s="10" t="s">
        <v>1324</v>
      </c>
      <c r="G1377" s="10" t="s">
        <v>1325</v>
      </c>
      <c r="H1377" s="16">
        <v>0</v>
      </c>
      <c r="I1377" s="16">
        <v>0</v>
      </c>
      <c r="J1377" s="16">
        <v>0</v>
      </c>
      <c r="K1377" s="16">
        <v>50</v>
      </c>
      <c r="L1377" s="16">
        <v>25</v>
      </c>
      <c r="M1377" s="16">
        <v>25</v>
      </c>
      <c r="N1377" s="16">
        <v>0</v>
      </c>
      <c r="O1377" s="16">
        <v>0</v>
      </c>
      <c r="P1377" s="16">
        <v>0</v>
      </c>
      <c r="Q1377" s="7" t="s">
        <v>1266</v>
      </c>
      <c r="R1377" s="7" t="str">
        <f>IF(Q1377="","",VLOOKUP(Q1377,Sheet2!$A$14:$B$65,2,0))</f>
        <v>急性期一般入院料７</v>
      </c>
      <c r="S1377" s="16">
        <v>50</v>
      </c>
    </row>
    <row r="1378" spans="2:19" outlineLevel="1" x14ac:dyDescent="0.15">
      <c r="B1378" s="10"/>
      <c r="C1378" s="10"/>
      <c r="D1378" s="9" t="s">
        <v>1538</v>
      </c>
      <c r="E1378" s="10"/>
      <c r="F1378" s="10"/>
      <c r="G1378" s="10"/>
      <c r="H1378" s="16">
        <f t="shared" ref="H1378:P1378" si="349">SUBTOTAL(9,H1377:H1377)</f>
        <v>0</v>
      </c>
      <c r="I1378" s="16">
        <f t="shared" si="349"/>
        <v>0</v>
      </c>
      <c r="J1378" s="16">
        <f t="shared" si="349"/>
        <v>0</v>
      </c>
      <c r="K1378" s="16">
        <f t="shared" si="349"/>
        <v>50</v>
      </c>
      <c r="L1378" s="16">
        <f t="shared" si="349"/>
        <v>25</v>
      </c>
      <c r="M1378" s="16">
        <f t="shared" si="349"/>
        <v>25</v>
      </c>
      <c r="N1378" s="16">
        <f t="shared" si="349"/>
        <v>0</v>
      </c>
      <c r="O1378" s="16">
        <f t="shared" si="349"/>
        <v>0</v>
      </c>
      <c r="P1378" s="16">
        <f t="shared" si="349"/>
        <v>0</v>
      </c>
      <c r="Q1378" s="7"/>
      <c r="R1378" s="7"/>
      <c r="S1378" s="16">
        <f>SUBTOTAL(9,S1377:S1377)</f>
        <v>50</v>
      </c>
    </row>
    <row r="1379" spans="2:19" outlineLevel="2" x14ac:dyDescent="0.15">
      <c r="B1379" s="10" t="s">
        <v>1739</v>
      </c>
      <c r="C1379" s="10" t="s">
        <v>32</v>
      </c>
      <c r="D1379" s="7" t="s">
        <v>270</v>
      </c>
      <c r="E1379" s="10" t="s">
        <v>492</v>
      </c>
      <c r="F1379" s="10" t="s">
        <v>1322</v>
      </c>
      <c r="G1379" s="10" t="s">
        <v>1322</v>
      </c>
      <c r="H1379" s="16">
        <v>54</v>
      </c>
      <c r="I1379" s="16">
        <v>54</v>
      </c>
      <c r="J1379" s="16">
        <v>0</v>
      </c>
      <c r="K1379" s="16">
        <v>0</v>
      </c>
      <c r="L1379" s="16">
        <v>0</v>
      </c>
      <c r="M1379" s="16">
        <v>0</v>
      </c>
      <c r="N1379" s="16">
        <v>0</v>
      </c>
      <c r="O1379" s="16">
        <v>0</v>
      </c>
      <c r="P1379" s="16">
        <v>0</v>
      </c>
      <c r="Q1379" s="7" t="s">
        <v>1254</v>
      </c>
      <c r="R1379" s="7" t="str">
        <f>IF(Q1379="","",VLOOKUP(Q1379,Sheet2!$A$14:$B$65,2,0))</f>
        <v>急性期一般入院料２</v>
      </c>
      <c r="S1379" s="16">
        <v>54</v>
      </c>
    </row>
    <row r="1380" spans="2:19" outlineLevel="2" x14ac:dyDescent="0.15">
      <c r="B1380" s="10" t="s">
        <v>1739</v>
      </c>
      <c r="C1380" s="10" t="s">
        <v>32</v>
      </c>
      <c r="D1380" s="7" t="s">
        <v>270</v>
      </c>
      <c r="E1380" s="10" t="s">
        <v>493</v>
      </c>
      <c r="F1380" s="10" t="s">
        <v>1193</v>
      </c>
      <c r="G1380" s="10" t="s">
        <v>1322</v>
      </c>
      <c r="H1380" s="16">
        <v>0</v>
      </c>
      <c r="I1380" s="16">
        <v>0</v>
      </c>
      <c r="J1380" s="16">
        <v>0</v>
      </c>
      <c r="K1380" s="16">
        <v>30</v>
      </c>
      <c r="L1380" s="16">
        <v>30</v>
      </c>
      <c r="M1380" s="16">
        <v>0</v>
      </c>
      <c r="N1380" s="16">
        <v>0</v>
      </c>
      <c r="O1380" s="16">
        <v>0</v>
      </c>
      <c r="P1380" s="16">
        <v>0</v>
      </c>
      <c r="Q1380" s="7" t="s">
        <v>1257</v>
      </c>
      <c r="R1380" s="7" t="str">
        <f>IF(Q1380="","",VLOOKUP(Q1380,Sheet2!$A$14:$B$65,2,0))</f>
        <v>急性期一般入院料６</v>
      </c>
      <c r="S1380" s="16">
        <v>30</v>
      </c>
    </row>
    <row r="1381" spans="2:19" outlineLevel="1" x14ac:dyDescent="0.15">
      <c r="B1381" s="10"/>
      <c r="C1381" s="10"/>
      <c r="D1381" s="9" t="s">
        <v>1528</v>
      </c>
      <c r="E1381" s="10"/>
      <c r="F1381" s="10"/>
      <c r="G1381" s="10"/>
      <c r="H1381" s="16">
        <f t="shared" ref="H1381:P1381" si="350">SUBTOTAL(9,H1379:H1380)</f>
        <v>54</v>
      </c>
      <c r="I1381" s="16">
        <f t="shared" si="350"/>
        <v>54</v>
      </c>
      <c r="J1381" s="16">
        <f t="shared" si="350"/>
        <v>0</v>
      </c>
      <c r="K1381" s="16">
        <f t="shared" si="350"/>
        <v>30</v>
      </c>
      <c r="L1381" s="16">
        <f t="shared" si="350"/>
        <v>30</v>
      </c>
      <c r="M1381" s="16">
        <f t="shared" si="350"/>
        <v>0</v>
      </c>
      <c r="N1381" s="16">
        <f t="shared" si="350"/>
        <v>0</v>
      </c>
      <c r="O1381" s="16">
        <f t="shared" si="350"/>
        <v>0</v>
      </c>
      <c r="P1381" s="16">
        <f t="shared" si="350"/>
        <v>0</v>
      </c>
      <c r="Q1381" s="7"/>
      <c r="R1381" s="7"/>
      <c r="S1381" s="16">
        <f>SUBTOTAL(9,S1379:S1380)</f>
        <v>84</v>
      </c>
    </row>
    <row r="1382" spans="2:19" outlineLevel="2" x14ac:dyDescent="0.15">
      <c r="B1382" s="10" t="s">
        <v>1739</v>
      </c>
      <c r="C1382" s="10" t="s">
        <v>32</v>
      </c>
      <c r="D1382" s="7" t="s">
        <v>135</v>
      </c>
      <c r="E1382" s="10" t="s">
        <v>524</v>
      </c>
      <c r="F1382" s="10" t="s">
        <v>1323</v>
      </c>
      <c r="G1382" s="10" t="s">
        <v>1323</v>
      </c>
      <c r="H1382" s="16">
        <v>50</v>
      </c>
      <c r="I1382" s="16">
        <v>50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7" t="s">
        <v>1282</v>
      </c>
      <c r="R1382" s="7" t="str">
        <f>IF(Q1382="","",VLOOKUP(Q1382,Sheet2!$A$14:$B$65,2,0))</f>
        <v>小児入院医療管理料３</v>
      </c>
      <c r="S1382" s="16">
        <v>50</v>
      </c>
    </row>
    <row r="1383" spans="2:19" outlineLevel="2" x14ac:dyDescent="0.15">
      <c r="B1383" s="10" t="s">
        <v>1739</v>
      </c>
      <c r="C1383" s="10" t="s">
        <v>32</v>
      </c>
      <c r="D1383" s="7" t="s">
        <v>135</v>
      </c>
      <c r="E1383" s="10" t="s">
        <v>536</v>
      </c>
      <c r="F1383" s="10" t="s">
        <v>1322</v>
      </c>
      <c r="G1383" s="10" t="s">
        <v>1322</v>
      </c>
      <c r="H1383" s="16">
        <v>53</v>
      </c>
      <c r="I1383" s="16">
        <v>53</v>
      </c>
      <c r="J1383" s="16">
        <v>0</v>
      </c>
      <c r="K1383" s="16">
        <v>0</v>
      </c>
      <c r="L1383" s="16">
        <v>0</v>
      </c>
      <c r="M1383" s="16">
        <v>0</v>
      </c>
      <c r="N1383" s="16">
        <v>0</v>
      </c>
      <c r="O1383" s="16">
        <v>0</v>
      </c>
      <c r="P1383" s="16">
        <v>0</v>
      </c>
      <c r="Q1383" s="7" t="s">
        <v>1219</v>
      </c>
      <c r="R1383" s="7" t="str">
        <f>IF(Q1383="","",VLOOKUP(Q1383,Sheet2!$A$14:$B$65,2,0))</f>
        <v>急性期一般入院料１</v>
      </c>
      <c r="S1383" s="16">
        <v>53</v>
      </c>
    </row>
    <row r="1384" spans="2:19" outlineLevel="2" x14ac:dyDescent="0.15">
      <c r="B1384" s="10" t="s">
        <v>1739</v>
      </c>
      <c r="C1384" s="10" t="s">
        <v>32</v>
      </c>
      <c r="D1384" s="7" t="s">
        <v>135</v>
      </c>
      <c r="E1384" s="10" t="s">
        <v>538</v>
      </c>
      <c r="F1384" s="10" t="s">
        <v>1322</v>
      </c>
      <c r="G1384" s="10" t="s">
        <v>1322</v>
      </c>
      <c r="H1384" s="16">
        <v>53</v>
      </c>
      <c r="I1384" s="16">
        <v>53</v>
      </c>
      <c r="J1384" s="16">
        <v>0</v>
      </c>
      <c r="K1384" s="16">
        <v>0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7" t="s">
        <v>1219</v>
      </c>
      <c r="R1384" s="7" t="str">
        <f>IF(Q1384="","",VLOOKUP(Q1384,Sheet2!$A$14:$B$65,2,0))</f>
        <v>急性期一般入院料１</v>
      </c>
      <c r="S1384" s="16">
        <v>53</v>
      </c>
    </row>
    <row r="1385" spans="2:19" outlineLevel="1" x14ac:dyDescent="0.15">
      <c r="B1385" s="10"/>
      <c r="C1385" s="10"/>
      <c r="D1385" s="9" t="s">
        <v>1394</v>
      </c>
      <c r="E1385" s="10"/>
      <c r="F1385" s="10"/>
      <c r="G1385" s="10"/>
      <c r="H1385" s="16">
        <f t="shared" ref="H1385:P1385" si="351">SUBTOTAL(9,H1382:H1384)</f>
        <v>156</v>
      </c>
      <c r="I1385" s="16">
        <f t="shared" si="351"/>
        <v>156</v>
      </c>
      <c r="J1385" s="16">
        <f t="shared" si="351"/>
        <v>0</v>
      </c>
      <c r="K1385" s="16">
        <f t="shared" si="351"/>
        <v>0</v>
      </c>
      <c r="L1385" s="16">
        <f t="shared" si="351"/>
        <v>0</v>
      </c>
      <c r="M1385" s="16">
        <f t="shared" si="351"/>
        <v>0</v>
      </c>
      <c r="N1385" s="16">
        <f t="shared" si="351"/>
        <v>0</v>
      </c>
      <c r="O1385" s="16">
        <f t="shared" si="351"/>
        <v>0</v>
      </c>
      <c r="P1385" s="16">
        <f t="shared" si="351"/>
        <v>0</v>
      </c>
      <c r="Q1385" s="7"/>
      <c r="R1385" s="7"/>
      <c r="S1385" s="16">
        <f>SUBTOTAL(9,S1382:S1384)</f>
        <v>156</v>
      </c>
    </row>
    <row r="1386" spans="2:19" outlineLevel="2" x14ac:dyDescent="0.15">
      <c r="B1386" s="10" t="s">
        <v>1739</v>
      </c>
      <c r="C1386" s="10" t="s">
        <v>32</v>
      </c>
      <c r="D1386" s="7" t="s">
        <v>192</v>
      </c>
      <c r="E1386" s="10" t="s">
        <v>468</v>
      </c>
      <c r="F1386" s="10" t="s">
        <v>1322</v>
      </c>
      <c r="G1386" s="10" t="s">
        <v>1322</v>
      </c>
      <c r="H1386" s="16">
        <v>47</v>
      </c>
      <c r="I1386" s="16">
        <v>47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7" t="s">
        <v>1219</v>
      </c>
      <c r="R1386" s="7" t="str">
        <f>IF(Q1386="","",VLOOKUP(Q1386,Sheet2!$A$14:$B$65,2,0))</f>
        <v>急性期一般入院料１</v>
      </c>
      <c r="S1386" s="16">
        <v>47</v>
      </c>
    </row>
    <row r="1387" spans="2:19" outlineLevel="2" x14ac:dyDescent="0.15">
      <c r="B1387" s="10" t="s">
        <v>1739</v>
      </c>
      <c r="C1387" s="10" t="s">
        <v>32</v>
      </c>
      <c r="D1387" s="7" t="s">
        <v>192</v>
      </c>
      <c r="E1387" s="10" t="s">
        <v>484</v>
      </c>
      <c r="F1387" s="10" t="s">
        <v>1322</v>
      </c>
      <c r="G1387" s="10" t="s">
        <v>1322</v>
      </c>
      <c r="H1387" s="16">
        <v>57</v>
      </c>
      <c r="I1387" s="16">
        <v>57</v>
      </c>
      <c r="J1387" s="16">
        <v>0</v>
      </c>
      <c r="K1387" s="16">
        <v>0</v>
      </c>
      <c r="L1387" s="16">
        <v>0</v>
      </c>
      <c r="M1387" s="16">
        <v>0</v>
      </c>
      <c r="N1387" s="16">
        <v>0</v>
      </c>
      <c r="O1387" s="16">
        <v>0</v>
      </c>
      <c r="P1387" s="16">
        <v>0</v>
      </c>
      <c r="Q1387" s="7" t="s">
        <v>1219</v>
      </c>
      <c r="R1387" s="7" t="str">
        <f>IF(Q1387="","",VLOOKUP(Q1387,Sheet2!$A$14:$B$65,2,0))</f>
        <v>急性期一般入院料１</v>
      </c>
      <c r="S1387" s="16">
        <v>57</v>
      </c>
    </row>
    <row r="1388" spans="2:19" outlineLevel="2" x14ac:dyDescent="0.15">
      <c r="B1388" s="10" t="s">
        <v>1739</v>
      </c>
      <c r="C1388" s="10" t="s">
        <v>32</v>
      </c>
      <c r="D1388" s="7" t="s">
        <v>192</v>
      </c>
      <c r="E1388" s="10" t="s">
        <v>485</v>
      </c>
      <c r="F1388" s="10" t="s">
        <v>1322</v>
      </c>
      <c r="G1388" s="10" t="s">
        <v>1322</v>
      </c>
      <c r="H1388" s="16">
        <v>28</v>
      </c>
      <c r="I1388" s="16">
        <v>28</v>
      </c>
      <c r="J1388" s="16">
        <v>0</v>
      </c>
      <c r="K1388" s="16">
        <v>0</v>
      </c>
      <c r="L1388" s="16">
        <v>0</v>
      </c>
      <c r="M1388" s="16">
        <v>0</v>
      </c>
      <c r="N1388" s="16">
        <v>0</v>
      </c>
      <c r="O1388" s="16">
        <v>0</v>
      </c>
      <c r="P1388" s="16">
        <v>0</v>
      </c>
      <c r="Q1388" s="7" t="s">
        <v>1282</v>
      </c>
      <c r="R1388" s="7" t="str">
        <f>IF(Q1388="","",VLOOKUP(Q1388,Sheet2!$A$14:$B$65,2,0))</f>
        <v>小児入院医療管理料３</v>
      </c>
      <c r="S1388" s="16">
        <v>28</v>
      </c>
    </row>
    <row r="1389" spans="2:19" outlineLevel="1" x14ac:dyDescent="0.15">
      <c r="B1389" s="10"/>
      <c r="C1389" s="10"/>
      <c r="D1389" s="9" t="s">
        <v>1451</v>
      </c>
      <c r="E1389" s="10"/>
      <c r="F1389" s="10"/>
      <c r="G1389" s="10"/>
      <c r="H1389" s="16">
        <f t="shared" ref="H1389:P1389" si="352">SUBTOTAL(9,H1386:H1388)</f>
        <v>132</v>
      </c>
      <c r="I1389" s="16">
        <f t="shared" si="352"/>
        <v>132</v>
      </c>
      <c r="J1389" s="16">
        <f t="shared" si="352"/>
        <v>0</v>
      </c>
      <c r="K1389" s="16">
        <f t="shared" si="352"/>
        <v>0</v>
      </c>
      <c r="L1389" s="16">
        <f t="shared" si="352"/>
        <v>0</v>
      </c>
      <c r="M1389" s="16">
        <f t="shared" si="352"/>
        <v>0</v>
      </c>
      <c r="N1389" s="16">
        <f t="shared" si="352"/>
        <v>0</v>
      </c>
      <c r="O1389" s="16">
        <f t="shared" si="352"/>
        <v>0</v>
      </c>
      <c r="P1389" s="16">
        <f t="shared" si="352"/>
        <v>0</v>
      </c>
      <c r="Q1389" s="7"/>
      <c r="R1389" s="7"/>
      <c r="S1389" s="16">
        <f>SUBTOTAL(9,S1386:S1388)</f>
        <v>132</v>
      </c>
    </row>
    <row r="1390" spans="2:19" outlineLevel="1" x14ac:dyDescent="0.15">
      <c r="B1390" s="67" t="s">
        <v>1755</v>
      </c>
      <c r="C1390" s="68"/>
      <c r="D1390" s="68"/>
      <c r="E1390" s="68"/>
      <c r="F1390" s="68"/>
      <c r="G1390" s="69"/>
      <c r="H1390" s="16">
        <f>SUBTOTAL(9,H1355:H1389)</f>
        <v>673</v>
      </c>
      <c r="I1390" s="16">
        <f t="shared" ref="I1390:P1390" si="353">SUBTOTAL(9,I1355:I1389)</f>
        <v>665</v>
      </c>
      <c r="J1390" s="16">
        <f t="shared" si="353"/>
        <v>8</v>
      </c>
      <c r="K1390" s="16">
        <f t="shared" si="353"/>
        <v>511</v>
      </c>
      <c r="L1390" s="16">
        <f t="shared" si="353"/>
        <v>480</v>
      </c>
      <c r="M1390" s="16">
        <f t="shared" si="353"/>
        <v>31</v>
      </c>
      <c r="N1390" s="16">
        <f t="shared" si="353"/>
        <v>90</v>
      </c>
      <c r="O1390" s="16">
        <f t="shared" si="353"/>
        <v>90</v>
      </c>
      <c r="P1390" s="16">
        <f t="shared" si="353"/>
        <v>0</v>
      </c>
      <c r="Q1390" s="7"/>
      <c r="R1390" s="7"/>
      <c r="S1390" s="16">
        <f>SUBTOTAL(9,S1355:S1389)</f>
        <v>1094</v>
      </c>
    </row>
    <row r="1391" spans="2:19" outlineLevel="1" x14ac:dyDescent="0.15">
      <c r="B1391" s="70" t="s">
        <v>1745</v>
      </c>
      <c r="C1391" s="68"/>
      <c r="D1391" s="68"/>
      <c r="E1391" s="68"/>
      <c r="F1391" s="68"/>
      <c r="G1391" s="69"/>
      <c r="H1391" s="16">
        <f>SUMIF($F$1355:$F$1389,"休棟等",H1355:H1389)</f>
        <v>0</v>
      </c>
      <c r="I1391" s="16">
        <f t="shared" ref="I1391:P1391" si="354">SUMIF($F$1355:$F$1389,"休棟等",I1355:I1389)</f>
        <v>0</v>
      </c>
      <c r="J1391" s="16">
        <f t="shared" si="354"/>
        <v>0</v>
      </c>
      <c r="K1391" s="16">
        <f t="shared" si="354"/>
        <v>50</v>
      </c>
      <c r="L1391" s="16">
        <f t="shared" si="354"/>
        <v>25</v>
      </c>
      <c r="M1391" s="16">
        <f t="shared" si="354"/>
        <v>25</v>
      </c>
      <c r="N1391" s="16">
        <f t="shared" si="354"/>
        <v>0</v>
      </c>
      <c r="O1391" s="16">
        <f t="shared" si="354"/>
        <v>0</v>
      </c>
      <c r="P1391" s="16">
        <f t="shared" si="354"/>
        <v>0</v>
      </c>
      <c r="Q1391" s="7"/>
      <c r="R1391" s="7"/>
      <c r="S1391" s="16">
        <f>SUMIF($F$1355:$F$1389,"休棟等",S1355:S1389)</f>
        <v>50</v>
      </c>
    </row>
    <row r="1392" spans="2:19" outlineLevel="1" x14ac:dyDescent="0.15">
      <c r="B1392" s="67" t="s">
        <v>1746</v>
      </c>
      <c r="C1392" s="68"/>
      <c r="D1392" s="68"/>
      <c r="E1392" s="68"/>
      <c r="F1392" s="68"/>
      <c r="G1392" s="69"/>
      <c r="H1392" s="16">
        <f>H1390-H1391</f>
        <v>673</v>
      </c>
      <c r="I1392" s="16">
        <f t="shared" ref="I1392" si="355">I1390-I1391</f>
        <v>665</v>
      </c>
      <c r="J1392" s="16">
        <f t="shared" ref="J1392" si="356">J1390-J1391</f>
        <v>8</v>
      </c>
      <c r="K1392" s="16">
        <f t="shared" ref="K1392" si="357">K1390-K1391</f>
        <v>461</v>
      </c>
      <c r="L1392" s="16">
        <f t="shared" ref="L1392" si="358">L1390-L1391</f>
        <v>455</v>
      </c>
      <c r="M1392" s="16">
        <f t="shared" ref="M1392" si="359">M1390-M1391</f>
        <v>6</v>
      </c>
      <c r="N1392" s="16">
        <f t="shared" ref="N1392" si="360">N1390-N1391</f>
        <v>90</v>
      </c>
      <c r="O1392" s="16">
        <f t="shared" ref="O1392" si="361">O1390-O1391</f>
        <v>90</v>
      </c>
      <c r="P1392" s="16">
        <f t="shared" ref="P1392" si="362">P1390-P1391</f>
        <v>0</v>
      </c>
      <c r="Q1392" s="7"/>
      <c r="R1392" s="7"/>
      <c r="S1392" s="16">
        <f>S1390-S1391</f>
        <v>1044</v>
      </c>
    </row>
    <row r="1393" spans="2:19" outlineLevel="2" x14ac:dyDescent="0.15">
      <c r="B1393" s="10" t="s">
        <v>1740</v>
      </c>
      <c r="C1393" s="10" t="s">
        <v>64</v>
      </c>
      <c r="D1393" s="7" t="s">
        <v>414</v>
      </c>
      <c r="E1393" s="10" t="s">
        <v>483</v>
      </c>
      <c r="F1393" s="10" t="s">
        <v>1321</v>
      </c>
      <c r="G1393" s="10" t="s">
        <v>1321</v>
      </c>
      <c r="H1393" s="16">
        <v>54</v>
      </c>
      <c r="I1393" s="16">
        <v>54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7" t="s">
        <v>1256</v>
      </c>
      <c r="R1393" s="7" t="str">
        <f>IF(Q1393="","",VLOOKUP(Q1393,Sheet2!$A$14:$B$65,2,0))</f>
        <v>急性期一般入院料４</v>
      </c>
      <c r="S1393" s="16">
        <v>54</v>
      </c>
    </row>
    <row r="1394" spans="2:19" outlineLevel="2" x14ac:dyDescent="0.15">
      <c r="B1394" s="10" t="s">
        <v>1740</v>
      </c>
      <c r="C1394" s="10" t="s">
        <v>64</v>
      </c>
      <c r="D1394" s="7" t="s">
        <v>414</v>
      </c>
      <c r="E1394" s="10" t="s">
        <v>468</v>
      </c>
      <c r="F1394" s="10" t="s">
        <v>1193</v>
      </c>
      <c r="G1394" s="10" t="s">
        <v>1325</v>
      </c>
      <c r="H1394" s="16">
        <v>0</v>
      </c>
      <c r="I1394" s="16">
        <v>0</v>
      </c>
      <c r="J1394" s="16">
        <v>0</v>
      </c>
      <c r="K1394" s="16">
        <v>45</v>
      </c>
      <c r="L1394" s="16">
        <v>45</v>
      </c>
      <c r="M1394" s="16">
        <v>0</v>
      </c>
      <c r="N1394" s="16">
        <v>21</v>
      </c>
      <c r="O1394" s="16">
        <v>21</v>
      </c>
      <c r="P1394" s="16">
        <v>0</v>
      </c>
      <c r="Q1394" s="7" t="s">
        <v>1266</v>
      </c>
      <c r="R1394" s="7" t="str">
        <f>IF(Q1394="","",VLOOKUP(Q1394,Sheet2!$A$14:$B$65,2,0))</f>
        <v>急性期一般入院料７</v>
      </c>
      <c r="S1394" s="16">
        <v>24</v>
      </c>
    </row>
    <row r="1395" spans="2:19" outlineLevel="1" x14ac:dyDescent="0.15">
      <c r="B1395" s="10"/>
      <c r="C1395" s="10"/>
      <c r="D1395" s="9" t="s">
        <v>1672</v>
      </c>
      <c r="E1395" s="10"/>
      <c r="F1395" s="10"/>
      <c r="G1395" s="10"/>
      <c r="H1395" s="16">
        <f t="shared" ref="H1395:P1395" si="363">SUBTOTAL(9,H1393:H1394)</f>
        <v>54</v>
      </c>
      <c r="I1395" s="16">
        <f t="shared" si="363"/>
        <v>54</v>
      </c>
      <c r="J1395" s="16">
        <f t="shared" si="363"/>
        <v>0</v>
      </c>
      <c r="K1395" s="16">
        <f t="shared" si="363"/>
        <v>45</v>
      </c>
      <c r="L1395" s="16">
        <f t="shared" si="363"/>
        <v>45</v>
      </c>
      <c r="M1395" s="16">
        <f t="shared" si="363"/>
        <v>0</v>
      </c>
      <c r="N1395" s="16">
        <f t="shared" si="363"/>
        <v>21</v>
      </c>
      <c r="O1395" s="16">
        <f t="shared" si="363"/>
        <v>21</v>
      </c>
      <c r="P1395" s="16">
        <f t="shared" si="363"/>
        <v>0</v>
      </c>
      <c r="Q1395" s="7"/>
      <c r="R1395" s="7"/>
      <c r="S1395" s="16">
        <f>SUBTOTAL(9,S1393:S1394)</f>
        <v>78</v>
      </c>
    </row>
    <row r="1396" spans="2:19" outlineLevel="2" x14ac:dyDescent="0.15">
      <c r="B1396" s="10" t="s">
        <v>1740</v>
      </c>
      <c r="C1396" s="10" t="s">
        <v>46</v>
      </c>
      <c r="D1396" s="7" t="s">
        <v>461</v>
      </c>
      <c r="E1396" s="10" t="s">
        <v>493</v>
      </c>
      <c r="F1396" s="10" t="s">
        <v>1193</v>
      </c>
      <c r="G1396" s="10" t="s">
        <v>1193</v>
      </c>
      <c r="H1396" s="16">
        <v>0</v>
      </c>
      <c r="I1396" s="16">
        <v>0</v>
      </c>
      <c r="J1396" s="16">
        <v>0</v>
      </c>
      <c r="K1396" s="16">
        <v>36</v>
      </c>
      <c r="L1396" s="16">
        <v>36</v>
      </c>
      <c r="M1396" s="16">
        <v>0</v>
      </c>
      <c r="N1396" s="16">
        <v>30</v>
      </c>
      <c r="O1396" s="16">
        <v>30</v>
      </c>
      <c r="P1396" s="16">
        <v>0</v>
      </c>
      <c r="Q1396" s="7" t="s">
        <v>1266</v>
      </c>
      <c r="R1396" s="7" t="str">
        <f>IF(Q1396="","",VLOOKUP(Q1396,Sheet2!$A$14:$B$65,2,0))</f>
        <v>急性期一般入院料７</v>
      </c>
      <c r="S1396" s="16">
        <v>6</v>
      </c>
    </row>
    <row r="1397" spans="2:19" outlineLevel="1" x14ac:dyDescent="0.15">
      <c r="B1397" s="10"/>
      <c r="C1397" s="10"/>
      <c r="D1397" s="9" t="s">
        <v>1718</v>
      </c>
      <c r="E1397" s="10"/>
      <c r="F1397" s="10"/>
      <c r="G1397" s="10"/>
      <c r="H1397" s="16">
        <f t="shared" ref="H1397:P1397" si="364">SUBTOTAL(9,H1396:H1396)</f>
        <v>0</v>
      </c>
      <c r="I1397" s="16">
        <f t="shared" si="364"/>
        <v>0</v>
      </c>
      <c r="J1397" s="16">
        <f t="shared" si="364"/>
        <v>0</v>
      </c>
      <c r="K1397" s="16">
        <f t="shared" si="364"/>
        <v>36</v>
      </c>
      <c r="L1397" s="16">
        <f t="shared" si="364"/>
        <v>36</v>
      </c>
      <c r="M1397" s="16">
        <f t="shared" si="364"/>
        <v>0</v>
      </c>
      <c r="N1397" s="16">
        <f t="shared" si="364"/>
        <v>30</v>
      </c>
      <c r="O1397" s="16">
        <f t="shared" si="364"/>
        <v>30</v>
      </c>
      <c r="P1397" s="16">
        <f t="shared" si="364"/>
        <v>0</v>
      </c>
      <c r="Q1397" s="7"/>
      <c r="R1397" s="7"/>
      <c r="S1397" s="16">
        <f>SUBTOTAL(9,S1396:S1396)</f>
        <v>6</v>
      </c>
    </row>
    <row r="1398" spans="2:19" outlineLevel="2" x14ac:dyDescent="0.15">
      <c r="B1398" s="10" t="s">
        <v>1740</v>
      </c>
      <c r="C1398" s="10" t="s">
        <v>46</v>
      </c>
      <c r="D1398" s="7" t="s">
        <v>272</v>
      </c>
      <c r="E1398" s="10" t="s">
        <v>483</v>
      </c>
      <c r="F1398" s="10" t="s">
        <v>1322</v>
      </c>
      <c r="G1398" s="10" t="s">
        <v>1322</v>
      </c>
      <c r="H1398" s="16">
        <v>40</v>
      </c>
      <c r="I1398" s="16">
        <v>40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7" t="s">
        <v>1254</v>
      </c>
      <c r="R1398" s="7" t="str">
        <f>IF(Q1398="","",VLOOKUP(Q1398,Sheet2!$A$14:$B$65,2,0))</f>
        <v>急性期一般入院料２</v>
      </c>
      <c r="S1398" s="16">
        <v>40</v>
      </c>
    </row>
    <row r="1399" spans="2:19" outlineLevel="2" x14ac:dyDescent="0.15">
      <c r="B1399" s="10" t="s">
        <v>1740</v>
      </c>
      <c r="C1399" s="10" t="s">
        <v>46</v>
      </c>
      <c r="D1399" s="7" t="s">
        <v>272</v>
      </c>
      <c r="E1399" s="10" t="s">
        <v>468</v>
      </c>
      <c r="F1399" s="10" t="s">
        <v>1193</v>
      </c>
      <c r="G1399" s="10" t="s">
        <v>1193</v>
      </c>
      <c r="H1399" s="16">
        <v>0</v>
      </c>
      <c r="I1399" s="16">
        <v>0</v>
      </c>
      <c r="J1399" s="16">
        <v>0</v>
      </c>
      <c r="K1399" s="16">
        <v>40</v>
      </c>
      <c r="L1399" s="16">
        <v>40</v>
      </c>
      <c r="M1399" s="16">
        <v>0</v>
      </c>
      <c r="N1399" s="16">
        <v>0</v>
      </c>
      <c r="O1399" s="16">
        <v>0</v>
      </c>
      <c r="P1399" s="16">
        <v>0</v>
      </c>
      <c r="Q1399" s="7" t="s">
        <v>1266</v>
      </c>
      <c r="R1399" s="7" t="str">
        <f>IF(Q1399="","",VLOOKUP(Q1399,Sheet2!$A$14:$B$65,2,0))</f>
        <v>急性期一般入院料７</v>
      </c>
      <c r="S1399" s="16">
        <v>40</v>
      </c>
    </row>
    <row r="1400" spans="2:19" outlineLevel="1" x14ac:dyDescent="0.15">
      <c r="B1400" s="10"/>
      <c r="C1400" s="10"/>
      <c r="D1400" s="9" t="s">
        <v>1530</v>
      </c>
      <c r="E1400" s="10"/>
      <c r="F1400" s="10"/>
      <c r="G1400" s="10"/>
      <c r="H1400" s="16">
        <f t="shared" ref="H1400:P1400" si="365">SUBTOTAL(9,H1398:H1399)</f>
        <v>40</v>
      </c>
      <c r="I1400" s="16">
        <f t="shared" si="365"/>
        <v>40</v>
      </c>
      <c r="J1400" s="16">
        <f t="shared" si="365"/>
        <v>0</v>
      </c>
      <c r="K1400" s="16">
        <f t="shared" si="365"/>
        <v>40</v>
      </c>
      <c r="L1400" s="16">
        <f t="shared" si="365"/>
        <v>40</v>
      </c>
      <c r="M1400" s="16">
        <f t="shared" si="365"/>
        <v>0</v>
      </c>
      <c r="N1400" s="16">
        <f t="shared" si="365"/>
        <v>0</v>
      </c>
      <c r="O1400" s="16">
        <f t="shared" si="365"/>
        <v>0</v>
      </c>
      <c r="P1400" s="16">
        <f t="shared" si="365"/>
        <v>0</v>
      </c>
      <c r="Q1400" s="7"/>
      <c r="R1400" s="7"/>
      <c r="S1400" s="16">
        <f>SUBTOTAL(9,S1398:S1399)</f>
        <v>80</v>
      </c>
    </row>
    <row r="1401" spans="2:19" outlineLevel="2" x14ac:dyDescent="0.15">
      <c r="B1401" s="10" t="s">
        <v>1740</v>
      </c>
      <c r="C1401" s="10" t="s">
        <v>46</v>
      </c>
      <c r="D1401" s="7" t="s">
        <v>193</v>
      </c>
      <c r="E1401" s="10" t="s">
        <v>492</v>
      </c>
      <c r="F1401" s="10" t="s">
        <v>1322</v>
      </c>
      <c r="G1401" s="10" t="s">
        <v>1322</v>
      </c>
      <c r="H1401" s="16">
        <v>60</v>
      </c>
      <c r="I1401" s="16">
        <v>60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7" t="s">
        <v>1256</v>
      </c>
      <c r="R1401" s="7" t="str">
        <f>IF(Q1401="","",VLOOKUP(Q1401,Sheet2!$A$14:$B$65,2,0))</f>
        <v>急性期一般入院料４</v>
      </c>
      <c r="S1401" s="16">
        <v>60</v>
      </c>
    </row>
    <row r="1402" spans="2:19" outlineLevel="2" x14ac:dyDescent="0.15">
      <c r="B1402" s="10" t="s">
        <v>1740</v>
      </c>
      <c r="C1402" s="10" t="s">
        <v>46</v>
      </c>
      <c r="D1402" s="7" t="s">
        <v>193</v>
      </c>
      <c r="E1402" s="10" t="s">
        <v>493</v>
      </c>
      <c r="F1402" s="10" t="s">
        <v>1193</v>
      </c>
      <c r="G1402" s="10" t="s">
        <v>1193</v>
      </c>
      <c r="H1402" s="16">
        <v>0</v>
      </c>
      <c r="I1402" s="16">
        <v>0</v>
      </c>
      <c r="J1402" s="16">
        <v>0</v>
      </c>
      <c r="K1402" s="16">
        <v>42</v>
      </c>
      <c r="L1402" s="16">
        <v>42</v>
      </c>
      <c r="M1402" s="16">
        <v>0</v>
      </c>
      <c r="N1402" s="16">
        <v>0</v>
      </c>
      <c r="O1402" s="16">
        <v>0</v>
      </c>
      <c r="P1402" s="16">
        <v>0</v>
      </c>
      <c r="Q1402" s="7" t="s">
        <v>1257</v>
      </c>
      <c r="R1402" s="7" t="str">
        <f>IF(Q1402="","",VLOOKUP(Q1402,Sheet2!$A$14:$B$65,2,0))</f>
        <v>急性期一般入院料６</v>
      </c>
      <c r="S1402" s="16">
        <v>42</v>
      </c>
    </row>
    <row r="1403" spans="2:19" outlineLevel="1" x14ac:dyDescent="0.15">
      <c r="B1403" s="10"/>
      <c r="C1403" s="10"/>
      <c r="D1403" s="9" t="s">
        <v>1452</v>
      </c>
      <c r="E1403" s="10"/>
      <c r="F1403" s="10"/>
      <c r="G1403" s="10"/>
      <c r="H1403" s="16">
        <f t="shared" ref="H1403:P1403" si="366">SUBTOTAL(9,H1401:H1402)</f>
        <v>60</v>
      </c>
      <c r="I1403" s="16">
        <f t="shared" si="366"/>
        <v>60</v>
      </c>
      <c r="J1403" s="16">
        <f t="shared" si="366"/>
        <v>0</v>
      </c>
      <c r="K1403" s="16">
        <f t="shared" si="366"/>
        <v>42</v>
      </c>
      <c r="L1403" s="16">
        <f t="shared" si="366"/>
        <v>42</v>
      </c>
      <c r="M1403" s="16">
        <f t="shared" si="366"/>
        <v>0</v>
      </c>
      <c r="N1403" s="16">
        <f t="shared" si="366"/>
        <v>0</v>
      </c>
      <c r="O1403" s="16">
        <f t="shared" si="366"/>
        <v>0</v>
      </c>
      <c r="P1403" s="16">
        <f t="shared" si="366"/>
        <v>0</v>
      </c>
      <c r="Q1403" s="7"/>
      <c r="R1403" s="7"/>
      <c r="S1403" s="16">
        <f>SUBTOTAL(9,S1401:S1402)</f>
        <v>102</v>
      </c>
    </row>
    <row r="1404" spans="2:19" outlineLevel="2" x14ac:dyDescent="0.15">
      <c r="B1404" s="10" t="s">
        <v>1740</v>
      </c>
      <c r="C1404" s="10" t="s">
        <v>46</v>
      </c>
      <c r="D1404" s="7" t="s">
        <v>440</v>
      </c>
      <c r="E1404" s="10" t="s">
        <v>493</v>
      </c>
      <c r="F1404" s="10" t="s">
        <v>1193</v>
      </c>
      <c r="G1404" s="10" t="s">
        <v>1325</v>
      </c>
      <c r="H1404" s="16">
        <v>0</v>
      </c>
      <c r="I1404" s="16">
        <v>0</v>
      </c>
      <c r="J1404" s="16">
        <v>0</v>
      </c>
      <c r="K1404" s="16">
        <v>32</v>
      </c>
      <c r="L1404" s="16">
        <v>32</v>
      </c>
      <c r="M1404" s="16">
        <v>0</v>
      </c>
      <c r="N1404" s="16">
        <v>0</v>
      </c>
      <c r="O1404" s="16">
        <v>0</v>
      </c>
      <c r="P1404" s="16">
        <v>0</v>
      </c>
      <c r="Q1404" s="7" t="s">
        <v>1266</v>
      </c>
      <c r="R1404" s="7" t="str">
        <f>IF(Q1404="","",VLOOKUP(Q1404,Sheet2!$A$14:$B$65,2,0))</f>
        <v>急性期一般入院料７</v>
      </c>
      <c r="S1404" s="16">
        <v>32</v>
      </c>
    </row>
    <row r="1405" spans="2:19" outlineLevel="1" x14ac:dyDescent="0.15">
      <c r="B1405" s="10"/>
      <c r="C1405" s="10"/>
      <c r="D1405" s="9" t="s">
        <v>1697</v>
      </c>
      <c r="E1405" s="10"/>
      <c r="F1405" s="10"/>
      <c r="G1405" s="10"/>
      <c r="H1405" s="16">
        <f t="shared" ref="H1405:P1405" si="367">SUBTOTAL(9,H1404:H1404)</f>
        <v>0</v>
      </c>
      <c r="I1405" s="16">
        <f t="shared" si="367"/>
        <v>0</v>
      </c>
      <c r="J1405" s="16">
        <f t="shared" si="367"/>
        <v>0</v>
      </c>
      <c r="K1405" s="16">
        <f t="shared" si="367"/>
        <v>32</v>
      </c>
      <c r="L1405" s="16">
        <f t="shared" si="367"/>
        <v>32</v>
      </c>
      <c r="M1405" s="16">
        <f t="shared" si="367"/>
        <v>0</v>
      </c>
      <c r="N1405" s="16">
        <f t="shared" si="367"/>
        <v>0</v>
      </c>
      <c r="O1405" s="16">
        <f t="shared" si="367"/>
        <v>0</v>
      </c>
      <c r="P1405" s="16">
        <f t="shared" si="367"/>
        <v>0</v>
      </c>
      <c r="Q1405" s="7"/>
      <c r="R1405" s="7"/>
      <c r="S1405" s="16">
        <f>SUBTOTAL(9,S1404:S1404)</f>
        <v>32</v>
      </c>
    </row>
    <row r="1406" spans="2:19" outlineLevel="2" x14ac:dyDescent="0.15">
      <c r="B1406" s="10" t="s">
        <v>1740</v>
      </c>
      <c r="C1406" s="10" t="s">
        <v>66</v>
      </c>
      <c r="D1406" s="7" t="s">
        <v>439</v>
      </c>
      <c r="E1406" s="10" t="s">
        <v>763</v>
      </c>
      <c r="F1406" s="10" t="s">
        <v>1193</v>
      </c>
      <c r="G1406" s="10" t="s">
        <v>1193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7" t="s">
        <v>433</v>
      </c>
      <c r="R1406" s="7" t="str">
        <f>IF(Q1406="","",VLOOKUP(Q1406,Sheet2!$A$14:$B$65,2,0))</f>
        <v/>
      </c>
      <c r="S1406" s="16"/>
    </row>
    <row r="1407" spans="2:19" outlineLevel="2" x14ac:dyDescent="0.15">
      <c r="B1407" s="10" t="s">
        <v>1740</v>
      </c>
      <c r="C1407" s="10" t="s">
        <v>66</v>
      </c>
      <c r="D1407" s="7" t="s">
        <v>439</v>
      </c>
      <c r="E1407" s="10" t="s">
        <v>700</v>
      </c>
      <c r="F1407" s="10" t="s">
        <v>1193</v>
      </c>
      <c r="G1407" s="10" t="s">
        <v>1193</v>
      </c>
      <c r="H1407" s="16"/>
      <c r="I1407" s="16">
        <v>0</v>
      </c>
      <c r="J1407" s="16"/>
      <c r="K1407" s="16"/>
      <c r="L1407" s="16">
        <v>0</v>
      </c>
      <c r="M1407" s="16"/>
      <c r="N1407" s="16">
        <v>0</v>
      </c>
      <c r="O1407" s="16">
        <v>0</v>
      </c>
      <c r="P1407" s="16">
        <v>0</v>
      </c>
      <c r="Q1407" s="7" t="s">
        <v>433</v>
      </c>
      <c r="R1407" s="7" t="str">
        <f>IF(Q1407="","",VLOOKUP(Q1407,Sheet2!$A$14:$B$65,2,0))</f>
        <v/>
      </c>
      <c r="S1407" s="16"/>
    </row>
    <row r="1408" spans="2:19" outlineLevel="2" x14ac:dyDescent="0.15">
      <c r="B1408" s="10" t="s">
        <v>1740</v>
      </c>
      <c r="C1408" s="10" t="s">
        <v>66</v>
      </c>
      <c r="D1408" s="7" t="s">
        <v>439</v>
      </c>
      <c r="E1408" s="10" t="s">
        <v>702</v>
      </c>
      <c r="F1408" s="10" t="s">
        <v>1193</v>
      </c>
      <c r="G1408" s="10" t="s">
        <v>1193</v>
      </c>
      <c r="H1408" s="16"/>
      <c r="I1408" s="16">
        <v>0</v>
      </c>
      <c r="J1408" s="16"/>
      <c r="K1408" s="16"/>
      <c r="L1408" s="16">
        <v>0</v>
      </c>
      <c r="M1408" s="16"/>
      <c r="N1408" s="16">
        <v>0</v>
      </c>
      <c r="O1408" s="16">
        <v>0</v>
      </c>
      <c r="P1408" s="16">
        <v>0</v>
      </c>
      <c r="Q1408" s="7" t="s">
        <v>433</v>
      </c>
      <c r="R1408" s="7" t="str">
        <f>IF(Q1408="","",VLOOKUP(Q1408,Sheet2!$A$14:$B$65,2,0))</f>
        <v/>
      </c>
      <c r="S1408" s="16"/>
    </row>
    <row r="1409" spans="2:19" outlineLevel="1" x14ac:dyDescent="0.15">
      <c r="B1409" s="10"/>
      <c r="C1409" s="10"/>
      <c r="D1409" s="9" t="s">
        <v>1696</v>
      </c>
      <c r="E1409" s="10"/>
      <c r="F1409" s="10"/>
      <c r="G1409" s="10"/>
      <c r="H1409" s="16">
        <f t="shared" ref="H1409:P1409" si="368">SUBTOTAL(9,H1406:H1408)</f>
        <v>0</v>
      </c>
      <c r="I1409" s="16">
        <f t="shared" si="368"/>
        <v>0</v>
      </c>
      <c r="J1409" s="16">
        <f t="shared" si="368"/>
        <v>0</v>
      </c>
      <c r="K1409" s="16">
        <f t="shared" si="368"/>
        <v>0</v>
      </c>
      <c r="L1409" s="16">
        <f t="shared" si="368"/>
        <v>0</v>
      </c>
      <c r="M1409" s="16">
        <f t="shared" si="368"/>
        <v>0</v>
      </c>
      <c r="N1409" s="16">
        <f t="shared" si="368"/>
        <v>0</v>
      </c>
      <c r="O1409" s="16">
        <f t="shared" si="368"/>
        <v>0</v>
      </c>
      <c r="P1409" s="16">
        <f t="shared" si="368"/>
        <v>0</v>
      </c>
      <c r="Q1409" s="7"/>
      <c r="R1409" s="7"/>
      <c r="S1409" s="16">
        <f>SUBTOTAL(9,S1406:S1408)</f>
        <v>0</v>
      </c>
    </row>
    <row r="1410" spans="2:19" outlineLevel="2" x14ac:dyDescent="0.15">
      <c r="B1410" s="10" t="s">
        <v>1740</v>
      </c>
      <c r="C1410" s="10" t="s">
        <v>38</v>
      </c>
      <c r="D1410" s="7" t="s">
        <v>400</v>
      </c>
      <c r="E1410" s="10" t="s">
        <v>1212</v>
      </c>
      <c r="F1410" s="10" t="s">
        <v>1322</v>
      </c>
      <c r="G1410" s="10" t="s">
        <v>1322</v>
      </c>
      <c r="H1410" s="16">
        <v>60</v>
      </c>
      <c r="I1410" s="16">
        <v>60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7" t="s">
        <v>1256</v>
      </c>
      <c r="R1410" s="7" t="str">
        <f>IF(Q1410="","",VLOOKUP(Q1410,Sheet2!$A$14:$B$65,2,0))</f>
        <v>急性期一般入院料４</v>
      </c>
      <c r="S1410" s="16">
        <v>60</v>
      </c>
    </row>
    <row r="1411" spans="2:19" outlineLevel="1" x14ac:dyDescent="0.15">
      <c r="B1411" s="10"/>
      <c r="C1411" s="10"/>
      <c r="D1411" s="9" t="s">
        <v>1658</v>
      </c>
      <c r="E1411" s="10"/>
      <c r="F1411" s="10"/>
      <c r="G1411" s="10"/>
      <c r="H1411" s="16">
        <f t="shared" ref="H1411:P1411" si="369">SUBTOTAL(9,H1410:H1410)</f>
        <v>60</v>
      </c>
      <c r="I1411" s="16">
        <f t="shared" si="369"/>
        <v>60</v>
      </c>
      <c r="J1411" s="16">
        <f t="shared" si="369"/>
        <v>0</v>
      </c>
      <c r="K1411" s="16">
        <f t="shared" si="369"/>
        <v>0</v>
      </c>
      <c r="L1411" s="16">
        <f t="shared" si="369"/>
        <v>0</v>
      </c>
      <c r="M1411" s="16">
        <f t="shared" si="369"/>
        <v>0</v>
      </c>
      <c r="N1411" s="16">
        <f t="shared" si="369"/>
        <v>0</v>
      </c>
      <c r="O1411" s="16">
        <f t="shared" si="369"/>
        <v>0</v>
      </c>
      <c r="P1411" s="16">
        <f t="shared" si="369"/>
        <v>0</v>
      </c>
      <c r="Q1411" s="7"/>
      <c r="R1411" s="7"/>
      <c r="S1411" s="16">
        <f>SUBTOTAL(9,S1410:S1410)</f>
        <v>60</v>
      </c>
    </row>
    <row r="1412" spans="2:19" outlineLevel="2" x14ac:dyDescent="0.15">
      <c r="B1412" s="10" t="s">
        <v>1740</v>
      </c>
      <c r="C1412" s="10" t="s">
        <v>38</v>
      </c>
      <c r="D1412" s="7" t="s">
        <v>391</v>
      </c>
      <c r="E1412" s="10" t="s">
        <v>1201</v>
      </c>
      <c r="F1412" s="10" t="s">
        <v>1323</v>
      </c>
      <c r="G1412" s="10" t="s">
        <v>1323</v>
      </c>
      <c r="H1412" s="16">
        <v>44</v>
      </c>
      <c r="I1412" s="16">
        <v>44</v>
      </c>
      <c r="J1412" s="16">
        <v>0</v>
      </c>
      <c r="K1412" s="16">
        <v>0</v>
      </c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7" t="s">
        <v>1282</v>
      </c>
      <c r="R1412" s="7" t="str">
        <f>IF(Q1412="","",VLOOKUP(Q1412,Sheet2!$A$14:$B$65,2,0))</f>
        <v>小児入院医療管理料３</v>
      </c>
      <c r="S1412" s="16">
        <v>44</v>
      </c>
    </row>
    <row r="1413" spans="2:19" outlineLevel="1" x14ac:dyDescent="0.15">
      <c r="B1413" s="10"/>
      <c r="C1413" s="10"/>
      <c r="D1413" s="9" t="s">
        <v>1649</v>
      </c>
      <c r="E1413" s="10"/>
      <c r="F1413" s="10"/>
      <c r="G1413" s="10"/>
      <c r="H1413" s="16">
        <f t="shared" ref="H1413:P1413" si="370">SUBTOTAL(9,H1412:H1412)</f>
        <v>44</v>
      </c>
      <c r="I1413" s="16">
        <f t="shared" si="370"/>
        <v>44</v>
      </c>
      <c r="J1413" s="16">
        <f t="shared" si="370"/>
        <v>0</v>
      </c>
      <c r="K1413" s="16">
        <f t="shared" si="370"/>
        <v>0</v>
      </c>
      <c r="L1413" s="16">
        <f t="shared" si="370"/>
        <v>0</v>
      </c>
      <c r="M1413" s="16">
        <f t="shared" si="370"/>
        <v>0</v>
      </c>
      <c r="N1413" s="16">
        <f t="shared" si="370"/>
        <v>0</v>
      </c>
      <c r="O1413" s="16">
        <f t="shared" si="370"/>
        <v>0</v>
      </c>
      <c r="P1413" s="16">
        <f t="shared" si="370"/>
        <v>0</v>
      </c>
      <c r="Q1413" s="7"/>
      <c r="R1413" s="7"/>
      <c r="S1413" s="16">
        <f>SUBTOTAL(9,S1412:S1412)</f>
        <v>44</v>
      </c>
    </row>
    <row r="1414" spans="2:19" outlineLevel="2" x14ac:dyDescent="0.15">
      <c r="B1414" s="10" t="s">
        <v>1740</v>
      </c>
      <c r="C1414" s="10" t="s">
        <v>38</v>
      </c>
      <c r="D1414" s="7" t="s">
        <v>153</v>
      </c>
      <c r="E1414" s="10" t="s">
        <v>491</v>
      </c>
      <c r="F1414" s="10" t="s">
        <v>1323</v>
      </c>
      <c r="G1414" s="10" t="s">
        <v>1323</v>
      </c>
      <c r="H1414" s="16">
        <v>0</v>
      </c>
      <c r="I1414" s="16">
        <v>0</v>
      </c>
      <c r="J1414" s="16">
        <v>0</v>
      </c>
      <c r="K1414" s="16">
        <v>60</v>
      </c>
      <c r="L1414" s="16">
        <v>60</v>
      </c>
      <c r="M1414" s="16">
        <v>0</v>
      </c>
      <c r="N1414" s="16">
        <v>0</v>
      </c>
      <c r="O1414" s="16">
        <v>0</v>
      </c>
      <c r="P1414" s="16">
        <v>0</v>
      </c>
      <c r="Q1414" s="7" t="s">
        <v>1283</v>
      </c>
      <c r="R1414" s="7" t="str">
        <f>IF(Q1414="","",VLOOKUP(Q1414,Sheet2!$A$14:$B$65,2,0))</f>
        <v>特殊疾患入院医療管理料</v>
      </c>
      <c r="S1414" s="16">
        <v>60</v>
      </c>
    </row>
    <row r="1415" spans="2:19" outlineLevel="2" x14ac:dyDescent="0.15">
      <c r="B1415" s="10" t="s">
        <v>1740</v>
      </c>
      <c r="C1415" s="10" t="s">
        <v>38</v>
      </c>
      <c r="D1415" s="7" t="s">
        <v>153</v>
      </c>
      <c r="E1415" s="10" t="s">
        <v>634</v>
      </c>
      <c r="F1415" s="10" t="s">
        <v>1193</v>
      </c>
      <c r="G1415" s="10" t="s">
        <v>1193</v>
      </c>
      <c r="H1415" s="16">
        <v>30</v>
      </c>
      <c r="I1415" s="16">
        <v>30</v>
      </c>
      <c r="J1415" s="16">
        <v>0</v>
      </c>
      <c r="K1415" s="16">
        <v>0</v>
      </c>
      <c r="L1415" s="16">
        <v>0</v>
      </c>
      <c r="M1415" s="16">
        <v>0</v>
      </c>
      <c r="N1415" s="16">
        <v>0</v>
      </c>
      <c r="O1415" s="16">
        <v>0</v>
      </c>
      <c r="P1415" s="16">
        <v>0</v>
      </c>
      <c r="Q1415" s="7" t="s">
        <v>1294</v>
      </c>
      <c r="R1415" s="7" t="str">
        <f>IF(Q1415="","",VLOOKUP(Q1415,Sheet2!$A$14:$B$65,2,0))</f>
        <v>特定機能病院一般病棟７対１入院基本料</v>
      </c>
      <c r="S1415" s="16">
        <v>30</v>
      </c>
    </row>
    <row r="1416" spans="2:19" outlineLevel="1" x14ac:dyDescent="0.15">
      <c r="B1416" s="10"/>
      <c r="C1416" s="10"/>
      <c r="D1416" s="9" t="s">
        <v>1412</v>
      </c>
      <c r="E1416" s="10"/>
      <c r="F1416" s="10"/>
      <c r="G1416" s="10"/>
      <c r="H1416" s="16">
        <f t="shared" ref="H1416:P1416" si="371">SUBTOTAL(9,H1414:H1415)</f>
        <v>30</v>
      </c>
      <c r="I1416" s="16">
        <f t="shared" si="371"/>
        <v>30</v>
      </c>
      <c r="J1416" s="16">
        <f t="shared" si="371"/>
        <v>0</v>
      </c>
      <c r="K1416" s="16">
        <f t="shared" si="371"/>
        <v>60</v>
      </c>
      <c r="L1416" s="16">
        <f t="shared" si="371"/>
        <v>60</v>
      </c>
      <c r="M1416" s="16">
        <f t="shared" si="371"/>
        <v>0</v>
      </c>
      <c r="N1416" s="16">
        <f t="shared" si="371"/>
        <v>0</v>
      </c>
      <c r="O1416" s="16">
        <f t="shared" si="371"/>
        <v>0</v>
      </c>
      <c r="P1416" s="16">
        <f t="shared" si="371"/>
        <v>0</v>
      </c>
      <c r="Q1416" s="7"/>
      <c r="R1416" s="7"/>
      <c r="S1416" s="16">
        <f>SUBTOTAL(9,S1414:S1415)</f>
        <v>90</v>
      </c>
    </row>
    <row r="1417" spans="2:19" outlineLevel="2" x14ac:dyDescent="0.15">
      <c r="B1417" s="10" t="s">
        <v>1740</v>
      </c>
      <c r="C1417" s="10" t="s">
        <v>38</v>
      </c>
      <c r="D1417" s="7" t="s">
        <v>159</v>
      </c>
      <c r="E1417" s="10" t="s">
        <v>764</v>
      </c>
      <c r="F1417" s="10" t="s">
        <v>1324</v>
      </c>
      <c r="G1417" s="10" t="s">
        <v>1324</v>
      </c>
      <c r="H1417" s="16">
        <v>50</v>
      </c>
      <c r="I1417" s="16">
        <v>0</v>
      </c>
      <c r="J1417" s="16">
        <v>50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7" t="s">
        <v>433</v>
      </c>
      <c r="R1417" s="7" t="str">
        <f>IF(Q1417="","",VLOOKUP(Q1417,Sheet2!$A$14:$B$65,2,0))</f>
        <v/>
      </c>
      <c r="S1417" s="16">
        <v>0</v>
      </c>
    </row>
    <row r="1418" spans="2:19" outlineLevel="2" x14ac:dyDescent="0.15">
      <c r="B1418" s="10" t="s">
        <v>1740</v>
      </c>
      <c r="C1418" s="10" t="s">
        <v>38</v>
      </c>
      <c r="D1418" s="7" t="s">
        <v>159</v>
      </c>
      <c r="E1418" s="10" t="s">
        <v>507</v>
      </c>
      <c r="F1418" s="10" t="s">
        <v>1193</v>
      </c>
      <c r="G1418" s="10" t="s">
        <v>1193</v>
      </c>
      <c r="H1418" s="16">
        <v>0</v>
      </c>
      <c r="I1418" s="16">
        <v>0</v>
      </c>
      <c r="J1418" s="16">
        <v>0</v>
      </c>
      <c r="K1418" s="16">
        <v>35</v>
      </c>
      <c r="L1418" s="16">
        <v>35</v>
      </c>
      <c r="M1418" s="16">
        <v>0</v>
      </c>
      <c r="N1418" s="16">
        <v>0</v>
      </c>
      <c r="O1418" s="16">
        <v>0</v>
      </c>
      <c r="P1418" s="16">
        <v>0</v>
      </c>
      <c r="Q1418" s="7" t="s">
        <v>1266</v>
      </c>
      <c r="R1418" s="7" t="str">
        <f>IF(Q1418="","",VLOOKUP(Q1418,Sheet2!$A$14:$B$65,2,0))</f>
        <v>急性期一般入院料７</v>
      </c>
      <c r="S1418" s="16">
        <v>35</v>
      </c>
    </row>
    <row r="1419" spans="2:19" outlineLevel="2" x14ac:dyDescent="0.15">
      <c r="B1419" s="10" t="s">
        <v>1740</v>
      </c>
      <c r="C1419" s="10" t="s">
        <v>38</v>
      </c>
      <c r="D1419" s="7" t="s">
        <v>159</v>
      </c>
      <c r="E1419" s="10" t="s">
        <v>504</v>
      </c>
      <c r="F1419" s="10" t="s">
        <v>1322</v>
      </c>
      <c r="G1419" s="10" t="s">
        <v>1322</v>
      </c>
      <c r="H1419" s="16">
        <v>58</v>
      </c>
      <c r="I1419" s="16">
        <v>58</v>
      </c>
      <c r="J1419" s="16">
        <v>0</v>
      </c>
      <c r="K1419" s="16">
        <v>0</v>
      </c>
      <c r="L1419" s="16">
        <v>0</v>
      </c>
      <c r="M1419" s="16">
        <v>0</v>
      </c>
      <c r="N1419" s="16">
        <v>0</v>
      </c>
      <c r="O1419" s="16">
        <v>0</v>
      </c>
      <c r="P1419" s="16">
        <v>0</v>
      </c>
      <c r="Q1419" s="7" t="s">
        <v>1219</v>
      </c>
      <c r="R1419" s="7" t="str">
        <f>IF(Q1419="","",VLOOKUP(Q1419,Sheet2!$A$14:$B$65,2,0))</f>
        <v>急性期一般入院料１</v>
      </c>
      <c r="S1419" s="16">
        <v>58</v>
      </c>
    </row>
    <row r="1420" spans="2:19" outlineLevel="2" x14ac:dyDescent="0.15">
      <c r="B1420" s="10" t="s">
        <v>1740</v>
      </c>
      <c r="C1420" s="10" t="s">
        <v>38</v>
      </c>
      <c r="D1420" s="7" t="s">
        <v>159</v>
      </c>
      <c r="E1420" s="10" t="s">
        <v>505</v>
      </c>
      <c r="F1420" s="10" t="s">
        <v>1322</v>
      </c>
      <c r="G1420" s="10" t="s">
        <v>1322</v>
      </c>
      <c r="H1420" s="16">
        <v>58</v>
      </c>
      <c r="I1420" s="16">
        <v>58</v>
      </c>
      <c r="J1420" s="16">
        <v>0</v>
      </c>
      <c r="K1420" s="16">
        <v>0</v>
      </c>
      <c r="L1420" s="16">
        <v>0</v>
      </c>
      <c r="M1420" s="16">
        <v>0</v>
      </c>
      <c r="N1420" s="16">
        <v>0</v>
      </c>
      <c r="O1420" s="16">
        <v>0</v>
      </c>
      <c r="P1420" s="16">
        <v>0</v>
      </c>
      <c r="Q1420" s="7" t="s">
        <v>1219</v>
      </c>
      <c r="R1420" s="7" t="str">
        <f>IF(Q1420="","",VLOOKUP(Q1420,Sheet2!$A$14:$B$65,2,0))</f>
        <v>急性期一般入院料１</v>
      </c>
      <c r="S1420" s="16">
        <v>58</v>
      </c>
    </row>
    <row r="1421" spans="2:19" outlineLevel="2" x14ac:dyDescent="0.15">
      <c r="B1421" s="10" t="s">
        <v>1740</v>
      </c>
      <c r="C1421" s="10" t="s">
        <v>38</v>
      </c>
      <c r="D1421" s="7" t="s">
        <v>159</v>
      </c>
      <c r="E1421" s="10" t="s">
        <v>765</v>
      </c>
      <c r="F1421" s="10" t="s">
        <v>1322</v>
      </c>
      <c r="G1421" s="10" t="s">
        <v>1322</v>
      </c>
      <c r="H1421" s="16">
        <v>50</v>
      </c>
      <c r="I1421" s="16">
        <v>50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7" t="s">
        <v>1219</v>
      </c>
      <c r="R1421" s="7" t="str">
        <f>IF(Q1421="","",VLOOKUP(Q1421,Sheet2!$A$14:$B$65,2,0))</f>
        <v>急性期一般入院料１</v>
      </c>
      <c r="S1421" s="16">
        <v>50</v>
      </c>
    </row>
    <row r="1422" spans="2:19" outlineLevel="2" x14ac:dyDescent="0.15">
      <c r="B1422" s="10" t="s">
        <v>1740</v>
      </c>
      <c r="C1422" s="10" t="s">
        <v>38</v>
      </c>
      <c r="D1422" s="7" t="s">
        <v>159</v>
      </c>
      <c r="E1422" s="10" t="s">
        <v>766</v>
      </c>
      <c r="F1422" s="10" t="s">
        <v>1322</v>
      </c>
      <c r="G1422" s="10" t="s">
        <v>1322</v>
      </c>
      <c r="H1422" s="16">
        <v>32</v>
      </c>
      <c r="I1422" s="16">
        <v>32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7" t="s">
        <v>1219</v>
      </c>
      <c r="R1422" s="7" t="str">
        <f>IF(Q1422="","",VLOOKUP(Q1422,Sheet2!$A$14:$B$65,2,0))</f>
        <v>急性期一般入院料１</v>
      </c>
      <c r="S1422" s="16">
        <v>32</v>
      </c>
    </row>
    <row r="1423" spans="2:19" outlineLevel="2" x14ac:dyDescent="0.15">
      <c r="B1423" s="10" t="s">
        <v>1740</v>
      </c>
      <c r="C1423" s="10" t="s">
        <v>38</v>
      </c>
      <c r="D1423" s="7" t="s">
        <v>159</v>
      </c>
      <c r="E1423" s="10" t="s">
        <v>760</v>
      </c>
      <c r="F1423" s="10" t="s">
        <v>1323</v>
      </c>
      <c r="G1423" s="10" t="s">
        <v>1323</v>
      </c>
      <c r="H1423" s="16">
        <v>40</v>
      </c>
      <c r="I1423" s="16">
        <v>40</v>
      </c>
      <c r="J1423" s="16">
        <v>0</v>
      </c>
      <c r="K1423" s="16">
        <v>0</v>
      </c>
      <c r="L1423" s="16">
        <v>0</v>
      </c>
      <c r="M1423" s="16">
        <v>0</v>
      </c>
      <c r="N1423" s="16">
        <v>0</v>
      </c>
      <c r="O1423" s="16">
        <v>0</v>
      </c>
      <c r="P1423" s="16">
        <v>0</v>
      </c>
      <c r="Q1423" s="7" t="s">
        <v>1282</v>
      </c>
      <c r="R1423" s="7" t="str">
        <f>IF(Q1423="","",VLOOKUP(Q1423,Sheet2!$A$14:$B$65,2,0))</f>
        <v>小児入院医療管理料３</v>
      </c>
      <c r="S1423" s="16">
        <v>40</v>
      </c>
    </row>
    <row r="1424" spans="2:19" outlineLevel="2" x14ac:dyDescent="0.15">
      <c r="B1424" s="10" t="s">
        <v>1740</v>
      </c>
      <c r="C1424" s="10" t="s">
        <v>38</v>
      </c>
      <c r="D1424" s="7" t="s">
        <v>159</v>
      </c>
      <c r="E1424" s="10" t="s">
        <v>736</v>
      </c>
      <c r="F1424" s="10" t="s">
        <v>1321</v>
      </c>
      <c r="G1424" s="10" t="s">
        <v>1321</v>
      </c>
      <c r="H1424" s="16">
        <v>12</v>
      </c>
      <c r="I1424" s="16">
        <v>12</v>
      </c>
      <c r="J1424" s="16">
        <v>0</v>
      </c>
      <c r="K1424" s="16">
        <v>0</v>
      </c>
      <c r="L1424" s="16">
        <v>0</v>
      </c>
      <c r="M1424" s="16">
        <v>0</v>
      </c>
      <c r="N1424" s="16">
        <v>0</v>
      </c>
      <c r="O1424" s="16">
        <v>0</v>
      </c>
      <c r="P1424" s="16">
        <v>0</v>
      </c>
      <c r="Q1424" s="7" t="s">
        <v>1301</v>
      </c>
      <c r="R1424" s="7" t="str">
        <f>IF(Q1424="","",VLOOKUP(Q1424,Sheet2!$A$14:$B$65,2,0))</f>
        <v>救命救急入院料３</v>
      </c>
      <c r="S1424" s="16">
        <v>12</v>
      </c>
    </row>
    <row r="1425" spans="2:19" outlineLevel="1" x14ac:dyDescent="0.15">
      <c r="B1425" s="10"/>
      <c r="C1425" s="10"/>
      <c r="D1425" s="9" t="s">
        <v>1418</v>
      </c>
      <c r="E1425" s="10"/>
      <c r="F1425" s="10"/>
      <c r="G1425" s="10"/>
      <c r="H1425" s="16">
        <f t="shared" ref="H1425:P1425" si="372">SUBTOTAL(9,H1417:H1424)</f>
        <v>300</v>
      </c>
      <c r="I1425" s="16">
        <f t="shared" si="372"/>
        <v>250</v>
      </c>
      <c r="J1425" s="16">
        <f t="shared" si="372"/>
        <v>50</v>
      </c>
      <c r="K1425" s="16">
        <f t="shared" si="372"/>
        <v>35</v>
      </c>
      <c r="L1425" s="16">
        <f t="shared" si="372"/>
        <v>35</v>
      </c>
      <c r="M1425" s="16">
        <f t="shared" si="372"/>
        <v>0</v>
      </c>
      <c r="N1425" s="16">
        <f t="shared" si="372"/>
        <v>0</v>
      </c>
      <c r="O1425" s="16">
        <f t="shared" si="372"/>
        <v>0</v>
      </c>
      <c r="P1425" s="16">
        <f t="shared" si="372"/>
        <v>0</v>
      </c>
      <c r="Q1425" s="7"/>
      <c r="R1425" s="7"/>
      <c r="S1425" s="16">
        <f>SUBTOTAL(9,S1417:S1424)</f>
        <v>285</v>
      </c>
    </row>
    <row r="1426" spans="2:19" outlineLevel="2" x14ac:dyDescent="0.15">
      <c r="B1426" s="10" t="s">
        <v>1740</v>
      </c>
      <c r="C1426" s="10" t="s">
        <v>38</v>
      </c>
      <c r="D1426" s="7" t="s">
        <v>301</v>
      </c>
      <c r="E1426" s="10" t="s">
        <v>533</v>
      </c>
      <c r="F1426" s="10" t="s">
        <v>1321</v>
      </c>
      <c r="G1426" s="10" t="s">
        <v>1321</v>
      </c>
      <c r="H1426" s="16">
        <v>6</v>
      </c>
      <c r="I1426" s="16">
        <v>6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7" t="s">
        <v>1301</v>
      </c>
      <c r="R1426" s="7" t="str">
        <f>IF(Q1426="","",VLOOKUP(Q1426,Sheet2!$A$14:$B$65,2,0))</f>
        <v>救命救急入院料３</v>
      </c>
      <c r="S1426" s="16">
        <v>6</v>
      </c>
    </row>
    <row r="1427" spans="2:19" outlineLevel="2" x14ac:dyDescent="0.15">
      <c r="B1427" s="10" t="s">
        <v>1740</v>
      </c>
      <c r="C1427" s="10" t="s">
        <v>38</v>
      </c>
      <c r="D1427" s="7" t="s">
        <v>301</v>
      </c>
      <c r="E1427" s="10" t="s">
        <v>720</v>
      </c>
      <c r="F1427" s="10" t="s">
        <v>1323</v>
      </c>
      <c r="G1427" s="10" t="s">
        <v>1323</v>
      </c>
      <c r="H1427" s="16">
        <v>45</v>
      </c>
      <c r="I1427" s="16">
        <v>45</v>
      </c>
      <c r="J1427" s="16">
        <v>0</v>
      </c>
      <c r="K1427" s="16">
        <v>0</v>
      </c>
      <c r="L1427" s="16">
        <v>0</v>
      </c>
      <c r="M1427" s="16">
        <v>0</v>
      </c>
      <c r="N1427" s="16">
        <v>0</v>
      </c>
      <c r="O1427" s="16">
        <v>0</v>
      </c>
      <c r="P1427" s="16">
        <v>0</v>
      </c>
      <c r="Q1427" s="7" t="s">
        <v>1282</v>
      </c>
      <c r="R1427" s="7" t="str">
        <f>IF(Q1427="","",VLOOKUP(Q1427,Sheet2!$A$14:$B$65,2,0))</f>
        <v>小児入院医療管理料３</v>
      </c>
      <c r="S1427" s="16">
        <v>45</v>
      </c>
    </row>
    <row r="1428" spans="2:19" outlineLevel="2" x14ac:dyDescent="0.15">
      <c r="B1428" s="10" t="s">
        <v>1740</v>
      </c>
      <c r="C1428" s="10" t="s">
        <v>38</v>
      </c>
      <c r="D1428" s="7" t="s">
        <v>301</v>
      </c>
      <c r="E1428" s="10" t="s">
        <v>721</v>
      </c>
      <c r="F1428" s="10" t="s">
        <v>1324</v>
      </c>
      <c r="G1428" s="10" t="s">
        <v>1324</v>
      </c>
      <c r="H1428" s="16">
        <v>45</v>
      </c>
      <c r="I1428" s="16">
        <v>0</v>
      </c>
      <c r="J1428" s="16">
        <v>45</v>
      </c>
      <c r="K1428" s="16">
        <v>0</v>
      </c>
      <c r="L1428" s="16">
        <v>0</v>
      </c>
      <c r="M1428" s="16">
        <v>0</v>
      </c>
      <c r="N1428" s="16">
        <v>0</v>
      </c>
      <c r="O1428" s="16">
        <v>0</v>
      </c>
      <c r="P1428" s="16">
        <v>0</v>
      </c>
      <c r="Q1428" s="7" t="s">
        <v>433</v>
      </c>
      <c r="R1428" s="7" t="str">
        <f>IF(Q1428="","",VLOOKUP(Q1428,Sheet2!$A$14:$B$65,2,0))</f>
        <v/>
      </c>
      <c r="S1428" s="16">
        <v>0</v>
      </c>
    </row>
    <row r="1429" spans="2:19" outlineLevel="2" x14ac:dyDescent="0.15">
      <c r="B1429" s="10" t="s">
        <v>1740</v>
      </c>
      <c r="C1429" s="10" t="s">
        <v>38</v>
      </c>
      <c r="D1429" s="7" t="s">
        <v>301</v>
      </c>
      <c r="E1429" s="10" t="s">
        <v>522</v>
      </c>
      <c r="F1429" s="10" t="s">
        <v>1322</v>
      </c>
      <c r="G1429" s="10" t="s">
        <v>1322</v>
      </c>
      <c r="H1429" s="16">
        <v>18</v>
      </c>
      <c r="I1429" s="16">
        <v>18</v>
      </c>
      <c r="J1429" s="16">
        <v>0</v>
      </c>
      <c r="K1429" s="16">
        <v>0</v>
      </c>
      <c r="L1429" s="16">
        <v>0</v>
      </c>
      <c r="M1429" s="16">
        <v>0</v>
      </c>
      <c r="N1429" s="16">
        <v>0</v>
      </c>
      <c r="O1429" s="16">
        <v>0</v>
      </c>
      <c r="P1429" s="16">
        <v>0</v>
      </c>
      <c r="Q1429" s="7" t="s">
        <v>1219</v>
      </c>
      <c r="R1429" s="7" t="str">
        <f>IF(Q1429="","",VLOOKUP(Q1429,Sheet2!$A$14:$B$65,2,0))</f>
        <v>急性期一般入院料１</v>
      </c>
      <c r="S1429" s="16">
        <v>18</v>
      </c>
    </row>
    <row r="1430" spans="2:19" outlineLevel="2" x14ac:dyDescent="0.15">
      <c r="B1430" s="10" t="s">
        <v>1740</v>
      </c>
      <c r="C1430" s="10" t="s">
        <v>38</v>
      </c>
      <c r="D1430" s="7" t="s">
        <v>301</v>
      </c>
      <c r="E1430" s="10" t="s">
        <v>683</v>
      </c>
      <c r="F1430" s="10" t="s">
        <v>1322</v>
      </c>
      <c r="G1430" s="10" t="s">
        <v>1322</v>
      </c>
      <c r="H1430" s="16">
        <v>38</v>
      </c>
      <c r="I1430" s="16">
        <v>37</v>
      </c>
      <c r="J1430" s="16">
        <v>1</v>
      </c>
      <c r="K1430" s="16">
        <v>0</v>
      </c>
      <c r="L1430" s="16">
        <v>0</v>
      </c>
      <c r="M1430" s="16">
        <v>0</v>
      </c>
      <c r="N1430" s="16">
        <v>0</v>
      </c>
      <c r="O1430" s="16">
        <v>0</v>
      </c>
      <c r="P1430" s="16">
        <v>0</v>
      </c>
      <c r="Q1430" s="7" t="s">
        <v>1219</v>
      </c>
      <c r="R1430" s="7" t="str">
        <f>IF(Q1430="","",VLOOKUP(Q1430,Sheet2!$A$14:$B$65,2,0))</f>
        <v>急性期一般入院料１</v>
      </c>
      <c r="S1430" s="16">
        <v>38</v>
      </c>
    </row>
    <row r="1431" spans="2:19" outlineLevel="2" x14ac:dyDescent="0.15">
      <c r="B1431" s="10" t="s">
        <v>1740</v>
      </c>
      <c r="C1431" s="10" t="s">
        <v>38</v>
      </c>
      <c r="D1431" s="7" t="s">
        <v>301</v>
      </c>
      <c r="E1431" s="10" t="s">
        <v>865</v>
      </c>
      <c r="F1431" s="10" t="s">
        <v>1322</v>
      </c>
      <c r="G1431" s="10" t="s">
        <v>1322</v>
      </c>
      <c r="H1431" s="16">
        <v>46</v>
      </c>
      <c r="I1431" s="16">
        <v>46</v>
      </c>
      <c r="J1431" s="16">
        <v>0</v>
      </c>
      <c r="K1431" s="16">
        <v>0</v>
      </c>
      <c r="L1431" s="16">
        <v>0</v>
      </c>
      <c r="M1431" s="16">
        <v>0</v>
      </c>
      <c r="N1431" s="16">
        <v>0</v>
      </c>
      <c r="O1431" s="16">
        <v>0</v>
      </c>
      <c r="P1431" s="16">
        <v>0</v>
      </c>
      <c r="Q1431" s="7" t="s">
        <v>1219</v>
      </c>
      <c r="R1431" s="7" t="str">
        <f>IF(Q1431="","",VLOOKUP(Q1431,Sheet2!$A$14:$B$65,2,0))</f>
        <v>急性期一般入院料１</v>
      </c>
      <c r="S1431" s="16">
        <v>46</v>
      </c>
    </row>
    <row r="1432" spans="2:19" outlineLevel="2" x14ac:dyDescent="0.15">
      <c r="B1432" s="10" t="s">
        <v>1740</v>
      </c>
      <c r="C1432" s="10" t="s">
        <v>38</v>
      </c>
      <c r="D1432" s="7" t="s">
        <v>301</v>
      </c>
      <c r="E1432" s="10" t="s">
        <v>829</v>
      </c>
      <c r="F1432" s="10" t="s">
        <v>1322</v>
      </c>
      <c r="G1432" s="10" t="s">
        <v>1322</v>
      </c>
      <c r="H1432" s="16">
        <v>45</v>
      </c>
      <c r="I1432" s="16">
        <v>37</v>
      </c>
      <c r="J1432" s="16">
        <v>8</v>
      </c>
      <c r="K1432" s="16">
        <v>0</v>
      </c>
      <c r="L1432" s="16">
        <v>0</v>
      </c>
      <c r="M1432" s="16">
        <v>0</v>
      </c>
      <c r="N1432" s="16">
        <v>0</v>
      </c>
      <c r="O1432" s="16">
        <v>0</v>
      </c>
      <c r="P1432" s="16">
        <v>0</v>
      </c>
      <c r="Q1432" s="7" t="s">
        <v>1219</v>
      </c>
      <c r="R1432" s="7" t="str">
        <f>IF(Q1432="","",VLOOKUP(Q1432,Sheet2!$A$14:$B$65,2,0))</f>
        <v>急性期一般入院料１</v>
      </c>
      <c r="S1432" s="16">
        <v>45</v>
      </c>
    </row>
    <row r="1433" spans="2:19" outlineLevel="2" x14ac:dyDescent="0.15">
      <c r="B1433" s="10" t="s">
        <v>1740</v>
      </c>
      <c r="C1433" s="10" t="s">
        <v>38</v>
      </c>
      <c r="D1433" s="7" t="s">
        <v>301</v>
      </c>
      <c r="E1433" s="10" t="s">
        <v>833</v>
      </c>
      <c r="F1433" s="10" t="s">
        <v>1322</v>
      </c>
      <c r="G1433" s="10" t="s">
        <v>1322</v>
      </c>
      <c r="H1433" s="16">
        <v>46</v>
      </c>
      <c r="I1433" s="16">
        <v>46</v>
      </c>
      <c r="J1433" s="16">
        <v>0</v>
      </c>
      <c r="K1433" s="16">
        <v>0</v>
      </c>
      <c r="L1433" s="16">
        <v>0</v>
      </c>
      <c r="M1433" s="16">
        <v>0</v>
      </c>
      <c r="N1433" s="16">
        <v>0</v>
      </c>
      <c r="O1433" s="16">
        <v>0</v>
      </c>
      <c r="P1433" s="16">
        <v>0</v>
      </c>
      <c r="Q1433" s="7" t="s">
        <v>1219</v>
      </c>
      <c r="R1433" s="7" t="str">
        <f>IF(Q1433="","",VLOOKUP(Q1433,Sheet2!$A$14:$B$65,2,0))</f>
        <v>急性期一般入院料１</v>
      </c>
      <c r="S1433" s="16">
        <v>46</v>
      </c>
    </row>
    <row r="1434" spans="2:19" outlineLevel="2" x14ac:dyDescent="0.15">
      <c r="B1434" s="10" t="s">
        <v>1740</v>
      </c>
      <c r="C1434" s="10" t="s">
        <v>38</v>
      </c>
      <c r="D1434" s="7" t="s">
        <v>301</v>
      </c>
      <c r="E1434" s="10" t="s">
        <v>834</v>
      </c>
      <c r="F1434" s="10" t="s">
        <v>1322</v>
      </c>
      <c r="G1434" s="10" t="s">
        <v>1322</v>
      </c>
      <c r="H1434" s="16">
        <v>45</v>
      </c>
      <c r="I1434" s="16">
        <v>45</v>
      </c>
      <c r="J1434" s="16">
        <v>0</v>
      </c>
      <c r="K1434" s="16">
        <v>0</v>
      </c>
      <c r="L1434" s="16">
        <v>0</v>
      </c>
      <c r="M1434" s="16">
        <v>0</v>
      </c>
      <c r="N1434" s="16">
        <v>0</v>
      </c>
      <c r="O1434" s="16">
        <v>0</v>
      </c>
      <c r="P1434" s="16">
        <v>0</v>
      </c>
      <c r="Q1434" s="7" t="s">
        <v>1219</v>
      </c>
      <c r="R1434" s="7" t="str">
        <f>IF(Q1434="","",VLOOKUP(Q1434,Sheet2!$A$14:$B$65,2,0))</f>
        <v>急性期一般入院料１</v>
      </c>
      <c r="S1434" s="16">
        <v>45</v>
      </c>
    </row>
    <row r="1435" spans="2:19" outlineLevel="1" x14ac:dyDescent="0.15">
      <c r="B1435" s="10"/>
      <c r="C1435" s="10"/>
      <c r="D1435" s="9" t="s">
        <v>1559</v>
      </c>
      <c r="E1435" s="10"/>
      <c r="F1435" s="10"/>
      <c r="G1435" s="10"/>
      <c r="H1435" s="16">
        <f t="shared" ref="H1435:P1435" si="373">SUBTOTAL(9,H1426:H1434)</f>
        <v>334</v>
      </c>
      <c r="I1435" s="16">
        <f t="shared" si="373"/>
        <v>280</v>
      </c>
      <c r="J1435" s="16">
        <f t="shared" si="373"/>
        <v>54</v>
      </c>
      <c r="K1435" s="16">
        <f t="shared" si="373"/>
        <v>0</v>
      </c>
      <c r="L1435" s="16">
        <f t="shared" si="373"/>
        <v>0</v>
      </c>
      <c r="M1435" s="16">
        <f t="shared" si="373"/>
        <v>0</v>
      </c>
      <c r="N1435" s="16">
        <f t="shared" si="373"/>
        <v>0</v>
      </c>
      <c r="O1435" s="16">
        <f t="shared" si="373"/>
        <v>0</v>
      </c>
      <c r="P1435" s="16">
        <f t="shared" si="373"/>
        <v>0</v>
      </c>
      <c r="Q1435" s="7"/>
      <c r="R1435" s="7"/>
      <c r="S1435" s="16">
        <f>SUBTOTAL(9,S1426:S1434)</f>
        <v>289</v>
      </c>
    </row>
    <row r="1436" spans="2:19" outlineLevel="2" x14ac:dyDescent="0.15">
      <c r="B1436" s="10" t="s">
        <v>1740</v>
      </c>
      <c r="C1436" s="10" t="s">
        <v>57</v>
      </c>
      <c r="D1436" s="7" t="s">
        <v>294</v>
      </c>
      <c r="E1436" s="10" t="s">
        <v>1096</v>
      </c>
      <c r="F1436" s="10" t="s">
        <v>1193</v>
      </c>
      <c r="G1436" s="10" t="s">
        <v>1193</v>
      </c>
      <c r="H1436" s="16">
        <v>0</v>
      </c>
      <c r="I1436" s="16">
        <v>0</v>
      </c>
      <c r="J1436" s="16">
        <v>0</v>
      </c>
      <c r="K1436" s="16">
        <v>48</v>
      </c>
      <c r="L1436" s="16">
        <v>48</v>
      </c>
      <c r="M1436" s="16">
        <v>0</v>
      </c>
      <c r="N1436" s="16">
        <v>0</v>
      </c>
      <c r="O1436" s="16">
        <v>0</v>
      </c>
      <c r="P1436" s="16">
        <v>0</v>
      </c>
      <c r="Q1436" s="7" t="s">
        <v>1257</v>
      </c>
      <c r="R1436" s="7" t="str">
        <f>IF(Q1436="","",VLOOKUP(Q1436,Sheet2!$A$14:$B$65,2,0))</f>
        <v>急性期一般入院料６</v>
      </c>
      <c r="S1436" s="16">
        <v>48</v>
      </c>
    </row>
    <row r="1437" spans="2:19" outlineLevel="1" x14ac:dyDescent="0.15">
      <c r="B1437" s="10"/>
      <c r="C1437" s="10"/>
      <c r="D1437" s="9" t="s">
        <v>1552</v>
      </c>
      <c r="E1437" s="10"/>
      <c r="F1437" s="10"/>
      <c r="G1437" s="10"/>
      <c r="H1437" s="16">
        <f t="shared" ref="H1437:P1437" si="374">SUBTOTAL(9,H1436:H1436)</f>
        <v>0</v>
      </c>
      <c r="I1437" s="16">
        <f t="shared" si="374"/>
        <v>0</v>
      </c>
      <c r="J1437" s="16">
        <f t="shared" si="374"/>
        <v>0</v>
      </c>
      <c r="K1437" s="16">
        <f t="shared" si="374"/>
        <v>48</v>
      </c>
      <c r="L1437" s="16">
        <f t="shared" si="374"/>
        <v>48</v>
      </c>
      <c r="M1437" s="16">
        <f t="shared" si="374"/>
        <v>0</v>
      </c>
      <c r="N1437" s="16">
        <f t="shared" si="374"/>
        <v>0</v>
      </c>
      <c r="O1437" s="16">
        <f t="shared" si="374"/>
        <v>0</v>
      </c>
      <c r="P1437" s="16">
        <f t="shared" si="374"/>
        <v>0</v>
      </c>
      <c r="Q1437" s="7"/>
      <c r="R1437" s="7"/>
      <c r="S1437" s="16">
        <f>SUBTOTAL(9,S1436:S1436)</f>
        <v>48</v>
      </c>
    </row>
    <row r="1438" spans="2:19" outlineLevel="2" x14ac:dyDescent="0.15">
      <c r="B1438" s="10" t="s">
        <v>1740</v>
      </c>
      <c r="C1438" s="10" t="s">
        <v>57</v>
      </c>
      <c r="D1438" s="7" t="s">
        <v>411</v>
      </c>
      <c r="E1438" s="10" t="s">
        <v>1219</v>
      </c>
      <c r="F1438" s="10" t="s">
        <v>1193</v>
      </c>
      <c r="G1438" s="10" t="s">
        <v>1193</v>
      </c>
      <c r="H1438" s="16">
        <v>50</v>
      </c>
      <c r="I1438" s="16">
        <v>50</v>
      </c>
      <c r="J1438" s="16">
        <v>0</v>
      </c>
      <c r="K1438" s="16">
        <v>0</v>
      </c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  <c r="Q1438" s="7" t="s">
        <v>1288</v>
      </c>
      <c r="R1438" s="7" t="str">
        <f>IF(Q1438="","",VLOOKUP(Q1438,Sheet2!$A$14:$B$65,2,0))</f>
        <v>回復期リハビリテーション病棟入院料３</v>
      </c>
      <c r="S1438" s="16">
        <v>50</v>
      </c>
    </row>
    <row r="1439" spans="2:19" outlineLevel="1" x14ac:dyDescent="0.15">
      <c r="B1439" s="10"/>
      <c r="C1439" s="10"/>
      <c r="D1439" s="9" t="s">
        <v>1669</v>
      </c>
      <c r="E1439" s="10"/>
      <c r="F1439" s="10"/>
      <c r="G1439" s="10"/>
      <c r="H1439" s="16">
        <f t="shared" ref="H1439:P1439" si="375">SUBTOTAL(9,H1438:H1438)</f>
        <v>50</v>
      </c>
      <c r="I1439" s="16">
        <f t="shared" si="375"/>
        <v>50</v>
      </c>
      <c r="J1439" s="16">
        <f t="shared" si="375"/>
        <v>0</v>
      </c>
      <c r="K1439" s="16">
        <f t="shared" si="375"/>
        <v>0</v>
      </c>
      <c r="L1439" s="16">
        <f t="shared" si="375"/>
        <v>0</v>
      </c>
      <c r="M1439" s="16">
        <f t="shared" si="375"/>
        <v>0</v>
      </c>
      <c r="N1439" s="16">
        <f t="shared" si="375"/>
        <v>0</v>
      </c>
      <c r="O1439" s="16">
        <f t="shared" si="375"/>
        <v>0</v>
      </c>
      <c r="P1439" s="16">
        <f t="shared" si="375"/>
        <v>0</v>
      </c>
      <c r="Q1439" s="7"/>
      <c r="R1439" s="7"/>
      <c r="S1439" s="16">
        <f>SUBTOTAL(9,S1438:S1438)</f>
        <v>50</v>
      </c>
    </row>
    <row r="1440" spans="2:19" outlineLevel="1" x14ac:dyDescent="0.15">
      <c r="B1440" s="67" t="s">
        <v>1756</v>
      </c>
      <c r="C1440" s="68"/>
      <c r="D1440" s="68"/>
      <c r="E1440" s="68"/>
      <c r="F1440" s="68"/>
      <c r="G1440" s="69"/>
      <c r="H1440" s="16">
        <f>SUBTOTAL(9,H1393:H1439)</f>
        <v>972</v>
      </c>
      <c r="I1440" s="16">
        <f t="shared" ref="I1440:P1440" si="376">SUBTOTAL(9,I1393:I1439)</f>
        <v>868</v>
      </c>
      <c r="J1440" s="16">
        <f t="shared" si="376"/>
        <v>104</v>
      </c>
      <c r="K1440" s="16">
        <f t="shared" si="376"/>
        <v>338</v>
      </c>
      <c r="L1440" s="16">
        <f t="shared" si="376"/>
        <v>338</v>
      </c>
      <c r="M1440" s="16">
        <f t="shared" si="376"/>
        <v>0</v>
      </c>
      <c r="N1440" s="16">
        <f t="shared" si="376"/>
        <v>51</v>
      </c>
      <c r="O1440" s="16">
        <f t="shared" si="376"/>
        <v>51</v>
      </c>
      <c r="P1440" s="16">
        <f t="shared" si="376"/>
        <v>0</v>
      </c>
      <c r="Q1440" s="7"/>
      <c r="R1440" s="7"/>
      <c r="S1440" s="16">
        <f>SUBTOTAL(9,S1393:S1439)</f>
        <v>1164</v>
      </c>
    </row>
    <row r="1441" spans="2:19" outlineLevel="1" x14ac:dyDescent="0.15">
      <c r="B1441" s="70" t="s">
        <v>1745</v>
      </c>
      <c r="C1441" s="68"/>
      <c r="D1441" s="68"/>
      <c r="E1441" s="68"/>
      <c r="F1441" s="68"/>
      <c r="G1441" s="69"/>
      <c r="H1441" s="16">
        <f>SUMIF($F$1393:$F$1439,"休棟等",H1393:H1439)</f>
        <v>95</v>
      </c>
      <c r="I1441" s="16">
        <f t="shared" ref="I1441:P1441" si="377">SUMIF($F$1393:$F$1439,"休棟等",I1393:I1439)</f>
        <v>0</v>
      </c>
      <c r="J1441" s="16">
        <f t="shared" si="377"/>
        <v>95</v>
      </c>
      <c r="K1441" s="16">
        <f t="shared" si="377"/>
        <v>0</v>
      </c>
      <c r="L1441" s="16">
        <f t="shared" si="377"/>
        <v>0</v>
      </c>
      <c r="M1441" s="16">
        <f t="shared" si="377"/>
        <v>0</v>
      </c>
      <c r="N1441" s="16">
        <f t="shared" si="377"/>
        <v>0</v>
      </c>
      <c r="O1441" s="16">
        <f t="shared" si="377"/>
        <v>0</v>
      </c>
      <c r="P1441" s="16">
        <f t="shared" si="377"/>
        <v>0</v>
      </c>
      <c r="Q1441" s="7"/>
      <c r="R1441" s="7"/>
      <c r="S1441" s="16">
        <f>SUMIF($F$1393:$F$1439,"休棟等",S1393:S1439)</f>
        <v>0</v>
      </c>
    </row>
    <row r="1442" spans="2:19" outlineLevel="1" x14ac:dyDescent="0.15">
      <c r="B1442" s="67" t="s">
        <v>1746</v>
      </c>
      <c r="C1442" s="68"/>
      <c r="D1442" s="68"/>
      <c r="E1442" s="68"/>
      <c r="F1442" s="68"/>
      <c r="G1442" s="69"/>
      <c r="H1442" s="16">
        <f>H1440-H1441</f>
        <v>877</v>
      </c>
      <c r="I1442" s="16">
        <f t="shared" ref="I1442" si="378">I1440-I1441</f>
        <v>868</v>
      </c>
      <c r="J1442" s="16">
        <f t="shared" ref="J1442" si="379">J1440-J1441</f>
        <v>9</v>
      </c>
      <c r="K1442" s="16">
        <f t="shared" ref="K1442" si="380">K1440-K1441</f>
        <v>338</v>
      </c>
      <c r="L1442" s="16">
        <f t="shared" ref="L1442" si="381">L1440-L1441</f>
        <v>338</v>
      </c>
      <c r="M1442" s="16">
        <f t="shared" ref="M1442" si="382">M1440-M1441</f>
        <v>0</v>
      </c>
      <c r="N1442" s="16">
        <f t="shared" ref="N1442" si="383">N1440-N1441</f>
        <v>51</v>
      </c>
      <c r="O1442" s="16">
        <f t="shared" ref="O1442" si="384">O1440-O1441</f>
        <v>51</v>
      </c>
      <c r="P1442" s="16">
        <f t="shared" ref="P1442" si="385">P1440-P1441</f>
        <v>0</v>
      </c>
      <c r="Q1442" s="7"/>
      <c r="R1442" s="7"/>
      <c r="S1442" s="16">
        <f>S1440-S1441</f>
        <v>1164</v>
      </c>
    </row>
    <row r="1443" spans="2:19" outlineLevel="2" x14ac:dyDescent="0.15">
      <c r="B1443" s="10" t="s">
        <v>1741</v>
      </c>
      <c r="C1443" s="10" t="s">
        <v>60</v>
      </c>
      <c r="D1443" s="7" t="s">
        <v>322</v>
      </c>
      <c r="E1443" s="10" t="s">
        <v>512</v>
      </c>
      <c r="F1443" s="10" t="s">
        <v>1193</v>
      </c>
      <c r="G1443" s="10" t="s">
        <v>1193</v>
      </c>
      <c r="H1443" s="16">
        <v>0</v>
      </c>
      <c r="I1443" s="16">
        <v>0</v>
      </c>
      <c r="J1443" s="16">
        <v>0</v>
      </c>
      <c r="K1443" s="16">
        <v>40</v>
      </c>
      <c r="L1443" s="16">
        <v>27</v>
      </c>
      <c r="M1443" s="16">
        <v>13</v>
      </c>
      <c r="N1443" s="16">
        <v>20</v>
      </c>
      <c r="O1443" s="16">
        <v>7</v>
      </c>
      <c r="P1443" s="16">
        <v>13</v>
      </c>
      <c r="Q1443" s="7" t="s">
        <v>1266</v>
      </c>
      <c r="R1443" s="7" t="str">
        <f>IF(Q1443="","",VLOOKUP(Q1443,Sheet2!$A$14:$B$65,2,0))</f>
        <v>急性期一般入院料７</v>
      </c>
      <c r="S1443" s="16">
        <v>20</v>
      </c>
    </row>
    <row r="1444" spans="2:19" outlineLevel="2" x14ac:dyDescent="0.15">
      <c r="B1444" s="10" t="s">
        <v>1741</v>
      </c>
      <c r="C1444" s="10" t="s">
        <v>60</v>
      </c>
      <c r="D1444" s="7" t="s">
        <v>322</v>
      </c>
      <c r="E1444" s="10" t="s">
        <v>634</v>
      </c>
      <c r="F1444" s="10" t="s">
        <v>1322</v>
      </c>
      <c r="G1444" s="10" t="s">
        <v>1322</v>
      </c>
      <c r="H1444" s="16">
        <v>49</v>
      </c>
      <c r="I1444" s="16">
        <v>49</v>
      </c>
      <c r="J1444" s="16">
        <v>0</v>
      </c>
      <c r="K1444" s="16">
        <v>0</v>
      </c>
      <c r="L1444" s="16">
        <v>0</v>
      </c>
      <c r="M1444" s="16">
        <v>0</v>
      </c>
      <c r="N1444" s="16">
        <v>0</v>
      </c>
      <c r="O1444" s="16">
        <v>0</v>
      </c>
      <c r="P1444" s="16">
        <v>0</v>
      </c>
      <c r="Q1444" s="7" t="s">
        <v>1254</v>
      </c>
      <c r="R1444" s="7" t="str">
        <f>IF(Q1444="","",VLOOKUP(Q1444,Sheet2!$A$14:$B$65,2,0))</f>
        <v>急性期一般入院料２</v>
      </c>
      <c r="S1444" s="16">
        <v>49</v>
      </c>
    </row>
    <row r="1445" spans="2:19" outlineLevel="2" x14ac:dyDescent="0.15">
      <c r="B1445" s="10" t="s">
        <v>1741</v>
      </c>
      <c r="C1445" s="10" t="s">
        <v>60</v>
      </c>
      <c r="D1445" s="7" t="s">
        <v>322</v>
      </c>
      <c r="E1445" s="10" t="s">
        <v>633</v>
      </c>
      <c r="F1445" s="10" t="s">
        <v>1322</v>
      </c>
      <c r="G1445" s="10" t="s">
        <v>1322</v>
      </c>
      <c r="H1445" s="16">
        <v>48</v>
      </c>
      <c r="I1445" s="16">
        <v>48</v>
      </c>
      <c r="J1445" s="16">
        <v>0</v>
      </c>
      <c r="K1445" s="16">
        <v>0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  <c r="Q1445" s="7" t="s">
        <v>1254</v>
      </c>
      <c r="R1445" s="7" t="str">
        <f>IF(Q1445="","",VLOOKUP(Q1445,Sheet2!$A$14:$B$65,2,0))</f>
        <v>急性期一般入院料２</v>
      </c>
      <c r="S1445" s="16">
        <v>48</v>
      </c>
    </row>
    <row r="1446" spans="2:19" outlineLevel="1" x14ac:dyDescent="0.15">
      <c r="B1446" s="10"/>
      <c r="C1446" s="10"/>
      <c r="D1446" s="9" t="s">
        <v>1580</v>
      </c>
      <c r="E1446" s="10"/>
      <c r="F1446" s="10"/>
      <c r="G1446" s="10"/>
      <c r="H1446" s="16">
        <f t="shared" ref="H1446:P1446" si="386">SUBTOTAL(9,H1443:H1445)</f>
        <v>97</v>
      </c>
      <c r="I1446" s="16">
        <f t="shared" si="386"/>
        <v>97</v>
      </c>
      <c r="J1446" s="16">
        <f t="shared" si="386"/>
        <v>0</v>
      </c>
      <c r="K1446" s="16">
        <f t="shared" si="386"/>
        <v>40</v>
      </c>
      <c r="L1446" s="16">
        <f t="shared" si="386"/>
        <v>27</v>
      </c>
      <c r="M1446" s="16">
        <f t="shared" si="386"/>
        <v>13</v>
      </c>
      <c r="N1446" s="16">
        <f t="shared" si="386"/>
        <v>20</v>
      </c>
      <c r="O1446" s="16">
        <f t="shared" si="386"/>
        <v>7</v>
      </c>
      <c r="P1446" s="16">
        <f t="shared" si="386"/>
        <v>13</v>
      </c>
      <c r="Q1446" s="7"/>
      <c r="R1446" s="7"/>
      <c r="S1446" s="16">
        <f>SUBTOTAL(9,S1443:S1445)</f>
        <v>117</v>
      </c>
    </row>
    <row r="1447" spans="2:19" outlineLevel="2" x14ac:dyDescent="0.15">
      <c r="B1447" s="10" t="s">
        <v>1741</v>
      </c>
      <c r="C1447" s="10" t="s">
        <v>28</v>
      </c>
      <c r="D1447" s="7" t="s">
        <v>285</v>
      </c>
      <c r="E1447" s="10" t="s">
        <v>634</v>
      </c>
      <c r="F1447" s="10" t="s">
        <v>1322</v>
      </c>
      <c r="G1447" s="10" t="s">
        <v>1322</v>
      </c>
      <c r="H1447" s="16">
        <v>36</v>
      </c>
      <c r="I1447" s="16">
        <v>36</v>
      </c>
      <c r="J1447" s="16">
        <v>0</v>
      </c>
      <c r="K1447" s="16">
        <v>0</v>
      </c>
      <c r="L1447" s="16">
        <v>0</v>
      </c>
      <c r="M1447" s="16">
        <v>0</v>
      </c>
      <c r="N1447" s="16">
        <v>0</v>
      </c>
      <c r="O1447" s="16">
        <v>0</v>
      </c>
      <c r="P1447" s="16">
        <v>0</v>
      </c>
      <c r="Q1447" s="7" t="s">
        <v>1282</v>
      </c>
      <c r="R1447" s="7" t="str">
        <f>IF(Q1447="","",VLOOKUP(Q1447,Sheet2!$A$14:$B$65,2,0))</f>
        <v>小児入院医療管理料３</v>
      </c>
      <c r="S1447" s="16">
        <v>36</v>
      </c>
    </row>
    <row r="1448" spans="2:19" outlineLevel="2" x14ac:dyDescent="0.15">
      <c r="B1448" s="10" t="s">
        <v>1741</v>
      </c>
      <c r="C1448" s="10" t="s">
        <v>28</v>
      </c>
      <c r="D1448" s="7" t="s">
        <v>285</v>
      </c>
      <c r="E1448" s="10" t="s">
        <v>491</v>
      </c>
      <c r="F1448" s="10" t="s">
        <v>1322</v>
      </c>
      <c r="G1448" s="10" t="s">
        <v>1322</v>
      </c>
      <c r="H1448" s="16">
        <v>44</v>
      </c>
      <c r="I1448" s="16">
        <v>44</v>
      </c>
      <c r="J1448" s="16">
        <v>0</v>
      </c>
      <c r="K1448" s="16">
        <v>0</v>
      </c>
      <c r="L1448" s="16">
        <v>0</v>
      </c>
      <c r="M1448" s="16">
        <v>0</v>
      </c>
      <c r="N1448" s="16">
        <v>0</v>
      </c>
      <c r="O1448" s="16">
        <v>0</v>
      </c>
      <c r="P1448" s="16">
        <v>0</v>
      </c>
      <c r="Q1448" s="7" t="s">
        <v>1254</v>
      </c>
      <c r="R1448" s="7" t="str">
        <f>IF(Q1448="","",VLOOKUP(Q1448,Sheet2!$A$14:$B$65,2,0))</f>
        <v>急性期一般入院料２</v>
      </c>
      <c r="S1448" s="16">
        <v>40</v>
      </c>
    </row>
    <row r="1449" spans="2:19" outlineLevel="1" x14ac:dyDescent="0.15">
      <c r="B1449" s="10"/>
      <c r="C1449" s="10"/>
      <c r="D1449" s="9" t="s">
        <v>1543</v>
      </c>
      <c r="E1449" s="10"/>
      <c r="F1449" s="10"/>
      <c r="G1449" s="10"/>
      <c r="H1449" s="16">
        <f t="shared" ref="H1449:P1449" si="387">SUBTOTAL(9,H1447:H1448)</f>
        <v>80</v>
      </c>
      <c r="I1449" s="16">
        <f t="shared" si="387"/>
        <v>80</v>
      </c>
      <c r="J1449" s="16">
        <f t="shared" si="387"/>
        <v>0</v>
      </c>
      <c r="K1449" s="16">
        <f t="shared" si="387"/>
        <v>0</v>
      </c>
      <c r="L1449" s="16">
        <f t="shared" si="387"/>
        <v>0</v>
      </c>
      <c r="M1449" s="16">
        <f t="shared" si="387"/>
        <v>0</v>
      </c>
      <c r="N1449" s="16">
        <f t="shared" si="387"/>
        <v>0</v>
      </c>
      <c r="O1449" s="16">
        <f t="shared" si="387"/>
        <v>0</v>
      </c>
      <c r="P1449" s="16">
        <f t="shared" si="387"/>
        <v>0</v>
      </c>
      <c r="Q1449" s="7"/>
      <c r="R1449" s="7"/>
      <c r="S1449" s="16">
        <f>SUBTOTAL(9,S1447:S1448)</f>
        <v>76</v>
      </c>
    </row>
    <row r="1450" spans="2:19" outlineLevel="2" x14ac:dyDescent="0.15">
      <c r="B1450" s="10" t="s">
        <v>1741</v>
      </c>
      <c r="C1450" s="10" t="s">
        <v>28</v>
      </c>
      <c r="D1450" s="7" t="s">
        <v>347</v>
      </c>
      <c r="E1450" s="10" t="s">
        <v>492</v>
      </c>
      <c r="F1450" s="10" t="s">
        <v>1323</v>
      </c>
      <c r="G1450" s="10" t="s">
        <v>1323</v>
      </c>
      <c r="H1450" s="16">
        <v>23</v>
      </c>
      <c r="I1450" s="16">
        <v>23</v>
      </c>
      <c r="J1450" s="16">
        <v>0</v>
      </c>
      <c r="K1450" s="16">
        <v>0</v>
      </c>
      <c r="L1450" s="16">
        <v>0</v>
      </c>
      <c r="M1450" s="16">
        <v>0</v>
      </c>
      <c r="N1450" s="16">
        <v>0</v>
      </c>
      <c r="O1450" s="16">
        <v>0</v>
      </c>
      <c r="P1450" s="16">
        <v>0</v>
      </c>
      <c r="Q1450" s="7" t="s">
        <v>1256</v>
      </c>
      <c r="R1450" s="7" t="str">
        <f>IF(Q1450="","",VLOOKUP(Q1450,Sheet2!$A$14:$B$65,2,0))</f>
        <v>急性期一般入院料４</v>
      </c>
      <c r="S1450" s="16">
        <v>23</v>
      </c>
    </row>
    <row r="1451" spans="2:19" outlineLevel="2" x14ac:dyDescent="0.15">
      <c r="B1451" s="10" t="s">
        <v>1741</v>
      </c>
      <c r="C1451" s="10" t="s">
        <v>28</v>
      </c>
      <c r="D1451" s="7" t="s">
        <v>347</v>
      </c>
      <c r="E1451" s="10" t="s">
        <v>1158</v>
      </c>
      <c r="F1451" s="10" t="s">
        <v>1323</v>
      </c>
      <c r="G1451" s="10" t="s">
        <v>1323</v>
      </c>
      <c r="H1451" s="16">
        <v>35</v>
      </c>
      <c r="I1451" s="16">
        <v>35</v>
      </c>
      <c r="J1451" s="16">
        <v>0</v>
      </c>
      <c r="K1451" s="16">
        <v>0</v>
      </c>
      <c r="L1451" s="16">
        <v>0</v>
      </c>
      <c r="M1451" s="16">
        <v>0</v>
      </c>
      <c r="N1451" s="16">
        <v>0</v>
      </c>
      <c r="O1451" s="16">
        <v>0</v>
      </c>
      <c r="P1451" s="16">
        <v>0</v>
      </c>
      <c r="Q1451" s="7" t="s">
        <v>1276</v>
      </c>
      <c r="R1451" s="7" t="str">
        <f>IF(Q1451="","",VLOOKUP(Q1451,Sheet2!$A$14:$B$65,2,0))</f>
        <v>小児入院医療管理料１</v>
      </c>
      <c r="S1451" s="16">
        <v>35</v>
      </c>
    </row>
    <row r="1452" spans="2:19" outlineLevel="1" x14ac:dyDescent="0.15">
      <c r="B1452" s="10"/>
      <c r="C1452" s="10"/>
      <c r="D1452" s="9" t="s">
        <v>1605</v>
      </c>
      <c r="E1452" s="10"/>
      <c r="F1452" s="10"/>
      <c r="G1452" s="10"/>
      <c r="H1452" s="16">
        <f t="shared" ref="H1452:P1452" si="388">SUBTOTAL(9,H1450:H1451)</f>
        <v>58</v>
      </c>
      <c r="I1452" s="16">
        <f t="shared" si="388"/>
        <v>58</v>
      </c>
      <c r="J1452" s="16">
        <f t="shared" si="388"/>
        <v>0</v>
      </c>
      <c r="K1452" s="16">
        <f t="shared" si="388"/>
        <v>0</v>
      </c>
      <c r="L1452" s="16">
        <f t="shared" si="388"/>
        <v>0</v>
      </c>
      <c r="M1452" s="16">
        <f t="shared" si="388"/>
        <v>0</v>
      </c>
      <c r="N1452" s="16">
        <f t="shared" si="388"/>
        <v>0</v>
      </c>
      <c r="O1452" s="16">
        <f t="shared" si="388"/>
        <v>0</v>
      </c>
      <c r="P1452" s="16">
        <f t="shared" si="388"/>
        <v>0</v>
      </c>
      <c r="Q1452" s="7"/>
      <c r="R1452" s="7"/>
      <c r="S1452" s="16">
        <f>SUBTOTAL(9,S1450:S1451)</f>
        <v>58</v>
      </c>
    </row>
    <row r="1453" spans="2:19" outlineLevel="2" x14ac:dyDescent="0.15">
      <c r="B1453" s="10" t="s">
        <v>1741</v>
      </c>
      <c r="C1453" s="10" t="s">
        <v>28</v>
      </c>
      <c r="D1453" s="7" t="s">
        <v>125</v>
      </c>
      <c r="E1453" s="10" t="s">
        <v>670</v>
      </c>
      <c r="F1453" s="10" t="s">
        <v>1193</v>
      </c>
      <c r="G1453" s="10" t="s">
        <v>1193</v>
      </c>
      <c r="H1453" s="16">
        <v>0</v>
      </c>
      <c r="I1453" s="16">
        <v>0</v>
      </c>
      <c r="J1453" s="16">
        <v>0</v>
      </c>
      <c r="K1453" s="16">
        <v>60</v>
      </c>
      <c r="L1453" s="16">
        <v>56</v>
      </c>
      <c r="M1453" s="16">
        <v>4</v>
      </c>
      <c r="N1453" s="16">
        <v>0</v>
      </c>
      <c r="O1453" s="16">
        <v>0</v>
      </c>
      <c r="P1453" s="16">
        <v>0</v>
      </c>
      <c r="Q1453" s="7" t="s">
        <v>1257</v>
      </c>
      <c r="R1453" s="7" t="str">
        <f>IF(Q1453="","",VLOOKUP(Q1453,Sheet2!$A$14:$B$65,2,0))</f>
        <v>急性期一般入院料６</v>
      </c>
      <c r="S1453" s="16">
        <v>60</v>
      </c>
    </row>
    <row r="1454" spans="2:19" outlineLevel="2" x14ac:dyDescent="0.15">
      <c r="B1454" s="10" t="s">
        <v>1741</v>
      </c>
      <c r="C1454" s="10" t="s">
        <v>28</v>
      </c>
      <c r="D1454" s="7" t="s">
        <v>125</v>
      </c>
      <c r="E1454" s="10" t="s">
        <v>486</v>
      </c>
      <c r="F1454" s="10" t="s">
        <v>1193</v>
      </c>
      <c r="G1454" s="10" t="s">
        <v>1325</v>
      </c>
      <c r="H1454" s="16">
        <v>0</v>
      </c>
      <c r="I1454" s="16">
        <v>0</v>
      </c>
      <c r="J1454" s="16">
        <v>0</v>
      </c>
      <c r="K1454" s="16">
        <v>45</v>
      </c>
      <c r="L1454" s="16">
        <v>38</v>
      </c>
      <c r="M1454" s="16">
        <v>7</v>
      </c>
      <c r="N1454" s="16">
        <v>45</v>
      </c>
      <c r="O1454" s="16">
        <v>38</v>
      </c>
      <c r="P1454" s="16">
        <v>7</v>
      </c>
      <c r="Q1454" s="7" t="s">
        <v>433</v>
      </c>
      <c r="R1454" s="7" t="str">
        <f>IF(Q1454="","",VLOOKUP(Q1454,Sheet2!$A$14:$B$65,2,0))</f>
        <v/>
      </c>
      <c r="S1454" s="16">
        <v>0</v>
      </c>
    </row>
    <row r="1455" spans="2:19" outlineLevel="1" x14ac:dyDescent="0.15">
      <c r="B1455" s="10"/>
      <c r="C1455" s="10"/>
      <c r="D1455" s="9" t="s">
        <v>1384</v>
      </c>
      <c r="E1455" s="10"/>
      <c r="F1455" s="10"/>
      <c r="G1455" s="10"/>
      <c r="H1455" s="16">
        <f t="shared" ref="H1455:P1455" si="389">SUBTOTAL(9,H1453:H1454)</f>
        <v>0</v>
      </c>
      <c r="I1455" s="16">
        <f t="shared" si="389"/>
        <v>0</v>
      </c>
      <c r="J1455" s="16">
        <f t="shared" si="389"/>
        <v>0</v>
      </c>
      <c r="K1455" s="16">
        <f t="shared" si="389"/>
        <v>105</v>
      </c>
      <c r="L1455" s="16">
        <f t="shared" si="389"/>
        <v>94</v>
      </c>
      <c r="M1455" s="16">
        <f t="shared" si="389"/>
        <v>11</v>
      </c>
      <c r="N1455" s="16">
        <f t="shared" si="389"/>
        <v>45</v>
      </c>
      <c r="O1455" s="16">
        <f t="shared" si="389"/>
        <v>38</v>
      </c>
      <c r="P1455" s="16">
        <f t="shared" si="389"/>
        <v>7</v>
      </c>
      <c r="Q1455" s="7"/>
      <c r="R1455" s="7"/>
      <c r="S1455" s="16">
        <f>SUBTOTAL(9,S1453:S1454)</f>
        <v>60</v>
      </c>
    </row>
    <row r="1456" spans="2:19" outlineLevel="2" x14ac:dyDescent="0.15">
      <c r="B1456" s="10" t="s">
        <v>1741</v>
      </c>
      <c r="C1456" s="10" t="s">
        <v>28</v>
      </c>
      <c r="D1456" s="7" t="s">
        <v>404</v>
      </c>
      <c r="E1456" s="10" t="s">
        <v>533</v>
      </c>
      <c r="F1456" s="10" t="s">
        <v>1321</v>
      </c>
      <c r="G1456" s="10" t="s">
        <v>1321</v>
      </c>
      <c r="H1456" s="16">
        <v>8</v>
      </c>
      <c r="I1456" s="16">
        <v>8</v>
      </c>
      <c r="J1456" s="16">
        <v>0</v>
      </c>
      <c r="K1456" s="16">
        <v>0</v>
      </c>
      <c r="L1456" s="16">
        <v>0</v>
      </c>
      <c r="M1456" s="16">
        <v>0</v>
      </c>
      <c r="N1456" s="16">
        <v>0</v>
      </c>
      <c r="O1456" s="16">
        <v>0</v>
      </c>
      <c r="P1456" s="16">
        <v>0</v>
      </c>
      <c r="Q1456" s="7" t="s">
        <v>1301</v>
      </c>
      <c r="R1456" s="7" t="str">
        <f>IF(Q1456="","",VLOOKUP(Q1456,Sheet2!$A$14:$B$65,2,0))</f>
        <v>救命救急入院料３</v>
      </c>
      <c r="S1456" s="16">
        <v>8</v>
      </c>
    </row>
    <row r="1457" spans="2:19" outlineLevel="2" x14ac:dyDescent="0.15">
      <c r="B1457" s="10" t="s">
        <v>1741</v>
      </c>
      <c r="C1457" s="10" t="s">
        <v>28</v>
      </c>
      <c r="D1457" s="7" t="s">
        <v>404</v>
      </c>
      <c r="E1457" s="10" t="s">
        <v>468</v>
      </c>
      <c r="F1457" s="10" t="s">
        <v>1322</v>
      </c>
      <c r="G1457" s="10" t="s">
        <v>1322</v>
      </c>
      <c r="H1457" s="16">
        <v>44</v>
      </c>
      <c r="I1457" s="16">
        <v>44</v>
      </c>
      <c r="J1457" s="16">
        <v>0</v>
      </c>
      <c r="K1457" s="16">
        <v>0</v>
      </c>
      <c r="L1457" s="16">
        <v>0</v>
      </c>
      <c r="M1457" s="16">
        <v>0</v>
      </c>
      <c r="N1457" s="16">
        <v>0</v>
      </c>
      <c r="O1457" s="16">
        <v>0</v>
      </c>
      <c r="P1457" s="16">
        <v>0</v>
      </c>
      <c r="Q1457" s="7" t="s">
        <v>1219</v>
      </c>
      <c r="R1457" s="7" t="str">
        <f>IF(Q1457="","",VLOOKUP(Q1457,Sheet2!$A$14:$B$65,2,0))</f>
        <v>急性期一般入院料１</v>
      </c>
      <c r="S1457" s="16">
        <v>44</v>
      </c>
    </row>
    <row r="1458" spans="2:19" outlineLevel="2" x14ac:dyDescent="0.15">
      <c r="B1458" s="10" t="s">
        <v>1741</v>
      </c>
      <c r="C1458" s="10" t="s">
        <v>28</v>
      </c>
      <c r="D1458" s="7" t="s">
        <v>404</v>
      </c>
      <c r="E1458" s="10" t="s">
        <v>484</v>
      </c>
      <c r="F1458" s="10" t="s">
        <v>1322</v>
      </c>
      <c r="G1458" s="10" t="s">
        <v>1322</v>
      </c>
      <c r="H1458" s="16">
        <v>48</v>
      </c>
      <c r="I1458" s="16">
        <v>48</v>
      </c>
      <c r="J1458" s="16">
        <v>0</v>
      </c>
      <c r="K1458" s="16">
        <v>0</v>
      </c>
      <c r="L1458" s="16">
        <v>0</v>
      </c>
      <c r="M1458" s="16">
        <v>0</v>
      </c>
      <c r="N1458" s="16">
        <v>0</v>
      </c>
      <c r="O1458" s="16">
        <v>0</v>
      </c>
      <c r="P1458" s="16">
        <v>0</v>
      </c>
      <c r="Q1458" s="7" t="s">
        <v>1219</v>
      </c>
      <c r="R1458" s="7" t="str">
        <f>IF(Q1458="","",VLOOKUP(Q1458,Sheet2!$A$14:$B$65,2,0))</f>
        <v>急性期一般入院料１</v>
      </c>
      <c r="S1458" s="16">
        <v>48</v>
      </c>
    </row>
    <row r="1459" spans="2:19" outlineLevel="1" x14ac:dyDescent="0.15">
      <c r="B1459" s="10"/>
      <c r="C1459" s="10"/>
      <c r="D1459" s="9" t="s">
        <v>1662</v>
      </c>
      <c r="E1459" s="10"/>
      <c r="F1459" s="10"/>
      <c r="G1459" s="10"/>
      <c r="H1459" s="16">
        <f t="shared" ref="H1459:P1459" si="390">SUBTOTAL(9,H1456:H1458)</f>
        <v>100</v>
      </c>
      <c r="I1459" s="16">
        <f t="shared" si="390"/>
        <v>100</v>
      </c>
      <c r="J1459" s="16">
        <f t="shared" si="390"/>
        <v>0</v>
      </c>
      <c r="K1459" s="16">
        <f t="shared" si="390"/>
        <v>0</v>
      </c>
      <c r="L1459" s="16">
        <f t="shared" si="390"/>
        <v>0</v>
      </c>
      <c r="M1459" s="16">
        <f t="shared" si="390"/>
        <v>0</v>
      </c>
      <c r="N1459" s="16">
        <f t="shared" si="390"/>
        <v>0</v>
      </c>
      <c r="O1459" s="16">
        <f t="shared" si="390"/>
        <v>0</v>
      </c>
      <c r="P1459" s="16">
        <f t="shared" si="390"/>
        <v>0</v>
      </c>
      <c r="Q1459" s="7"/>
      <c r="R1459" s="7"/>
      <c r="S1459" s="16">
        <f>SUBTOTAL(9,S1456:S1458)</f>
        <v>100</v>
      </c>
    </row>
    <row r="1460" spans="2:19" outlineLevel="1" x14ac:dyDescent="0.15">
      <c r="B1460" s="10" t="s">
        <v>1741</v>
      </c>
      <c r="C1460" s="10" t="s">
        <v>65</v>
      </c>
      <c r="D1460" s="7" t="s">
        <v>433</v>
      </c>
      <c r="E1460" s="10" t="s">
        <v>433</v>
      </c>
      <c r="F1460" s="10" t="s">
        <v>433</v>
      </c>
      <c r="G1460" s="10" t="s">
        <v>433</v>
      </c>
      <c r="H1460" s="16"/>
      <c r="I1460" s="16"/>
      <c r="J1460" s="16"/>
      <c r="K1460" s="16"/>
      <c r="L1460" s="16"/>
      <c r="M1460" s="16"/>
      <c r="N1460" s="16"/>
      <c r="O1460" s="16"/>
      <c r="P1460" s="16"/>
      <c r="Q1460" s="7" t="s">
        <v>433</v>
      </c>
      <c r="R1460" s="7" t="str">
        <f>IF(Q1460="","",VLOOKUP(Q1460,Sheet2!$A$14:$B$65,2,0))</f>
        <v/>
      </c>
      <c r="S1460" s="16"/>
    </row>
    <row r="1461" spans="2:19" outlineLevel="2" x14ac:dyDescent="0.15">
      <c r="B1461" s="10" t="s">
        <v>1741</v>
      </c>
      <c r="C1461" s="10" t="s">
        <v>17</v>
      </c>
      <c r="D1461" s="7" t="s">
        <v>110</v>
      </c>
      <c r="E1461" s="10" t="s">
        <v>496</v>
      </c>
      <c r="F1461" s="10" t="s">
        <v>1193</v>
      </c>
      <c r="G1461" s="10" t="s">
        <v>1193</v>
      </c>
      <c r="H1461" s="16">
        <v>0</v>
      </c>
      <c r="I1461" s="16">
        <v>0</v>
      </c>
      <c r="J1461" s="16">
        <v>0</v>
      </c>
      <c r="K1461" s="16">
        <v>54</v>
      </c>
      <c r="L1461" s="16">
        <v>54</v>
      </c>
      <c r="M1461" s="16">
        <v>0</v>
      </c>
      <c r="N1461" s="16">
        <v>0</v>
      </c>
      <c r="O1461" s="16">
        <v>0</v>
      </c>
      <c r="P1461" s="16">
        <v>0</v>
      </c>
      <c r="Q1461" s="7" t="s">
        <v>1257</v>
      </c>
      <c r="R1461" s="7" t="str">
        <f>IF(Q1461="","",VLOOKUP(Q1461,Sheet2!$A$14:$B$65,2,0))</f>
        <v>急性期一般入院料６</v>
      </c>
      <c r="S1461" s="16">
        <v>54</v>
      </c>
    </row>
    <row r="1462" spans="2:19" outlineLevel="1" x14ac:dyDescent="0.15">
      <c r="B1462" s="10"/>
      <c r="C1462" s="10"/>
      <c r="D1462" s="9" t="s">
        <v>1369</v>
      </c>
      <c r="E1462" s="10"/>
      <c r="F1462" s="10"/>
      <c r="G1462" s="10"/>
      <c r="H1462" s="16">
        <f t="shared" ref="H1462:P1462" si="391">SUBTOTAL(9,H1461:H1461)</f>
        <v>0</v>
      </c>
      <c r="I1462" s="16">
        <f t="shared" si="391"/>
        <v>0</v>
      </c>
      <c r="J1462" s="16">
        <f t="shared" si="391"/>
        <v>0</v>
      </c>
      <c r="K1462" s="16">
        <f t="shared" si="391"/>
        <v>54</v>
      </c>
      <c r="L1462" s="16">
        <f t="shared" si="391"/>
        <v>54</v>
      </c>
      <c r="M1462" s="16">
        <f t="shared" si="391"/>
        <v>0</v>
      </c>
      <c r="N1462" s="16">
        <f t="shared" si="391"/>
        <v>0</v>
      </c>
      <c r="O1462" s="16">
        <f t="shared" si="391"/>
        <v>0</v>
      </c>
      <c r="P1462" s="16">
        <f t="shared" si="391"/>
        <v>0</v>
      </c>
      <c r="Q1462" s="7"/>
      <c r="R1462" s="7"/>
      <c r="S1462" s="16">
        <f>SUBTOTAL(9,S1461:S1461)</f>
        <v>54</v>
      </c>
    </row>
    <row r="1463" spans="2:19" outlineLevel="2" x14ac:dyDescent="0.15">
      <c r="B1463" s="10" t="s">
        <v>1741</v>
      </c>
      <c r="C1463" s="10" t="s">
        <v>17</v>
      </c>
      <c r="D1463" s="7" t="s">
        <v>109</v>
      </c>
      <c r="E1463" s="10" t="s">
        <v>500</v>
      </c>
      <c r="F1463" s="10" t="s">
        <v>1193</v>
      </c>
      <c r="G1463" s="10" t="s">
        <v>1193</v>
      </c>
      <c r="H1463" s="16">
        <v>0</v>
      </c>
      <c r="I1463" s="16">
        <v>0</v>
      </c>
      <c r="J1463" s="16">
        <v>0</v>
      </c>
      <c r="K1463" s="16">
        <v>54</v>
      </c>
      <c r="L1463" s="16">
        <v>54</v>
      </c>
      <c r="M1463" s="16">
        <v>0</v>
      </c>
      <c r="N1463" s="16">
        <v>54</v>
      </c>
      <c r="O1463" s="16">
        <v>54</v>
      </c>
      <c r="P1463" s="16">
        <v>0</v>
      </c>
      <c r="Q1463" s="7" t="s">
        <v>433</v>
      </c>
      <c r="R1463" s="7" t="str">
        <f>IF(Q1463="","",VLOOKUP(Q1463,Sheet2!$A$14:$B$65,2,0))</f>
        <v/>
      </c>
      <c r="S1463" s="16">
        <v>0</v>
      </c>
    </row>
    <row r="1464" spans="2:19" outlineLevel="1" x14ac:dyDescent="0.15">
      <c r="B1464" s="10"/>
      <c r="C1464" s="10"/>
      <c r="D1464" s="9" t="s">
        <v>1368</v>
      </c>
      <c r="E1464" s="10"/>
      <c r="F1464" s="10"/>
      <c r="G1464" s="10"/>
      <c r="H1464" s="16">
        <f t="shared" ref="H1464:P1464" si="392">SUBTOTAL(9,H1463:H1463)</f>
        <v>0</v>
      </c>
      <c r="I1464" s="16">
        <f t="shared" si="392"/>
        <v>0</v>
      </c>
      <c r="J1464" s="16">
        <f t="shared" si="392"/>
        <v>0</v>
      </c>
      <c r="K1464" s="16">
        <f t="shared" si="392"/>
        <v>54</v>
      </c>
      <c r="L1464" s="16">
        <f t="shared" si="392"/>
        <v>54</v>
      </c>
      <c r="M1464" s="16">
        <f t="shared" si="392"/>
        <v>0</v>
      </c>
      <c r="N1464" s="16">
        <f t="shared" si="392"/>
        <v>54</v>
      </c>
      <c r="O1464" s="16">
        <f t="shared" si="392"/>
        <v>54</v>
      </c>
      <c r="P1464" s="16">
        <f t="shared" si="392"/>
        <v>0</v>
      </c>
      <c r="Q1464" s="7"/>
      <c r="R1464" s="7"/>
      <c r="S1464" s="16">
        <f>SUBTOTAL(9,S1463:S1463)</f>
        <v>0</v>
      </c>
    </row>
    <row r="1465" spans="2:19" outlineLevel="2" x14ac:dyDescent="0.15">
      <c r="B1465" s="10" t="s">
        <v>1741</v>
      </c>
      <c r="C1465" s="10" t="s">
        <v>17</v>
      </c>
      <c r="D1465" s="7" t="s">
        <v>438</v>
      </c>
      <c r="E1465" s="10" t="s">
        <v>1244</v>
      </c>
      <c r="F1465" s="10" t="s">
        <v>1322</v>
      </c>
      <c r="G1465" s="10" t="s">
        <v>1322</v>
      </c>
      <c r="H1465" s="16">
        <v>43</v>
      </c>
      <c r="I1465" s="16">
        <v>36</v>
      </c>
      <c r="J1465" s="16">
        <v>7</v>
      </c>
      <c r="K1465" s="16">
        <v>0</v>
      </c>
      <c r="L1465" s="16">
        <v>0</v>
      </c>
      <c r="M1465" s="16">
        <v>0</v>
      </c>
      <c r="N1465" s="16">
        <v>0</v>
      </c>
      <c r="O1465" s="16">
        <v>0</v>
      </c>
      <c r="P1465" s="16">
        <v>0</v>
      </c>
      <c r="Q1465" s="7" t="s">
        <v>1256</v>
      </c>
      <c r="R1465" s="7" t="str">
        <f>IF(Q1465="","",VLOOKUP(Q1465,Sheet2!$A$14:$B$65,2,0))</f>
        <v>急性期一般入院料４</v>
      </c>
      <c r="S1465" s="16">
        <v>43</v>
      </c>
    </row>
    <row r="1466" spans="2:19" outlineLevel="2" x14ac:dyDescent="0.15">
      <c r="B1466" s="10" t="s">
        <v>1741</v>
      </c>
      <c r="C1466" s="10" t="s">
        <v>17</v>
      </c>
      <c r="D1466" s="7" t="s">
        <v>438</v>
      </c>
      <c r="E1466" s="10" t="s">
        <v>1245</v>
      </c>
      <c r="F1466" s="10" t="s">
        <v>1322</v>
      </c>
      <c r="G1466" s="10" t="s">
        <v>1193</v>
      </c>
      <c r="H1466" s="16">
        <v>31</v>
      </c>
      <c r="I1466" s="16">
        <v>30</v>
      </c>
      <c r="J1466" s="16">
        <v>1</v>
      </c>
      <c r="K1466" s="16">
        <v>0</v>
      </c>
      <c r="L1466" s="16">
        <v>0</v>
      </c>
      <c r="M1466" s="16">
        <v>0</v>
      </c>
      <c r="N1466" s="16">
        <v>0</v>
      </c>
      <c r="O1466" s="16">
        <v>0</v>
      </c>
      <c r="P1466" s="16">
        <v>0</v>
      </c>
      <c r="Q1466" s="7" t="s">
        <v>1275</v>
      </c>
      <c r="R1466" s="7" t="str">
        <f>IF(Q1466="","",VLOOKUP(Q1466,Sheet2!$A$14:$B$65,2,0))</f>
        <v>専門病院７対１入院基本料</v>
      </c>
      <c r="S1466" s="16">
        <v>31</v>
      </c>
    </row>
    <row r="1467" spans="2:19" outlineLevel="2" x14ac:dyDescent="0.15">
      <c r="B1467" s="10" t="s">
        <v>1741</v>
      </c>
      <c r="C1467" s="10" t="s">
        <v>17</v>
      </c>
      <c r="D1467" s="7" t="s">
        <v>438</v>
      </c>
      <c r="E1467" s="10" t="s">
        <v>523</v>
      </c>
      <c r="F1467" s="10" t="s">
        <v>1322</v>
      </c>
      <c r="G1467" s="10" t="s">
        <v>1322</v>
      </c>
      <c r="H1467" s="16">
        <v>50</v>
      </c>
      <c r="I1467" s="16">
        <v>31</v>
      </c>
      <c r="J1467" s="16">
        <v>19</v>
      </c>
      <c r="K1467" s="16">
        <v>0</v>
      </c>
      <c r="L1467" s="16">
        <v>0</v>
      </c>
      <c r="M1467" s="16">
        <v>0</v>
      </c>
      <c r="N1467" s="16">
        <v>0</v>
      </c>
      <c r="O1467" s="16">
        <v>0</v>
      </c>
      <c r="P1467" s="16">
        <v>0</v>
      </c>
      <c r="Q1467" s="7" t="s">
        <v>1256</v>
      </c>
      <c r="R1467" s="7" t="str">
        <f>IF(Q1467="","",VLOOKUP(Q1467,Sheet2!$A$14:$B$65,2,0))</f>
        <v>急性期一般入院料４</v>
      </c>
      <c r="S1467" s="16">
        <v>50</v>
      </c>
    </row>
    <row r="1468" spans="2:19" outlineLevel="1" x14ac:dyDescent="0.15">
      <c r="B1468" s="10"/>
      <c r="C1468" s="10"/>
      <c r="D1468" s="9" t="s">
        <v>1695</v>
      </c>
      <c r="E1468" s="10"/>
      <c r="F1468" s="10"/>
      <c r="G1468" s="10"/>
      <c r="H1468" s="16">
        <f t="shared" ref="H1468:P1468" si="393">SUBTOTAL(9,H1465:H1467)</f>
        <v>124</v>
      </c>
      <c r="I1468" s="16">
        <f t="shared" si="393"/>
        <v>97</v>
      </c>
      <c r="J1468" s="16">
        <f t="shared" si="393"/>
        <v>27</v>
      </c>
      <c r="K1468" s="16">
        <f t="shared" si="393"/>
        <v>0</v>
      </c>
      <c r="L1468" s="16">
        <f t="shared" si="393"/>
        <v>0</v>
      </c>
      <c r="M1468" s="16">
        <f t="shared" si="393"/>
        <v>0</v>
      </c>
      <c r="N1468" s="16">
        <f t="shared" si="393"/>
        <v>0</v>
      </c>
      <c r="O1468" s="16">
        <f t="shared" si="393"/>
        <v>0</v>
      </c>
      <c r="P1468" s="16">
        <f t="shared" si="393"/>
        <v>0</v>
      </c>
      <c r="Q1468" s="7"/>
      <c r="R1468" s="7"/>
      <c r="S1468" s="16">
        <f>SUBTOTAL(9,S1465:S1467)</f>
        <v>124</v>
      </c>
    </row>
    <row r="1469" spans="2:19" outlineLevel="2" x14ac:dyDescent="0.15">
      <c r="B1469" s="10" t="s">
        <v>1741</v>
      </c>
      <c r="C1469" s="10" t="s">
        <v>17</v>
      </c>
      <c r="D1469" s="7" t="s">
        <v>88</v>
      </c>
      <c r="E1469" s="10" t="s">
        <v>534</v>
      </c>
      <c r="F1469" s="10" t="s">
        <v>1321</v>
      </c>
      <c r="G1469" s="10" t="s">
        <v>1321</v>
      </c>
      <c r="H1469" s="16">
        <v>12</v>
      </c>
      <c r="I1469" s="16">
        <v>12</v>
      </c>
      <c r="J1469" s="16">
        <v>0</v>
      </c>
      <c r="K1469" s="16">
        <v>0</v>
      </c>
      <c r="L1469" s="16">
        <v>0</v>
      </c>
      <c r="M1469" s="16">
        <v>0</v>
      </c>
      <c r="N1469" s="16">
        <v>0</v>
      </c>
      <c r="O1469" s="16">
        <v>0</v>
      </c>
      <c r="P1469" s="16">
        <v>0</v>
      </c>
      <c r="Q1469" s="7" t="s">
        <v>1277</v>
      </c>
      <c r="R1469" s="7" t="str">
        <f>IF(Q1469="","",VLOOKUP(Q1469,Sheet2!$A$14:$B$65,2,0))</f>
        <v>救命救急入院料１</v>
      </c>
      <c r="S1469" s="16">
        <v>12</v>
      </c>
    </row>
    <row r="1470" spans="2:19" outlineLevel="2" x14ac:dyDescent="0.15">
      <c r="B1470" s="10" t="s">
        <v>1741</v>
      </c>
      <c r="C1470" s="10" t="s">
        <v>17</v>
      </c>
      <c r="D1470" s="7" t="s">
        <v>88</v>
      </c>
      <c r="E1470" s="10" t="s">
        <v>524</v>
      </c>
      <c r="F1470" s="10" t="s">
        <v>1322</v>
      </c>
      <c r="G1470" s="10" t="s">
        <v>1322</v>
      </c>
      <c r="H1470" s="16">
        <v>43</v>
      </c>
      <c r="I1470" s="16">
        <v>43</v>
      </c>
      <c r="J1470" s="16">
        <v>0</v>
      </c>
      <c r="K1470" s="16">
        <v>0</v>
      </c>
      <c r="L1470" s="16">
        <v>0</v>
      </c>
      <c r="M1470" s="16">
        <v>0</v>
      </c>
      <c r="N1470" s="16">
        <v>0</v>
      </c>
      <c r="O1470" s="16">
        <v>0</v>
      </c>
      <c r="P1470" s="16">
        <v>0</v>
      </c>
      <c r="Q1470" s="7" t="s">
        <v>1219</v>
      </c>
      <c r="R1470" s="7" t="str">
        <f>IF(Q1470="","",VLOOKUP(Q1470,Sheet2!$A$14:$B$65,2,0))</f>
        <v>急性期一般入院料１</v>
      </c>
      <c r="S1470" s="16">
        <v>43</v>
      </c>
    </row>
    <row r="1471" spans="2:19" outlineLevel="2" x14ac:dyDescent="0.15">
      <c r="B1471" s="10" t="s">
        <v>1741</v>
      </c>
      <c r="C1471" s="10" t="s">
        <v>17</v>
      </c>
      <c r="D1471" s="7" t="s">
        <v>88</v>
      </c>
      <c r="E1471" s="10" t="s">
        <v>535</v>
      </c>
      <c r="F1471" s="10" t="s">
        <v>1321</v>
      </c>
      <c r="G1471" s="10" t="s">
        <v>1321</v>
      </c>
      <c r="H1471" s="16">
        <v>4</v>
      </c>
      <c r="I1471" s="16">
        <v>4</v>
      </c>
      <c r="J1471" s="16">
        <v>0</v>
      </c>
      <c r="K1471" s="16">
        <v>0</v>
      </c>
      <c r="L1471" s="16">
        <v>0</v>
      </c>
      <c r="M1471" s="16">
        <v>0</v>
      </c>
      <c r="N1471" s="16">
        <v>0</v>
      </c>
      <c r="O1471" s="16">
        <v>0</v>
      </c>
      <c r="P1471" s="16">
        <v>0</v>
      </c>
      <c r="Q1471" s="7" t="s">
        <v>1301</v>
      </c>
      <c r="R1471" s="7" t="str">
        <f>IF(Q1471="","",VLOOKUP(Q1471,Sheet2!$A$14:$B$65,2,0))</f>
        <v>救命救急入院料３</v>
      </c>
      <c r="S1471" s="16">
        <v>4</v>
      </c>
    </row>
    <row r="1472" spans="2:19" outlineLevel="2" x14ac:dyDescent="0.15">
      <c r="B1472" s="10" t="s">
        <v>1741</v>
      </c>
      <c r="C1472" s="10" t="s">
        <v>17</v>
      </c>
      <c r="D1472" s="7" t="s">
        <v>88</v>
      </c>
      <c r="E1472" s="10" t="s">
        <v>536</v>
      </c>
      <c r="F1472" s="10" t="s">
        <v>1322</v>
      </c>
      <c r="G1472" s="10" t="s">
        <v>1322</v>
      </c>
      <c r="H1472" s="16">
        <v>43</v>
      </c>
      <c r="I1472" s="16">
        <v>43</v>
      </c>
      <c r="J1472" s="16">
        <v>0</v>
      </c>
      <c r="K1472" s="16">
        <v>0</v>
      </c>
      <c r="L1472" s="16">
        <v>0</v>
      </c>
      <c r="M1472" s="16">
        <v>0</v>
      </c>
      <c r="N1472" s="16">
        <v>0</v>
      </c>
      <c r="O1472" s="16">
        <v>0</v>
      </c>
      <c r="P1472" s="16">
        <v>0</v>
      </c>
      <c r="Q1472" s="7" t="s">
        <v>1219</v>
      </c>
      <c r="R1472" s="7" t="str">
        <f>IF(Q1472="","",VLOOKUP(Q1472,Sheet2!$A$14:$B$65,2,0))</f>
        <v>急性期一般入院料１</v>
      </c>
      <c r="S1472" s="16">
        <v>43</v>
      </c>
    </row>
    <row r="1473" spans="2:19" outlineLevel="2" x14ac:dyDescent="0.15">
      <c r="B1473" s="10" t="s">
        <v>1741</v>
      </c>
      <c r="C1473" s="10" t="s">
        <v>17</v>
      </c>
      <c r="D1473" s="7" t="s">
        <v>88</v>
      </c>
      <c r="E1473" s="10" t="s">
        <v>537</v>
      </c>
      <c r="F1473" s="10" t="s">
        <v>1321</v>
      </c>
      <c r="G1473" s="10" t="s">
        <v>1321</v>
      </c>
      <c r="H1473" s="16">
        <v>4</v>
      </c>
      <c r="I1473" s="16">
        <v>4</v>
      </c>
      <c r="J1473" s="16">
        <v>0</v>
      </c>
      <c r="K1473" s="16">
        <v>0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  <c r="Q1473" s="7" t="s">
        <v>1301</v>
      </c>
      <c r="R1473" s="7" t="str">
        <f>IF(Q1473="","",VLOOKUP(Q1473,Sheet2!$A$14:$B$65,2,0))</f>
        <v>救命救急入院料３</v>
      </c>
      <c r="S1473" s="16">
        <v>4</v>
      </c>
    </row>
    <row r="1474" spans="2:19" outlineLevel="2" x14ac:dyDescent="0.15">
      <c r="B1474" s="10" t="s">
        <v>1741</v>
      </c>
      <c r="C1474" s="10" t="s">
        <v>17</v>
      </c>
      <c r="D1474" s="7" t="s">
        <v>88</v>
      </c>
      <c r="E1474" s="10" t="s">
        <v>538</v>
      </c>
      <c r="F1474" s="10" t="s">
        <v>1322</v>
      </c>
      <c r="G1474" s="10" t="s">
        <v>1322</v>
      </c>
      <c r="H1474" s="16">
        <v>43</v>
      </c>
      <c r="I1474" s="16">
        <v>43</v>
      </c>
      <c r="J1474" s="16">
        <v>0</v>
      </c>
      <c r="K1474" s="16">
        <v>0</v>
      </c>
      <c r="L1474" s="16">
        <v>0</v>
      </c>
      <c r="M1474" s="16">
        <v>0</v>
      </c>
      <c r="N1474" s="16">
        <v>0</v>
      </c>
      <c r="O1474" s="16">
        <v>0</v>
      </c>
      <c r="P1474" s="16">
        <v>0</v>
      </c>
      <c r="Q1474" s="7" t="s">
        <v>1219</v>
      </c>
      <c r="R1474" s="7" t="str">
        <f>IF(Q1474="","",VLOOKUP(Q1474,Sheet2!$A$14:$B$65,2,0))</f>
        <v>急性期一般入院料１</v>
      </c>
      <c r="S1474" s="16">
        <v>43</v>
      </c>
    </row>
    <row r="1475" spans="2:19" outlineLevel="2" x14ac:dyDescent="0.15">
      <c r="B1475" s="10" t="s">
        <v>1741</v>
      </c>
      <c r="C1475" s="10" t="s">
        <v>17</v>
      </c>
      <c r="D1475" s="7" t="s">
        <v>88</v>
      </c>
      <c r="E1475" s="10" t="s">
        <v>539</v>
      </c>
      <c r="F1475" s="10" t="s">
        <v>1321</v>
      </c>
      <c r="G1475" s="10" t="s">
        <v>1321</v>
      </c>
      <c r="H1475" s="16">
        <v>4</v>
      </c>
      <c r="I1475" s="16">
        <v>4</v>
      </c>
      <c r="J1475" s="16">
        <v>0</v>
      </c>
      <c r="K1475" s="16">
        <v>0</v>
      </c>
      <c r="L1475" s="16">
        <v>0</v>
      </c>
      <c r="M1475" s="16">
        <v>0</v>
      </c>
      <c r="N1475" s="16">
        <v>0</v>
      </c>
      <c r="O1475" s="16">
        <v>0</v>
      </c>
      <c r="P1475" s="16">
        <v>0</v>
      </c>
      <c r="Q1475" s="7" t="s">
        <v>1301</v>
      </c>
      <c r="R1475" s="7" t="str">
        <f>IF(Q1475="","",VLOOKUP(Q1475,Sheet2!$A$14:$B$65,2,0))</f>
        <v>救命救急入院料３</v>
      </c>
      <c r="S1475" s="16">
        <v>4</v>
      </c>
    </row>
    <row r="1476" spans="2:19" outlineLevel="2" x14ac:dyDescent="0.15">
      <c r="B1476" s="10" t="s">
        <v>1741</v>
      </c>
      <c r="C1476" s="10" t="s">
        <v>17</v>
      </c>
      <c r="D1476" s="7" t="s">
        <v>88</v>
      </c>
      <c r="E1476" s="10" t="s">
        <v>540</v>
      </c>
      <c r="F1476" s="10" t="s">
        <v>1322</v>
      </c>
      <c r="G1476" s="10" t="s">
        <v>1322</v>
      </c>
      <c r="H1476" s="16">
        <v>43</v>
      </c>
      <c r="I1476" s="16">
        <v>43</v>
      </c>
      <c r="J1476" s="16">
        <v>0</v>
      </c>
      <c r="K1476" s="16">
        <v>0</v>
      </c>
      <c r="L1476" s="16">
        <v>0</v>
      </c>
      <c r="M1476" s="16">
        <v>0</v>
      </c>
      <c r="N1476" s="16">
        <v>0</v>
      </c>
      <c r="O1476" s="16">
        <v>0</v>
      </c>
      <c r="P1476" s="16">
        <v>0</v>
      </c>
      <c r="Q1476" s="7" t="s">
        <v>1219</v>
      </c>
      <c r="R1476" s="7" t="str">
        <f>IF(Q1476="","",VLOOKUP(Q1476,Sheet2!$A$14:$B$65,2,0))</f>
        <v>急性期一般入院料１</v>
      </c>
      <c r="S1476" s="16">
        <v>43</v>
      </c>
    </row>
    <row r="1477" spans="2:19" outlineLevel="2" x14ac:dyDescent="0.15">
      <c r="B1477" s="10" t="s">
        <v>1741</v>
      </c>
      <c r="C1477" s="10" t="s">
        <v>17</v>
      </c>
      <c r="D1477" s="7" t="s">
        <v>88</v>
      </c>
      <c r="E1477" s="10" t="s">
        <v>541</v>
      </c>
      <c r="F1477" s="10" t="s">
        <v>1321</v>
      </c>
      <c r="G1477" s="10" t="s">
        <v>1321</v>
      </c>
      <c r="H1477" s="16">
        <v>4</v>
      </c>
      <c r="I1477" s="16">
        <v>4</v>
      </c>
      <c r="J1477" s="16">
        <v>0</v>
      </c>
      <c r="K1477" s="16">
        <v>0</v>
      </c>
      <c r="L1477" s="16">
        <v>0</v>
      </c>
      <c r="M1477" s="16">
        <v>0</v>
      </c>
      <c r="N1477" s="16">
        <v>0</v>
      </c>
      <c r="O1477" s="16">
        <v>0</v>
      </c>
      <c r="P1477" s="16">
        <v>0</v>
      </c>
      <c r="Q1477" s="7" t="s">
        <v>1301</v>
      </c>
      <c r="R1477" s="7" t="str">
        <f>IF(Q1477="","",VLOOKUP(Q1477,Sheet2!$A$14:$B$65,2,0))</f>
        <v>救命救急入院料３</v>
      </c>
      <c r="S1477" s="16">
        <v>4</v>
      </c>
    </row>
    <row r="1478" spans="2:19" outlineLevel="2" x14ac:dyDescent="0.15">
      <c r="B1478" s="10" t="s">
        <v>1741</v>
      </c>
      <c r="C1478" s="10" t="s">
        <v>17</v>
      </c>
      <c r="D1478" s="7" t="s">
        <v>88</v>
      </c>
      <c r="E1478" s="10" t="s">
        <v>542</v>
      </c>
      <c r="F1478" s="10" t="s">
        <v>1322</v>
      </c>
      <c r="G1478" s="10" t="s">
        <v>1322</v>
      </c>
      <c r="H1478" s="16">
        <v>12</v>
      </c>
      <c r="I1478" s="16">
        <v>12</v>
      </c>
      <c r="J1478" s="16">
        <v>0</v>
      </c>
      <c r="K1478" s="16">
        <v>0</v>
      </c>
      <c r="L1478" s="16">
        <v>0</v>
      </c>
      <c r="M1478" s="16">
        <v>0</v>
      </c>
      <c r="N1478" s="16">
        <v>0</v>
      </c>
      <c r="O1478" s="16">
        <v>0</v>
      </c>
      <c r="P1478" s="16">
        <v>0</v>
      </c>
      <c r="Q1478" s="7" t="s">
        <v>1219</v>
      </c>
      <c r="R1478" s="7" t="str">
        <f>IF(Q1478="","",VLOOKUP(Q1478,Sheet2!$A$14:$B$65,2,0))</f>
        <v>急性期一般入院料１</v>
      </c>
      <c r="S1478" s="16">
        <v>12</v>
      </c>
    </row>
    <row r="1479" spans="2:19" outlineLevel="2" x14ac:dyDescent="0.15">
      <c r="B1479" s="10" t="s">
        <v>1741</v>
      </c>
      <c r="C1479" s="10" t="s">
        <v>17</v>
      </c>
      <c r="D1479" s="7" t="s">
        <v>88</v>
      </c>
      <c r="E1479" s="10" t="s">
        <v>543</v>
      </c>
      <c r="F1479" s="10" t="s">
        <v>1321</v>
      </c>
      <c r="G1479" s="10" t="s">
        <v>1321</v>
      </c>
      <c r="H1479" s="16">
        <v>9</v>
      </c>
      <c r="I1479" s="16">
        <v>9</v>
      </c>
      <c r="J1479" s="16">
        <v>0</v>
      </c>
      <c r="K1479" s="16">
        <v>0</v>
      </c>
      <c r="L1479" s="16">
        <v>0</v>
      </c>
      <c r="M1479" s="16">
        <v>0</v>
      </c>
      <c r="N1479" s="16">
        <v>0</v>
      </c>
      <c r="O1479" s="16">
        <v>0</v>
      </c>
      <c r="P1479" s="16">
        <v>0</v>
      </c>
      <c r="Q1479" s="7" t="s">
        <v>1287</v>
      </c>
      <c r="R1479" s="7" t="str">
        <f>IF(Q1479="","",VLOOKUP(Q1479,Sheet2!$A$14:$B$65,2,0))</f>
        <v>特定集中治療室管理料３</v>
      </c>
      <c r="S1479" s="16">
        <v>9</v>
      </c>
    </row>
    <row r="1480" spans="2:19" outlineLevel="2" x14ac:dyDescent="0.15">
      <c r="B1480" s="10" t="s">
        <v>1741</v>
      </c>
      <c r="C1480" s="10" t="s">
        <v>17</v>
      </c>
      <c r="D1480" s="7" t="s">
        <v>88</v>
      </c>
      <c r="E1480" s="10" t="s">
        <v>544</v>
      </c>
      <c r="F1480" s="10" t="s">
        <v>1321</v>
      </c>
      <c r="G1480" s="10" t="s">
        <v>1321</v>
      </c>
      <c r="H1480" s="16">
        <v>6</v>
      </c>
      <c r="I1480" s="16">
        <v>6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0</v>
      </c>
      <c r="Q1480" s="7" t="s">
        <v>1297</v>
      </c>
      <c r="R1480" s="7" t="str">
        <f>IF(Q1480="","",VLOOKUP(Q1480,Sheet2!$A$14:$B$65,2,0))</f>
        <v>脳卒中ｹｱﾕﾆｯﾄ入院医療管理料</v>
      </c>
      <c r="S1480" s="16">
        <v>6</v>
      </c>
    </row>
    <row r="1481" spans="2:19" outlineLevel="1" x14ac:dyDescent="0.15">
      <c r="B1481" s="10"/>
      <c r="C1481" s="10"/>
      <c r="D1481" s="9" t="s">
        <v>1347</v>
      </c>
      <c r="E1481" s="10"/>
      <c r="F1481" s="10"/>
      <c r="G1481" s="10"/>
      <c r="H1481" s="16">
        <f t="shared" ref="H1481:P1481" si="394">SUBTOTAL(9,H1469:H1480)</f>
        <v>227</v>
      </c>
      <c r="I1481" s="16">
        <f t="shared" si="394"/>
        <v>227</v>
      </c>
      <c r="J1481" s="16">
        <f t="shared" si="394"/>
        <v>0</v>
      </c>
      <c r="K1481" s="16">
        <f t="shared" si="394"/>
        <v>0</v>
      </c>
      <c r="L1481" s="16">
        <f t="shared" si="394"/>
        <v>0</v>
      </c>
      <c r="M1481" s="16">
        <f t="shared" si="394"/>
        <v>0</v>
      </c>
      <c r="N1481" s="16">
        <f t="shared" si="394"/>
        <v>0</v>
      </c>
      <c r="O1481" s="16">
        <f t="shared" si="394"/>
        <v>0</v>
      </c>
      <c r="P1481" s="16">
        <f t="shared" si="394"/>
        <v>0</v>
      </c>
      <c r="Q1481" s="7"/>
      <c r="R1481" s="7"/>
      <c r="S1481" s="16">
        <f>SUBTOTAL(9,S1469:S1480)</f>
        <v>227</v>
      </c>
    </row>
    <row r="1482" spans="2:19" outlineLevel="2" x14ac:dyDescent="0.15">
      <c r="B1482" s="10" t="s">
        <v>1741</v>
      </c>
      <c r="C1482" s="10" t="s">
        <v>19</v>
      </c>
      <c r="D1482" s="7" t="s">
        <v>137</v>
      </c>
      <c r="E1482" s="10" t="s">
        <v>692</v>
      </c>
      <c r="F1482" s="10" t="s">
        <v>1322</v>
      </c>
      <c r="G1482" s="10" t="s">
        <v>1322</v>
      </c>
      <c r="H1482" s="16">
        <v>51</v>
      </c>
      <c r="I1482" s="16">
        <v>49</v>
      </c>
      <c r="J1482" s="16">
        <v>2</v>
      </c>
      <c r="K1482" s="16">
        <v>0</v>
      </c>
      <c r="L1482" s="16">
        <v>0</v>
      </c>
      <c r="M1482" s="16">
        <v>0</v>
      </c>
      <c r="N1482" s="16">
        <v>0</v>
      </c>
      <c r="O1482" s="16">
        <v>0</v>
      </c>
      <c r="P1482" s="16">
        <v>0</v>
      </c>
      <c r="Q1482" s="7" t="s">
        <v>1254</v>
      </c>
      <c r="R1482" s="7" t="str">
        <f>IF(Q1482="","",VLOOKUP(Q1482,Sheet2!$A$14:$B$65,2,0))</f>
        <v>急性期一般入院料２</v>
      </c>
      <c r="S1482" s="16">
        <v>51</v>
      </c>
    </row>
    <row r="1483" spans="2:19" outlineLevel="2" x14ac:dyDescent="0.15">
      <c r="B1483" s="10" t="s">
        <v>1741</v>
      </c>
      <c r="C1483" s="10" t="s">
        <v>19</v>
      </c>
      <c r="D1483" s="7" t="s">
        <v>137</v>
      </c>
      <c r="E1483" s="10" t="s">
        <v>693</v>
      </c>
      <c r="F1483" s="10" t="s">
        <v>1323</v>
      </c>
      <c r="G1483" s="10" t="s">
        <v>1323</v>
      </c>
      <c r="H1483" s="16">
        <v>52</v>
      </c>
      <c r="I1483" s="16">
        <v>51</v>
      </c>
      <c r="J1483" s="16">
        <v>1</v>
      </c>
      <c r="K1483" s="16">
        <v>0</v>
      </c>
      <c r="L1483" s="16">
        <v>0</v>
      </c>
      <c r="M1483" s="16">
        <v>0</v>
      </c>
      <c r="N1483" s="16">
        <v>0</v>
      </c>
      <c r="O1483" s="16">
        <v>0</v>
      </c>
      <c r="P1483" s="16">
        <v>0</v>
      </c>
      <c r="Q1483" s="7" t="s">
        <v>1282</v>
      </c>
      <c r="R1483" s="7" t="str">
        <f>IF(Q1483="","",VLOOKUP(Q1483,Sheet2!$A$14:$B$65,2,0))</f>
        <v>小児入院医療管理料３</v>
      </c>
      <c r="S1483" s="16">
        <v>51</v>
      </c>
    </row>
    <row r="1484" spans="2:19" outlineLevel="2" x14ac:dyDescent="0.15">
      <c r="B1484" s="10" t="s">
        <v>1741</v>
      </c>
      <c r="C1484" s="10" t="s">
        <v>19</v>
      </c>
      <c r="D1484" s="7" t="s">
        <v>137</v>
      </c>
      <c r="E1484" s="10" t="s">
        <v>694</v>
      </c>
      <c r="F1484" s="10" t="s">
        <v>1193</v>
      </c>
      <c r="G1484" s="10" t="s">
        <v>1193</v>
      </c>
      <c r="H1484" s="16">
        <v>0</v>
      </c>
      <c r="I1484" s="16">
        <v>0</v>
      </c>
      <c r="J1484" s="16">
        <v>0</v>
      </c>
      <c r="K1484" s="16">
        <v>42</v>
      </c>
      <c r="L1484" s="16">
        <v>42</v>
      </c>
      <c r="M1484" s="16">
        <v>0</v>
      </c>
      <c r="N1484" s="16">
        <v>0</v>
      </c>
      <c r="O1484" s="16">
        <v>0</v>
      </c>
      <c r="P1484" s="16">
        <v>0</v>
      </c>
      <c r="Q1484" s="7" t="s">
        <v>1266</v>
      </c>
      <c r="R1484" s="7" t="str">
        <f>IF(Q1484="","",VLOOKUP(Q1484,Sheet2!$A$14:$B$65,2,0))</f>
        <v>急性期一般入院料７</v>
      </c>
      <c r="S1484" s="16">
        <v>42</v>
      </c>
    </row>
    <row r="1485" spans="2:19" outlineLevel="1" x14ac:dyDescent="0.15">
      <c r="B1485" s="10"/>
      <c r="C1485" s="10"/>
      <c r="D1485" s="9" t="s">
        <v>1396</v>
      </c>
      <c r="E1485" s="10"/>
      <c r="F1485" s="10"/>
      <c r="G1485" s="10"/>
      <c r="H1485" s="16">
        <f t="shared" ref="H1485:P1485" si="395">SUBTOTAL(9,H1482:H1484)</f>
        <v>103</v>
      </c>
      <c r="I1485" s="16">
        <f t="shared" si="395"/>
        <v>100</v>
      </c>
      <c r="J1485" s="16">
        <f t="shared" si="395"/>
        <v>3</v>
      </c>
      <c r="K1485" s="16">
        <f t="shared" si="395"/>
        <v>42</v>
      </c>
      <c r="L1485" s="16">
        <f t="shared" si="395"/>
        <v>42</v>
      </c>
      <c r="M1485" s="16">
        <f t="shared" si="395"/>
        <v>0</v>
      </c>
      <c r="N1485" s="16">
        <f t="shared" si="395"/>
        <v>0</v>
      </c>
      <c r="O1485" s="16">
        <f t="shared" si="395"/>
        <v>0</v>
      </c>
      <c r="P1485" s="16">
        <f t="shared" si="395"/>
        <v>0</v>
      </c>
      <c r="Q1485" s="7"/>
      <c r="R1485" s="7"/>
      <c r="S1485" s="16">
        <f>SUBTOTAL(9,S1482:S1484)</f>
        <v>144</v>
      </c>
    </row>
    <row r="1486" spans="2:19" outlineLevel="2" x14ac:dyDescent="0.15">
      <c r="B1486" s="10" t="s">
        <v>1741</v>
      </c>
      <c r="C1486" s="10" t="s">
        <v>19</v>
      </c>
      <c r="D1486" s="7" t="s">
        <v>96</v>
      </c>
      <c r="E1486" s="10" t="s">
        <v>492</v>
      </c>
      <c r="F1486" s="10" t="s">
        <v>1322</v>
      </c>
      <c r="G1486" s="10" t="s">
        <v>1322</v>
      </c>
      <c r="H1486" s="16">
        <v>58</v>
      </c>
      <c r="I1486" s="16">
        <v>38</v>
      </c>
      <c r="J1486" s="16">
        <v>20</v>
      </c>
      <c r="K1486" s="16">
        <v>0</v>
      </c>
      <c r="L1486" s="16">
        <v>0</v>
      </c>
      <c r="M1486" s="16">
        <v>0</v>
      </c>
      <c r="N1486" s="16">
        <v>0</v>
      </c>
      <c r="O1486" s="16">
        <v>0</v>
      </c>
      <c r="P1486" s="16">
        <v>0</v>
      </c>
      <c r="Q1486" s="7" t="s">
        <v>1254</v>
      </c>
      <c r="R1486" s="7" t="str">
        <f>IF(Q1486="","",VLOOKUP(Q1486,Sheet2!$A$14:$B$65,2,0))</f>
        <v>急性期一般入院料２</v>
      </c>
      <c r="S1486" s="16">
        <v>38</v>
      </c>
    </row>
    <row r="1487" spans="2:19" outlineLevel="2" x14ac:dyDescent="0.15">
      <c r="B1487" s="10" t="s">
        <v>1741</v>
      </c>
      <c r="C1487" s="10" t="s">
        <v>19</v>
      </c>
      <c r="D1487" s="7" t="s">
        <v>96</v>
      </c>
      <c r="E1487" s="10" t="s">
        <v>588</v>
      </c>
      <c r="F1487" s="10" t="s">
        <v>1323</v>
      </c>
      <c r="G1487" s="10" t="s">
        <v>1323</v>
      </c>
      <c r="H1487" s="16">
        <v>64</v>
      </c>
      <c r="I1487" s="16">
        <v>42</v>
      </c>
      <c r="J1487" s="16">
        <v>22</v>
      </c>
      <c r="K1487" s="16">
        <v>0</v>
      </c>
      <c r="L1487" s="16">
        <v>0</v>
      </c>
      <c r="M1487" s="16">
        <v>0</v>
      </c>
      <c r="N1487" s="16">
        <v>0</v>
      </c>
      <c r="O1487" s="16">
        <v>0</v>
      </c>
      <c r="P1487" s="16">
        <v>0</v>
      </c>
      <c r="Q1487" s="7" t="s">
        <v>1282</v>
      </c>
      <c r="R1487" s="7" t="str">
        <f>IF(Q1487="","",VLOOKUP(Q1487,Sheet2!$A$14:$B$65,2,0))</f>
        <v>小児入院医療管理料３</v>
      </c>
      <c r="S1487" s="16">
        <v>42</v>
      </c>
    </row>
    <row r="1488" spans="2:19" outlineLevel="1" x14ac:dyDescent="0.15">
      <c r="B1488" s="10"/>
      <c r="C1488" s="10"/>
      <c r="D1488" s="9" t="s">
        <v>1355</v>
      </c>
      <c r="E1488" s="10"/>
      <c r="F1488" s="10"/>
      <c r="G1488" s="10"/>
      <c r="H1488" s="16">
        <f t="shared" ref="H1488:P1488" si="396">SUBTOTAL(9,H1486:H1487)</f>
        <v>122</v>
      </c>
      <c r="I1488" s="16">
        <f t="shared" si="396"/>
        <v>80</v>
      </c>
      <c r="J1488" s="16">
        <f t="shared" si="396"/>
        <v>42</v>
      </c>
      <c r="K1488" s="16">
        <f t="shared" si="396"/>
        <v>0</v>
      </c>
      <c r="L1488" s="16">
        <f t="shared" si="396"/>
        <v>0</v>
      </c>
      <c r="M1488" s="16">
        <f t="shared" si="396"/>
        <v>0</v>
      </c>
      <c r="N1488" s="16">
        <f t="shared" si="396"/>
        <v>0</v>
      </c>
      <c r="O1488" s="16">
        <f t="shared" si="396"/>
        <v>0</v>
      </c>
      <c r="P1488" s="16">
        <f t="shared" si="396"/>
        <v>0</v>
      </c>
      <c r="Q1488" s="7"/>
      <c r="R1488" s="7"/>
      <c r="S1488" s="16">
        <f>SUBTOTAL(9,S1486:S1487)</f>
        <v>80</v>
      </c>
    </row>
    <row r="1489" spans="2:19" outlineLevel="2" x14ac:dyDescent="0.15">
      <c r="B1489" s="10" t="s">
        <v>1741</v>
      </c>
      <c r="C1489" s="10" t="s">
        <v>1</v>
      </c>
      <c r="D1489" s="7" t="s">
        <v>78</v>
      </c>
      <c r="E1489" s="10" t="s">
        <v>512</v>
      </c>
      <c r="F1489" s="10" t="s">
        <v>1322</v>
      </c>
      <c r="G1489" s="10" t="s">
        <v>1322</v>
      </c>
      <c r="H1489" s="16">
        <v>41</v>
      </c>
      <c r="I1489" s="16">
        <v>41</v>
      </c>
      <c r="J1489" s="16">
        <v>0</v>
      </c>
      <c r="K1489" s="16">
        <v>0</v>
      </c>
      <c r="L1489" s="16">
        <v>0</v>
      </c>
      <c r="M1489" s="16">
        <v>0</v>
      </c>
      <c r="N1489" s="16">
        <v>0</v>
      </c>
      <c r="O1489" s="16">
        <v>0</v>
      </c>
      <c r="P1489" s="16">
        <v>0</v>
      </c>
      <c r="Q1489" s="7" t="s">
        <v>1254</v>
      </c>
      <c r="R1489" s="7" t="str">
        <f>IF(Q1489="","",VLOOKUP(Q1489,Sheet2!$A$14:$B$65,2,0))</f>
        <v>急性期一般入院料２</v>
      </c>
      <c r="S1489" s="16">
        <v>41</v>
      </c>
    </row>
    <row r="1490" spans="2:19" outlineLevel="2" x14ac:dyDescent="0.15">
      <c r="B1490" s="10" t="s">
        <v>1741</v>
      </c>
      <c r="C1490" s="10" t="s">
        <v>1</v>
      </c>
      <c r="D1490" s="7" t="s">
        <v>78</v>
      </c>
      <c r="E1490" s="10" t="s">
        <v>513</v>
      </c>
      <c r="F1490" s="10" t="s">
        <v>1322</v>
      </c>
      <c r="G1490" s="10" t="s">
        <v>1322</v>
      </c>
      <c r="H1490" s="16">
        <v>44</v>
      </c>
      <c r="I1490" s="16">
        <v>44</v>
      </c>
      <c r="J1490" s="16">
        <v>0</v>
      </c>
      <c r="K1490" s="16">
        <v>0</v>
      </c>
      <c r="L1490" s="16">
        <v>0</v>
      </c>
      <c r="M1490" s="16">
        <v>0</v>
      </c>
      <c r="N1490" s="16">
        <v>0</v>
      </c>
      <c r="O1490" s="16">
        <v>0</v>
      </c>
      <c r="P1490" s="16">
        <v>0</v>
      </c>
      <c r="Q1490" s="7" t="s">
        <v>1254</v>
      </c>
      <c r="R1490" s="7" t="str">
        <f>IF(Q1490="","",VLOOKUP(Q1490,Sheet2!$A$14:$B$65,2,0))</f>
        <v>急性期一般入院料２</v>
      </c>
      <c r="S1490" s="16">
        <v>44</v>
      </c>
    </row>
    <row r="1491" spans="2:19" outlineLevel="2" x14ac:dyDescent="0.15">
      <c r="B1491" s="10" t="s">
        <v>1741</v>
      </c>
      <c r="C1491" s="10" t="s">
        <v>1</v>
      </c>
      <c r="D1491" s="7" t="s">
        <v>78</v>
      </c>
      <c r="E1491" s="10" t="s">
        <v>514</v>
      </c>
      <c r="F1491" s="10" t="s">
        <v>1323</v>
      </c>
      <c r="G1491" s="10" t="s">
        <v>1323</v>
      </c>
      <c r="H1491" s="16">
        <v>52</v>
      </c>
      <c r="I1491" s="16">
        <v>52</v>
      </c>
      <c r="J1491" s="16">
        <v>0</v>
      </c>
      <c r="K1491" s="16">
        <v>0</v>
      </c>
      <c r="L1491" s="16">
        <v>0</v>
      </c>
      <c r="M1491" s="16">
        <v>0</v>
      </c>
      <c r="N1491" s="16">
        <v>0</v>
      </c>
      <c r="O1491" s="16">
        <v>0</v>
      </c>
      <c r="P1491" s="16">
        <v>0</v>
      </c>
      <c r="Q1491" s="7" t="s">
        <v>1282</v>
      </c>
      <c r="R1491" s="7" t="str">
        <f>IF(Q1491="","",VLOOKUP(Q1491,Sheet2!$A$14:$B$65,2,0))</f>
        <v>小児入院医療管理料３</v>
      </c>
      <c r="S1491" s="16">
        <v>52</v>
      </c>
    </row>
    <row r="1492" spans="2:19" outlineLevel="2" x14ac:dyDescent="0.15">
      <c r="B1492" s="10" t="s">
        <v>1741</v>
      </c>
      <c r="C1492" s="10" t="s">
        <v>1</v>
      </c>
      <c r="D1492" s="7" t="s">
        <v>78</v>
      </c>
      <c r="E1492" s="10" t="s">
        <v>515</v>
      </c>
      <c r="F1492" s="10" t="s">
        <v>1323</v>
      </c>
      <c r="G1492" s="10" t="s">
        <v>1323</v>
      </c>
      <c r="H1492" s="16">
        <v>56</v>
      </c>
      <c r="I1492" s="16">
        <v>56</v>
      </c>
      <c r="J1492" s="16">
        <v>0</v>
      </c>
      <c r="K1492" s="16">
        <v>0</v>
      </c>
      <c r="L1492" s="16">
        <v>0</v>
      </c>
      <c r="M1492" s="16">
        <v>0</v>
      </c>
      <c r="N1492" s="16">
        <v>0</v>
      </c>
      <c r="O1492" s="16">
        <v>0</v>
      </c>
      <c r="P1492" s="16">
        <v>0</v>
      </c>
      <c r="Q1492" s="7" t="s">
        <v>1282</v>
      </c>
      <c r="R1492" s="7" t="str">
        <f>IF(Q1492="","",VLOOKUP(Q1492,Sheet2!$A$14:$B$65,2,0))</f>
        <v>小児入院医療管理料３</v>
      </c>
      <c r="S1492" s="16">
        <v>56</v>
      </c>
    </row>
    <row r="1493" spans="2:19" outlineLevel="1" x14ac:dyDescent="0.15">
      <c r="B1493" s="10"/>
      <c r="C1493" s="10"/>
      <c r="D1493" s="9" t="s">
        <v>1337</v>
      </c>
      <c r="E1493" s="10"/>
      <c r="F1493" s="10"/>
      <c r="G1493" s="10"/>
      <c r="H1493" s="16">
        <f t="shared" ref="H1493:P1493" si="397">SUBTOTAL(9,H1489:H1492)</f>
        <v>193</v>
      </c>
      <c r="I1493" s="16">
        <f t="shared" si="397"/>
        <v>193</v>
      </c>
      <c r="J1493" s="16">
        <f t="shared" si="397"/>
        <v>0</v>
      </c>
      <c r="K1493" s="16">
        <f t="shared" si="397"/>
        <v>0</v>
      </c>
      <c r="L1493" s="16">
        <f t="shared" si="397"/>
        <v>0</v>
      </c>
      <c r="M1493" s="16">
        <f t="shared" si="397"/>
        <v>0</v>
      </c>
      <c r="N1493" s="16">
        <f t="shared" si="397"/>
        <v>0</v>
      </c>
      <c r="O1493" s="16">
        <f t="shared" si="397"/>
        <v>0</v>
      </c>
      <c r="P1493" s="16">
        <f t="shared" si="397"/>
        <v>0</v>
      </c>
      <c r="Q1493" s="7"/>
      <c r="R1493" s="7"/>
      <c r="S1493" s="16">
        <f>SUBTOTAL(9,S1489:S1492)</f>
        <v>193</v>
      </c>
    </row>
    <row r="1494" spans="2:19" outlineLevel="2" x14ac:dyDescent="0.15">
      <c r="B1494" s="10" t="s">
        <v>1741</v>
      </c>
      <c r="C1494" s="10" t="s">
        <v>1</v>
      </c>
      <c r="D1494" s="7" t="s">
        <v>218</v>
      </c>
      <c r="E1494" s="10" t="s">
        <v>485</v>
      </c>
      <c r="F1494" s="10" t="s">
        <v>1193</v>
      </c>
      <c r="G1494" s="10" t="s">
        <v>1193</v>
      </c>
      <c r="H1494" s="16">
        <v>0</v>
      </c>
      <c r="I1494" s="16">
        <v>0</v>
      </c>
      <c r="J1494" s="16">
        <v>0</v>
      </c>
      <c r="K1494" s="16">
        <v>50</v>
      </c>
      <c r="L1494" s="16">
        <v>50</v>
      </c>
      <c r="M1494" s="16">
        <v>0</v>
      </c>
      <c r="N1494" s="16">
        <v>0</v>
      </c>
      <c r="O1494" s="16">
        <v>0</v>
      </c>
      <c r="P1494" s="16">
        <v>0</v>
      </c>
      <c r="Q1494" s="7" t="s">
        <v>1257</v>
      </c>
      <c r="R1494" s="7" t="str">
        <f>IF(Q1494="","",VLOOKUP(Q1494,Sheet2!$A$14:$B$65,2,0))</f>
        <v>急性期一般入院料６</v>
      </c>
      <c r="S1494" s="16">
        <v>50</v>
      </c>
    </row>
    <row r="1495" spans="2:19" outlineLevel="2" x14ac:dyDescent="0.15">
      <c r="B1495" s="10" t="s">
        <v>1741</v>
      </c>
      <c r="C1495" s="10" t="s">
        <v>1</v>
      </c>
      <c r="D1495" s="7" t="s">
        <v>218</v>
      </c>
      <c r="E1495" s="10" t="s">
        <v>529</v>
      </c>
      <c r="F1495" s="10" t="s">
        <v>1193</v>
      </c>
      <c r="G1495" s="10" t="s">
        <v>1193</v>
      </c>
      <c r="H1495" s="16">
        <v>0</v>
      </c>
      <c r="I1495" s="16">
        <v>0</v>
      </c>
      <c r="J1495" s="16">
        <v>0</v>
      </c>
      <c r="K1495" s="16">
        <v>50</v>
      </c>
      <c r="L1495" s="16">
        <v>50</v>
      </c>
      <c r="M1495" s="16">
        <v>0</v>
      </c>
      <c r="N1495" s="16">
        <v>0</v>
      </c>
      <c r="O1495" s="16">
        <v>0</v>
      </c>
      <c r="P1495" s="16">
        <v>0</v>
      </c>
      <c r="Q1495" s="7" t="s">
        <v>1257</v>
      </c>
      <c r="R1495" s="7" t="str">
        <f>IF(Q1495="","",VLOOKUP(Q1495,Sheet2!$A$14:$B$65,2,0))</f>
        <v>急性期一般入院料６</v>
      </c>
      <c r="S1495" s="16">
        <v>50</v>
      </c>
    </row>
    <row r="1496" spans="2:19" outlineLevel="2" x14ac:dyDescent="0.15">
      <c r="B1496" s="10" t="s">
        <v>1741</v>
      </c>
      <c r="C1496" s="10" t="s">
        <v>1</v>
      </c>
      <c r="D1496" s="7" t="s">
        <v>218</v>
      </c>
      <c r="E1496" s="10" t="s">
        <v>532</v>
      </c>
      <c r="F1496" s="10" t="s">
        <v>1193</v>
      </c>
      <c r="G1496" s="10" t="s">
        <v>1193</v>
      </c>
      <c r="H1496" s="16">
        <v>0</v>
      </c>
      <c r="I1496" s="16">
        <v>0</v>
      </c>
      <c r="J1496" s="16">
        <v>0</v>
      </c>
      <c r="K1496" s="16">
        <v>50</v>
      </c>
      <c r="L1496" s="16">
        <v>50</v>
      </c>
      <c r="M1496" s="16">
        <v>0</v>
      </c>
      <c r="N1496" s="16">
        <v>0</v>
      </c>
      <c r="O1496" s="16">
        <v>0</v>
      </c>
      <c r="P1496" s="16">
        <v>0</v>
      </c>
      <c r="Q1496" s="7" t="s">
        <v>1257</v>
      </c>
      <c r="R1496" s="7" t="str">
        <f>IF(Q1496="","",VLOOKUP(Q1496,Sheet2!$A$14:$B$65,2,0))</f>
        <v>急性期一般入院料６</v>
      </c>
      <c r="S1496" s="16">
        <v>50</v>
      </c>
    </row>
    <row r="1497" spans="2:19" outlineLevel="2" x14ac:dyDescent="0.15">
      <c r="B1497" s="10" t="s">
        <v>1741</v>
      </c>
      <c r="C1497" s="10" t="s">
        <v>1</v>
      </c>
      <c r="D1497" s="7" t="s">
        <v>218</v>
      </c>
      <c r="E1497" s="10" t="s">
        <v>483</v>
      </c>
      <c r="F1497" s="10" t="s">
        <v>1322</v>
      </c>
      <c r="G1497" s="10" t="s">
        <v>1322</v>
      </c>
      <c r="H1497" s="16">
        <v>53</v>
      </c>
      <c r="I1497" s="16">
        <v>53</v>
      </c>
      <c r="J1497" s="16">
        <v>0</v>
      </c>
      <c r="K1497" s="16">
        <v>0</v>
      </c>
      <c r="L1497" s="16">
        <v>0</v>
      </c>
      <c r="M1497" s="16">
        <v>0</v>
      </c>
      <c r="N1497" s="16">
        <v>0</v>
      </c>
      <c r="O1497" s="16">
        <v>0</v>
      </c>
      <c r="P1497" s="16">
        <v>0</v>
      </c>
      <c r="Q1497" s="7" t="s">
        <v>1282</v>
      </c>
      <c r="R1497" s="7" t="str">
        <f>IF(Q1497="","",VLOOKUP(Q1497,Sheet2!$A$14:$B$65,2,0))</f>
        <v>小児入院医療管理料３</v>
      </c>
      <c r="S1497" s="16">
        <v>53</v>
      </c>
    </row>
    <row r="1498" spans="2:19" outlineLevel="2" x14ac:dyDescent="0.15">
      <c r="B1498" s="10" t="s">
        <v>1741</v>
      </c>
      <c r="C1498" s="10" t="s">
        <v>1</v>
      </c>
      <c r="D1498" s="7" t="s">
        <v>218</v>
      </c>
      <c r="E1498" s="10" t="s">
        <v>468</v>
      </c>
      <c r="F1498" s="10" t="s">
        <v>1323</v>
      </c>
      <c r="G1498" s="10" t="s">
        <v>1323</v>
      </c>
      <c r="H1498" s="16">
        <v>0</v>
      </c>
      <c r="I1498" s="16">
        <v>0</v>
      </c>
      <c r="J1498" s="16">
        <v>0</v>
      </c>
      <c r="K1498" s="16">
        <v>48</v>
      </c>
      <c r="L1498" s="16">
        <v>48</v>
      </c>
      <c r="M1498" s="16">
        <v>0</v>
      </c>
      <c r="N1498" s="16">
        <v>0</v>
      </c>
      <c r="O1498" s="16">
        <v>0</v>
      </c>
      <c r="P1498" s="16">
        <v>0</v>
      </c>
      <c r="Q1498" s="7" t="s">
        <v>1283</v>
      </c>
      <c r="R1498" s="7" t="str">
        <f>IF(Q1498="","",VLOOKUP(Q1498,Sheet2!$A$14:$B$65,2,0))</f>
        <v>特殊疾患入院医療管理料</v>
      </c>
      <c r="S1498" s="16">
        <v>48</v>
      </c>
    </row>
    <row r="1499" spans="2:19" outlineLevel="2" x14ac:dyDescent="0.15">
      <c r="B1499" s="10" t="s">
        <v>1741</v>
      </c>
      <c r="C1499" s="10" t="s">
        <v>1</v>
      </c>
      <c r="D1499" s="7" t="s">
        <v>218</v>
      </c>
      <c r="E1499" s="10" t="s">
        <v>484</v>
      </c>
      <c r="F1499" s="10" t="s">
        <v>1193</v>
      </c>
      <c r="G1499" s="10" t="s">
        <v>1193</v>
      </c>
      <c r="H1499" s="16">
        <v>52</v>
      </c>
      <c r="I1499" s="16">
        <v>52</v>
      </c>
      <c r="J1499" s="16">
        <v>0</v>
      </c>
      <c r="K1499" s="16">
        <v>0</v>
      </c>
      <c r="L1499" s="16">
        <v>0</v>
      </c>
      <c r="M1499" s="16">
        <v>0</v>
      </c>
      <c r="N1499" s="16">
        <v>0</v>
      </c>
      <c r="O1499" s="16">
        <v>0</v>
      </c>
      <c r="P1499" s="16">
        <v>0</v>
      </c>
      <c r="Q1499" s="7" t="s">
        <v>1294</v>
      </c>
      <c r="R1499" s="7" t="str">
        <f>IF(Q1499="","",VLOOKUP(Q1499,Sheet2!$A$14:$B$65,2,0))</f>
        <v>特定機能病院一般病棟７対１入院基本料</v>
      </c>
      <c r="S1499" s="16">
        <v>52</v>
      </c>
    </row>
    <row r="1500" spans="2:19" outlineLevel="1" x14ac:dyDescent="0.15">
      <c r="B1500" s="10"/>
      <c r="C1500" s="10"/>
      <c r="D1500" s="9" t="s">
        <v>1477</v>
      </c>
      <c r="E1500" s="10"/>
      <c r="F1500" s="10"/>
      <c r="G1500" s="10"/>
      <c r="H1500" s="16">
        <f t="shared" ref="H1500:P1500" si="398">SUBTOTAL(9,H1494:H1499)</f>
        <v>105</v>
      </c>
      <c r="I1500" s="16">
        <f t="shared" si="398"/>
        <v>105</v>
      </c>
      <c r="J1500" s="16">
        <f t="shared" si="398"/>
        <v>0</v>
      </c>
      <c r="K1500" s="16">
        <f t="shared" si="398"/>
        <v>198</v>
      </c>
      <c r="L1500" s="16">
        <f t="shared" si="398"/>
        <v>198</v>
      </c>
      <c r="M1500" s="16">
        <f t="shared" si="398"/>
        <v>0</v>
      </c>
      <c r="N1500" s="16">
        <f t="shared" si="398"/>
        <v>0</v>
      </c>
      <c r="O1500" s="16">
        <f t="shared" si="398"/>
        <v>0</v>
      </c>
      <c r="P1500" s="16">
        <f t="shared" si="398"/>
        <v>0</v>
      </c>
      <c r="Q1500" s="7"/>
      <c r="R1500" s="7"/>
      <c r="S1500" s="16">
        <f>SUBTOTAL(9,S1494:S1499)</f>
        <v>303</v>
      </c>
    </row>
    <row r="1501" spans="2:19" outlineLevel="2" x14ac:dyDescent="0.15">
      <c r="B1501" s="10" t="s">
        <v>1741</v>
      </c>
      <c r="C1501" s="10" t="s">
        <v>1</v>
      </c>
      <c r="D1501" s="7" t="s">
        <v>79</v>
      </c>
      <c r="E1501" s="10" t="s">
        <v>467</v>
      </c>
      <c r="F1501" s="10" t="s">
        <v>1321</v>
      </c>
      <c r="G1501" s="10" t="s">
        <v>1321</v>
      </c>
      <c r="H1501" s="16">
        <v>16</v>
      </c>
      <c r="I1501" s="16">
        <v>16</v>
      </c>
      <c r="J1501" s="16">
        <v>0</v>
      </c>
      <c r="K1501" s="16">
        <v>0</v>
      </c>
      <c r="L1501" s="16">
        <v>0</v>
      </c>
      <c r="M1501" s="16">
        <v>0</v>
      </c>
      <c r="N1501" s="16">
        <v>0</v>
      </c>
      <c r="O1501" s="16">
        <v>0</v>
      </c>
      <c r="P1501" s="16">
        <v>0</v>
      </c>
      <c r="Q1501" s="7" t="s">
        <v>1301</v>
      </c>
      <c r="R1501" s="7" t="str">
        <f>IF(Q1501="","",VLOOKUP(Q1501,Sheet2!$A$14:$B$65,2,0))</f>
        <v>救命救急入院料３</v>
      </c>
      <c r="S1501" s="16">
        <v>16</v>
      </c>
    </row>
    <row r="1502" spans="2:19" outlineLevel="2" x14ac:dyDescent="0.15">
      <c r="B1502" s="10" t="s">
        <v>1741</v>
      </c>
      <c r="C1502" s="10" t="s">
        <v>1</v>
      </c>
      <c r="D1502" s="7" t="s">
        <v>79</v>
      </c>
      <c r="E1502" s="10" t="s">
        <v>485</v>
      </c>
      <c r="F1502" s="10" t="s">
        <v>1322</v>
      </c>
      <c r="G1502" s="10" t="s">
        <v>1322</v>
      </c>
      <c r="H1502" s="16">
        <v>31</v>
      </c>
      <c r="I1502" s="16">
        <v>31</v>
      </c>
      <c r="J1502" s="16">
        <v>0</v>
      </c>
      <c r="K1502" s="16">
        <v>0</v>
      </c>
      <c r="L1502" s="16">
        <v>0</v>
      </c>
      <c r="M1502" s="16">
        <v>0</v>
      </c>
      <c r="N1502" s="16">
        <v>0</v>
      </c>
      <c r="O1502" s="16">
        <v>0</v>
      </c>
      <c r="P1502" s="16">
        <v>0</v>
      </c>
      <c r="Q1502" s="7" t="s">
        <v>1219</v>
      </c>
      <c r="R1502" s="7" t="str">
        <f>IF(Q1502="","",VLOOKUP(Q1502,Sheet2!$A$14:$B$65,2,0))</f>
        <v>急性期一般入院料１</v>
      </c>
      <c r="S1502" s="16">
        <v>31</v>
      </c>
    </row>
    <row r="1503" spans="2:19" outlineLevel="2" x14ac:dyDescent="0.15">
      <c r="B1503" s="10" t="s">
        <v>1741</v>
      </c>
      <c r="C1503" s="10" t="s">
        <v>1</v>
      </c>
      <c r="D1503" s="7" t="s">
        <v>79</v>
      </c>
      <c r="E1503" s="10" t="s">
        <v>516</v>
      </c>
      <c r="F1503" s="10" t="s">
        <v>1322</v>
      </c>
      <c r="G1503" s="10" t="s">
        <v>1322</v>
      </c>
      <c r="H1503" s="16">
        <v>40</v>
      </c>
      <c r="I1503" s="16">
        <v>40</v>
      </c>
      <c r="J1503" s="16">
        <v>0</v>
      </c>
      <c r="K1503" s="16">
        <v>0</v>
      </c>
      <c r="L1503" s="16">
        <v>0</v>
      </c>
      <c r="M1503" s="16">
        <v>0</v>
      </c>
      <c r="N1503" s="16">
        <v>0</v>
      </c>
      <c r="O1503" s="16">
        <v>0</v>
      </c>
      <c r="P1503" s="16">
        <v>0</v>
      </c>
      <c r="Q1503" s="7" t="s">
        <v>1219</v>
      </c>
      <c r="R1503" s="7" t="str">
        <f>IF(Q1503="","",VLOOKUP(Q1503,Sheet2!$A$14:$B$65,2,0))</f>
        <v>急性期一般入院料１</v>
      </c>
      <c r="S1503" s="16">
        <v>40</v>
      </c>
    </row>
    <row r="1504" spans="2:19" outlineLevel="2" x14ac:dyDescent="0.15">
      <c r="B1504" s="10" t="s">
        <v>1741</v>
      </c>
      <c r="C1504" s="10" t="s">
        <v>1</v>
      </c>
      <c r="D1504" s="7" t="s">
        <v>79</v>
      </c>
      <c r="E1504" s="10" t="s">
        <v>517</v>
      </c>
      <c r="F1504" s="10" t="s">
        <v>1322</v>
      </c>
      <c r="G1504" s="10" t="s">
        <v>1322</v>
      </c>
      <c r="H1504" s="16">
        <v>40</v>
      </c>
      <c r="I1504" s="16">
        <v>40</v>
      </c>
      <c r="J1504" s="16">
        <v>0</v>
      </c>
      <c r="K1504" s="16">
        <v>0</v>
      </c>
      <c r="L1504" s="16">
        <v>0</v>
      </c>
      <c r="M1504" s="16">
        <v>0</v>
      </c>
      <c r="N1504" s="16">
        <v>0</v>
      </c>
      <c r="O1504" s="16">
        <v>0</v>
      </c>
      <c r="P1504" s="16">
        <v>0</v>
      </c>
      <c r="Q1504" s="7" t="s">
        <v>1219</v>
      </c>
      <c r="R1504" s="7" t="str">
        <f>IF(Q1504="","",VLOOKUP(Q1504,Sheet2!$A$14:$B$65,2,0))</f>
        <v>急性期一般入院料１</v>
      </c>
      <c r="S1504" s="16">
        <v>40</v>
      </c>
    </row>
    <row r="1505" spans="2:19" outlineLevel="2" x14ac:dyDescent="0.15">
      <c r="B1505" s="10" t="s">
        <v>1741</v>
      </c>
      <c r="C1505" s="10" t="s">
        <v>1</v>
      </c>
      <c r="D1505" s="7" t="s">
        <v>79</v>
      </c>
      <c r="E1505" s="10" t="s">
        <v>518</v>
      </c>
      <c r="F1505" s="10" t="s">
        <v>1322</v>
      </c>
      <c r="G1505" s="10" t="s">
        <v>1322</v>
      </c>
      <c r="H1505" s="16">
        <v>46</v>
      </c>
      <c r="I1505" s="16">
        <v>46</v>
      </c>
      <c r="J1505" s="16">
        <v>0</v>
      </c>
      <c r="K1505" s="16">
        <v>0</v>
      </c>
      <c r="L1505" s="16">
        <v>0</v>
      </c>
      <c r="M1505" s="16">
        <v>0</v>
      </c>
      <c r="N1505" s="16">
        <v>0</v>
      </c>
      <c r="O1505" s="16">
        <v>0</v>
      </c>
      <c r="P1505" s="16">
        <v>0</v>
      </c>
      <c r="Q1505" s="7" t="s">
        <v>1219</v>
      </c>
      <c r="R1505" s="7" t="str">
        <f>IF(Q1505="","",VLOOKUP(Q1505,Sheet2!$A$14:$B$65,2,0))</f>
        <v>急性期一般入院料１</v>
      </c>
      <c r="S1505" s="16">
        <v>46</v>
      </c>
    </row>
    <row r="1506" spans="2:19" outlineLevel="2" x14ac:dyDescent="0.15">
      <c r="B1506" s="10" t="s">
        <v>1741</v>
      </c>
      <c r="C1506" s="10" t="s">
        <v>1</v>
      </c>
      <c r="D1506" s="7" t="s">
        <v>79</v>
      </c>
      <c r="E1506" s="10" t="s">
        <v>519</v>
      </c>
      <c r="F1506" s="10" t="s">
        <v>1322</v>
      </c>
      <c r="G1506" s="10" t="s">
        <v>1322</v>
      </c>
      <c r="H1506" s="16">
        <v>45</v>
      </c>
      <c r="I1506" s="16">
        <v>45</v>
      </c>
      <c r="J1506" s="16">
        <v>0</v>
      </c>
      <c r="K1506" s="16">
        <v>0</v>
      </c>
      <c r="L1506" s="16">
        <v>0</v>
      </c>
      <c r="M1506" s="16">
        <v>0</v>
      </c>
      <c r="N1506" s="16">
        <v>0</v>
      </c>
      <c r="O1506" s="16">
        <v>0</v>
      </c>
      <c r="P1506" s="16">
        <v>0</v>
      </c>
      <c r="Q1506" s="7" t="s">
        <v>1219</v>
      </c>
      <c r="R1506" s="7" t="str">
        <f>IF(Q1506="","",VLOOKUP(Q1506,Sheet2!$A$14:$B$65,2,0))</f>
        <v>急性期一般入院料１</v>
      </c>
      <c r="S1506" s="16">
        <v>45</v>
      </c>
    </row>
    <row r="1507" spans="2:19" outlineLevel="1" x14ac:dyDescent="0.15">
      <c r="B1507" s="10"/>
      <c r="C1507" s="10"/>
      <c r="D1507" s="9" t="s">
        <v>1338</v>
      </c>
      <c r="E1507" s="10"/>
      <c r="F1507" s="10"/>
      <c r="G1507" s="10"/>
      <c r="H1507" s="16">
        <f t="shared" ref="H1507:P1507" si="399">SUBTOTAL(9,H1501:H1506)</f>
        <v>218</v>
      </c>
      <c r="I1507" s="16">
        <f t="shared" si="399"/>
        <v>218</v>
      </c>
      <c r="J1507" s="16">
        <f t="shared" si="399"/>
        <v>0</v>
      </c>
      <c r="K1507" s="16">
        <f t="shared" si="399"/>
        <v>0</v>
      </c>
      <c r="L1507" s="16">
        <f t="shared" si="399"/>
        <v>0</v>
      </c>
      <c r="M1507" s="16">
        <f t="shared" si="399"/>
        <v>0</v>
      </c>
      <c r="N1507" s="16">
        <f t="shared" si="399"/>
        <v>0</v>
      </c>
      <c r="O1507" s="16">
        <f t="shared" si="399"/>
        <v>0</v>
      </c>
      <c r="P1507" s="16">
        <f t="shared" si="399"/>
        <v>0</v>
      </c>
      <c r="Q1507" s="7"/>
      <c r="R1507" s="7"/>
      <c r="S1507" s="16">
        <f>SUBTOTAL(9,S1501:S1506)</f>
        <v>218</v>
      </c>
    </row>
    <row r="1508" spans="2:19" outlineLevel="2" x14ac:dyDescent="0.15">
      <c r="B1508" s="10" t="s">
        <v>1741</v>
      </c>
      <c r="C1508" s="10" t="s">
        <v>1</v>
      </c>
      <c r="D1508" s="7" t="s">
        <v>68</v>
      </c>
      <c r="E1508" s="10" t="s">
        <v>483</v>
      </c>
      <c r="F1508" s="10" t="s">
        <v>1323</v>
      </c>
      <c r="G1508" s="10" t="s">
        <v>1323</v>
      </c>
      <c r="H1508" s="16">
        <v>0</v>
      </c>
      <c r="I1508" s="16">
        <v>0</v>
      </c>
      <c r="J1508" s="16">
        <v>0</v>
      </c>
      <c r="K1508" s="16">
        <v>48</v>
      </c>
      <c r="L1508" s="16">
        <v>48</v>
      </c>
      <c r="M1508" s="16">
        <v>0</v>
      </c>
      <c r="N1508" s="16">
        <v>0</v>
      </c>
      <c r="O1508" s="16">
        <v>0</v>
      </c>
      <c r="P1508" s="16">
        <v>0</v>
      </c>
      <c r="Q1508" s="7" t="s">
        <v>1283</v>
      </c>
      <c r="R1508" s="7" t="str">
        <f>IF(Q1508="","",VLOOKUP(Q1508,Sheet2!$A$14:$B$65,2,0))</f>
        <v>特殊疾患入院医療管理料</v>
      </c>
      <c r="S1508" s="16">
        <v>48</v>
      </c>
    </row>
    <row r="1509" spans="2:19" outlineLevel="2" x14ac:dyDescent="0.15">
      <c r="B1509" s="10" t="s">
        <v>1741</v>
      </c>
      <c r="C1509" s="10" t="s">
        <v>1</v>
      </c>
      <c r="D1509" s="7" t="s">
        <v>68</v>
      </c>
      <c r="E1509" s="10" t="s">
        <v>468</v>
      </c>
      <c r="F1509" s="10" t="s">
        <v>1323</v>
      </c>
      <c r="G1509" s="10" t="s">
        <v>1323</v>
      </c>
      <c r="H1509" s="16">
        <v>0</v>
      </c>
      <c r="I1509" s="16">
        <v>0</v>
      </c>
      <c r="J1509" s="16">
        <v>0</v>
      </c>
      <c r="K1509" s="16">
        <v>46</v>
      </c>
      <c r="L1509" s="16">
        <v>46</v>
      </c>
      <c r="M1509" s="16">
        <v>0</v>
      </c>
      <c r="N1509" s="16">
        <v>0</v>
      </c>
      <c r="O1509" s="16">
        <v>0</v>
      </c>
      <c r="P1509" s="16">
        <v>0</v>
      </c>
      <c r="Q1509" s="7" t="s">
        <v>1276</v>
      </c>
      <c r="R1509" s="7" t="str">
        <f>IF(Q1509="","",VLOOKUP(Q1509,Sheet2!$A$14:$B$65,2,0))</f>
        <v>小児入院医療管理料１</v>
      </c>
      <c r="S1509" s="16">
        <v>46</v>
      </c>
    </row>
    <row r="1510" spans="2:19" outlineLevel="2" x14ac:dyDescent="0.15">
      <c r="B1510" s="10" t="s">
        <v>1741</v>
      </c>
      <c r="C1510" s="10" t="s">
        <v>1</v>
      </c>
      <c r="D1510" s="7" t="s">
        <v>68</v>
      </c>
      <c r="E1510" s="10" t="s">
        <v>484</v>
      </c>
      <c r="F1510" s="10" t="s">
        <v>1323</v>
      </c>
      <c r="G1510" s="10" t="s">
        <v>1323</v>
      </c>
      <c r="H1510" s="16">
        <v>43</v>
      </c>
      <c r="I1510" s="16">
        <v>43</v>
      </c>
      <c r="J1510" s="16">
        <v>0</v>
      </c>
      <c r="K1510" s="16">
        <v>0</v>
      </c>
      <c r="L1510" s="16">
        <v>0</v>
      </c>
      <c r="M1510" s="16">
        <v>0</v>
      </c>
      <c r="N1510" s="16">
        <v>0</v>
      </c>
      <c r="O1510" s="16">
        <v>0</v>
      </c>
      <c r="P1510" s="16">
        <v>0</v>
      </c>
      <c r="Q1510" s="7" t="s">
        <v>1282</v>
      </c>
      <c r="R1510" s="7" t="str">
        <f>IF(Q1510="","",VLOOKUP(Q1510,Sheet2!$A$14:$B$65,2,0))</f>
        <v>小児入院医療管理料３</v>
      </c>
      <c r="S1510" s="16">
        <v>43</v>
      </c>
    </row>
    <row r="1511" spans="2:19" outlineLevel="2" x14ac:dyDescent="0.15">
      <c r="B1511" s="10" t="s">
        <v>1741</v>
      </c>
      <c r="C1511" s="10" t="s">
        <v>1</v>
      </c>
      <c r="D1511" s="7" t="s">
        <v>68</v>
      </c>
      <c r="E1511" s="10" t="s">
        <v>485</v>
      </c>
      <c r="F1511" s="10" t="s">
        <v>1193</v>
      </c>
      <c r="G1511" s="10" t="s">
        <v>1193</v>
      </c>
      <c r="H1511" s="16">
        <v>17</v>
      </c>
      <c r="I1511" s="16">
        <v>17</v>
      </c>
      <c r="J1511" s="16">
        <v>0</v>
      </c>
      <c r="K1511" s="16">
        <v>0</v>
      </c>
      <c r="L1511" s="16">
        <v>0</v>
      </c>
      <c r="M1511" s="16">
        <v>0</v>
      </c>
      <c r="N1511" s="16">
        <v>0</v>
      </c>
      <c r="O1511" s="16">
        <v>0</v>
      </c>
      <c r="P1511" s="16">
        <v>0</v>
      </c>
      <c r="Q1511" s="7" t="s">
        <v>1290</v>
      </c>
      <c r="R1511" s="7" t="str">
        <f>IF(Q1511="","",VLOOKUP(Q1511,Sheet2!$A$14:$B$65,2,0))</f>
        <v>回復期リハビリテーション病棟入院料４</v>
      </c>
      <c r="S1511" s="16">
        <v>17</v>
      </c>
    </row>
    <row r="1512" spans="2:19" outlineLevel="1" x14ac:dyDescent="0.15">
      <c r="B1512" s="10"/>
      <c r="C1512" s="10"/>
      <c r="D1512" s="9" t="s">
        <v>1327</v>
      </c>
      <c r="E1512" s="10"/>
      <c r="F1512" s="10"/>
      <c r="G1512" s="10"/>
      <c r="H1512" s="16">
        <f t="shared" ref="H1512:P1512" si="400">SUBTOTAL(9,H1508:H1511)</f>
        <v>60</v>
      </c>
      <c r="I1512" s="16">
        <f t="shared" si="400"/>
        <v>60</v>
      </c>
      <c r="J1512" s="16">
        <f t="shared" si="400"/>
        <v>0</v>
      </c>
      <c r="K1512" s="16">
        <f t="shared" si="400"/>
        <v>94</v>
      </c>
      <c r="L1512" s="16">
        <f t="shared" si="400"/>
        <v>94</v>
      </c>
      <c r="M1512" s="16">
        <f t="shared" si="400"/>
        <v>0</v>
      </c>
      <c r="N1512" s="16">
        <f t="shared" si="400"/>
        <v>0</v>
      </c>
      <c r="O1512" s="16">
        <f t="shared" si="400"/>
        <v>0</v>
      </c>
      <c r="P1512" s="16">
        <f t="shared" si="400"/>
        <v>0</v>
      </c>
      <c r="Q1512" s="7"/>
      <c r="R1512" s="7"/>
      <c r="S1512" s="16">
        <f>SUBTOTAL(9,S1508:S1511)</f>
        <v>154</v>
      </c>
    </row>
    <row r="1513" spans="2:19" outlineLevel="2" x14ac:dyDescent="0.15">
      <c r="B1513" s="10" t="s">
        <v>1741</v>
      </c>
      <c r="C1513" s="10" t="s">
        <v>1</v>
      </c>
      <c r="D1513" s="7" t="s">
        <v>275</v>
      </c>
      <c r="E1513" s="10" t="s">
        <v>485</v>
      </c>
      <c r="F1513" s="10" t="s">
        <v>1193</v>
      </c>
      <c r="G1513" s="10" t="s">
        <v>1193</v>
      </c>
      <c r="H1513" s="16">
        <v>27</v>
      </c>
      <c r="I1513" s="16">
        <v>2</v>
      </c>
      <c r="J1513" s="16">
        <v>25</v>
      </c>
      <c r="K1513" s="16">
        <v>0</v>
      </c>
      <c r="L1513" s="16">
        <v>0</v>
      </c>
      <c r="M1513" s="16">
        <v>0</v>
      </c>
      <c r="N1513" s="16">
        <v>0</v>
      </c>
      <c r="O1513" s="16">
        <v>0</v>
      </c>
      <c r="P1513" s="16">
        <v>0</v>
      </c>
      <c r="Q1513" s="7" t="s">
        <v>1294</v>
      </c>
      <c r="R1513" s="7" t="str">
        <f>IF(Q1513="","",VLOOKUP(Q1513,Sheet2!$A$14:$B$65,2,0))</f>
        <v>特定機能病院一般病棟７対１入院基本料</v>
      </c>
      <c r="S1513" s="16">
        <v>27</v>
      </c>
    </row>
    <row r="1514" spans="2:19" outlineLevel="1" x14ac:dyDescent="0.15">
      <c r="B1514" s="10"/>
      <c r="C1514" s="10"/>
      <c r="D1514" s="9" t="s">
        <v>1533</v>
      </c>
      <c r="E1514" s="10"/>
      <c r="F1514" s="10"/>
      <c r="G1514" s="10"/>
      <c r="H1514" s="16">
        <f t="shared" ref="H1514:P1514" si="401">SUBTOTAL(9,H1513:H1513)</f>
        <v>27</v>
      </c>
      <c r="I1514" s="16">
        <f t="shared" si="401"/>
        <v>2</v>
      </c>
      <c r="J1514" s="16">
        <f t="shared" si="401"/>
        <v>25</v>
      </c>
      <c r="K1514" s="16">
        <f t="shared" si="401"/>
        <v>0</v>
      </c>
      <c r="L1514" s="16">
        <f t="shared" si="401"/>
        <v>0</v>
      </c>
      <c r="M1514" s="16">
        <f t="shared" si="401"/>
        <v>0</v>
      </c>
      <c r="N1514" s="16">
        <f t="shared" si="401"/>
        <v>0</v>
      </c>
      <c r="O1514" s="16">
        <f t="shared" si="401"/>
        <v>0</v>
      </c>
      <c r="P1514" s="16">
        <f t="shared" si="401"/>
        <v>0</v>
      </c>
      <c r="Q1514" s="7"/>
      <c r="R1514" s="7"/>
      <c r="S1514" s="16">
        <f>SUBTOTAL(9,S1513:S1513)</f>
        <v>27</v>
      </c>
    </row>
    <row r="1515" spans="2:19" outlineLevel="2" x14ac:dyDescent="0.15">
      <c r="B1515" s="10" t="s">
        <v>1741</v>
      </c>
      <c r="C1515" s="10" t="s">
        <v>35</v>
      </c>
      <c r="D1515" s="7" t="s">
        <v>141</v>
      </c>
      <c r="E1515" s="10" t="s">
        <v>696</v>
      </c>
      <c r="F1515" s="10" t="s">
        <v>1323</v>
      </c>
      <c r="G1515" s="10" t="s">
        <v>1323</v>
      </c>
      <c r="H1515" s="16">
        <v>36</v>
      </c>
      <c r="I1515" s="16">
        <v>36</v>
      </c>
      <c r="J1515" s="16">
        <v>0</v>
      </c>
      <c r="K1515" s="16">
        <v>0</v>
      </c>
      <c r="L1515" s="16">
        <v>0</v>
      </c>
      <c r="M1515" s="16">
        <v>0</v>
      </c>
      <c r="N1515" s="16">
        <v>0</v>
      </c>
      <c r="O1515" s="16">
        <v>0</v>
      </c>
      <c r="P1515" s="16">
        <v>0</v>
      </c>
      <c r="Q1515" s="7" t="s">
        <v>1282</v>
      </c>
      <c r="R1515" s="7" t="str">
        <f>IF(Q1515="","",VLOOKUP(Q1515,Sheet2!$A$14:$B$65,2,0))</f>
        <v>小児入院医療管理料３</v>
      </c>
      <c r="S1515" s="16">
        <v>36</v>
      </c>
    </row>
    <row r="1516" spans="2:19" outlineLevel="2" x14ac:dyDescent="0.15">
      <c r="B1516" s="10" t="s">
        <v>1741</v>
      </c>
      <c r="C1516" s="10" t="s">
        <v>35</v>
      </c>
      <c r="D1516" s="7" t="s">
        <v>141</v>
      </c>
      <c r="E1516" s="10" t="s">
        <v>697</v>
      </c>
      <c r="F1516" s="10" t="s">
        <v>1323</v>
      </c>
      <c r="G1516" s="10" t="s">
        <v>1323</v>
      </c>
      <c r="H1516" s="16">
        <v>36</v>
      </c>
      <c r="I1516" s="16">
        <v>36</v>
      </c>
      <c r="J1516" s="16">
        <v>0</v>
      </c>
      <c r="K1516" s="16">
        <v>0</v>
      </c>
      <c r="L1516" s="16">
        <v>0</v>
      </c>
      <c r="M1516" s="16">
        <v>0</v>
      </c>
      <c r="N1516" s="16">
        <v>0</v>
      </c>
      <c r="O1516" s="16">
        <v>0</v>
      </c>
      <c r="P1516" s="16">
        <v>0</v>
      </c>
      <c r="Q1516" s="7" t="s">
        <v>1283</v>
      </c>
      <c r="R1516" s="7" t="str">
        <f>IF(Q1516="","",VLOOKUP(Q1516,Sheet2!$A$14:$B$65,2,0))</f>
        <v>特殊疾患入院医療管理料</v>
      </c>
      <c r="S1516" s="16">
        <v>36</v>
      </c>
    </row>
    <row r="1517" spans="2:19" outlineLevel="2" x14ac:dyDescent="0.15">
      <c r="B1517" s="10" t="s">
        <v>1741</v>
      </c>
      <c r="C1517" s="10" t="s">
        <v>35</v>
      </c>
      <c r="D1517" s="7" t="s">
        <v>141</v>
      </c>
      <c r="E1517" s="10" t="s">
        <v>698</v>
      </c>
      <c r="F1517" s="10" t="s">
        <v>1193</v>
      </c>
      <c r="G1517" s="10" t="s">
        <v>1193</v>
      </c>
      <c r="H1517" s="16">
        <v>0</v>
      </c>
      <c r="I1517" s="16">
        <v>0</v>
      </c>
      <c r="J1517" s="16">
        <v>0</v>
      </c>
      <c r="K1517" s="16">
        <v>37</v>
      </c>
      <c r="L1517" s="16">
        <v>37</v>
      </c>
      <c r="M1517" s="16">
        <v>0</v>
      </c>
      <c r="N1517" s="16">
        <v>0</v>
      </c>
      <c r="O1517" s="16">
        <v>0</v>
      </c>
      <c r="P1517" s="16">
        <v>0</v>
      </c>
      <c r="Q1517" s="7" t="s">
        <v>1257</v>
      </c>
      <c r="R1517" s="7" t="str">
        <f>IF(Q1517="","",VLOOKUP(Q1517,Sheet2!$A$14:$B$65,2,0))</f>
        <v>急性期一般入院料６</v>
      </c>
      <c r="S1517" s="16">
        <v>37</v>
      </c>
    </row>
    <row r="1518" spans="2:19" outlineLevel="2" x14ac:dyDescent="0.15">
      <c r="B1518" s="10" t="s">
        <v>1741</v>
      </c>
      <c r="C1518" s="10" t="s">
        <v>35</v>
      </c>
      <c r="D1518" s="7" t="s">
        <v>141</v>
      </c>
      <c r="E1518" s="10" t="s">
        <v>699</v>
      </c>
      <c r="F1518" s="10" t="s">
        <v>1323</v>
      </c>
      <c r="G1518" s="10" t="s">
        <v>1323</v>
      </c>
      <c r="H1518" s="16">
        <v>34</v>
      </c>
      <c r="I1518" s="16">
        <v>34</v>
      </c>
      <c r="J1518" s="16">
        <v>0</v>
      </c>
      <c r="K1518" s="16">
        <v>0</v>
      </c>
      <c r="L1518" s="16">
        <v>0</v>
      </c>
      <c r="M1518" s="16">
        <v>0</v>
      </c>
      <c r="N1518" s="16">
        <v>0</v>
      </c>
      <c r="O1518" s="16">
        <v>0</v>
      </c>
      <c r="P1518" s="16">
        <v>0</v>
      </c>
      <c r="Q1518" s="7" t="s">
        <v>1282</v>
      </c>
      <c r="R1518" s="7" t="str">
        <f>IF(Q1518="","",VLOOKUP(Q1518,Sheet2!$A$14:$B$65,2,0))</f>
        <v>小児入院医療管理料３</v>
      </c>
      <c r="S1518" s="16">
        <v>34</v>
      </c>
    </row>
    <row r="1519" spans="2:19" outlineLevel="1" x14ac:dyDescent="0.15">
      <c r="B1519" s="10"/>
      <c r="C1519" s="10"/>
      <c r="D1519" s="9" t="s">
        <v>1400</v>
      </c>
      <c r="E1519" s="10"/>
      <c r="F1519" s="10"/>
      <c r="G1519" s="10"/>
      <c r="H1519" s="16">
        <f t="shared" ref="H1519:P1519" si="402">SUBTOTAL(9,H1515:H1518)</f>
        <v>106</v>
      </c>
      <c r="I1519" s="16">
        <f t="shared" si="402"/>
        <v>106</v>
      </c>
      <c r="J1519" s="16">
        <f t="shared" si="402"/>
        <v>0</v>
      </c>
      <c r="K1519" s="16">
        <f t="shared" si="402"/>
        <v>37</v>
      </c>
      <c r="L1519" s="16">
        <f t="shared" si="402"/>
        <v>37</v>
      </c>
      <c r="M1519" s="16">
        <f t="shared" si="402"/>
        <v>0</v>
      </c>
      <c r="N1519" s="16">
        <f t="shared" si="402"/>
        <v>0</v>
      </c>
      <c r="O1519" s="16">
        <f t="shared" si="402"/>
        <v>0</v>
      </c>
      <c r="P1519" s="16">
        <f t="shared" si="402"/>
        <v>0</v>
      </c>
      <c r="Q1519" s="7"/>
      <c r="R1519" s="7"/>
      <c r="S1519" s="16">
        <f>SUBTOTAL(9,S1515:S1518)</f>
        <v>143</v>
      </c>
    </row>
    <row r="1520" spans="2:19" outlineLevel="2" x14ac:dyDescent="0.15">
      <c r="B1520" s="10" t="s">
        <v>1741</v>
      </c>
      <c r="C1520" s="10" t="s">
        <v>35</v>
      </c>
      <c r="D1520" s="7" t="s">
        <v>258</v>
      </c>
      <c r="E1520" s="10" t="s">
        <v>1001</v>
      </c>
      <c r="F1520" s="10" t="s">
        <v>1322</v>
      </c>
      <c r="G1520" s="10" t="s">
        <v>1322</v>
      </c>
      <c r="H1520" s="16">
        <v>50</v>
      </c>
      <c r="I1520" s="16">
        <v>50</v>
      </c>
      <c r="J1520" s="16">
        <v>0</v>
      </c>
      <c r="K1520" s="16">
        <v>0</v>
      </c>
      <c r="L1520" s="16">
        <v>0</v>
      </c>
      <c r="M1520" s="16">
        <v>0</v>
      </c>
      <c r="N1520" s="16">
        <v>0</v>
      </c>
      <c r="O1520" s="16">
        <v>0</v>
      </c>
      <c r="P1520" s="16">
        <v>0</v>
      </c>
      <c r="Q1520" s="7" t="s">
        <v>1219</v>
      </c>
      <c r="R1520" s="7" t="str">
        <f>IF(Q1520="","",VLOOKUP(Q1520,Sheet2!$A$14:$B$65,2,0))</f>
        <v>急性期一般入院料１</v>
      </c>
      <c r="S1520" s="16">
        <v>50</v>
      </c>
    </row>
    <row r="1521" spans="2:19" outlineLevel="2" x14ac:dyDescent="0.15">
      <c r="B1521" s="10" t="s">
        <v>1741</v>
      </c>
      <c r="C1521" s="10" t="s">
        <v>35</v>
      </c>
      <c r="D1521" s="7" t="s">
        <v>258</v>
      </c>
      <c r="E1521" s="10" t="s">
        <v>1002</v>
      </c>
      <c r="F1521" s="10" t="s">
        <v>1322</v>
      </c>
      <c r="G1521" s="10" t="s">
        <v>1322</v>
      </c>
      <c r="H1521" s="16">
        <v>53</v>
      </c>
      <c r="I1521" s="16">
        <v>53</v>
      </c>
      <c r="J1521" s="16">
        <v>0</v>
      </c>
      <c r="K1521" s="16">
        <v>0</v>
      </c>
      <c r="L1521" s="16">
        <v>0</v>
      </c>
      <c r="M1521" s="16">
        <v>0</v>
      </c>
      <c r="N1521" s="16">
        <v>0</v>
      </c>
      <c r="O1521" s="16">
        <v>0</v>
      </c>
      <c r="P1521" s="16">
        <v>0</v>
      </c>
      <c r="Q1521" s="7" t="s">
        <v>1219</v>
      </c>
      <c r="R1521" s="7" t="str">
        <f>IF(Q1521="","",VLOOKUP(Q1521,Sheet2!$A$14:$B$65,2,0))</f>
        <v>急性期一般入院料１</v>
      </c>
      <c r="S1521" s="16">
        <v>53</v>
      </c>
    </row>
    <row r="1522" spans="2:19" outlineLevel="2" x14ac:dyDescent="0.15">
      <c r="B1522" s="10" t="s">
        <v>1741</v>
      </c>
      <c r="C1522" s="10" t="s">
        <v>35</v>
      </c>
      <c r="D1522" s="7" t="s">
        <v>258</v>
      </c>
      <c r="E1522" s="10" t="s">
        <v>1003</v>
      </c>
      <c r="F1522" s="10" t="s">
        <v>1322</v>
      </c>
      <c r="G1522" s="10" t="s">
        <v>1322</v>
      </c>
      <c r="H1522" s="16">
        <v>47</v>
      </c>
      <c r="I1522" s="16">
        <v>47</v>
      </c>
      <c r="J1522" s="16">
        <v>0</v>
      </c>
      <c r="K1522" s="16">
        <v>0</v>
      </c>
      <c r="L1522" s="16">
        <v>0</v>
      </c>
      <c r="M1522" s="16">
        <v>0</v>
      </c>
      <c r="N1522" s="16">
        <v>0</v>
      </c>
      <c r="O1522" s="16">
        <v>0</v>
      </c>
      <c r="P1522" s="16">
        <v>0</v>
      </c>
      <c r="Q1522" s="7" t="s">
        <v>1219</v>
      </c>
      <c r="R1522" s="7" t="str">
        <f>IF(Q1522="","",VLOOKUP(Q1522,Sheet2!$A$14:$B$65,2,0))</f>
        <v>急性期一般入院料１</v>
      </c>
      <c r="S1522" s="16">
        <v>47</v>
      </c>
    </row>
    <row r="1523" spans="2:19" outlineLevel="1" x14ac:dyDescent="0.15">
      <c r="B1523" s="10"/>
      <c r="C1523" s="10"/>
      <c r="D1523" s="9" t="s">
        <v>1516</v>
      </c>
      <c r="E1523" s="10"/>
      <c r="F1523" s="10"/>
      <c r="G1523" s="10"/>
      <c r="H1523" s="16">
        <f t="shared" ref="H1523:P1523" si="403">SUBTOTAL(9,H1520:H1522)</f>
        <v>150</v>
      </c>
      <c r="I1523" s="16">
        <f t="shared" si="403"/>
        <v>150</v>
      </c>
      <c r="J1523" s="16">
        <f t="shared" si="403"/>
        <v>0</v>
      </c>
      <c r="K1523" s="16">
        <f t="shared" si="403"/>
        <v>0</v>
      </c>
      <c r="L1523" s="16">
        <f t="shared" si="403"/>
        <v>0</v>
      </c>
      <c r="M1523" s="16">
        <f t="shared" si="403"/>
        <v>0</v>
      </c>
      <c r="N1523" s="16">
        <f t="shared" si="403"/>
        <v>0</v>
      </c>
      <c r="O1523" s="16">
        <f t="shared" si="403"/>
        <v>0</v>
      </c>
      <c r="P1523" s="16">
        <f t="shared" si="403"/>
        <v>0</v>
      </c>
      <c r="Q1523" s="7"/>
      <c r="R1523" s="7"/>
      <c r="S1523" s="16">
        <f>SUBTOTAL(9,S1520:S1522)</f>
        <v>150</v>
      </c>
    </row>
    <row r="1524" spans="2:19" outlineLevel="2" x14ac:dyDescent="0.15">
      <c r="B1524" s="10" t="s">
        <v>1741</v>
      </c>
      <c r="C1524" s="10" t="s">
        <v>35</v>
      </c>
      <c r="D1524" s="7" t="s">
        <v>185</v>
      </c>
      <c r="E1524" s="10" t="s">
        <v>862</v>
      </c>
      <c r="F1524" s="10" t="s">
        <v>1322</v>
      </c>
      <c r="G1524" s="10" t="s">
        <v>1322</v>
      </c>
      <c r="H1524" s="16">
        <v>48</v>
      </c>
      <c r="I1524" s="16">
        <v>48</v>
      </c>
      <c r="J1524" s="16">
        <v>0</v>
      </c>
      <c r="K1524" s="16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  <c r="Q1524" s="7" t="s">
        <v>1255</v>
      </c>
      <c r="R1524" s="7" t="str">
        <f>IF(Q1524="","",VLOOKUP(Q1524,Sheet2!$A$14:$B$65,2,0))</f>
        <v>急性期一般入院料３</v>
      </c>
      <c r="S1524" s="16">
        <v>48</v>
      </c>
    </row>
    <row r="1525" spans="2:19" outlineLevel="1" x14ac:dyDescent="0.15">
      <c r="B1525" s="10"/>
      <c r="C1525" s="10"/>
      <c r="D1525" s="9" t="s">
        <v>1444</v>
      </c>
      <c r="E1525" s="10"/>
      <c r="F1525" s="10"/>
      <c r="G1525" s="10"/>
      <c r="H1525" s="16">
        <f t="shared" ref="H1525:P1525" si="404">SUBTOTAL(9,H1524:H1524)</f>
        <v>48</v>
      </c>
      <c r="I1525" s="16">
        <f t="shared" si="404"/>
        <v>48</v>
      </c>
      <c r="J1525" s="16">
        <f t="shared" si="404"/>
        <v>0</v>
      </c>
      <c r="K1525" s="16">
        <f t="shared" si="404"/>
        <v>0</v>
      </c>
      <c r="L1525" s="16">
        <f t="shared" si="404"/>
        <v>0</v>
      </c>
      <c r="M1525" s="16">
        <f t="shared" si="404"/>
        <v>0</v>
      </c>
      <c r="N1525" s="16">
        <f t="shared" si="404"/>
        <v>0</v>
      </c>
      <c r="O1525" s="16">
        <f t="shared" si="404"/>
        <v>0</v>
      </c>
      <c r="P1525" s="16">
        <f t="shared" si="404"/>
        <v>0</v>
      </c>
      <c r="Q1525" s="7"/>
      <c r="R1525" s="7"/>
      <c r="S1525" s="16">
        <f>SUBTOTAL(9,S1524:S1524)</f>
        <v>48</v>
      </c>
    </row>
    <row r="1526" spans="2:19" outlineLevel="2" x14ac:dyDescent="0.15">
      <c r="B1526" s="10" t="s">
        <v>1741</v>
      </c>
      <c r="C1526" s="10" t="s">
        <v>10</v>
      </c>
      <c r="D1526" s="7" t="s">
        <v>376</v>
      </c>
      <c r="E1526" s="10" t="s">
        <v>1192</v>
      </c>
      <c r="F1526" s="10" t="s">
        <v>1193</v>
      </c>
      <c r="G1526" s="10" t="s">
        <v>1193</v>
      </c>
      <c r="H1526" s="16">
        <v>0</v>
      </c>
      <c r="I1526" s="16">
        <v>0</v>
      </c>
      <c r="J1526" s="16">
        <v>0</v>
      </c>
      <c r="K1526" s="16">
        <v>40</v>
      </c>
      <c r="L1526" s="16">
        <v>40</v>
      </c>
      <c r="M1526" s="16">
        <v>0</v>
      </c>
      <c r="N1526" s="16">
        <v>0</v>
      </c>
      <c r="O1526" s="16">
        <v>0</v>
      </c>
      <c r="P1526" s="16">
        <v>0</v>
      </c>
      <c r="Q1526" s="7" t="s">
        <v>1257</v>
      </c>
      <c r="R1526" s="7" t="str">
        <f>IF(Q1526="","",VLOOKUP(Q1526,Sheet2!$A$14:$B$65,2,0))</f>
        <v>急性期一般入院料６</v>
      </c>
      <c r="S1526" s="16">
        <v>40</v>
      </c>
    </row>
    <row r="1527" spans="2:19" outlineLevel="2" x14ac:dyDescent="0.15">
      <c r="B1527" s="10" t="s">
        <v>1741</v>
      </c>
      <c r="C1527" s="10" t="s">
        <v>10</v>
      </c>
      <c r="D1527" s="7" t="s">
        <v>376</v>
      </c>
      <c r="E1527" s="10" t="s">
        <v>1194</v>
      </c>
      <c r="F1527" s="10" t="s">
        <v>1193</v>
      </c>
      <c r="G1527" s="10" t="s">
        <v>1193</v>
      </c>
      <c r="H1527" s="16">
        <v>60</v>
      </c>
      <c r="I1527" s="16">
        <v>60</v>
      </c>
      <c r="J1527" s="16">
        <v>0</v>
      </c>
      <c r="K1527" s="16">
        <v>0</v>
      </c>
      <c r="L1527" s="16">
        <v>0</v>
      </c>
      <c r="M1527" s="16">
        <v>0</v>
      </c>
      <c r="N1527" s="16">
        <v>0</v>
      </c>
      <c r="O1527" s="16">
        <v>0</v>
      </c>
      <c r="P1527" s="16">
        <v>0</v>
      </c>
      <c r="Q1527" s="7" t="s">
        <v>1272</v>
      </c>
      <c r="R1527" s="7" t="str">
        <f>IF(Q1527="","",VLOOKUP(Q1527,Sheet2!$A$14:$B$65,2,0))</f>
        <v>回復期リハビリテーション病棟入院料２</v>
      </c>
      <c r="S1527" s="16">
        <v>60</v>
      </c>
    </row>
    <row r="1528" spans="2:19" outlineLevel="1" x14ac:dyDescent="0.15">
      <c r="B1528" s="10"/>
      <c r="C1528" s="10"/>
      <c r="D1528" s="9" t="s">
        <v>1634</v>
      </c>
      <c r="E1528" s="10"/>
      <c r="F1528" s="10"/>
      <c r="G1528" s="10"/>
      <c r="H1528" s="16">
        <f t="shared" ref="H1528:P1528" si="405">SUBTOTAL(9,H1526:H1527)</f>
        <v>60</v>
      </c>
      <c r="I1528" s="16">
        <f t="shared" si="405"/>
        <v>60</v>
      </c>
      <c r="J1528" s="16">
        <f t="shared" si="405"/>
        <v>0</v>
      </c>
      <c r="K1528" s="16">
        <f t="shared" si="405"/>
        <v>40</v>
      </c>
      <c r="L1528" s="16">
        <f t="shared" si="405"/>
        <v>40</v>
      </c>
      <c r="M1528" s="16">
        <f t="shared" si="405"/>
        <v>0</v>
      </c>
      <c r="N1528" s="16">
        <f t="shared" si="405"/>
        <v>0</v>
      </c>
      <c r="O1528" s="16">
        <f t="shared" si="405"/>
        <v>0</v>
      </c>
      <c r="P1528" s="16">
        <f t="shared" si="405"/>
        <v>0</v>
      </c>
      <c r="Q1528" s="7"/>
      <c r="R1528" s="7"/>
      <c r="S1528" s="16">
        <f>SUBTOTAL(9,S1526:S1527)</f>
        <v>100</v>
      </c>
    </row>
    <row r="1529" spans="2:19" outlineLevel="2" x14ac:dyDescent="0.15">
      <c r="B1529" s="10" t="s">
        <v>1741</v>
      </c>
      <c r="C1529" s="10" t="s">
        <v>10</v>
      </c>
      <c r="D1529" s="7" t="s">
        <v>339</v>
      </c>
      <c r="E1529" s="10" t="s">
        <v>531</v>
      </c>
      <c r="F1529" s="10" t="s">
        <v>1323</v>
      </c>
      <c r="G1529" s="10" t="s">
        <v>1323</v>
      </c>
      <c r="H1529" s="16">
        <v>55</v>
      </c>
      <c r="I1529" s="16">
        <v>55</v>
      </c>
      <c r="J1529" s="16">
        <v>0</v>
      </c>
      <c r="K1529" s="16">
        <v>0</v>
      </c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  <c r="Q1529" s="7" t="s">
        <v>1255</v>
      </c>
      <c r="R1529" s="7" t="str">
        <f>IF(Q1529="","",VLOOKUP(Q1529,Sheet2!$A$14:$B$65,2,0))</f>
        <v>急性期一般入院料３</v>
      </c>
      <c r="S1529" s="16">
        <v>55</v>
      </c>
    </row>
    <row r="1530" spans="2:19" outlineLevel="1" x14ac:dyDescent="0.15">
      <c r="B1530" s="10"/>
      <c r="C1530" s="10"/>
      <c r="D1530" s="9" t="s">
        <v>1597</v>
      </c>
      <c r="E1530" s="10"/>
      <c r="F1530" s="10"/>
      <c r="G1530" s="10"/>
      <c r="H1530" s="16">
        <f t="shared" ref="H1530:P1530" si="406">SUBTOTAL(9,H1529:H1529)</f>
        <v>55</v>
      </c>
      <c r="I1530" s="16">
        <f t="shared" si="406"/>
        <v>55</v>
      </c>
      <c r="J1530" s="16">
        <f t="shared" si="406"/>
        <v>0</v>
      </c>
      <c r="K1530" s="16">
        <f t="shared" si="406"/>
        <v>0</v>
      </c>
      <c r="L1530" s="16">
        <f t="shared" si="406"/>
        <v>0</v>
      </c>
      <c r="M1530" s="16">
        <f t="shared" si="406"/>
        <v>0</v>
      </c>
      <c r="N1530" s="16">
        <f t="shared" si="406"/>
        <v>0</v>
      </c>
      <c r="O1530" s="16">
        <f t="shared" si="406"/>
        <v>0</v>
      </c>
      <c r="P1530" s="16">
        <f t="shared" si="406"/>
        <v>0</v>
      </c>
      <c r="Q1530" s="7"/>
      <c r="R1530" s="7"/>
      <c r="S1530" s="16">
        <f>SUBTOTAL(9,S1529:S1529)</f>
        <v>55</v>
      </c>
    </row>
    <row r="1531" spans="2:19" outlineLevel="2" x14ac:dyDescent="0.15">
      <c r="B1531" s="10" t="s">
        <v>1741</v>
      </c>
      <c r="C1531" s="10" t="s">
        <v>10</v>
      </c>
      <c r="D1531" s="7" t="s">
        <v>410</v>
      </c>
      <c r="E1531" s="10" t="s">
        <v>491</v>
      </c>
      <c r="F1531" s="10" t="s">
        <v>1193</v>
      </c>
      <c r="G1531" s="10" t="s">
        <v>1193</v>
      </c>
      <c r="H1531" s="16">
        <v>60</v>
      </c>
      <c r="I1531" s="16">
        <v>55</v>
      </c>
      <c r="J1531" s="16">
        <v>5</v>
      </c>
      <c r="K1531" s="16">
        <v>0</v>
      </c>
      <c r="L1531" s="16">
        <v>0</v>
      </c>
      <c r="M1531" s="16">
        <v>0</v>
      </c>
      <c r="N1531" s="16">
        <v>0</v>
      </c>
      <c r="O1531" s="16">
        <v>0</v>
      </c>
      <c r="P1531" s="16">
        <v>0</v>
      </c>
      <c r="Q1531" s="7" t="s">
        <v>1288</v>
      </c>
      <c r="R1531" s="7" t="str">
        <f>IF(Q1531="","",VLOOKUP(Q1531,Sheet2!$A$14:$B$65,2,0))</f>
        <v>回復期リハビリテーション病棟入院料３</v>
      </c>
      <c r="S1531" s="16">
        <v>60</v>
      </c>
    </row>
    <row r="1532" spans="2:19" outlineLevel="2" x14ac:dyDescent="0.15">
      <c r="B1532" s="10" t="s">
        <v>1741</v>
      </c>
      <c r="C1532" s="10" t="s">
        <v>10</v>
      </c>
      <c r="D1532" s="7" t="s">
        <v>410</v>
      </c>
      <c r="E1532" s="10" t="s">
        <v>634</v>
      </c>
      <c r="F1532" s="10" t="s">
        <v>1193</v>
      </c>
      <c r="G1532" s="10" t="s">
        <v>1193</v>
      </c>
      <c r="H1532" s="16">
        <v>40</v>
      </c>
      <c r="I1532" s="16">
        <v>39</v>
      </c>
      <c r="J1532" s="16">
        <v>1</v>
      </c>
      <c r="K1532" s="16">
        <v>0</v>
      </c>
      <c r="L1532" s="16">
        <v>0</v>
      </c>
      <c r="M1532" s="16">
        <v>0</v>
      </c>
      <c r="N1532" s="16">
        <v>0</v>
      </c>
      <c r="O1532" s="16">
        <v>0</v>
      </c>
      <c r="P1532" s="16">
        <v>0</v>
      </c>
      <c r="Q1532" s="7" t="s">
        <v>1284</v>
      </c>
      <c r="R1532" s="7" t="str">
        <f>IF(Q1532="","",VLOOKUP(Q1532,Sheet2!$A$14:$B$65,2,0))</f>
        <v>特定機能病院一般病棟10対１入院基本料</v>
      </c>
      <c r="S1532" s="16">
        <v>40</v>
      </c>
    </row>
    <row r="1533" spans="2:19" outlineLevel="1" x14ac:dyDescent="0.15">
      <c r="B1533" s="10"/>
      <c r="C1533" s="10"/>
      <c r="D1533" s="9" t="s">
        <v>1668</v>
      </c>
      <c r="E1533" s="10"/>
      <c r="F1533" s="10"/>
      <c r="G1533" s="10"/>
      <c r="H1533" s="16">
        <f t="shared" ref="H1533:P1533" si="407">SUBTOTAL(9,H1531:H1532)</f>
        <v>100</v>
      </c>
      <c r="I1533" s="16">
        <f t="shared" si="407"/>
        <v>94</v>
      </c>
      <c r="J1533" s="16">
        <f t="shared" si="407"/>
        <v>6</v>
      </c>
      <c r="K1533" s="16">
        <f t="shared" si="407"/>
        <v>0</v>
      </c>
      <c r="L1533" s="16">
        <f t="shared" si="407"/>
        <v>0</v>
      </c>
      <c r="M1533" s="16">
        <f t="shared" si="407"/>
        <v>0</v>
      </c>
      <c r="N1533" s="16">
        <f t="shared" si="407"/>
        <v>0</v>
      </c>
      <c r="O1533" s="16">
        <f t="shared" si="407"/>
        <v>0</v>
      </c>
      <c r="P1533" s="16">
        <f t="shared" si="407"/>
        <v>0</v>
      </c>
      <c r="Q1533" s="7"/>
      <c r="R1533" s="7"/>
      <c r="S1533" s="16">
        <f>SUBTOTAL(9,S1531:S1532)</f>
        <v>100</v>
      </c>
    </row>
    <row r="1534" spans="2:19" outlineLevel="2" x14ac:dyDescent="0.15">
      <c r="B1534" s="10" t="s">
        <v>1741</v>
      </c>
      <c r="C1534" s="10" t="s">
        <v>10</v>
      </c>
      <c r="D1534" s="7" t="s">
        <v>351</v>
      </c>
      <c r="E1534" s="10" t="s">
        <v>483</v>
      </c>
      <c r="F1534" s="10" t="s">
        <v>1193</v>
      </c>
      <c r="G1534" s="10" t="s">
        <v>1193</v>
      </c>
      <c r="H1534" s="16">
        <v>0</v>
      </c>
      <c r="I1534" s="16">
        <v>0</v>
      </c>
      <c r="J1534" s="16">
        <v>0</v>
      </c>
      <c r="K1534" s="16">
        <v>48</v>
      </c>
      <c r="L1534" s="16">
        <v>48</v>
      </c>
      <c r="M1534" s="16">
        <v>0</v>
      </c>
      <c r="N1534" s="16">
        <v>0</v>
      </c>
      <c r="O1534" s="16">
        <v>0</v>
      </c>
      <c r="P1534" s="16">
        <v>0</v>
      </c>
      <c r="Q1534" s="7" t="s">
        <v>1266</v>
      </c>
      <c r="R1534" s="7" t="str">
        <f>IF(Q1534="","",VLOOKUP(Q1534,Sheet2!$A$14:$B$65,2,0))</f>
        <v>急性期一般入院料７</v>
      </c>
      <c r="S1534" s="16">
        <v>48</v>
      </c>
    </row>
    <row r="1535" spans="2:19" outlineLevel="2" x14ac:dyDescent="0.15">
      <c r="B1535" s="10" t="s">
        <v>1741</v>
      </c>
      <c r="C1535" s="10" t="s">
        <v>10</v>
      </c>
      <c r="D1535" s="7" t="s">
        <v>351</v>
      </c>
      <c r="E1535" s="10" t="s">
        <v>468</v>
      </c>
      <c r="F1535" s="10" t="s">
        <v>1193</v>
      </c>
      <c r="G1535" s="10" t="s">
        <v>1193</v>
      </c>
      <c r="H1535" s="16">
        <v>0</v>
      </c>
      <c r="I1535" s="16">
        <v>0</v>
      </c>
      <c r="J1535" s="16">
        <v>0</v>
      </c>
      <c r="K1535" s="16">
        <v>60</v>
      </c>
      <c r="L1535" s="16">
        <v>60</v>
      </c>
      <c r="M1535" s="16">
        <v>0</v>
      </c>
      <c r="N1535" s="16">
        <v>0</v>
      </c>
      <c r="O1535" s="16">
        <v>0</v>
      </c>
      <c r="P1535" s="16">
        <v>0</v>
      </c>
      <c r="Q1535" s="7" t="s">
        <v>1266</v>
      </c>
      <c r="R1535" s="7" t="str">
        <f>IF(Q1535="","",VLOOKUP(Q1535,Sheet2!$A$14:$B$65,2,0))</f>
        <v>急性期一般入院料７</v>
      </c>
      <c r="S1535" s="16">
        <v>60</v>
      </c>
    </row>
    <row r="1536" spans="2:19" outlineLevel="1" x14ac:dyDescent="0.15">
      <c r="B1536" s="10"/>
      <c r="C1536" s="10"/>
      <c r="D1536" s="9" t="s">
        <v>1609</v>
      </c>
      <c r="E1536" s="10"/>
      <c r="F1536" s="10"/>
      <c r="G1536" s="10"/>
      <c r="H1536" s="16">
        <f t="shared" ref="H1536:P1536" si="408">SUBTOTAL(9,H1534:H1535)</f>
        <v>0</v>
      </c>
      <c r="I1536" s="16">
        <f t="shared" si="408"/>
        <v>0</v>
      </c>
      <c r="J1536" s="16">
        <f t="shared" si="408"/>
        <v>0</v>
      </c>
      <c r="K1536" s="16">
        <f t="shared" si="408"/>
        <v>108</v>
      </c>
      <c r="L1536" s="16">
        <f t="shared" si="408"/>
        <v>108</v>
      </c>
      <c r="M1536" s="16">
        <f t="shared" si="408"/>
        <v>0</v>
      </c>
      <c r="N1536" s="16">
        <f t="shared" si="408"/>
        <v>0</v>
      </c>
      <c r="O1536" s="16">
        <f t="shared" si="408"/>
        <v>0</v>
      </c>
      <c r="P1536" s="16">
        <f t="shared" si="408"/>
        <v>0</v>
      </c>
      <c r="Q1536" s="7"/>
      <c r="R1536" s="7"/>
      <c r="S1536" s="16">
        <f>SUBTOTAL(9,S1534:S1535)</f>
        <v>108</v>
      </c>
    </row>
    <row r="1537" spans="2:19" outlineLevel="2" x14ac:dyDescent="0.15">
      <c r="B1537" s="10" t="s">
        <v>1741</v>
      </c>
      <c r="C1537" s="10" t="s">
        <v>10</v>
      </c>
      <c r="D1537" s="7" t="s">
        <v>246</v>
      </c>
      <c r="E1537" s="10" t="s">
        <v>530</v>
      </c>
      <c r="F1537" s="10" t="s">
        <v>1193</v>
      </c>
      <c r="G1537" s="10" t="s">
        <v>1193</v>
      </c>
      <c r="H1537" s="16">
        <v>45</v>
      </c>
      <c r="I1537" s="16">
        <v>45</v>
      </c>
      <c r="J1537" s="16">
        <v>0</v>
      </c>
      <c r="K1537" s="16">
        <v>0</v>
      </c>
      <c r="L1537" s="16">
        <v>0</v>
      </c>
      <c r="M1537" s="16">
        <v>0</v>
      </c>
      <c r="N1537" s="16">
        <v>0</v>
      </c>
      <c r="O1537" s="16">
        <v>0</v>
      </c>
      <c r="P1537" s="16">
        <v>0</v>
      </c>
      <c r="Q1537" s="7" t="s">
        <v>1294</v>
      </c>
      <c r="R1537" s="7" t="str">
        <f>IF(Q1537="","",VLOOKUP(Q1537,Sheet2!$A$14:$B$65,2,0))</f>
        <v>特定機能病院一般病棟７対１入院基本料</v>
      </c>
      <c r="S1537" s="16">
        <v>45</v>
      </c>
    </row>
    <row r="1538" spans="2:19" outlineLevel="2" x14ac:dyDescent="0.15">
      <c r="B1538" s="10" t="s">
        <v>1741</v>
      </c>
      <c r="C1538" s="10" t="s">
        <v>10</v>
      </c>
      <c r="D1538" s="7" t="s">
        <v>246</v>
      </c>
      <c r="E1538" s="10" t="s">
        <v>523</v>
      </c>
      <c r="F1538" s="10" t="s">
        <v>1193</v>
      </c>
      <c r="G1538" s="10" t="s">
        <v>1193</v>
      </c>
      <c r="H1538" s="16">
        <v>0</v>
      </c>
      <c r="I1538" s="16">
        <v>0</v>
      </c>
      <c r="J1538" s="16">
        <v>0</v>
      </c>
      <c r="K1538" s="16">
        <v>45</v>
      </c>
      <c r="L1538" s="16">
        <v>45</v>
      </c>
      <c r="M1538" s="16">
        <v>0</v>
      </c>
      <c r="N1538" s="16">
        <v>0</v>
      </c>
      <c r="O1538" s="16">
        <v>0</v>
      </c>
      <c r="P1538" s="16">
        <v>0</v>
      </c>
      <c r="Q1538" s="7" t="s">
        <v>1257</v>
      </c>
      <c r="R1538" s="7" t="str">
        <f>IF(Q1538="","",VLOOKUP(Q1538,Sheet2!$A$14:$B$65,2,0))</f>
        <v>急性期一般入院料６</v>
      </c>
      <c r="S1538" s="16">
        <v>45</v>
      </c>
    </row>
    <row r="1539" spans="2:19" outlineLevel="1" x14ac:dyDescent="0.15">
      <c r="B1539" s="10"/>
      <c r="C1539" s="10"/>
      <c r="D1539" s="9" t="s">
        <v>1504</v>
      </c>
      <c r="E1539" s="10"/>
      <c r="F1539" s="10"/>
      <c r="G1539" s="10"/>
      <c r="H1539" s="16">
        <f t="shared" ref="H1539:P1539" si="409">SUBTOTAL(9,H1537:H1538)</f>
        <v>45</v>
      </c>
      <c r="I1539" s="16">
        <f t="shared" si="409"/>
        <v>45</v>
      </c>
      <c r="J1539" s="16">
        <f t="shared" si="409"/>
        <v>0</v>
      </c>
      <c r="K1539" s="16">
        <f t="shared" si="409"/>
        <v>45</v>
      </c>
      <c r="L1539" s="16">
        <f t="shared" si="409"/>
        <v>45</v>
      </c>
      <c r="M1539" s="16">
        <f t="shared" si="409"/>
        <v>0</v>
      </c>
      <c r="N1539" s="16">
        <f t="shared" si="409"/>
        <v>0</v>
      </c>
      <c r="O1539" s="16">
        <f t="shared" si="409"/>
        <v>0</v>
      </c>
      <c r="P1539" s="16">
        <f t="shared" si="409"/>
        <v>0</v>
      </c>
      <c r="Q1539" s="7"/>
      <c r="R1539" s="7"/>
      <c r="S1539" s="16">
        <f>SUBTOTAL(9,S1537:S1538)</f>
        <v>90</v>
      </c>
    </row>
    <row r="1540" spans="2:19" outlineLevel="2" x14ac:dyDescent="0.15">
      <c r="B1540" s="10" t="s">
        <v>1741</v>
      </c>
      <c r="C1540" s="10" t="s">
        <v>10</v>
      </c>
      <c r="D1540" s="7" t="s">
        <v>260</v>
      </c>
      <c r="E1540" s="10" t="s">
        <v>483</v>
      </c>
      <c r="F1540" s="10" t="s">
        <v>1193</v>
      </c>
      <c r="G1540" s="10" t="s">
        <v>1193</v>
      </c>
      <c r="H1540" s="16">
        <v>0</v>
      </c>
      <c r="I1540" s="16">
        <v>0</v>
      </c>
      <c r="J1540" s="16">
        <v>0</v>
      </c>
      <c r="K1540" s="16">
        <v>47</v>
      </c>
      <c r="L1540" s="16">
        <v>46</v>
      </c>
      <c r="M1540" s="16">
        <v>1</v>
      </c>
      <c r="N1540" s="16">
        <v>0</v>
      </c>
      <c r="O1540" s="16">
        <v>0</v>
      </c>
      <c r="P1540" s="16">
        <v>0</v>
      </c>
      <c r="Q1540" s="7" t="s">
        <v>1257</v>
      </c>
      <c r="R1540" s="7" t="str">
        <f>IF(Q1540="","",VLOOKUP(Q1540,Sheet2!$A$14:$B$65,2,0))</f>
        <v>急性期一般入院料６</v>
      </c>
      <c r="S1540" s="16">
        <v>47</v>
      </c>
    </row>
    <row r="1541" spans="2:19" outlineLevel="2" x14ac:dyDescent="0.15">
      <c r="B1541" s="10" t="s">
        <v>1741</v>
      </c>
      <c r="C1541" s="10" t="s">
        <v>10</v>
      </c>
      <c r="D1541" s="7" t="s">
        <v>260</v>
      </c>
      <c r="E1541" s="10" t="s">
        <v>468</v>
      </c>
      <c r="F1541" s="10" t="s">
        <v>1193</v>
      </c>
      <c r="G1541" s="10" t="s">
        <v>1193</v>
      </c>
      <c r="H1541" s="16">
        <v>0</v>
      </c>
      <c r="I1541" s="16">
        <v>0</v>
      </c>
      <c r="J1541" s="16">
        <v>0</v>
      </c>
      <c r="K1541" s="16">
        <v>48</v>
      </c>
      <c r="L1541" s="16">
        <v>48</v>
      </c>
      <c r="M1541" s="16">
        <v>0</v>
      </c>
      <c r="N1541" s="16">
        <v>0</v>
      </c>
      <c r="O1541" s="16">
        <v>0</v>
      </c>
      <c r="P1541" s="16">
        <v>0</v>
      </c>
      <c r="Q1541" s="7" t="s">
        <v>1266</v>
      </c>
      <c r="R1541" s="7" t="str">
        <f>IF(Q1541="","",VLOOKUP(Q1541,Sheet2!$A$14:$B$65,2,0))</f>
        <v>急性期一般入院料７</v>
      </c>
      <c r="S1541" s="16">
        <v>48</v>
      </c>
    </row>
    <row r="1542" spans="2:19" outlineLevel="1" x14ac:dyDescent="0.15">
      <c r="B1542" s="10"/>
      <c r="C1542" s="10"/>
      <c r="D1542" s="9" t="s">
        <v>1518</v>
      </c>
      <c r="E1542" s="10"/>
      <c r="F1542" s="10"/>
      <c r="G1542" s="10"/>
      <c r="H1542" s="16">
        <f t="shared" ref="H1542:P1542" si="410">SUBTOTAL(9,H1540:H1541)</f>
        <v>0</v>
      </c>
      <c r="I1542" s="16">
        <f t="shared" si="410"/>
        <v>0</v>
      </c>
      <c r="J1542" s="16">
        <f t="shared" si="410"/>
        <v>0</v>
      </c>
      <c r="K1542" s="16">
        <f t="shared" si="410"/>
        <v>95</v>
      </c>
      <c r="L1542" s="16">
        <f t="shared" si="410"/>
        <v>94</v>
      </c>
      <c r="M1542" s="16">
        <f t="shared" si="410"/>
        <v>1</v>
      </c>
      <c r="N1542" s="16">
        <f t="shared" si="410"/>
        <v>0</v>
      </c>
      <c r="O1542" s="16">
        <f t="shared" si="410"/>
        <v>0</v>
      </c>
      <c r="P1542" s="16">
        <f t="shared" si="410"/>
        <v>0</v>
      </c>
      <c r="Q1542" s="7"/>
      <c r="R1542" s="7"/>
      <c r="S1542" s="16">
        <f>SUBTOTAL(9,S1540:S1541)</f>
        <v>95</v>
      </c>
    </row>
    <row r="1543" spans="2:19" outlineLevel="2" x14ac:dyDescent="0.15">
      <c r="B1543" s="10" t="s">
        <v>1741</v>
      </c>
      <c r="C1543" s="10" t="s">
        <v>10</v>
      </c>
      <c r="D1543" s="7" t="s">
        <v>133</v>
      </c>
      <c r="E1543" s="10" t="s">
        <v>684</v>
      </c>
      <c r="F1543" s="10" t="s">
        <v>1193</v>
      </c>
      <c r="G1543" s="10" t="s">
        <v>1193</v>
      </c>
      <c r="H1543" s="16">
        <v>0</v>
      </c>
      <c r="I1543" s="16">
        <v>0</v>
      </c>
      <c r="J1543" s="16">
        <v>0</v>
      </c>
      <c r="K1543" s="16">
        <v>40</v>
      </c>
      <c r="L1543" s="16">
        <v>40</v>
      </c>
      <c r="M1543" s="16">
        <v>0</v>
      </c>
      <c r="N1543" s="16">
        <v>0</v>
      </c>
      <c r="O1543" s="16">
        <v>0</v>
      </c>
      <c r="P1543" s="16">
        <v>0</v>
      </c>
      <c r="Q1543" s="7" t="s">
        <v>1266</v>
      </c>
      <c r="R1543" s="7" t="str">
        <f>IF(Q1543="","",VLOOKUP(Q1543,Sheet2!$A$14:$B$65,2,0))</f>
        <v>急性期一般入院料７</v>
      </c>
      <c r="S1543" s="16">
        <v>40</v>
      </c>
    </row>
    <row r="1544" spans="2:19" outlineLevel="2" x14ac:dyDescent="0.15">
      <c r="B1544" s="10" t="s">
        <v>1741</v>
      </c>
      <c r="C1544" s="10" t="s">
        <v>10</v>
      </c>
      <c r="D1544" s="7" t="s">
        <v>133</v>
      </c>
      <c r="E1544" s="10" t="s">
        <v>685</v>
      </c>
      <c r="F1544" s="10" t="s">
        <v>1193</v>
      </c>
      <c r="G1544" s="10" t="s">
        <v>1193</v>
      </c>
      <c r="H1544" s="16">
        <v>0</v>
      </c>
      <c r="I1544" s="16">
        <v>0</v>
      </c>
      <c r="J1544" s="16">
        <v>0</v>
      </c>
      <c r="K1544" s="16">
        <v>56</v>
      </c>
      <c r="L1544" s="16">
        <v>56</v>
      </c>
      <c r="M1544" s="16">
        <v>0</v>
      </c>
      <c r="N1544" s="16">
        <v>0</v>
      </c>
      <c r="O1544" s="16">
        <v>0</v>
      </c>
      <c r="P1544" s="16">
        <v>0</v>
      </c>
      <c r="Q1544" s="7" t="s">
        <v>1266</v>
      </c>
      <c r="R1544" s="7" t="str">
        <f>IF(Q1544="","",VLOOKUP(Q1544,Sheet2!$A$14:$B$65,2,0))</f>
        <v>急性期一般入院料７</v>
      </c>
      <c r="S1544" s="16">
        <v>56</v>
      </c>
    </row>
    <row r="1545" spans="2:19" outlineLevel="2" x14ac:dyDescent="0.15">
      <c r="B1545" s="10" t="s">
        <v>1741</v>
      </c>
      <c r="C1545" s="10" t="s">
        <v>10</v>
      </c>
      <c r="D1545" s="7" t="s">
        <v>133</v>
      </c>
      <c r="E1545" s="10" t="s">
        <v>686</v>
      </c>
      <c r="F1545" s="10" t="s">
        <v>1193</v>
      </c>
      <c r="G1545" s="10" t="s">
        <v>1193</v>
      </c>
      <c r="H1545" s="16">
        <v>0</v>
      </c>
      <c r="I1545" s="16">
        <v>0</v>
      </c>
      <c r="J1545" s="16">
        <v>0</v>
      </c>
      <c r="K1545" s="16">
        <v>40</v>
      </c>
      <c r="L1545" s="16">
        <v>40</v>
      </c>
      <c r="M1545" s="16">
        <v>0</v>
      </c>
      <c r="N1545" s="16">
        <v>0</v>
      </c>
      <c r="O1545" s="16">
        <v>0</v>
      </c>
      <c r="P1545" s="16">
        <v>0</v>
      </c>
      <c r="Q1545" s="7" t="s">
        <v>1266</v>
      </c>
      <c r="R1545" s="7" t="str">
        <f>IF(Q1545="","",VLOOKUP(Q1545,Sheet2!$A$14:$B$65,2,0))</f>
        <v>急性期一般入院料７</v>
      </c>
      <c r="S1545" s="16">
        <v>40</v>
      </c>
    </row>
    <row r="1546" spans="2:19" outlineLevel="1" x14ac:dyDescent="0.15">
      <c r="B1546" s="10"/>
      <c r="C1546" s="10"/>
      <c r="D1546" s="9" t="s">
        <v>1392</v>
      </c>
      <c r="E1546" s="10"/>
      <c r="F1546" s="10"/>
      <c r="G1546" s="10"/>
      <c r="H1546" s="16">
        <f t="shared" ref="H1546:P1546" si="411">SUBTOTAL(9,H1543:H1545)</f>
        <v>0</v>
      </c>
      <c r="I1546" s="16">
        <f t="shared" si="411"/>
        <v>0</v>
      </c>
      <c r="J1546" s="16">
        <f t="shared" si="411"/>
        <v>0</v>
      </c>
      <c r="K1546" s="16">
        <f t="shared" si="411"/>
        <v>136</v>
      </c>
      <c r="L1546" s="16">
        <f t="shared" si="411"/>
        <v>136</v>
      </c>
      <c r="M1546" s="16">
        <f t="shared" si="411"/>
        <v>0</v>
      </c>
      <c r="N1546" s="16">
        <f t="shared" si="411"/>
        <v>0</v>
      </c>
      <c r="O1546" s="16">
        <f t="shared" si="411"/>
        <v>0</v>
      </c>
      <c r="P1546" s="16">
        <f t="shared" si="411"/>
        <v>0</v>
      </c>
      <c r="Q1546" s="7"/>
      <c r="R1546" s="7"/>
      <c r="S1546" s="16">
        <f>SUBTOTAL(9,S1543:S1545)</f>
        <v>136</v>
      </c>
    </row>
    <row r="1547" spans="2:19" outlineLevel="2" x14ac:dyDescent="0.15">
      <c r="B1547" s="10" t="s">
        <v>1741</v>
      </c>
      <c r="C1547" s="10" t="s">
        <v>10</v>
      </c>
      <c r="D1547" s="7" t="s">
        <v>142</v>
      </c>
      <c r="E1547" s="10" t="s">
        <v>700</v>
      </c>
      <c r="F1547" s="10" t="s">
        <v>1322</v>
      </c>
      <c r="G1547" s="10" t="s">
        <v>1322</v>
      </c>
      <c r="H1547" s="16">
        <v>59</v>
      </c>
      <c r="I1547" s="16">
        <v>59</v>
      </c>
      <c r="J1547" s="16">
        <v>0</v>
      </c>
      <c r="K1547" s="16">
        <v>0</v>
      </c>
      <c r="L1547" s="16">
        <v>0</v>
      </c>
      <c r="M1547" s="16">
        <v>0</v>
      </c>
      <c r="N1547" s="16">
        <v>0</v>
      </c>
      <c r="O1547" s="16">
        <v>0</v>
      </c>
      <c r="P1547" s="16">
        <v>0</v>
      </c>
      <c r="Q1547" s="7" t="s">
        <v>1254</v>
      </c>
      <c r="R1547" s="7" t="str">
        <f>IF(Q1547="","",VLOOKUP(Q1547,Sheet2!$A$14:$B$65,2,0))</f>
        <v>急性期一般入院料２</v>
      </c>
      <c r="S1547" s="16">
        <v>59</v>
      </c>
    </row>
    <row r="1548" spans="2:19" outlineLevel="2" x14ac:dyDescent="0.15">
      <c r="B1548" s="10" t="s">
        <v>1741</v>
      </c>
      <c r="C1548" s="10" t="s">
        <v>10</v>
      </c>
      <c r="D1548" s="7" t="s">
        <v>142</v>
      </c>
      <c r="E1548" s="10" t="s">
        <v>701</v>
      </c>
      <c r="F1548" s="10" t="s">
        <v>1323</v>
      </c>
      <c r="G1548" s="10" t="s">
        <v>1323</v>
      </c>
      <c r="H1548" s="16">
        <v>28</v>
      </c>
      <c r="I1548" s="16">
        <v>28</v>
      </c>
      <c r="J1548" s="16">
        <v>0</v>
      </c>
      <c r="K1548" s="16">
        <v>0</v>
      </c>
      <c r="L1548" s="16">
        <v>0</v>
      </c>
      <c r="M1548" s="16">
        <v>0</v>
      </c>
      <c r="N1548" s="16">
        <v>0</v>
      </c>
      <c r="O1548" s="16">
        <v>0</v>
      </c>
      <c r="P1548" s="16">
        <v>0</v>
      </c>
      <c r="Q1548" s="7" t="s">
        <v>1283</v>
      </c>
      <c r="R1548" s="7" t="str">
        <f>IF(Q1548="","",VLOOKUP(Q1548,Sheet2!$A$14:$B$65,2,0))</f>
        <v>特殊疾患入院医療管理料</v>
      </c>
      <c r="S1548" s="16">
        <v>28</v>
      </c>
    </row>
    <row r="1549" spans="2:19" outlineLevel="2" x14ac:dyDescent="0.15">
      <c r="B1549" s="10" t="s">
        <v>1741</v>
      </c>
      <c r="C1549" s="10" t="s">
        <v>10</v>
      </c>
      <c r="D1549" s="7" t="s">
        <v>142</v>
      </c>
      <c r="E1549" s="10" t="s">
        <v>702</v>
      </c>
      <c r="F1549" s="10" t="s">
        <v>1323</v>
      </c>
      <c r="G1549" s="10" t="s">
        <v>1323</v>
      </c>
      <c r="H1549" s="16">
        <v>0</v>
      </c>
      <c r="I1549" s="16">
        <v>0</v>
      </c>
      <c r="J1549" s="16">
        <v>0</v>
      </c>
      <c r="K1549" s="16">
        <v>60</v>
      </c>
      <c r="L1549" s="16">
        <v>60</v>
      </c>
      <c r="M1549" s="16">
        <v>0</v>
      </c>
      <c r="N1549" s="16">
        <v>0</v>
      </c>
      <c r="O1549" s="16">
        <v>0</v>
      </c>
      <c r="P1549" s="16">
        <v>0</v>
      </c>
      <c r="Q1549" s="7" t="s">
        <v>1283</v>
      </c>
      <c r="R1549" s="7" t="str">
        <f>IF(Q1549="","",VLOOKUP(Q1549,Sheet2!$A$14:$B$65,2,0))</f>
        <v>特殊疾患入院医療管理料</v>
      </c>
      <c r="S1549" s="16">
        <v>60</v>
      </c>
    </row>
    <row r="1550" spans="2:19" outlineLevel="2" x14ac:dyDescent="0.15">
      <c r="B1550" s="10" t="s">
        <v>1741</v>
      </c>
      <c r="C1550" s="10" t="s">
        <v>10</v>
      </c>
      <c r="D1550" s="7" t="s">
        <v>142</v>
      </c>
      <c r="E1550" s="10" t="s">
        <v>684</v>
      </c>
      <c r="F1550" s="10" t="s">
        <v>1193</v>
      </c>
      <c r="G1550" s="10" t="s">
        <v>1193</v>
      </c>
      <c r="H1550" s="16">
        <v>0</v>
      </c>
      <c r="I1550" s="16">
        <v>0</v>
      </c>
      <c r="J1550" s="16">
        <v>0</v>
      </c>
      <c r="K1550" s="16">
        <v>52</v>
      </c>
      <c r="L1550" s="16">
        <v>52</v>
      </c>
      <c r="M1550" s="16">
        <v>0</v>
      </c>
      <c r="N1550" s="16">
        <v>0</v>
      </c>
      <c r="O1550" s="16">
        <v>0</v>
      </c>
      <c r="P1550" s="16">
        <v>0</v>
      </c>
      <c r="Q1550" s="7" t="s">
        <v>1257</v>
      </c>
      <c r="R1550" s="7" t="str">
        <f>IF(Q1550="","",VLOOKUP(Q1550,Sheet2!$A$14:$B$65,2,0))</f>
        <v>急性期一般入院料６</v>
      </c>
      <c r="S1550" s="16">
        <v>52</v>
      </c>
    </row>
    <row r="1551" spans="2:19" outlineLevel="1" x14ac:dyDescent="0.15">
      <c r="B1551" s="10"/>
      <c r="C1551" s="10"/>
      <c r="D1551" s="9" t="s">
        <v>1401</v>
      </c>
      <c r="E1551" s="10"/>
      <c r="F1551" s="10"/>
      <c r="G1551" s="10"/>
      <c r="H1551" s="16">
        <f t="shared" ref="H1551:P1551" si="412">SUBTOTAL(9,H1547:H1550)</f>
        <v>87</v>
      </c>
      <c r="I1551" s="16">
        <f t="shared" si="412"/>
        <v>87</v>
      </c>
      <c r="J1551" s="16">
        <f t="shared" si="412"/>
        <v>0</v>
      </c>
      <c r="K1551" s="16">
        <f t="shared" si="412"/>
        <v>112</v>
      </c>
      <c r="L1551" s="16">
        <f t="shared" si="412"/>
        <v>112</v>
      </c>
      <c r="M1551" s="16">
        <f t="shared" si="412"/>
        <v>0</v>
      </c>
      <c r="N1551" s="16">
        <f t="shared" si="412"/>
        <v>0</v>
      </c>
      <c r="O1551" s="16">
        <f t="shared" si="412"/>
        <v>0</v>
      </c>
      <c r="P1551" s="16">
        <f t="shared" si="412"/>
        <v>0</v>
      </c>
      <c r="Q1551" s="7"/>
      <c r="R1551" s="7"/>
      <c r="S1551" s="16">
        <f>SUBTOTAL(9,S1547:S1550)</f>
        <v>199</v>
      </c>
    </row>
    <row r="1552" spans="2:19" outlineLevel="2" x14ac:dyDescent="0.15">
      <c r="B1552" s="10" t="s">
        <v>1741</v>
      </c>
      <c r="C1552" s="10" t="s">
        <v>10</v>
      </c>
      <c r="D1552" s="7" t="s">
        <v>127</v>
      </c>
      <c r="E1552" s="10" t="s">
        <v>530</v>
      </c>
      <c r="F1552" s="10" t="s">
        <v>1322</v>
      </c>
      <c r="G1552" s="10" t="s">
        <v>1322</v>
      </c>
      <c r="H1552" s="16">
        <v>50</v>
      </c>
      <c r="I1552" s="16">
        <v>50</v>
      </c>
      <c r="J1552" s="16">
        <v>0</v>
      </c>
      <c r="K1552" s="16">
        <v>0</v>
      </c>
      <c r="L1552" s="16">
        <v>0</v>
      </c>
      <c r="M1552" s="16">
        <v>0</v>
      </c>
      <c r="N1552" s="16">
        <v>0</v>
      </c>
      <c r="O1552" s="16">
        <v>0</v>
      </c>
      <c r="P1552" s="16">
        <v>0</v>
      </c>
      <c r="Q1552" s="7" t="s">
        <v>1219</v>
      </c>
      <c r="R1552" s="7" t="str">
        <f>IF(Q1552="","",VLOOKUP(Q1552,Sheet2!$A$14:$B$65,2,0))</f>
        <v>急性期一般入院料１</v>
      </c>
      <c r="S1552" s="16">
        <v>50</v>
      </c>
    </row>
    <row r="1553" spans="2:19" outlineLevel="2" x14ac:dyDescent="0.15">
      <c r="B1553" s="10" t="s">
        <v>1741</v>
      </c>
      <c r="C1553" s="10" t="s">
        <v>10</v>
      </c>
      <c r="D1553" s="7" t="s">
        <v>127</v>
      </c>
      <c r="E1553" s="10" t="s">
        <v>671</v>
      </c>
      <c r="F1553" s="10" t="s">
        <v>1322</v>
      </c>
      <c r="G1553" s="10" t="s">
        <v>1322</v>
      </c>
      <c r="H1553" s="16">
        <v>35</v>
      </c>
      <c r="I1553" s="16">
        <v>35</v>
      </c>
      <c r="J1553" s="16">
        <v>0</v>
      </c>
      <c r="K1553" s="16">
        <v>0</v>
      </c>
      <c r="L1553" s="16">
        <v>0</v>
      </c>
      <c r="M1553" s="16">
        <v>0</v>
      </c>
      <c r="N1553" s="16">
        <v>0</v>
      </c>
      <c r="O1553" s="16">
        <v>0</v>
      </c>
      <c r="P1553" s="16">
        <v>0</v>
      </c>
      <c r="Q1553" s="7" t="s">
        <v>1269</v>
      </c>
      <c r="R1553" s="7" t="str">
        <f>IF(Q1553="","",VLOOKUP(Q1553,Sheet2!$A$14:$B$65,2,0))</f>
        <v>新生児特定集中治療室管理料２</v>
      </c>
      <c r="S1553" s="16">
        <v>35</v>
      </c>
    </row>
    <row r="1554" spans="2:19" outlineLevel="2" x14ac:dyDescent="0.15">
      <c r="B1554" s="10" t="s">
        <v>1741</v>
      </c>
      <c r="C1554" s="10" t="s">
        <v>10</v>
      </c>
      <c r="D1554" s="7" t="s">
        <v>127</v>
      </c>
      <c r="E1554" s="10" t="s">
        <v>672</v>
      </c>
      <c r="F1554" s="10" t="s">
        <v>1321</v>
      </c>
      <c r="G1554" s="10" t="s">
        <v>1321</v>
      </c>
      <c r="H1554" s="16">
        <v>12</v>
      </c>
      <c r="I1554" s="16">
        <v>12</v>
      </c>
      <c r="J1554" s="16">
        <v>0</v>
      </c>
      <c r="K1554" s="16">
        <v>0</v>
      </c>
      <c r="L1554" s="16">
        <v>0</v>
      </c>
      <c r="M1554" s="16">
        <v>0</v>
      </c>
      <c r="N1554" s="16">
        <v>0</v>
      </c>
      <c r="O1554" s="16">
        <v>0</v>
      </c>
      <c r="P1554" s="16">
        <v>0</v>
      </c>
      <c r="Q1554" s="7" t="s">
        <v>1287</v>
      </c>
      <c r="R1554" s="7" t="str">
        <f>IF(Q1554="","",VLOOKUP(Q1554,Sheet2!$A$14:$B$65,2,0))</f>
        <v>特定集中治療室管理料３</v>
      </c>
      <c r="S1554" s="16">
        <v>12</v>
      </c>
    </row>
    <row r="1555" spans="2:19" outlineLevel="2" x14ac:dyDescent="0.15">
      <c r="B1555" s="10" t="s">
        <v>1741</v>
      </c>
      <c r="C1555" s="10" t="s">
        <v>10</v>
      </c>
      <c r="D1555" s="7" t="s">
        <v>127</v>
      </c>
      <c r="E1555" s="10" t="s">
        <v>673</v>
      </c>
      <c r="F1555" s="10" t="s">
        <v>1321</v>
      </c>
      <c r="G1555" s="10" t="s">
        <v>1321</v>
      </c>
      <c r="H1555" s="16">
        <v>18</v>
      </c>
      <c r="I1555" s="16">
        <v>18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0</v>
      </c>
      <c r="P1555" s="16">
        <v>0</v>
      </c>
      <c r="Q1555" s="7" t="s">
        <v>1297</v>
      </c>
      <c r="R1555" s="7" t="str">
        <f>IF(Q1555="","",VLOOKUP(Q1555,Sheet2!$A$14:$B$65,2,0))</f>
        <v>脳卒中ｹｱﾕﾆｯﾄ入院医療管理料</v>
      </c>
      <c r="S1555" s="16">
        <v>18</v>
      </c>
    </row>
    <row r="1556" spans="2:19" outlineLevel="2" x14ac:dyDescent="0.15">
      <c r="B1556" s="10" t="s">
        <v>1741</v>
      </c>
      <c r="C1556" s="10" t="s">
        <v>10</v>
      </c>
      <c r="D1556" s="7" t="s">
        <v>127</v>
      </c>
      <c r="E1556" s="10" t="s">
        <v>524</v>
      </c>
      <c r="F1556" s="10" t="s">
        <v>1322</v>
      </c>
      <c r="G1556" s="10" t="s">
        <v>1322</v>
      </c>
      <c r="H1556" s="16">
        <v>56</v>
      </c>
      <c r="I1556" s="16">
        <v>56</v>
      </c>
      <c r="J1556" s="16">
        <v>0</v>
      </c>
      <c r="K1556" s="16">
        <v>0</v>
      </c>
      <c r="L1556" s="16">
        <v>0</v>
      </c>
      <c r="M1556" s="16">
        <v>0</v>
      </c>
      <c r="N1556" s="16">
        <v>0</v>
      </c>
      <c r="O1556" s="16">
        <v>0</v>
      </c>
      <c r="P1556" s="16">
        <v>0</v>
      </c>
      <c r="Q1556" s="7" t="s">
        <v>1219</v>
      </c>
      <c r="R1556" s="7" t="str">
        <f>IF(Q1556="","",VLOOKUP(Q1556,Sheet2!$A$14:$B$65,2,0))</f>
        <v>急性期一般入院料１</v>
      </c>
      <c r="S1556" s="16">
        <v>56</v>
      </c>
    </row>
    <row r="1557" spans="2:19" outlineLevel="2" x14ac:dyDescent="0.15">
      <c r="B1557" s="10" t="s">
        <v>1741</v>
      </c>
      <c r="C1557" s="10" t="s">
        <v>10</v>
      </c>
      <c r="D1557" s="7" t="s">
        <v>127</v>
      </c>
      <c r="E1557" s="10" t="s">
        <v>674</v>
      </c>
      <c r="F1557" s="10" t="s">
        <v>1321</v>
      </c>
      <c r="G1557" s="10" t="s">
        <v>1321</v>
      </c>
      <c r="H1557" s="16">
        <v>4</v>
      </c>
      <c r="I1557" s="16">
        <v>4</v>
      </c>
      <c r="J1557" s="16">
        <v>0</v>
      </c>
      <c r="K1557" s="16">
        <v>0</v>
      </c>
      <c r="L1557" s="16">
        <v>0</v>
      </c>
      <c r="M1557" s="16">
        <v>0</v>
      </c>
      <c r="N1557" s="16">
        <v>0</v>
      </c>
      <c r="O1557" s="16">
        <v>0</v>
      </c>
      <c r="P1557" s="16">
        <v>0</v>
      </c>
      <c r="Q1557" s="7" t="s">
        <v>1301</v>
      </c>
      <c r="R1557" s="7" t="str">
        <f>IF(Q1557="","",VLOOKUP(Q1557,Sheet2!$A$14:$B$65,2,0))</f>
        <v>救命救急入院料３</v>
      </c>
      <c r="S1557" s="16">
        <v>4</v>
      </c>
    </row>
    <row r="1558" spans="2:19" outlineLevel="2" x14ac:dyDescent="0.15">
      <c r="B1558" s="10" t="s">
        <v>1741</v>
      </c>
      <c r="C1558" s="10" t="s">
        <v>10</v>
      </c>
      <c r="D1558" s="7" t="s">
        <v>127</v>
      </c>
      <c r="E1558" s="10" t="s">
        <v>536</v>
      </c>
      <c r="F1558" s="10" t="s">
        <v>1323</v>
      </c>
      <c r="G1558" s="10" t="s">
        <v>1323</v>
      </c>
      <c r="H1558" s="16">
        <v>55</v>
      </c>
      <c r="I1558" s="16">
        <v>53</v>
      </c>
      <c r="J1558" s="16">
        <v>2</v>
      </c>
      <c r="K1558" s="16">
        <v>0</v>
      </c>
      <c r="L1558" s="16">
        <v>0</v>
      </c>
      <c r="M1558" s="16">
        <v>0</v>
      </c>
      <c r="N1558" s="16">
        <v>0</v>
      </c>
      <c r="O1558" s="16">
        <v>0</v>
      </c>
      <c r="P1558" s="16">
        <v>0</v>
      </c>
      <c r="Q1558" s="7" t="s">
        <v>1282</v>
      </c>
      <c r="R1558" s="7" t="str">
        <f>IF(Q1558="","",VLOOKUP(Q1558,Sheet2!$A$14:$B$65,2,0))</f>
        <v>小児入院医療管理料３</v>
      </c>
      <c r="S1558" s="16">
        <v>55</v>
      </c>
    </row>
    <row r="1559" spans="2:19" outlineLevel="2" x14ac:dyDescent="0.15">
      <c r="B1559" s="10" t="s">
        <v>1741</v>
      </c>
      <c r="C1559" s="10" t="s">
        <v>10</v>
      </c>
      <c r="D1559" s="7" t="s">
        <v>127</v>
      </c>
      <c r="E1559" s="10" t="s">
        <v>538</v>
      </c>
      <c r="F1559" s="10" t="s">
        <v>1322</v>
      </c>
      <c r="G1559" s="10" t="s">
        <v>1322</v>
      </c>
      <c r="H1559" s="16">
        <v>60</v>
      </c>
      <c r="I1559" s="16">
        <v>59</v>
      </c>
      <c r="J1559" s="16">
        <v>1</v>
      </c>
      <c r="K1559" s="16">
        <v>0</v>
      </c>
      <c r="L1559" s="16">
        <v>0</v>
      </c>
      <c r="M1559" s="16">
        <v>0</v>
      </c>
      <c r="N1559" s="16">
        <v>0</v>
      </c>
      <c r="O1559" s="16">
        <v>0</v>
      </c>
      <c r="P1559" s="16">
        <v>0</v>
      </c>
      <c r="Q1559" s="7" t="s">
        <v>1219</v>
      </c>
      <c r="R1559" s="7" t="str">
        <f>IF(Q1559="","",VLOOKUP(Q1559,Sheet2!$A$14:$B$65,2,0))</f>
        <v>急性期一般入院料１</v>
      </c>
      <c r="S1559" s="16">
        <v>60</v>
      </c>
    </row>
    <row r="1560" spans="2:19" outlineLevel="2" x14ac:dyDescent="0.15">
      <c r="B1560" s="10" t="s">
        <v>1741</v>
      </c>
      <c r="C1560" s="10" t="s">
        <v>10</v>
      </c>
      <c r="D1560" s="7" t="s">
        <v>127</v>
      </c>
      <c r="E1560" s="10" t="s">
        <v>540</v>
      </c>
      <c r="F1560" s="10" t="s">
        <v>1322</v>
      </c>
      <c r="G1560" s="10" t="s">
        <v>1322</v>
      </c>
      <c r="H1560" s="16">
        <v>60</v>
      </c>
      <c r="I1560" s="16">
        <v>59</v>
      </c>
      <c r="J1560" s="16">
        <v>1</v>
      </c>
      <c r="K1560" s="16">
        <v>0</v>
      </c>
      <c r="L1560" s="16">
        <v>0</v>
      </c>
      <c r="M1560" s="16">
        <v>0</v>
      </c>
      <c r="N1560" s="16">
        <v>0</v>
      </c>
      <c r="O1560" s="16">
        <v>0</v>
      </c>
      <c r="P1560" s="16">
        <v>0</v>
      </c>
      <c r="Q1560" s="7" t="s">
        <v>1219</v>
      </c>
      <c r="R1560" s="7" t="str">
        <f>IF(Q1560="","",VLOOKUP(Q1560,Sheet2!$A$14:$B$65,2,0))</f>
        <v>急性期一般入院料１</v>
      </c>
      <c r="S1560" s="16">
        <v>60</v>
      </c>
    </row>
    <row r="1561" spans="2:19" outlineLevel="1" x14ac:dyDescent="0.15">
      <c r="B1561" s="10"/>
      <c r="C1561" s="10"/>
      <c r="D1561" s="9" t="s">
        <v>1386</v>
      </c>
      <c r="E1561" s="10"/>
      <c r="F1561" s="10"/>
      <c r="G1561" s="10"/>
      <c r="H1561" s="16">
        <f t="shared" ref="H1561:P1561" si="413">SUBTOTAL(9,H1552:H1560)</f>
        <v>350</v>
      </c>
      <c r="I1561" s="16">
        <f t="shared" si="413"/>
        <v>346</v>
      </c>
      <c r="J1561" s="16">
        <f t="shared" si="413"/>
        <v>4</v>
      </c>
      <c r="K1561" s="16">
        <f t="shared" si="413"/>
        <v>0</v>
      </c>
      <c r="L1561" s="16">
        <f t="shared" si="413"/>
        <v>0</v>
      </c>
      <c r="M1561" s="16">
        <f t="shared" si="413"/>
        <v>0</v>
      </c>
      <c r="N1561" s="16">
        <f t="shared" si="413"/>
        <v>0</v>
      </c>
      <c r="O1561" s="16">
        <f t="shared" si="413"/>
        <v>0</v>
      </c>
      <c r="P1561" s="16">
        <f t="shared" si="413"/>
        <v>0</v>
      </c>
      <c r="Q1561" s="7"/>
      <c r="R1561" s="7"/>
      <c r="S1561" s="16">
        <f>SUBTOTAL(9,S1552:S1560)</f>
        <v>350</v>
      </c>
    </row>
    <row r="1562" spans="2:19" outlineLevel="2" x14ac:dyDescent="0.15">
      <c r="B1562" s="10" t="s">
        <v>1741</v>
      </c>
      <c r="C1562" s="10" t="s">
        <v>10</v>
      </c>
      <c r="D1562" s="7" t="s">
        <v>371</v>
      </c>
      <c r="E1562" s="10" t="s">
        <v>829</v>
      </c>
      <c r="F1562" s="10" t="s">
        <v>1322</v>
      </c>
      <c r="G1562" s="10" t="s">
        <v>1322</v>
      </c>
      <c r="H1562" s="16">
        <v>49</v>
      </c>
      <c r="I1562" s="16">
        <v>49</v>
      </c>
      <c r="J1562" s="16">
        <v>0</v>
      </c>
      <c r="K1562" s="16">
        <v>0</v>
      </c>
      <c r="L1562" s="16">
        <v>0</v>
      </c>
      <c r="M1562" s="16">
        <v>0</v>
      </c>
      <c r="N1562" s="16">
        <v>0</v>
      </c>
      <c r="O1562" s="16">
        <v>0</v>
      </c>
      <c r="P1562" s="16">
        <v>0</v>
      </c>
      <c r="Q1562" s="7" t="s">
        <v>1219</v>
      </c>
      <c r="R1562" s="7" t="str">
        <f>IF(Q1562="","",VLOOKUP(Q1562,Sheet2!$A$14:$B$65,2,0))</f>
        <v>急性期一般入院料１</v>
      </c>
      <c r="S1562" s="16">
        <v>49</v>
      </c>
    </row>
    <row r="1563" spans="2:19" outlineLevel="2" x14ac:dyDescent="0.15">
      <c r="B1563" s="10" t="s">
        <v>1741</v>
      </c>
      <c r="C1563" s="10" t="s">
        <v>10</v>
      </c>
      <c r="D1563" s="7" t="s">
        <v>371</v>
      </c>
      <c r="E1563" s="10" t="s">
        <v>833</v>
      </c>
      <c r="F1563" s="10" t="s">
        <v>1322</v>
      </c>
      <c r="G1563" s="10" t="s">
        <v>1322</v>
      </c>
      <c r="H1563" s="16">
        <v>50</v>
      </c>
      <c r="I1563" s="16">
        <v>50</v>
      </c>
      <c r="J1563" s="16">
        <v>0</v>
      </c>
      <c r="K1563" s="16">
        <v>0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7" t="s">
        <v>1219</v>
      </c>
      <c r="R1563" s="7" t="str">
        <f>IF(Q1563="","",VLOOKUP(Q1563,Sheet2!$A$14:$B$65,2,0))</f>
        <v>急性期一般入院料１</v>
      </c>
      <c r="S1563" s="16">
        <v>50</v>
      </c>
    </row>
    <row r="1564" spans="2:19" outlineLevel="2" x14ac:dyDescent="0.15">
      <c r="B1564" s="10" t="s">
        <v>1741</v>
      </c>
      <c r="C1564" s="10" t="s">
        <v>10</v>
      </c>
      <c r="D1564" s="7" t="s">
        <v>371</v>
      </c>
      <c r="E1564" s="10" t="s">
        <v>834</v>
      </c>
      <c r="F1564" s="10" t="s">
        <v>1322</v>
      </c>
      <c r="G1564" s="10" t="s">
        <v>1322</v>
      </c>
      <c r="H1564" s="16">
        <v>50</v>
      </c>
      <c r="I1564" s="16">
        <v>50</v>
      </c>
      <c r="J1564" s="16">
        <v>0</v>
      </c>
      <c r="K1564" s="16">
        <v>0</v>
      </c>
      <c r="L1564" s="16">
        <v>0</v>
      </c>
      <c r="M1564" s="16">
        <v>0</v>
      </c>
      <c r="N1564" s="16">
        <v>0</v>
      </c>
      <c r="O1564" s="16">
        <v>0</v>
      </c>
      <c r="P1564" s="16">
        <v>0</v>
      </c>
      <c r="Q1564" s="7" t="s">
        <v>1219</v>
      </c>
      <c r="R1564" s="7" t="str">
        <f>IF(Q1564="","",VLOOKUP(Q1564,Sheet2!$A$14:$B$65,2,0))</f>
        <v>急性期一般入院料１</v>
      </c>
      <c r="S1564" s="16">
        <v>50</v>
      </c>
    </row>
    <row r="1565" spans="2:19" outlineLevel="2" x14ac:dyDescent="0.15">
      <c r="B1565" s="10" t="s">
        <v>1741</v>
      </c>
      <c r="C1565" s="10" t="s">
        <v>10</v>
      </c>
      <c r="D1565" s="7" t="s">
        <v>371</v>
      </c>
      <c r="E1565" s="10" t="s">
        <v>720</v>
      </c>
      <c r="F1565" s="10" t="s">
        <v>1322</v>
      </c>
      <c r="G1565" s="10" t="s">
        <v>1322</v>
      </c>
      <c r="H1565" s="16">
        <v>49</v>
      </c>
      <c r="I1565" s="16">
        <v>49</v>
      </c>
      <c r="J1565" s="16">
        <v>0</v>
      </c>
      <c r="K1565" s="16">
        <v>0</v>
      </c>
      <c r="L1565" s="16">
        <v>0</v>
      </c>
      <c r="M1565" s="16">
        <v>0</v>
      </c>
      <c r="N1565" s="16">
        <v>0</v>
      </c>
      <c r="O1565" s="16">
        <v>0</v>
      </c>
      <c r="P1565" s="16">
        <v>0</v>
      </c>
      <c r="Q1565" s="7" t="s">
        <v>1219</v>
      </c>
      <c r="R1565" s="7" t="str">
        <f>IF(Q1565="","",VLOOKUP(Q1565,Sheet2!$A$14:$B$65,2,0))</f>
        <v>急性期一般入院料１</v>
      </c>
      <c r="S1565" s="16">
        <v>49</v>
      </c>
    </row>
    <row r="1566" spans="2:19" outlineLevel="2" x14ac:dyDescent="0.15">
      <c r="B1566" s="10" t="s">
        <v>1741</v>
      </c>
      <c r="C1566" s="10" t="s">
        <v>10</v>
      </c>
      <c r="D1566" s="7" t="s">
        <v>371</v>
      </c>
      <c r="E1566" s="10" t="s">
        <v>721</v>
      </c>
      <c r="F1566" s="10" t="s">
        <v>1322</v>
      </c>
      <c r="G1566" s="10" t="s">
        <v>1322</v>
      </c>
      <c r="H1566" s="16">
        <v>50</v>
      </c>
      <c r="I1566" s="16">
        <v>50</v>
      </c>
      <c r="J1566" s="16">
        <v>0</v>
      </c>
      <c r="K1566" s="16">
        <v>0</v>
      </c>
      <c r="L1566" s="16">
        <v>0</v>
      </c>
      <c r="M1566" s="16">
        <v>0</v>
      </c>
      <c r="N1566" s="16">
        <v>0</v>
      </c>
      <c r="O1566" s="16">
        <v>0</v>
      </c>
      <c r="P1566" s="16">
        <v>0</v>
      </c>
      <c r="Q1566" s="7" t="s">
        <v>1219</v>
      </c>
      <c r="R1566" s="7" t="str">
        <f>IF(Q1566="","",VLOOKUP(Q1566,Sheet2!$A$14:$B$65,2,0))</f>
        <v>急性期一般入院料１</v>
      </c>
      <c r="S1566" s="16">
        <v>50</v>
      </c>
    </row>
    <row r="1567" spans="2:19" outlineLevel="2" x14ac:dyDescent="0.15">
      <c r="B1567" s="10" t="s">
        <v>1741</v>
      </c>
      <c r="C1567" s="10" t="s">
        <v>10</v>
      </c>
      <c r="D1567" s="7" t="s">
        <v>371</v>
      </c>
      <c r="E1567" s="10" t="s">
        <v>722</v>
      </c>
      <c r="F1567" s="10" t="s">
        <v>1322</v>
      </c>
      <c r="G1567" s="10" t="s">
        <v>1322</v>
      </c>
      <c r="H1567" s="16">
        <v>49</v>
      </c>
      <c r="I1567" s="16">
        <v>49</v>
      </c>
      <c r="J1567" s="16">
        <v>0</v>
      </c>
      <c r="K1567" s="16">
        <v>0</v>
      </c>
      <c r="L1567" s="16">
        <v>0</v>
      </c>
      <c r="M1567" s="16">
        <v>0</v>
      </c>
      <c r="N1567" s="16">
        <v>0</v>
      </c>
      <c r="O1567" s="16">
        <v>0</v>
      </c>
      <c r="P1567" s="16">
        <v>0</v>
      </c>
      <c r="Q1567" s="7" t="s">
        <v>1219</v>
      </c>
      <c r="R1567" s="7" t="str">
        <f>IF(Q1567="","",VLOOKUP(Q1567,Sheet2!$A$14:$B$65,2,0))</f>
        <v>急性期一般入院料１</v>
      </c>
      <c r="S1567" s="16">
        <v>49</v>
      </c>
    </row>
    <row r="1568" spans="2:19" outlineLevel="2" x14ac:dyDescent="0.15">
      <c r="B1568" s="10" t="s">
        <v>1741</v>
      </c>
      <c r="C1568" s="10" t="s">
        <v>10</v>
      </c>
      <c r="D1568" s="7" t="s">
        <v>371</v>
      </c>
      <c r="E1568" s="10" t="s">
        <v>723</v>
      </c>
      <c r="F1568" s="10" t="s">
        <v>1322</v>
      </c>
      <c r="G1568" s="10" t="s">
        <v>1322</v>
      </c>
      <c r="H1568" s="16">
        <v>48</v>
      </c>
      <c r="I1568" s="16">
        <v>48</v>
      </c>
      <c r="J1568" s="16">
        <v>0</v>
      </c>
      <c r="K1568" s="16">
        <v>0</v>
      </c>
      <c r="L1568" s="16">
        <v>0</v>
      </c>
      <c r="M1568" s="16">
        <v>0</v>
      </c>
      <c r="N1568" s="16">
        <v>0</v>
      </c>
      <c r="O1568" s="16">
        <v>0</v>
      </c>
      <c r="P1568" s="16">
        <v>0</v>
      </c>
      <c r="Q1568" s="7" t="s">
        <v>1219</v>
      </c>
      <c r="R1568" s="7" t="str">
        <f>IF(Q1568="","",VLOOKUP(Q1568,Sheet2!$A$14:$B$65,2,0))</f>
        <v>急性期一般入院料１</v>
      </c>
      <c r="S1568" s="16">
        <v>48</v>
      </c>
    </row>
    <row r="1569" spans="2:19" outlineLevel="2" x14ac:dyDescent="0.15">
      <c r="B1569" s="10" t="s">
        <v>1741</v>
      </c>
      <c r="C1569" s="10" t="s">
        <v>10</v>
      </c>
      <c r="D1569" s="7" t="s">
        <v>371</v>
      </c>
      <c r="E1569" s="10" t="s">
        <v>724</v>
      </c>
      <c r="F1569" s="10" t="s">
        <v>1322</v>
      </c>
      <c r="G1569" s="10" t="s">
        <v>1322</v>
      </c>
      <c r="H1569" s="16">
        <v>49</v>
      </c>
      <c r="I1569" s="16">
        <v>49</v>
      </c>
      <c r="J1569" s="16">
        <v>0</v>
      </c>
      <c r="K1569" s="16">
        <v>0</v>
      </c>
      <c r="L1569" s="16">
        <v>0</v>
      </c>
      <c r="M1569" s="16">
        <v>0</v>
      </c>
      <c r="N1569" s="16">
        <v>0</v>
      </c>
      <c r="O1569" s="16">
        <v>0</v>
      </c>
      <c r="P1569" s="16">
        <v>0</v>
      </c>
      <c r="Q1569" s="7" t="s">
        <v>1219</v>
      </c>
      <c r="R1569" s="7" t="str">
        <f>IF(Q1569="","",VLOOKUP(Q1569,Sheet2!$A$14:$B$65,2,0))</f>
        <v>急性期一般入院料１</v>
      </c>
      <c r="S1569" s="16">
        <v>49</v>
      </c>
    </row>
    <row r="1570" spans="2:19" outlineLevel="2" x14ac:dyDescent="0.15">
      <c r="B1570" s="10" t="s">
        <v>1741</v>
      </c>
      <c r="C1570" s="10" t="s">
        <v>10</v>
      </c>
      <c r="D1570" s="7" t="s">
        <v>371</v>
      </c>
      <c r="E1570" s="10" t="s">
        <v>725</v>
      </c>
      <c r="F1570" s="10" t="s">
        <v>1322</v>
      </c>
      <c r="G1570" s="10" t="s">
        <v>1322</v>
      </c>
      <c r="H1570" s="16">
        <v>50</v>
      </c>
      <c r="I1570" s="16">
        <v>50</v>
      </c>
      <c r="J1570" s="16">
        <v>0</v>
      </c>
      <c r="K1570" s="16">
        <v>0</v>
      </c>
      <c r="L1570" s="16">
        <v>0</v>
      </c>
      <c r="M1570" s="16">
        <v>0</v>
      </c>
      <c r="N1570" s="16">
        <v>0</v>
      </c>
      <c r="O1570" s="16">
        <v>0</v>
      </c>
      <c r="P1570" s="16">
        <v>0</v>
      </c>
      <c r="Q1570" s="7" t="s">
        <v>1219</v>
      </c>
      <c r="R1570" s="7" t="str">
        <f>IF(Q1570="","",VLOOKUP(Q1570,Sheet2!$A$14:$B$65,2,0))</f>
        <v>急性期一般入院料１</v>
      </c>
      <c r="S1570" s="16">
        <v>50</v>
      </c>
    </row>
    <row r="1571" spans="2:19" outlineLevel="2" x14ac:dyDescent="0.15">
      <c r="B1571" s="10" t="s">
        <v>1741</v>
      </c>
      <c r="C1571" s="10" t="s">
        <v>10</v>
      </c>
      <c r="D1571" s="7" t="s">
        <v>371</v>
      </c>
      <c r="E1571" s="10" t="s">
        <v>628</v>
      </c>
      <c r="F1571" s="10" t="s">
        <v>1321</v>
      </c>
      <c r="G1571" s="10" t="s">
        <v>1321</v>
      </c>
      <c r="H1571" s="16">
        <v>6</v>
      </c>
      <c r="I1571" s="16">
        <v>6</v>
      </c>
      <c r="J1571" s="16">
        <v>0</v>
      </c>
      <c r="K1571" s="16">
        <v>0</v>
      </c>
      <c r="L1571" s="16">
        <v>0</v>
      </c>
      <c r="M1571" s="16">
        <v>0</v>
      </c>
      <c r="N1571" s="16">
        <v>0</v>
      </c>
      <c r="O1571" s="16">
        <v>0</v>
      </c>
      <c r="P1571" s="16">
        <v>0</v>
      </c>
      <c r="Q1571" s="7" t="s">
        <v>1277</v>
      </c>
      <c r="R1571" s="7" t="str">
        <f>IF(Q1571="","",VLOOKUP(Q1571,Sheet2!$A$14:$B$65,2,0))</f>
        <v>救命救急入院料１</v>
      </c>
      <c r="S1571" s="16">
        <v>6</v>
      </c>
    </row>
    <row r="1572" spans="2:19" outlineLevel="1" x14ac:dyDescent="0.15">
      <c r="B1572" s="10"/>
      <c r="C1572" s="10"/>
      <c r="D1572" s="9" t="s">
        <v>1629</v>
      </c>
      <c r="E1572" s="10"/>
      <c r="F1572" s="10"/>
      <c r="G1572" s="10"/>
      <c r="H1572" s="16">
        <f t="shared" ref="H1572:P1572" si="414">SUBTOTAL(9,H1562:H1571)</f>
        <v>450</v>
      </c>
      <c r="I1572" s="16">
        <f t="shared" si="414"/>
        <v>450</v>
      </c>
      <c r="J1572" s="16">
        <f t="shared" si="414"/>
        <v>0</v>
      </c>
      <c r="K1572" s="16">
        <f t="shared" si="414"/>
        <v>0</v>
      </c>
      <c r="L1572" s="16">
        <f t="shared" si="414"/>
        <v>0</v>
      </c>
      <c r="M1572" s="16">
        <f t="shared" si="414"/>
        <v>0</v>
      </c>
      <c r="N1572" s="16">
        <f t="shared" si="414"/>
        <v>0</v>
      </c>
      <c r="O1572" s="16">
        <f t="shared" si="414"/>
        <v>0</v>
      </c>
      <c r="P1572" s="16">
        <f t="shared" si="414"/>
        <v>0</v>
      </c>
      <c r="Q1572" s="7"/>
      <c r="R1572" s="7"/>
      <c r="S1572" s="16">
        <f>SUBTOTAL(9,S1562:S1571)</f>
        <v>450</v>
      </c>
    </row>
    <row r="1573" spans="2:19" outlineLevel="2" x14ac:dyDescent="0.15">
      <c r="B1573" s="10" t="s">
        <v>1741</v>
      </c>
      <c r="C1573" s="10" t="s">
        <v>10</v>
      </c>
      <c r="D1573" s="7" t="s">
        <v>336</v>
      </c>
      <c r="E1573" s="10" t="s">
        <v>523</v>
      </c>
      <c r="F1573" s="10" t="s">
        <v>1323</v>
      </c>
      <c r="G1573" s="10" t="s">
        <v>1323</v>
      </c>
      <c r="H1573" s="16">
        <v>0</v>
      </c>
      <c r="I1573" s="16">
        <v>0</v>
      </c>
      <c r="J1573" s="16">
        <v>0</v>
      </c>
      <c r="K1573" s="16">
        <v>60</v>
      </c>
      <c r="L1573" s="16">
        <v>60</v>
      </c>
      <c r="M1573" s="16">
        <v>0</v>
      </c>
      <c r="N1573" s="16">
        <v>0</v>
      </c>
      <c r="O1573" s="16">
        <v>0</v>
      </c>
      <c r="P1573" s="16">
        <v>0</v>
      </c>
      <c r="Q1573" s="7" t="s">
        <v>1283</v>
      </c>
      <c r="R1573" s="7" t="str">
        <f>IF(Q1573="","",VLOOKUP(Q1573,Sheet2!$A$14:$B$65,2,0))</f>
        <v>特殊疾患入院医療管理料</v>
      </c>
      <c r="S1573" s="16">
        <v>60</v>
      </c>
    </row>
    <row r="1574" spans="2:19" outlineLevel="2" x14ac:dyDescent="0.15">
      <c r="B1574" s="10" t="s">
        <v>1741</v>
      </c>
      <c r="C1574" s="10" t="s">
        <v>10</v>
      </c>
      <c r="D1574" s="7" t="s">
        <v>336</v>
      </c>
      <c r="E1574" s="10" t="s">
        <v>524</v>
      </c>
      <c r="F1574" s="10" t="s">
        <v>1193</v>
      </c>
      <c r="G1574" s="10" t="s">
        <v>1193</v>
      </c>
      <c r="H1574" s="16">
        <v>0</v>
      </c>
      <c r="I1574" s="16">
        <v>0</v>
      </c>
      <c r="J1574" s="16">
        <v>0</v>
      </c>
      <c r="K1574" s="16">
        <v>60</v>
      </c>
      <c r="L1574" s="16">
        <v>60</v>
      </c>
      <c r="M1574" s="16">
        <v>0</v>
      </c>
      <c r="N1574" s="16">
        <v>0</v>
      </c>
      <c r="O1574" s="16">
        <v>0</v>
      </c>
      <c r="P1574" s="16">
        <v>0</v>
      </c>
      <c r="Q1574" s="7" t="s">
        <v>1257</v>
      </c>
      <c r="R1574" s="7" t="str">
        <f>IF(Q1574="","",VLOOKUP(Q1574,Sheet2!$A$14:$B$65,2,0))</f>
        <v>急性期一般入院料６</v>
      </c>
      <c r="S1574" s="16">
        <v>60</v>
      </c>
    </row>
    <row r="1575" spans="2:19" outlineLevel="2" x14ac:dyDescent="0.15">
      <c r="B1575" s="10" t="s">
        <v>1741</v>
      </c>
      <c r="C1575" s="10" t="s">
        <v>10</v>
      </c>
      <c r="D1575" s="7" t="s">
        <v>336</v>
      </c>
      <c r="E1575" s="10" t="s">
        <v>536</v>
      </c>
      <c r="F1575" s="10" t="s">
        <v>1193</v>
      </c>
      <c r="G1575" s="10" t="s">
        <v>1323</v>
      </c>
      <c r="H1575" s="16">
        <v>0</v>
      </c>
      <c r="I1575" s="16">
        <v>0</v>
      </c>
      <c r="J1575" s="16">
        <v>0</v>
      </c>
      <c r="K1575" s="16">
        <v>60</v>
      </c>
      <c r="L1575" s="16">
        <v>60</v>
      </c>
      <c r="M1575" s="16">
        <v>0</v>
      </c>
      <c r="N1575" s="16">
        <v>60</v>
      </c>
      <c r="O1575" s="16">
        <v>60</v>
      </c>
      <c r="P1575" s="16">
        <v>0</v>
      </c>
      <c r="Q1575" s="7" t="s">
        <v>433</v>
      </c>
      <c r="R1575" s="7" t="str">
        <f>IF(Q1575="","",VLOOKUP(Q1575,Sheet2!$A$14:$B$65,2,0))</f>
        <v/>
      </c>
      <c r="S1575" s="16">
        <v>0</v>
      </c>
    </row>
    <row r="1576" spans="2:19" outlineLevel="1" x14ac:dyDescent="0.15">
      <c r="B1576" s="10"/>
      <c r="C1576" s="10"/>
      <c r="D1576" s="9" t="s">
        <v>1594</v>
      </c>
      <c r="E1576" s="10"/>
      <c r="F1576" s="10"/>
      <c r="G1576" s="10"/>
      <c r="H1576" s="16">
        <f t="shared" ref="H1576:P1576" si="415">SUBTOTAL(9,H1573:H1575)</f>
        <v>0</v>
      </c>
      <c r="I1576" s="16">
        <f t="shared" si="415"/>
        <v>0</v>
      </c>
      <c r="J1576" s="16">
        <f t="shared" si="415"/>
        <v>0</v>
      </c>
      <c r="K1576" s="16">
        <f t="shared" si="415"/>
        <v>180</v>
      </c>
      <c r="L1576" s="16">
        <f t="shared" si="415"/>
        <v>180</v>
      </c>
      <c r="M1576" s="16">
        <f t="shared" si="415"/>
        <v>0</v>
      </c>
      <c r="N1576" s="16">
        <f t="shared" si="415"/>
        <v>60</v>
      </c>
      <c r="O1576" s="16">
        <f t="shared" si="415"/>
        <v>60</v>
      </c>
      <c r="P1576" s="16">
        <f t="shared" si="415"/>
        <v>0</v>
      </c>
      <c r="Q1576" s="7"/>
      <c r="R1576" s="7"/>
      <c r="S1576" s="16">
        <f>SUBTOTAL(9,S1573:S1575)</f>
        <v>120</v>
      </c>
    </row>
    <row r="1577" spans="2:19" outlineLevel="2" x14ac:dyDescent="0.15">
      <c r="B1577" s="10" t="s">
        <v>1741</v>
      </c>
      <c r="C1577" s="10" t="s">
        <v>10</v>
      </c>
      <c r="D1577" s="7" t="s">
        <v>303</v>
      </c>
      <c r="E1577" s="10" t="s">
        <v>772</v>
      </c>
      <c r="F1577" s="10" t="s">
        <v>1323</v>
      </c>
      <c r="G1577" s="10" t="s">
        <v>1323</v>
      </c>
      <c r="H1577" s="16">
        <v>60</v>
      </c>
      <c r="I1577" s="16">
        <v>60</v>
      </c>
      <c r="J1577" s="16">
        <v>0</v>
      </c>
      <c r="K1577" s="16">
        <v>0</v>
      </c>
      <c r="L1577" s="16">
        <v>0</v>
      </c>
      <c r="M1577" s="16">
        <v>0</v>
      </c>
      <c r="N1577" s="16">
        <v>0</v>
      </c>
      <c r="O1577" s="16">
        <v>0</v>
      </c>
      <c r="P1577" s="16">
        <v>0</v>
      </c>
      <c r="Q1577" s="7" t="s">
        <v>1294</v>
      </c>
      <c r="R1577" s="7" t="str">
        <f>IF(Q1577="","",VLOOKUP(Q1577,Sheet2!$A$14:$B$65,2,0))</f>
        <v>特定機能病院一般病棟７対１入院基本料</v>
      </c>
      <c r="S1577" s="16">
        <v>60</v>
      </c>
    </row>
    <row r="1578" spans="2:19" outlineLevel="2" x14ac:dyDescent="0.15">
      <c r="B1578" s="10" t="s">
        <v>1741</v>
      </c>
      <c r="C1578" s="10" t="s">
        <v>10</v>
      </c>
      <c r="D1578" s="7" t="s">
        <v>303</v>
      </c>
      <c r="E1578" s="10" t="s">
        <v>773</v>
      </c>
      <c r="F1578" s="10" t="s">
        <v>1322</v>
      </c>
      <c r="G1578" s="10" t="s">
        <v>1322</v>
      </c>
      <c r="H1578" s="16">
        <v>40</v>
      </c>
      <c r="I1578" s="16">
        <v>40</v>
      </c>
      <c r="J1578" s="16">
        <v>0</v>
      </c>
      <c r="K1578" s="16">
        <v>0</v>
      </c>
      <c r="L1578" s="16">
        <v>0</v>
      </c>
      <c r="M1578" s="16">
        <v>0</v>
      </c>
      <c r="N1578" s="16">
        <v>0</v>
      </c>
      <c r="O1578" s="16">
        <v>0</v>
      </c>
      <c r="P1578" s="16">
        <v>0</v>
      </c>
      <c r="Q1578" s="7" t="s">
        <v>1294</v>
      </c>
      <c r="R1578" s="7" t="str">
        <f>IF(Q1578="","",VLOOKUP(Q1578,Sheet2!$A$14:$B$65,2,0))</f>
        <v>特定機能病院一般病棟７対１入院基本料</v>
      </c>
      <c r="S1578" s="16">
        <v>40</v>
      </c>
    </row>
    <row r="1579" spans="2:19" outlineLevel="1" x14ac:dyDescent="0.15">
      <c r="B1579" s="10"/>
      <c r="C1579" s="10"/>
      <c r="D1579" s="9" t="s">
        <v>1561</v>
      </c>
      <c r="E1579" s="10"/>
      <c r="F1579" s="10"/>
      <c r="G1579" s="10"/>
      <c r="H1579" s="16">
        <f t="shared" ref="H1579:P1579" si="416">SUBTOTAL(9,H1577:H1578)</f>
        <v>100</v>
      </c>
      <c r="I1579" s="16">
        <f t="shared" si="416"/>
        <v>100</v>
      </c>
      <c r="J1579" s="16">
        <f t="shared" si="416"/>
        <v>0</v>
      </c>
      <c r="K1579" s="16">
        <f t="shared" si="416"/>
        <v>0</v>
      </c>
      <c r="L1579" s="16">
        <f t="shared" si="416"/>
        <v>0</v>
      </c>
      <c r="M1579" s="16">
        <f t="shared" si="416"/>
        <v>0</v>
      </c>
      <c r="N1579" s="16">
        <f t="shared" si="416"/>
        <v>0</v>
      </c>
      <c r="O1579" s="16">
        <f t="shared" si="416"/>
        <v>0</v>
      </c>
      <c r="P1579" s="16">
        <f t="shared" si="416"/>
        <v>0</v>
      </c>
      <c r="Q1579" s="7"/>
      <c r="R1579" s="7"/>
      <c r="S1579" s="16">
        <f>SUBTOTAL(9,S1577:S1578)</f>
        <v>100</v>
      </c>
    </row>
    <row r="1580" spans="2:19" outlineLevel="2" x14ac:dyDescent="0.15">
      <c r="B1580" s="10" t="s">
        <v>1741</v>
      </c>
      <c r="C1580" s="10" t="s">
        <v>10</v>
      </c>
      <c r="D1580" s="7" t="s">
        <v>180</v>
      </c>
      <c r="E1580" s="10" t="s">
        <v>534</v>
      </c>
      <c r="F1580" s="10" t="s">
        <v>1321</v>
      </c>
      <c r="G1580" s="10" t="s">
        <v>1321</v>
      </c>
      <c r="H1580" s="16">
        <v>12</v>
      </c>
      <c r="I1580" s="16">
        <v>12</v>
      </c>
      <c r="J1580" s="16">
        <v>0</v>
      </c>
      <c r="K1580" s="16">
        <v>0</v>
      </c>
      <c r="L1580" s="16">
        <v>0</v>
      </c>
      <c r="M1580" s="16">
        <v>0</v>
      </c>
      <c r="N1580" s="16">
        <v>0</v>
      </c>
      <c r="O1580" s="16">
        <v>0</v>
      </c>
      <c r="P1580" s="16">
        <v>0</v>
      </c>
      <c r="Q1580" s="7" t="s">
        <v>1273</v>
      </c>
      <c r="R1580" s="7" t="str">
        <f>IF(Q1580="","",VLOOKUP(Q1580,Sheet2!$A$14:$B$65,2,0))</f>
        <v>障害者施設等７対１入院基本料</v>
      </c>
      <c r="S1580" s="16">
        <v>12</v>
      </c>
    </row>
    <row r="1581" spans="2:19" outlineLevel="2" x14ac:dyDescent="0.15">
      <c r="B1581" s="10" t="s">
        <v>1741</v>
      </c>
      <c r="C1581" s="10" t="s">
        <v>10</v>
      </c>
      <c r="D1581" s="7" t="s">
        <v>180</v>
      </c>
      <c r="E1581" s="10" t="s">
        <v>816</v>
      </c>
      <c r="F1581" s="10" t="s">
        <v>1322</v>
      </c>
      <c r="G1581" s="10" t="s">
        <v>1322</v>
      </c>
      <c r="H1581" s="16">
        <v>20</v>
      </c>
      <c r="I1581" s="16">
        <v>20</v>
      </c>
      <c r="J1581" s="16">
        <v>0</v>
      </c>
      <c r="K1581" s="16">
        <v>0</v>
      </c>
      <c r="L1581" s="16">
        <v>0</v>
      </c>
      <c r="M1581" s="16">
        <v>0</v>
      </c>
      <c r="N1581" s="16">
        <v>0</v>
      </c>
      <c r="O1581" s="16">
        <v>0</v>
      </c>
      <c r="P1581" s="16">
        <v>0</v>
      </c>
      <c r="Q1581" s="7" t="s">
        <v>1219</v>
      </c>
      <c r="R1581" s="7" t="str">
        <f>IF(Q1581="","",VLOOKUP(Q1581,Sheet2!$A$14:$B$65,2,0))</f>
        <v>急性期一般入院料１</v>
      </c>
      <c r="S1581" s="16">
        <v>20</v>
      </c>
    </row>
    <row r="1582" spans="2:19" outlineLevel="2" x14ac:dyDescent="0.15">
      <c r="B1582" s="10" t="s">
        <v>1741</v>
      </c>
      <c r="C1582" s="10" t="s">
        <v>10</v>
      </c>
      <c r="D1582" s="7" t="s">
        <v>180</v>
      </c>
      <c r="E1582" s="10" t="s">
        <v>817</v>
      </c>
      <c r="F1582" s="10" t="s">
        <v>1322</v>
      </c>
      <c r="G1582" s="10" t="s">
        <v>1322</v>
      </c>
      <c r="H1582" s="16">
        <v>24</v>
      </c>
      <c r="I1582" s="16">
        <v>24</v>
      </c>
      <c r="J1582" s="16">
        <v>0</v>
      </c>
      <c r="K1582" s="16">
        <v>0</v>
      </c>
      <c r="L1582" s="16">
        <v>0</v>
      </c>
      <c r="M1582" s="16">
        <v>0</v>
      </c>
      <c r="N1582" s="16">
        <v>0</v>
      </c>
      <c r="O1582" s="16">
        <v>0</v>
      </c>
      <c r="P1582" s="16">
        <v>0</v>
      </c>
      <c r="Q1582" s="7" t="s">
        <v>1292</v>
      </c>
      <c r="R1582" s="7" t="str">
        <f>IF(Q1582="","",VLOOKUP(Q1582,Sheet2!$A$14:$B$65,2,0))</f>
        <v>総合周産期特定集中治療室管理料（母体・胎児）</v>
      </c>
      <c r="S1582" s="16">
        <v>24</v>
      </c>
    </row>
    <row r="1583" spans="2:19" outlineLevel="2" x14ac:dyDescent="0.15">
      <c r="B1583" s="10" t="s">
        <v>1741</v>
      </c>
      <c r="C1583" s="10" t="s">
        <v>10</v>
      </c>
      <c r="D1583" s="7" t="s">
        <v>180</v>
      </c>
      <c r="E1583" s="10" t="s">
        <v>818</v>
      </c>
      <c r="F1583" s="10" t="s">
        <v>1322</v>
      </c>
      <c r="G1583" s="10" t="s">
        <v>1322</v>
      </c>
      <c r="H1583" s="16">
        <v>51</v>
      </c>
      <c r="I1583" s="16">
        <v>51</v>
      </c>
      <c r="J1583" s="16">
        <v>0</v>
      </c>
      <c r="K1583" s="16">
        <v>0</v>
      </c>
      <c r="L1583" s="16">
        <v>0</v>
      </c>
      <c r="M1583" s="16">
        <v>0</v>
      </c>
      <c r="N1583" s="16">
        <v>0</v>
      </c>
      <c r="O1583" s="16">
        <v>0</v>
      </c>
      <c r="P1583" s="16">
        <v>0</v>
      </c>
      <c r="Q1583" s="7" t="s">
        <v>1219</v>
      </c>
      <c r="R1583" s="7" t="str">
        <f>IF(Q1583="","",VLOOKUP(Q1583,Sheet2!$A$14:$B$65,2,0))</f>
        <v>急性期一般入院料１</v>
      </c>
      <c r="S1583" s="16">
        <v>51</v>
      </c>
    </row>
    <row r="1584" spans="2:19" outlineLevel="2" x14ac:dyDescent="0.15">
      <c r="B1584" s="10" t="s">
        <v>1741</v>
      </c>
      <c r="C1584" s="10" t="s">
        <v>10</v>
      </c>
      <c r="D1584" s="7" t="s">
        <v>180</v>
      </c>
      <c r="E1584" s="10" t="s">
        <v>819</v>
      </c>
      <c r="F1584" s="10" t="s">
        <v>1322</v>
      </c>
      <c r="G1584" s="10" t="s">
        <v>1322</v>
      </c>
      <c r="H1584" s="16">
        <v>48</v>
      </c>
      <c r="I1584" s="16">
        <v>48</v>
      </c>
      <c r="J1584" s="16">
        <v>0</v>
      </c>
      <c r="K1584" s="16">
        <v>0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7" t="s">
        <v>1219</v>
      </c>
      <c r="R1584" s="7" t="str">
        <f>IF(Q1584="","",VLOOKUP(Q1584,Sheet2!$A$14:$B$65,2,0))</f>
        <v>急性期一般入院料１</v>
      </c>
      <c r="S1584" s="16">
        <v>48</v>
      </c>
    </row>
    <row r="1585" spans="2:19" outlineLevel="2" x14ac:dyDescent="0.15">
      <c r="B1585" s="10" t="s">
        <v>1741</v>
      </c>
      <c r="C1585" s="10" t="s">
        <v>10</v>
      </c>
      <c r="D1585" s="7" t="s">
        <v>180</v>
      </c>
      <c r="E1585" s="10" t="s">
        <v>820</v>
      </c>
      <c r="F1585" s="10" t="s">
        <v>1322</v>
      </c>
      <c r="G1585" s="10" t="s">
        <v>1322</v>
      </c>
      <c r="H1585" s="16">
        <v>29</v>
      </c>
      <c r="I1585" s="16">
        <v>29</v>
      </c>
      <c r="J1585" s="16">
        <v>0</v>
      </c>
      <c r="K1585" s="16">
        <v>0</v>
      </c>
      <c r="L1585" s="16">
        <v>0</v>
      </c>
      <c r="M1585" s="16">
        <v>0</v>
      </c>
      <c r="N1585" s="16">
        <v>0</v>
      </c>
      <c r="O1585" s="16">
        <v>0</v>
      </c>
      <c r="P1585" s="16">
        <v>0</v>
      </c>
      <c r="Q1585" s="7" t="s">
        <v>1219</v>
      </c>
      <c r="R1585" s="7" t="str">
        <f>IF(Q1585="","",VLOOKUP(Q1585,Sheet2!$A$14:$B$65,2,0))</f>
        <v>急性期一般入院料１</v>
      </c>
      <c r="S1585" s="16">
        <v>29</v>
      </c>
    </row>
    <row r="1586" spans="2:19" outlineLevel="2" x14ac:dyDescent="0.15">
      <c r="B1586" s="10" t="s">
        <v>1741</v>
      </c>
      <c r="C1586" s="10" t="s">
        <v>10</v>
      </c>
      <c r="D1586" s="7" t="s">
        <v>180</v>
      </c>
      <c r="E1586" s="10" t="s">
        <v>821</v>
      </c>
      <c r="F1586" s="10" t="s">
        <v>1322</v>
      </c>
      <c r="G1586" s="10" t="s">
        <v>1322</v>
      </c>
      <c r="H1586" s="16">
        <v>32</v>
      </c>
      <c r="I1586" s="16">
        <v>32</v>
      </c>
      <c r="J1586" s="16">
        <v>0</v>
      </c>
      <c r="K1586" s="16">
        <v>0</v>
      </c>
      <c r="L1586" s="16">
        <v>0</v>
      </c>
      <c r="M1586" s="16">
        <v>0</v>
      </c>
      <c r="N1586" s="16">
        <v>0</v>
      </c>
      <c r="O1586" s="16">
        <v>0</v>
      </c>
      <c r="P1586" s="16">
        <v>0</v>
      </c>
      <c r="Q1586" s="7" t="s">
        <v>1219</v>
      </c>
      <c r="R1586" s="7" t="str">
        <f>IF(Q1586="","",VLOOKUP(Q1586,Sheet2!$A$14:$B$65,2,0))</f>
        <v>急性期一般入院料１</v>
      </c>
      <c r="S1586" s="16">
        <v>32</v>
      </c>
    </row>
    <row r="1587" spans="2:19" outlineLevel="2" x14ac:dyDescent="0.15">
      <c r="B1587" s="10" t="s">
        <v>1741</v>
      </c>
      <c r="C1587" s="10" t="s">
        <v>10</v>
      </c>
      <c r="D1587" s="7" t="s">
        <v>180</v>
      </c>
      <c r="E1587" s="10" t="s">
        <v>822</v>
      </c>
      <c r="F1587" s="10" t="s">
        <v>1322</v>
      </c>
      <c r="G1587" s="10" t="s">
        <v>1322</v>
      </c>
      <c r="H1587" s="16">
        <v>53</v>
      </c>
      <c r="I1587" s="16">
        <v>53</v>
      </c>
      <c r="J1587" s="16">
        <v>0</v>
      </c>
      <c r="K1587" s="16">
        <v>0</v>
      </c>
      <c r="L1587" s="16">
        <v>0</v>
      </c>
      <c r="M1587" s="16">
        <v>0</v>
      </c>
      <c r="N1587" s="16">
        <v>0</v>
      </c>
      <c r="O1587" s="16">
        <v>0</v>
      </c>
      <c r="P1587" s="16">
        <v>0</v>
      </c>
      <c r="Q1587" s="7" t="s">
        <v>1219</v>
      </c>
      <c r="R1587" s="7" t="str">
        <f>IF(Q1587="","",VLOOKUP(Q1587,Sheet2!$A$14:$B$65,2,0))</f>
        <v>急性期一般入院料１</v>
      </c>
      <c r="S1587" s="16">
        <v>53</v>
      </c>
    </row>
    <row r="1588" spans="2:19" outlineLevel="2" x14ac:dyDescent="0.15">
      <c r="B1588" s="10" t="s">
        <v>1741</v>
      </c>
      <c r="C1588" s="10" t="s">
        <v>10</v>
      </c>
      <c r="D1588" s="7" t="s">
        <v>180</v>
      </c>
      <c r="E1588" s="10" t="s">
        <v>823</v>
      </c>
      <c r="F1588" s="10" t="s">
        <v>1322</v>
      </c>
      <c r="G1588" s="10" t="s">
        <v>1322</v>
      </c>
      <c r="H1588" s="16">
        <v>32</v>
      </c>
      <c r="I1588" s="16">
        <v>32</v>
      </c>
      <c r="J1588" s="16">
        <v>0</v>
      </c>
      <c r="K1588" s="16">
        <v>0</v>
      </c>
      <c r="L1588" s="16">
        <v>0</v>
      </c>
      <c r="M1588" s="16">
        <v>0</v>
      </c>
      <c r="N1588" s="16">
        <v>0</v>
      </c>
      <c r="O1588" s="16">
        <v>0</v>
      </c>
      <c r="P1588" s="16">
        <v>0</v>
      </c>
      <c r="Q1588" s="7" t="s">
        <v>1219</v>
      </c>
      <c r="R1588" s="7" t="str">
        <f>IF(Q1588="","",VLOOKUP(Q1588,Sheet2!$A$14:$B$65,2,0))</f>
        <v>急性期一般入院料１</v>
      </c>
      <c r="S1588" s="16">
        <v>32</v>
      </c>
    </row>
    <row r="1589" spans="2:19" outlineLevel="2" x14ac:dyDescent="0.15">
      <c r="B1589" s="10" t="s">
        <v>1741</v>
      </c>
      <c r="C1589" s="10" t="s">
        <v>10</v>
      </c>
      <c r="D1589" s="7" t="s">
        <v>180</v>
      </c>
      <c r="E1589" s="10" t="s">
        <v>824</v>
      </c>
      <c r="F1589" s="10" t="s">
        <v>1322</v>
      </c>
      <c r="G1589" s="10" t="s">
        <v>1322</v>
      </c>
      <c r="H1589" s="16">
        <v>53</v>
      </c>
      <c r="I1589" s="16">
        <v>53</v>
      </c>
      <c r="J1589" s="16">
        <v>0</v>
      </c>
      <c r="K1589" s="16">
        <v>0</v>
      </c>
      <c r="L1589" s="16">
        <v>0</v>
      </c>
      <c r="M1589" s="16">
        <v>0</v>
      </c>
      <c r="N1589" s="16">
        <v>0</v>
      </c>
      <c r="O1589" s="16">
        <v>0</v>
      </c>
      <c r="P1589" s="16">
        <v>0</v>
      </c>
      <c r="Q1589" s="7" t="s">
        <v>1219</v>
      </c>
      <c r="R1589" s="7" t="str">
        <f>IF(Q1589="","",VLOOKUP(Q1589,Sheet2!$A$14:$B$65,2,0))</f>
        <v>急性期一般入院料１</v>
      </c>
      <c r="S1589" s="16">
        <v>53</v>
      </c>
    </row>
    <row r="1590" spans="2:19" outlineLevel="2" x14ac:dyDescent="0.15">
      <c r="B1590" s="10" t="s">
        <v>1741</v>
      </c>
      <c r="C1590" s="10" t="s">
        <v>10</v>
      </c>
      <c r="D1590" s="7" t="s">
        <v>180</v>
      </c>
      <c r="E1590" s="10" t="s">
        <v>825</v>
      </c>
      <c r="F1590" s="10" t="s">
        <v>1321</v>
      </c>
      <c r="G1590" s="10" t="s">
        <v>1321</v>
      </c>
      <c r="H1590" s="16">
        <v>6</v>
      </c>
      <c r="I1590" s="16">
        <v>6</v>
      </c>
      <c r="J1590" s="16">
        <v>0</v>
      </c>
      <c r="K1590" s="16">
        <v>0</v>
      </c>
      <c r="L1590" s="16">
        <v>0</v>
      </c>
      <c r="M1590" s="16">
        <v>0</v>
      </c>
      <c r="N1590" s="16">
        <v>0</v>
      </c>
      <c r="O1590" s="16">
        <v>0</v>
      </c>
      <c r="P1590" s="16">
        <v>0</v>
      </c>
      <c r="Q1590" s="7" t="s">
        <v>1299</v>
      </c>
      <c r="R1590" s="7" t="str">
        <f>IF(Q1590="","",VLOOKUP(Q1590,Sheet2!$A$14:$B$65,2,0))</f>
        <v>特定集中治療室管理料１</v>
      </c>
      <c r="S1590" s="16">
        <v>6</v>
      </c>
    </row>
    <row r="1591" spans="2:19" outlineLevel="1" x14ac:dyDescent="0.15">
      <c r="B1591" s="10"/>
      <c r="C1591" s="10"/>
      <c r="D1591" s="9" t="s">
        <v>1439</v>
      </c>
      <c r="E1591" s="10"/>
      <c r="F1591" s="10"/>
      <c r="G1591" s="10"/>
      <c r="H1591" s="16">
        <f t="shared" ref="H1591:P1591" si="417">SUBTOTAL(9,H1580:H1590)</f>
        <v>360</v>
      </c>
      <c r="I1591" s="16">
        <f t="shared" si="417"/>
        <v>360</v>
      </c>
      <c r="J1591" s="16">
        <f t="shared" si="417"/>
        <v>0</v>
      </c>
      <c r="K1591" s="16">
        <f t="shared" si="417"/>
        <v>0</v>
      </c>
      <c r="L1591" s="16">
        <f t="shared" si="417"/>
        <v>0</v>
      </c>
      <c r="M1591" s="16">
        <f t="shared" si="417"/>
        <v>0</v>
      </c>
      <c r="N1591" s="16">
        <f t="shared" si="417"/>
        <v>0</v>
      </c>
      <c r="O1591" s="16">
        <f t="shared" si="417"/>
        <v>0</v>
      </c>
      <c r="P1591" s="16">
        <f t="shared" si="417"/>
        <v>0</v>
      </c>
      <c r="Q1591" s="7"/>
      <c r="R1591" s="7"/>
      <c r="S1591" s="16">
        <f>SUBTOTAL(9,S1580:S1590)</f>
        <v>360</v>
      </c>
    </row>
    <row r="1592" spans="2:19" outlineLevel="2" x14ac:dyDescent="0.15">
      <c r="B1592" s="10" t="s">
        <v>1741</v>
      </c>
      <c r="C1592" s="10" t="s">
        <v>10</v>
      </c>
      <c r="D1592" s="7" t="s">
        <v>80</v>
      </c>
      <c r="E1592" s="10" t="s">
        <v>520</v>
      </c>
      <c r="F1592" s="10" t="s">
        <v>1193</v>
      </c>
      <c r="G1592" s="10" t="s">
        <v>1193</v>
      </c>
      <c r="H1592" s="16">
        <v>60</v>
      </c>
      <c r="I1592" s="16">
        <v>60</v>
      </c>
      <c r="J1592" s="16">
        <v>0</v>
      </c>
      <c r="K1592" s="16">
        <v>0</v>
      </c>
      <c r="L1592" s="16">
        <v>0</v>
      </c>
      <c r="M1592" s="16">
        <v>0</v>
      </c>
      <c r="N1592" s="16">
        <v>0</v>
      </c>
      <c r="O1592" s="16">
        <v>0</v>
      </c>
      <c r="P1592" s="16">
        <v>0</v>
      </c>
      <c r="Q1592" s="7" t="s">
        <v>1294</v>
      </c>
      <c r="R1592" s="7" t="str">
        <f>IF(Q1592="","",VLOOKUP(Q1592,Sheet2!$A$14:$B$65,2,0))</f>
        <v>特定機能病院一般病棟７対１入院基本料</v>
      </c>
      <c r="S1592" s="16">
        <v>60</v>
      </c>
    </row>
    <row r="1593" spans="2:19" outlineLevel="2" x14ac:dyDescent="0.15">
      <c r="B1593" s="10" t="s">
        <v>1741</v>
      </c>
      <c r="C1593" s="10" t="s">
        <v>10</v>
      </c>
      <c r="D1593" s="7" t="s">
        <v>80</v>
      </c>
      <c r="E1593" s="10" t="s">
        <v>521</v>
      </c>
      <c r="F1593" s="10" t="s">
        <v>1193</v>
      </c>
      <c r="G1593" s="10" t="s">
        <v>1193</v>
      </c>
      <c r="H1593" s="16">
        <v>0</v>
      </c>
      <c r="I1593" s="16">
        <v>0</v>
      </c>
      <c r="J1593" s="16">
        <v>0</v>
      </c>
      <c r="K1593" s="16">
        <v>60</v>
      </c>
      <c r="L1593" s="16">
        <v>60</v>
      </c>
      <c r="M1593" s="16">
        <v>0</v>
      </c>
      <c r="N1593" s="16">
        <v>0</v>
      </c>
      <c r="O1593" s="16">
        <v>0</v>
      </c>
      <c r="P1593" s="16">
        <v>0</v>
      </c>
      <c r="Q1593" s="7" t="s">
        <v>1257</v>
      </c>
      <c r="R1593" s="7" t="str">
        <f>IF(Q1593="","",VLOOKUP(Q1593,Sheet2!$A$14:$B$65,2,0))</f>
        <v>急性期一般入院料６</v>
      </c>
      <c r="S1593" s="16">
        <v>60</v>
      </c>
    </row>
    <row r="1594" spans="2:19" outlineLevel="2" x14ac:dyDescent="0.15">
      <c r="B1594" s="10" t="s">
        <v>1741</v>
      </c>
      <c r="C1594" s="10" t="s">
        <v>10</v>
      </c>
      <c r="D1594" s="7" t="s">
        <v>80</v>
      </c>
      <c r="E1594" s="10" t="s">
        <v>522</v>
      </c>
      <c r="F1594" s="10" t="s">
        <v>1193</v>
      </c>
      <c r="G1594" s="10" t="s">
        <v>1325</v>
      </c>
      <c r="H1594" s="16">
        <v>0</v>
      </c>
      <c r="I1594" s="16">
        <v>0</v>
      </c>
      <c r="J1594" s="16">
        <v>0</v>
      </c>
      <c r="K1594" s="16">
        <v>58</v>
      </c>
      <c r="L1594" s="16">
        <v>58</v>
      </c>
      <c r="M1594" s="16">
        <v>0</v>
      </c>
      <c r="N1594" s="16">
        <v>58</v>
      </c>
      <c r="O1594" s="16">
        <v>58</v>
      </c>
      <c r="P1594" s="16">
        <v>0</v>
      </c>
      <c r="Q1594" s="7" t="s">
        <v>433</v>
      </c>
      <c r="R1594" s="7" t="str">
        <f>IF(Q1594="","",VLOOKUP(Q1594,Sheet2!$A$14:$B$65,2,0))</f>
        <v/>
      </c>
      <c r="S1594" s="16">
        <v>0</v>
      </c>
    </row>
    <row r="1595" spans="2:19" outlineLevel="2" x14ac:dyDescent="0.15">
      <c r="B1595" s="10" t="s">
        <v>1741</v>
      </c>
      <c r="C1595" s="10" t="s">
        <v>10</v>
      </c>
      <c r="D1595" s="7" t="s">
        <v>80</v>
      </c>
      <c r="E1595" s="10" t="s">
        <v>523</v>
      </c>
      <c r="F1595" s="10" t="s">
        <v>1193</v>
      </c>
      <c r="G1595" s="10" t="s">
        <v>1193</v>
      </c>
      <c r="H1595" s="16">
        <v>0</v>
      </c>
      <c r="I1595" s="16">
        <v>0</v>
      </c>
      <c r="J1595" s="16">
        <v>0</v>
      </c>
      <c r="K1595" s="16">
        <v>60</v>
      </c>
      <c r="L1595" s="16">
        <v>60</v>
      </c>
      <c r="M1595" s="16">
        <v>0</v>
      </c>
      <c r="N1595" s="16">
        <v>0</v>
      </c>
      <c r="O1595" s="16">
        <v>0</v>
      </c>
      <c r="P1595" s="16">
        <v>0</v>
      </c>
      <c r="Q1595" s="7" t="s">
        <v>1257</v>
      </c>
      <c r="R1595" s="7" t="str">
        <f>IF(Q1595="","",VLOOKUP(Q1595,Sheet2!$A$14:$B$65,2,0))</f>
        <v>急性期一般入院料６</v>
      </c>
      <c r="S1595" s="16">
        <v>60</v>
      </c>
    </row>
    <row r="1596" spans="2:19" outlineLevel="2" x14ac:dyDescent="0.15">
      <c r="B1596" s="10" t="s">
        <v>1741</v>
      </c>
      <c r="C1596" s="10" t="s">
        <v>10</v>
      </c>
      <c r="D1596" s="7" t="s">
        <v>80</v>
      </c>
      <c r="E1596" s="10" t="s">
        <v>524</v>
      </c>
      <c r="F1596" s="10" t="s">
        <v>1193</v>
      </c>
      <c r="G1596" s="10" t="s">
        <v>1193</v>
      </c>
      <c r="H1596" s="16">
        <v>0</v>
      </c>
      <c r="I1596" s="16">
        <v>0</v>
      </c>
      <c r="J1596" s="16">
        <v>0</v>
      </c>
      <c r="K1596" s="16">
        <v>60</v>
      </c>
      <c r="L1596" s="16">
        <v>60</v>
      </c>
      <c r="M1596" s="16">
        <v>0</v>
      </c>
      <c r="N1596" s="16">
        <v>0</v>
      </c>
      <c r="O1596" s="16">
        <v>0</v>
      </c>
      <c r="P1596" s="16">
        <v>0</v>
      </c>
      <c r="Q1596" s="7" t="s">
        <v>1257</v>
      </c>
      <c r="R1596" s="7" t="str">
        <f>IF(Q1596="","",VLOOKUP(Q1596,Sheet2!$A$14:$B$65,2,0))</f>
        <v>急性期一般入院料６</v>
      </c>
      <c r="S1596" s="16">
        <v>60</v>
      </c>
    </row>
    <row r="1597" spans="2:19" outlineLevel="1" x14ac:dyDescent="0.15">
      <c r="B1597" s="10"/>
      <c r="C1597" s="10"/>
      <c r="D1597" s="9" t="s">
        <v>1339</v>
      </c>
      <c r="E1597" s="10"/>
      <c r="F1597" s="10"/>
      <c r="G1597" s="10"/>
      <c r="H1597" s="16">
        <f t="shared" ref="H1597:P1597" si="418">SUBTOTAL(9,H1592:H1596)</f>
        <v>60</v>
      </c>
      <c r="I1597" s="16">
        <f t="shared" si="418"/>
        <v>60</v>
      </c>
      <c r="J1597" s="16">
        <f t="shared" si="418"/>
        <v>0</v>
      </c>
      <c r="K1597" s="16">
        <f t="shared" si="418"/>
        <v>238</v>
      </c>
      <c r="L1597" s="16">
        <f t="shared" si="418"/>
        <v>238</v>
      </c>
      <c r="M1597" s="16">
        <f t="shared" si="418"/>
        <v>0</v>
      </c>
      <c r="N1597" s="16">
        <f t="shared" si="418"/>
        <v>58</v>
      </c>
      <c r="O1597" s="16">
        <f t="shared" si="418"/>
        <v>58</v>
      </c>
      <c r="P1597" s="16">
        <f t="shared" si="418"/>
        <v>0</v>
      </c>
      <c r="Q1597" s="7"/>
      <c r="R1597" s="7"/>
      <c r="S1597" s="16">
        <f>SUBTOTAL(9,S1592:S1596)</f>
        <v>240</v>
      </c>
    </row>
    <row r="1598" spans="2:19" outlineLevel="2" x14ac:dyDescent="0.15">
      <c r="B1598" s="10" t="s">
        <v>1741</v>
      </c>
      <c r="C1598" s="10" t="s">
        <v>0</v>
      </c>
      <c r="D1598" s="7" t="s">
        <v>195</v>
      </c>
      <c r="E1598" s="10" t="s">
        <v>634</v>
      </c>
      <c r="F1598" s="10" t="s">
        <v>1323</v>
      </c>
      <c r="G1598" s="10" t="s">
        <v>1193</v>
      </c>
      <c r="H1598" s="16">
        <v>7</v>
      </c>
      <c r="I1598" s="16">
        <v>0</v>
      </c>
      <c r="J1598" s="16">
        <v>7</v>
      </c>
      <c r="K1598" s="16">
        <v>0</v>
      </c>
      <c r="L1598" s="16">
        <v>0</v>
      </c>
      <c r="M1598" s="16">
        <v>0</v>
      </c>
      <c r="N1598" s="16">
        <v>0</v>
      </c>
      <c r="O1598" s="16">
        <v>0</v>
      </c>
      <c r="P1598" s="16">
        <v>0</v>
      </c>
      <c r="Q1598" s="7" t="s">
        <v>1256</v>
      </c>
      <c r="R1598" s="7" t="str">
        <f>IF(Q1598="","",VLOOKUP(Q1598,Sheet2!$A$14:$B$65,2,0))</f>
        <v>急性期一般入院料４</v>
      </c>
      <c r="S1598" s="16">
        <v>7</v>
      </c>
    </row>
    <row r="1599" spans="2:19" outlineLevel="2" x14ac:dyDescent="0.15">
      <c r="B1599" s="10" t="s">
        <v>1741</v>
      </c>
      <c r="C1599" s="10" t="s">
        <v>0</v>
      </c>
      <c r="D1599" s="7" t="s">
        <v>195</v>
      </c>
      <c r="E1599" s="10" t="s">
        <v>767</v>
      </c>
      <c r="F1599" s="10" t="s">
        <v>1323</v>
      </c>
      <c r="G1599" s="10" t="s">
        <v>1193</v>
      </c>
      <c r="H1599" s="16">
        <v>56</v>
      </c>
      <c r="I1599" s="16">
        <v>0</v>
      </c>
      <c r="J1599" s="16">
        <v>56</v>
      </c>
      <c r="K1599" s="16">
        <v>0</v>
      </c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7" t="s">
        <v>1256</v>
      </c>
      <c r="R1599" s="7" t="str">
        <f>IF(Q1599="","",VLOOKUP(Q1599,Sheet2!$A$14:$B$65,2,0))</f>
        <v>急性期一般入院料４</v>
      </c>
      <c r="S1599" s="16">
        <v>56</v>
      </c>
    </row>
    <row r="1600" spans="2:19" outlineLevel="2" x14ac:dyDescent="0.15">
      <c r="B1600" s="10" t="s">
        <v>1741</v>
      </c>
      <c r="C1600" s="10" t="s">
        <v>0</v>
      </c>
      <c r="D1600" s="7" t="s">
        <v>195</v>
      </c>
      <c r="E1600" s="10" t="s">
        <v>768</v>
      </c>
      <c r="F1600" s="10" t="s">
        <v>1193</v>
      </c>
      <c r="G1600" s="10" t="s">
        <v>1193</v>
      </c>
      <c r="H1600" s="16">
        <v>0</v>
      </c>
      <c r="I1600" s="16">
        <v>0</v>
      </c>
      <c r="J1600" s="16">
        <v>0</v>
      </c>
      <c r="K1600" s="16">
        <v>36</v>
      </c>
      <c r="L1600" s="16">
        <v>29</v>
      </c>
      <c r="M1600" s="16">
        <v>7</v>
      </c>
      <c r="N1600" s="16">
        <v>0</v>
      </c>
      <c r="O1600" s="16">
        <v>0</v>
      </c>
      <c r="P1600" s="16">
        <v>0</v>
      </c>
      <c r="Q1600" s="7" t="s">
        <v>1257</v>
      </c>
      <c r="R1600" s="7" t="str">
        <f>IF(Q1600="","",VLOOKUP(Q1600,Sheet2!$A$14:$B$65,2,0))</f>
        <v>急性期一般入院料６</v>
      </c>
      <c r="S1600" s="16">
        <v>36</v>
      </c>
    </row>
    <row r="1601" spans="2:19" outlineLevel="2" x14ac:dyDescent="0.15">
      <c r="B1601" s="10" t="s">
        <v>1741</v>
      </c>
      <c r="C1601" s="10" t="s">
        <v>0</v>
      </c>
      <c r="D1601" s="7" t="s">
        <v>195</v>
      </c>
      <c r="E1601" s="10" t="s">
        <v>769</v>
      </c>
      <c r="F1601" s="10" t="s">
        <v>1193</v>
      </c>
      <c r="G1601" s="10" t="s">
        <v>1193</v>
      </c>
      <c r="H1601" s="16">
        <v>0</v>
      </c>
      <c r="I1601" s="16">
        <v>0</v>
      </c>
      <c r="J1601" s="16">
        <v>0</v>
      </c>
      <c r="K1601" s="16">
        <v>36</v>
      </c>
      <c r="L1601" s="16">
        <v>32</v>
      </c>
      <c r="M1601" s="16">
        <v>4</v>
      </c>
      <c r="N1601" s="16">
        <v>0</v>
      </c>
      <c r="O1601" s="16">
        <v>0</v>
      </c>
      <c r="P1601" s="16">
        <v>0</v>
      </c>
      <c r="Q1601" s="7" t="s">
        <v>1266</v>
      </c>
      <c r="R1601" s="7" t="str">
        <f>IF(Q1601="","",VLOOKUP(Q1601,Sheet2!$A$14:$B$65,2,0))</f>
        <v>急性期一般入院料７</v>
      </c>
      <c r="S1601" s="16">
        <v>36</v>
      </c>
    </row>
    <row r="1602" spans="2:19" outlineLevel="2" x14ac:dyDescent="0.15">
      <c r="B1602" s="10" t="s">
        <v>1741</v>
      </c>
      <c r="C1602" s="10" t="s">
        <v>0</v>
      </c>
      <c r="D1602" s="7" t="s">
        <v>195</v>
      </c>
      <c r="E1602" s="10" t="s">
        <v>873</v>
      </c>
      <c r="F1602" s="10" t="s">
        <v>1193</v>
      </c>
      <c r="G1602" s="10" t="s">
        <v>1193</v>
      </c>
      <c r="H1602" s="16">
        <v>0</v>
      </c>
      <c r="I1602" s="16">
        <v>0</v>
      </c>
      <c r="J1602" s="16">
        <v>0</v>
      </c>
      <c r="K1602" s="16">
        <v>34</v>
      </c>
      <c r="L1602" s="16">
        <v>29</v>
      </c>
      <c r="M1602" s="16">
        <v>5</v>
      </c>
      <c r="N1602" s="16">
        <v>0</v>
      </c>
      <c r="O1602" s="16">
        <v>0</v>
      </c>
      <c r="P1602" s="16">
        <v>0</v>
      </c>
      <c r="Q1602" s="7" t="s">
        <v>1257</v>
      </c>
      <c r="R1602" s="7" t="str">
        <f>IF(Q1602="","",VLOOKUP(Q1602,Sheet2!$A$14:$B$65,2,0))</f>
        <v>急性期一般入院料６</v>
      </c>
      <c r="S1602" s="16">
        <v>34</v>
      </c>
    </row>
    <row r="1603" spans="2:19" outlineLevel="2" x14ac:dyDescent="0.15">
      <c r="B1603" s="10" t="s">
        <v>1741</v>
      </c>
      <c r="C1603" s="10" t="s">
        <v>0</v>
      </c>
      <c r="D1603" s="7" t="s">
        <v>195</v>
      </c>
      <c r="E1603" s="10" t="s">
        <v>770</v>
      </c>
      <c r="F1603" s="10" t="s">
        <v>1323</v>
      </c>
      <c r="G1603" s="10" t="s">
        <v>1323</v>
      </c>
      <c r="H1603" s="16">
        <v>51</v>
      </c>
      <c r="I1603" s="16">
        <v>40</v>
      </c>
      <c r="J1603" s="16">
        <v>11</v>
      </c>
      <c r="K1603" s="16">
        <v>0</v>
      </c>
      <c r="L1603" s="16">
        <v>0</v>
      </c>
      <c r="M1603" s="16">
        <v>0</v>
      </c>
      <c r="N1603" s="16">
        <v>0</v>
      </c>
      <c r="O1603" s="16">
        <v>0</v>
      </c>
      <c r="P1603" s="16">
        <v>0</v>
      </c>
      <c r="Q1603" s="7" t="s">
        <v>1256</v>
      </c>
      <c r="R1603" s="7" t="str">
        <f>IF(Q1603="","",VLOOKUP(Q1603,Sheet2!$A$14:$B$65,2,0))</f>
        <v>急性期一般入院料４</v>
      </c>
      <c r="S1603" s="16">
        <v>51</v>
      </c>
    </row>
    <row r="1604" spans="2:19" outlineLevel="2" x14ac:dyDescent="0.15">
      <c r="B1604" s="10" t="s">
        <v>1741</v>
      </c>
      <c r="C1604" s="10" t="s">
        <v>0</v>
      </c>
      <c r="D1604" s="7" t="s">
        <v>195</v>
      </c>
      <c r="E1604" s="10" t="s">
        <v>771</v>
      </c>
      <c r="F1604" s="10" t="s">
        <v>1193</v>
      </c>
      <c r="G1604" s="10" t="s">
        <v>1193</v>
      </c>
      <c r="H1604" s="16">
        <v>0</v>
      </c>
      <c r="I1604" s="16">
        <v>0</v>
      </c>
      <c r="J1604" s="16">
        <v>0</v>
      </c>
      <c r="K1604" s="16">
        <v>36</v>
      </c>
      <c r="L1604" s="16">
        <v>32</v>
      </c>
      <c r="M1604" s="16">
        <v>4</v>
      </c>
      <c r="N1604" s="16">
        <v>0</v>
      </c>
      <c r="O1604" s="16">
        <v>0</v>
      </c>
      <c r="P1604" s="16">
        <v>0</v>
      </c>
      <c r="Q1604" s="7" t="s">
        <v>1266</v>
      </c>
      <c r="R1604" s="7" t="str">
        <f>IF(Q1604="","",VLOOKUP(Q1604,Sheet2!$A$14:$B$65,2,0))</f>
        <v>急性期一般入院料７</v>
      </c>
      <c r="S1604" s="16">
        <v>36</v>
      </c>
    </row>
    <row r="1605" spans="2:19" outlineLevel="2" x14ac:dyDescent="0.15">
      <c r="B1605" s="10" t="s">
        <v>1741</v>
      </c>
      <c r="C1605" s="10" t="s">
        <v>0</v>
      </c>
      <c r="D1605" s="7" t="s">
        <v>195</v>
      </c>
      <c r="E1605" s="10" t="s">
        <v>874</v>
      </c>
      <c r="F1605" s="10" t="s">
        <v>1193</v>
      </c>
      <c r="G1605" s="10" t="s">
        <v>1193</v>
      </c>
      <c r="H1605" s="16">
        <v>0</v>
      </c>
      <c r="I1605" s="16">
        <v>0</v>
      </c>
      <c r="J1605" s="16">
        <v>0</v>
      </c>
      <c r="K1605" s="16">
        <v>36</v>
      </c>
      <c r="L1605" s="16">
        <v>32</v>
      </c>
      <c r="M1605" s="16">
        <v>4</v>
      </c>
      <c r="N1605" s="16">
        <v>0</v>
      </c>
      <c r="O1605" s="16">
        <v>0</v>
      </c>
      <c r="P1605" s="16">
        <v>0</v>
      </c>
      <c r="Q1605" s="7" t="s">
        <v>1266</v>
      </c>
      <c r="R1605" s="7" t="str">
        <f>IF(Q1605="","",VLOOKUP(Q1605,Sheet2!$A$14:$B$65,2,0))</f>
        <v>急性期一般入院料７</v>
      </c>
      <c r="S1605" s="16">
        <v>36</v>
      </c>
    </row>
    <row r="1606" spans="2:19" outlineLevel="1" x14ac:dyDescent="0.15">
      <c r="B1606" s="10"/>
      <c r="C1606" s="10"/>
      <c r="D1606" s="9" t="s">
        <v>1454</v>
      </c>
      <c r="E1606" s="10"/>
      <c r="F1606" s="10"/>
      <c r="G1606" s="10"/>
      <c r="H1606" s="16">
        <f t="shared" ref="H1606:P1606" si="419">SUBTOTAL(9,H1598:H1605)</f>
        <v>114</v>
      </c>
      <c r="I1606" s="16">
        <f t="shared" si="419"/>
        <v>40</v>
      </c>
      <c r="J1606" s="16">
        <f t="shared" si="419"/>
        <v>74</v>
      </c>
      <c r="K1606" s="16">
        <f t="shared" si="419"/>
        <v>178</v>
      </c>
      <c r="L1606" s="16">
        <f t="shared" si="419"/>
        <v>154</v>
      </c>
      <c r="M1606" s="16">
        <f t="shared" si="419"/>
        <v>24</v>
      </c>
      <c r="N1606" s="16">
        <f t="shared" si="419"/>
        <v>0</v>
      </c>
      <c r="O1606" s="16">
        <f t="shared" si="419"/>
        <v>0</v>
      </c>
      <c r="P1606" s="16">
        <f t="shared" si="419"/>
        <v>0</v>
      </c>
      <c r="Q1606" s="7"/>
      <c r="R1606" s="7"/>
      <c r="S1606" s="16">
        <f>SUBTOTAL(9,S1598:S1605)</f>
        <v>292</v>
      </c>
    </row>
    <row r="1607" spans="2:19" outlineLevel="2" x14ac:dyDescent="0.15">
      <c r="B1607" s="10" t="s">
        <v>1741</v>
      </c>
      <c r="C1607" s="10" t="s">
        <v>0</v>
      </c>
      <c r="D1607" s="7" t="s">
        <v>329</v>
      </c>
      <c r="E1607" s="10" t="s">
        <v>495</v>
      </c>
      <c r="F1607" s="10" t="s">
        <v>1193</v>
      </c>
      <c r="G1607" s="10" t="s">
        <v>1193</v>
      </c>
      <c r="H1607" s="16">
        <v>20</v>
      </c>
      <c r="I1607" s="16">
        <v>20</v>
      </c>
      <c r="J1607" s="16">
        <v>0</v>
      </c>
      <c r="K1607" s="16">
        <v>0</v>
      </c>
      <c r="L1607" s="16">
        <v>0</v>
      </c>
      <c r="M1607" s="16">
        <v>0</v>
      </c>
      <c r="N1607" s="16">
        <v>0</v>
      </c>
      <c r="O1607" s="16">
        <v>0</v>
      </c>
      <c r="P1607" s="16">
        <v>0</v>
      </c>
      <c r="Q1607" s="7" t="s">
        <v>1290</v>
      </c>
      <c r="R1607" s="7" t="str">
        <f>IF(Q1607="","",VLOOKUP(Q1607,Sheet2!$A$14:$B$65,2,0))</f>
        <v>回復期リハビリテーション病棟入院料４</v>
      </c>
      <c r="S1607" s="16">
        <v>20</v>
      </c>
    </row>
    <row r="1608" spans="2:19" outlineLevel="1" x14ac:dyDescent="0.15">
      <c r="B1608" s="10"/>
      <c r="C1608" s="10"/>
      <c r="D1608" s="9" t="s">
        <v>1587</v>
      </c>
      <c r="E1608" s="10"/>
      <c r="F1608" s="10"/>
      <c r="G1608" s="10"/>
      <c r="H1608" s="16">
        <f t="shared" ref="H1608:P1608" si="420">SUBTOTAL(9,H1607:H1607)</f>
        <v>20</v>
      </c>
      <c r="I1608" s="16">
        <f t="shared" si="420"/>
        <v>20</v>
      </c>
      <c r="J1608" s="16">
        <f t="shared" si="420"/>
        <v>0</v>
      </c>
      <c r="K1608" s="16">
        <f t="shared" si="420"/>
        <v>0</v>
      </c>
      <c r="L1608" s="16">
        <f t="shared" si="420"/>
        <v>0</v>
      </c>
      <c r="M1608" s="16">
        <f t="shared" si="420"/>
        <v>0</v>
      </c>
      <c r="N1608" s="16">
        <f t="shared" si="420"/>
        <v>0</v>
      </c>
      <c r="O1608" s="16">
        <f t="shared" si="420"/>
        <v>0</v>
      </c>
      <c r="P1608" s="16">
        <f t="shared" si="420"/>
        <v>0</v>
      </c>
      <c r="Q1608" s="7"/>
      <c r="R1608" s="7"/>
      <c r="S1608" s="16">
        <f>SUBTOTAL(9,S1607:S1607)</f>
        <v>20</v>
      </c>
    </row>
    <row r="1609" spans="2:19" outlineLevel="2" x14ac:dyDescent="0.15">
      <c r="B1609" s="10" t="s">
        <v>1741</v>
      </c>
      <c r="C1609" s="10" t="s">
        <v>0</v>
      </c>
      <c r="D1609" s="7" t="s">
        <v>368</v>
      </c>
      <c r="E1609" s="10" t="s">
        <v>491</v>
      </c>
      <c r="F1609" s="10" t="s">
        <v>1193</v>
      </c>
      <c r="G1609" s="10" t="s">
        <v>1193</v>
      </c>
      <c r="H1609" s="16">
        <v>60</v>
      </c>
      <c r="I1609" s="16">
        <v>60</v>
      </c>
      <c r="J1609" s="16">
        <v>0</v>
      </c>
      <c r="K1609" s="16">
        <v>0</v>
      </c>
      <c r="L1609" s="16">
        <v>0</v>
      </c>
      <c r="M1609" s="16">
        <v>0</v>
      </c>
      <c r="N1609" s="16">
        <v>0</v>
      </c>
      <c r="O1609" s="16">
        <v>0</v>
      </c>
      <c r="P1609" s="16">
        <v>0</v>
      </c>
      <c r="Q1609" s="7" t="s">
        <v>1284</v>
      </c>
      <c r="R1609" s="7" t="str">
        <f>IF(Q1609="","",VLOOKUP(Q1609,Sheet2!$A$14:$B$65,2,0))</f>
        <v>特定機能病院一般病棟10対１入院基本料</v>
      </c>
      <c r="S1609" s="16">
        <v>60</v>
      </c>
    </row>
    <row r="1610" spans="2:19" outlineLevel="1" x14ac:dyDescent="0.15">
      <c r="B1610" s="10"/>
      <c r="C1610" s="10"/>
      <c r="D1610" s="9" t="s">
        <v>1626</v>
      </c>
      <c r="E1610" s="10"/>
      <c r="F1610" s="10"/>
      <c r="G1610" s="10"/>
      <c r="H1610" s="16">
        <f t="shared" ref="H1610:P1610" si="421">SUBTOTAL(9,H1609:H1609)</f>
        <v>60</v>
      </c>
      <c r="I1610" s="16">
        <f t="shared" si="421"/>
        <v>60</v>
      </c>
      <c r="J1610" s="16">
        <f t="shared" si="421"/>
        <v>0</v>
      </c>
      <c r="K1610" s="16">
        <f t="shared" si="421"/>
        <v>0</v>
      </c>
      <c r="L1610" s="16">
        <f t="shared" si="421"/>
        <v>0</v>
      </c>
      <c r="M1610" s="16">
        <f t="shared" si="421"/>
        <v>0</v>
      </c>
      <c r="N1610" s="16">
        <f t="shared" si="421"/>
        <v>0</v>
      </c>
      <c r="O1610" s="16">
        <f t="shared" si="421"/>
        <v>0</v>
      </c>
      <c r="P1610" s="16">
        <f t="shared" si="421"/>
        <v>0</v>
      </c>
      <c r="Q1610" s="7"/>
      <c r="R1610" s="7"/>
      <c r="S1610" s="16">
        <f>SUBTOTAL(9,S1609:S1609)</f>
        <v>60</v>
      </c>
    </row>
    <row r="1611" spans="2:19" outlineLevel="2" x14ac:dyDescent="0.15">
      <c r="B1611" s="10" t="s">
        <v>1741</v>
      </c>
      <c r="C1611" s="10" t="s">
        <v>0</v>
      </c>
      <c r="D1611" s="7" t="s">
        <v>103</v>
      </c>
      <c r="E1611" s="10" t="s">
        <v>534</v>
      </c>
      <c r="F1611" s="10" t="s">
        <v>1321</v>
      </c>
      <c r="G1611" s="10" t="s">
        <v>1321</v>
      </c>
      <c r="H1611" s="16">
        <v>6</v>
      </c>
      <c r="I1611" s="16">
        <v>6</v>
      </c>
      <c r="J1611" s="16">
        <v>0</v>
      </c>
      <c r="K1611" s="16">
        <v>0</v>
      </c>
      <c r="L1611" s="16">
        <v>0</v>
      </c>
      <c r="M1611" s="16">
        <v>0</v>
      </c>
      <c r="N1611" s="16">
        <v>0</v>
      </c>
      <c r="O1611" s="16">
        <v>0</v>
      </c>
      <c r="P1611" s="16">
        <v>0</v>
      </c>
      <c r="Q1611" s="7" t="s">
        <v>1264</v>
      </c>
      <c r="R1611" s="7" t="str">
        <f>IF(Q1611="","",VLOOKUP(Q1611,Sheet2!$A$14:$B$65,2,0))</f>
        <v>障害者施設等13対１入院基本料</v>
      </c>
      <c r="S1611" s="16">
        <v>6</v>
      </c>
    </row>
    <row r="1612" spans="2:19" outlineLevel="2" x14ac:dyDescent="0.15">
      <c r="B1612" s="10" t="s">
        <v>1741</v>
      </c>
      <c r="C1612" s="10" t="s">
        <v>0</v>
      </c>
      <c r="D1612" s="7" t="s">
        <v>103</v>
      </c>
      <c r="E1612" s="10" t="s">
        <v>533</v>
      </c>
      <c r="F1612" s="10" t="s">
        <v>1321</v>
      </c>
      <c r="G1612" s="10" t="s">
        <v>1321</v>
      </c>
      <c r="H1612" s="16">
        <v>10</v>
      </c>
      <c r="I1612" s="16">
        <v>10</v>
      </c>
      <c r="J1612" s="16">
        <v>0</v>
      </c>
      <c r="K1612" s="16">
        <v>0</v>
      </c>
      <c r="L1612" s="16">
        <v>0</v>
      </c>
      <c r="M1612" s="16">
        <v>0</v>
      </c>
      <c r="N1612" s="16">
        <v>0</v>
      </c>
      <c r="O1612" s="16">
        <v>0</v>
      </c>
      <c r="P1612" s="16">
        <v>0</v>
      </c>
      <c r="Q1612" s="7" t="s">
        <v>1301</v>
      </c>
      <c r="R1612" s="7" t="str">
        <f>IF(Q1612="","",VLOOKUP(Q1612,Sheet2!$A$14:$B$65,2,0))</f>
        <v>救命救急入院料３</v>
      </c>
      <c r="S1612" s="16">
        <v>10</v>
      </c>
    </row>
    <row r="1613" spans="2:19" outlineLevel="2" x14ac:dyDescent="0.15">
      <c r="B1613" s="10" t="s">
        <v>1741</v>
      </c>
      <c r="C1613" s="10" t="s">
        <v>0</v>
      </c>
      <c r="D1613" s="7" t="s">
        <v>103</v>
      </c>
      <c r="E1613" s="10" t="s">
        <v>536</v>
      </c>
      <c r="F1613" s="10" t="s">
        <v>1322</v>
      </c>
      <c r="G1613" s="10" t="s">
        <v>1322</v>
      </c>
      <c r="H1613" s="16">
        <v>14</v>
      </c>
      <c r="I1613" s="16">
        <v>14</v>
      </c>
      <c r="J1613" s="16">
        <v>0</v>
      </c>
      <c r="K1613" s="16">
        <v>0</v>
      </c>
      <c r="L1613" s="16">
        <v>0</v>
      </c>
      <c r="M1613" s="16">
        <v>0</v>
      </c>
      <c r="N1613" s="16">
        <v>0</v>
      </c>
      <c r="O1613" s="16">
        <v>0</v>
      </c>
      <c r="P1613" s="16">
        <v>0</v>
      </c>
      <c r="Q1613" s="7" t="s">
        <v>1219</v>
      </c>
      <c r="R1613" s="7" t="str">
        <f>IF(Q1613="","",VLOOKUP(Q1613,Sheet2!$A$14:$B$65,2,0))</f>
        <v>急性期一般入院料１</v>
      </c>
      <c r="S1613" s="16">
        <v>14</v>
      </c>
    </row>
    <row r="1614" spans="2:19" outlineLevel="2" x14ac:dyDescent="0.15">
      <c r="B1614" s="10" t="s">
        <v>1741</v>
      </c>
      <c r="C1614" s="10" t="s">
        <v>0</v>
      </c>
      <c r="D1614" s="7" t="s">
        <v>103</v>
      </c>
      <c r="E1614" s="10" t="s">
        <v>538</v>
      </c>
      <c r="F1614" s="10" t="s">
        <v>1321</v>
      </c>
      <c r="G1614" s="10" t="s">
        <v>1321</v>
      </c>
      <c r="H1614" s="16">
        <v>52</v>
      </c>
      <c r="I1614" s="16">
        <v>52</v>
      </c>
      <c r="J1614" s="16">
        <v>0</v>
      </c>
      <c r="K1614" s="16">
        <v>0</v>
      </c>
      <c r="L1614" s="16">
        <v>0</v>
      </c>
      <c r="M1614" s="16">
        <v>0</v>
      </c>
      <c r="N1614" s="16">
        <v>0</v>
      </c>
      <c r="O1614" s="16">
        <v>0</v>
      </c>
      <c r="P1614" s="16">
        <v>0</v>
      </c>
      <c r="Q1614" s="7" t="s">
        <v>1219</v>
      </c>
      <c r="R1614" s="7" t="str">
        <f>IF(Q1614="","",VLOOKUP(Q1614,Sheet2!$A$14:$B$65,2,0))</f>
        <v>急性期一般入院料１</v>
      </c>
      <c r="S1614" s="16">
        <v>52</v>
      </c>
    </row>
    <row r="1615" spans="2:19" outlineLevel="2" x14ac:dyDescent="0.15">
      <c r="B1615" s="10" t="s">
        <v>1741</v>
      </c>
      <c r="C1615" s="10" t="s">
        <v>0</v>
      </c>
      <c r="D1615" s="7" t="s">
        <v>103</v>
      </c>
      <c r="E1615" s="10" t="s">
        <v>540</v>
      </c>
      <c r="F1615" s="10" t="s">
        <v>1322</v>
      </c>
      <c r="G1615" s="10" t="s">
        <v>1322</v>
      </c>
      <c r="H1615" s="16">
        <v>58</v>
      </c>
      <c r="I1615" s="16">
        <v>58</v>
      </c>
      <c r="J1615" s="16">
        <v>0</v>
      </c>
      <c r="K1615" s="16">
        <v>0</v>
      </c>
      <c r="L1615" s="16">
        <v>0</v>
      </c>
      <c r="M1615" s="16">
        <v>0</v>
      </c>
      <c r="N1615" s="16">
        <v>0</v>
      </c>
      <c r="O1615" s="16">
        <v>0</v>
      </c>
      <c r="P1615" s="16">
        <v>0</v>
      </c>
      <c r="Q1615" s="7" t="s">
        <v>1219</v>
      </c>
      <c r="R1615" s="7" t="str">
        <f>IF(Q1615="","",VLOOKUP(Q1615,Sheet2!$A$14:$B$65,2,0))</f>
        <v>急性期一般入院料１</v>
      </c>
      <c r="S1615" s="16">
        <v>58</v>
      </c>
    </row>
    <row r="1616" spans="2:19" outlineLevel="2" x14ac:dyDescent="0.15">
      <c r="B1616" s="10" t="s">
        <v>1741</v>
      </c>
      <c r="C1616" s="10" t="s">
        <v>0</v>
      </c>
      <c r="D1616" s="7" t="s">
        <v>103</v>
      </c>
      <c r="E1616" s="10" t="s">
        <v>599</v>
      </c>
      <c r="F1616" s="10" t="s">
        <v>1322</v>
      </c>
      <c r="G1616" s="10" t="s">
        <v>1322</v>
      </c>
      <c r="H1616" s="16">
        <v>30</v>
      </c>
      <c r="I1616" s="16">
        <v>30</v>
      </c>
      <c r="J1616" s="16">
        <v>0</v>
      </c>
      <c r="K1616" s="16">
        <v>0</v>
      </c>
      <c r="L1616" s="16">
        <v>0</v>
      </c>
      <c r="M1616" s="16">
        <v>0</v>
      </c>
      <c r="N1616" s="16">
        <v>0</v>
      </c>
      <c r="O1616" s="16">
        <v>0</v>
      </c>
      <c r="P1616" s="16">
        <v>0</v>
      </c>
      <c r="Q1616" s="7" t="s">
        <v>1219</v>
      </c>
      <c r="R1616" s="7" t="str">
        <f>IF(Q1616="","",VLOOKUP(Q1616,Sheet2!$A$14:$B$65,2,0))</f>
        <v>急性期一般入院料１</v>
      </c>
      <c r="S1616" s="16">
        <v>30</v>
      </c>
    </row>
    <row r="1617" spans="2:19" outlineLevel="2" x14ac:dyDescent="0.15">
      <c r="B1617" s="10" t="s">
        <v>1741</v>
      </c>
      <c r="C1617" s="10" t="s">
        <v>0</v>
      </c>
      <c r="D1617" s="7" t="s">
        <v>103</v>
      </c>
      <c r="E1617" s="10" t="s">
        <v>600</v>
      </c>
      <c r="F1617" s="10" t="s">
        <v>1322</v>
      </c>
      <c r="G1617" s="10" t="s">
        <v>1322</v>
      </c>
      <c r="H1617" s="16">
        <v>53</v>
      </c>
      <c r="I1617" s="16">
        <v>53</v>
      </c>
      <c r="J1617" s="16">
        <v>0</v>
      </c>
      <c r="K1617" s="16">
        <v>0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  <c r="Q1617" s="7" t="s">
        <v>1219</v>
      </c>
      <c r="R1617" s="7" t="str">
        <f>IF(Q1617="","",VLOOKUP(Q1617,Sheet2!$A$14:$B$65,2,0))</f>
        <v>急性期一般入院料１</v>
      </c>
      <c r="S1617" s="16">
        <v>53</v>
      </c>
    </row>
    <row r="1618" spans="2:19" outlineLevel="2" x14ac:dyDescent="0.15">
      <c r="B1618" s="10" t="s">
        <v>1741</v>
      </c>
      <c r="C1618" s="10" t="s">
        <v>0</v>
      </c>
      <c r="D1618" s="7" t="s">
        <v>103</v>
      </c>
      <c r="E1618" s="10" t="s">
        <v>601</v>
      </c>
      <c r="F1618" s="10" t="s">
        <v>1322</v>
      </c>
      <c r="G1618" s="10" t="s">
        <v>1322</v>
      </c>
      <c r="H1618" s="16">
        <v>58</v>
      </c>
      <c r="I1618" s="16">
        <v>58</v>
      </c>
      <c r="J1618" s="16">
        <v>0</v>
      </c>
      <c r="K1618" s="16">
        <v>0</v>
      </c>
      <c r="L1618" s="16">
        <v>0</v>
      </c>
      <c r="M1618" s="16">
        <v>0</v>
      </c>
      <c r="N1618" s="16">
        <v>0</v>
      </c>
      <c r="O1618" s="16">
        <v>0</v>
      </c>
      <c r="P1618" s="16">
        <v>0</v>
      </c>
      <c r="Q1618" s="7" t="s">
        <v>1219</v>
      </c>
      <c r="R1618" s="7" t="str">
        <f>IF(Q1618="","",VLOOKUP(Q1618,Sheet2!$A$14:$B$65,2,0))</f>
        <v>急性期一般入院料１</v>
      </c>
      <c r="S1618" s="16">
        <v>58</v>
      </c>
    </row>
    <row r="1619" spans="2:19" outlineLevel="2" x14ac:dyDescent="0.15">
      <c r="B1619" s="10" t="s">
        <v>1741</v>
      </c>
      <c r="C1619" s="10" t="s">
        <v>0</v>
      </c>
      <c r="D1619" s="7" t="s">
        <v>103</v>
      </c>
      <c r="E1619" s="10" t="s">
        <v>602</v>
      </c>
      <c r="F1619" s="10" t="s">
        <v>1193</v>
      </c>
      <c r="G1619" s="10" t="s">
        <v>1193</v>
      </c>
      <c r="H1619" s="16">
        <v>54</v>
      </c>
      <c r="I1619" s="16">
        <v>54</v>
      </c>
      <c r="J1619" s="16">
        <v>0</v>
      </c>
      <c r="K1619" s="16">
        <v>0</v>
      </c>
      <c r="L1619" s="16">
        <v>0</v>
      </c>
      <c r="M1619" s="16">
        <v>0</v>
      </c>
      <c r="N1619" s="16">
        <v>0</v>
      </c>
      <c r="O1619" s="16">
        <v>0</v>
      </c>
      <c r="P1619" s="16">
        <v>0</v>
      </c>
      <c r="Q1619" s="7" t="s">
        <v>1294</v>
      </c>
      <c r="R1619" s="7" t="str">
        <f>IF(Q1619="","",VLOOKUP(Q1619,Sheet2!$A$14:$B$65,2,0))</f>
        <v>特定機能病院一般病棟７対１入院基本料</v>
      </c>
      <c r="S1619" s="16">
        <v>54</v>
      </c>
    </row>
    <row r="1620" spans="2:19" outlineLevel="2" x14ac:dyDescent="0.15">
      <c r="B1620" s="10" t="s">
        <v>1741</v>
      </c>
      <c r="C1620" s="10" t="s">
        <v>0</v>
      </c>
      <c r="D1620" s="7" t="s">
        <v>103</v>
      </c>
      <c r="E1620" s="10" t="s">
        <v>603</v>
      </c>
      <c r="F1620" s="10" t="s">
        <v>1322</v>
      </c>
      <c r="G1620" s="10" t="s">
        <v>1322</v>
      </c>
      <c r="H1620" s="16">
        <v>55</v>
      </c>
      <c r="I1620" s="16">
        <v>55</v>
      </c>
      <c r="J1620" s="16">
        <v>0</v>
      </c>
      <c r="K1620" s="16">
        <v>0</v>
      </c>
      <c r="L1620" s="16">
        <v>0</v>
      </c>
      <c r="M1620" s="16">
        <v>0</v>
      </c>
      <c r="N1620" s="16">
        <v>0</v>
      </c>
      <c r="O1620" s="16">
        <v>0</v>
      </c>
      <c r="P1620" s="16">
        <v>0</v>
      </c>
      <c r="Q1620" s="7" t="s">
        <v>1219</v>
      </c>
      <c r="R1620" s="7" t="str">
        <f>IF(Q1620="","",VLOOKUP(Q1620,Sheet2!$A$14:$B$65,2,0))</f>
        <v>急性期一般入院料１</v>
      </c>
      <c r="S1620" s="16">
        <v>55</v>
      </c>
    </row>
    <row r="1621" spans="2:19" outlineLevel="2" x14ac:dyDescent="0.15">
      <c r="B1621" s="10" t="s">
        <v>1741</v>
      </c>
      <c r="C1621" s="10" t="s">
        <v>0</v>
      </c>
      <c r="D1621" s="7" t="s">
        <v>103</v>
      </c>
      <c r="E1621" s="10" t="s">
        <v>604</v>
      </c>
      <c r="F1621" s="10" t="s">
        <v>1323</v>
      </c>
      <c r="G1621" s="10" t="s">
        <v>1323</v>
      </c>
      <c r="H1621" s="16">
        <v>54</v>
      </c>
      <c r="I1621" s="16">
        <v>54</v>
      </c>
      <c r="J1621" s="16">
        <v>0</v>
      </c>
      <c r="K1621" s="16">
        <v>0</v>
      </c>
      <c r="L1621" s="16">
        <v>0</v>
      </c>
      <c r="M1621" s="16">
        <v>0</v>
      </c>
      <c r="N1621" s="16">
        <v>0</v>
      </c>
      <c r="O1621" s="16">
        <v>0</v>
      </c>
      <c r="P1621" s="16">
        <v>0</v>
      </c>
      <c r="Q1621" s="7" t="s">
        <v>1282</v>
      </c>
      <c r="R1621" s="7" t="str">
        <f>IF(Q1621="","",VLOOKUP(Q1621,Sheet2!$A$14:$B$65,2,0))</f>
        <v>小児入院医療管理料３</v>
      </c>
      <c r="S1621" s="16">
        <v>54</v>
      </c>
    </row>
    <row r="1622" spans="2:19" outlineLevel="2" x14ac:dyDescent="0.15">
      <c r="B1622" s="10" t="s">
        <v>1741</v>
      </c>
      <c r="C1622" s="10" t="s">
        <v>0</v>
      </c>
      <c r="D1622" s="7" t="s">
        <v>103</v>
      </c>
      <c r="E1622" s="10" t="s">
        <v>605</v>
      </c>
      <c r="F1622" s="10" t="s">
        <v>1322</v>
      </c>
      <c r="G1622" s="10" t="s">
        <v>1322</v>
      </c>
      <c r="H1622" s="16">
        <v>55</v>
      </c>
      <c r="I1622" s="16">
        <v>55</v>
      </c>
      <c r="J1622" s="16">
        <v>0</v>
      </c>
      <c r="K1622" s="16">
        <v>0</v>
      </c>
      <c r="L1622" s="16">
        <v>0</v>
      </c>
      <c r="M1622" s="16">
        <v>0</v>
      </c>
      <c r="N1622" s="16">
        <v>0</v>
      </c>
      <c r="O1622" s="16">
        <v>0</v>
      </c>
      <c r="P1622" s="16">
        <v>0</v>
      </c>
      <c r="Q1622" s="7" t="s">
        <v>1219</v>
      </c>
      <c r="R1622" s="7" t="str">
        <f>IF(Q1622="","",VLOOKUP(Q1622,Sheet2!$A$14:$B$65,2,0))</f>
        <v>急性期一般入院料１</v>
      </c>
      <c r="S1622" s="16">
        <v>55</v>
      </c>
    </row>
    <row r="1623" spans="2:19" outlineLevel="1" x14ac:dyDescent="0.15">
      <c r="B1623" s="10"/>
      <c r="C1623" s="10"/>
      <c r="D1623" s="9" t="s">
        <v>1362</v>
      </c>
      <c r="E1623" s="10"/>
      <c r="F1623" s="10"/>
      <c r="G1623" s="10"/>
      <c r="H1623" s="16">
        <f t="shared" ref="H1623:P1623" si="422">SUBTOTAL(9,H1611:H1622)</f>
        <v>499</v>
      </c>
      <c r="I1623" s="16">
        <f t="shared" si="422"/>
        <v>499</v>
      </c>
      <c r="J1623" s="16">
        <f t="shared" si="422"/>
        <v>0</v>
      </c>
      <c r="K1623" s="16">
        <f t="shared" si="422"/>
        <v>0</v>
      </c>
      <c r="L1623" s="16">
        <f t="shared" si="422"/>
        <v>0</v>
      </c>
      <c r="M1623" s="16">
        <f t="shared" si="422"/>
        <v>0</v>
      </c>
      <c r="N1623" s="16">
        <f t="shared" si="422"/>
        <v>0</v>
      </c>
      <c r="O1623" s="16">
        <f t="shared" si="422"/>
        <v>0</v>
      </c>
      <c r="P1623" s="16">
        <f t="shared" si="422"/>
        <v>0</v>
      </c>
      <c r="Q1623" s="7"/>
      <c r="R1623" s="7"/>
      <c r="S1623" s="16">
        <f>SUBTOTAL(9,S1611:S1622)</f>
        <v>499</v>
      </c>
    </row>
    <row r="1624" spans="2:19" outlineLevel="2" x14ac:dyDescent="0.15">
      <c r="B1624" s="10" t="s">
        <v>1741</v>
      </c>
      <c r="C1624" s="10" t="s">
        <v>0</v>
      </c>
      <c r="D1624" s="7" t="s">
        <v>361</v>
      </c>
      <c r="E1624" s="10" t="s">
        <v>531</v>
      </c>
      <c r="F1624" s="10" t="s">
        <v>1322</v>
      </c>
      <c r="G1624" s="10" t="s">
        <v>1322</v>
      </c>
      <c r="H1624" s="16">
        <v>60</v>
      </c>
      <c r="I1624" s="16">
        <v>59</v>
      </c>
      <c r="J1624" s="16">
        <v>1</v>
      </c>
      <c r="K1624" s="16">
        <v>0</v>
      </c>
      <c r="L1624" s="16">
        <v>0</v>
      </c>
      <c r="M1624" s="16">
        <v>0</v>
      </c>
      <c r="N1624" s="16">
        <v>0</v>
      </c>
      <c r="O1624" s="16">
        <v>0</v>
      </c>
      <c r="P1624" s="16">
        <v>0</v>
      </c>
      <c r="Q1624" s="7" t="s">
        <v>1254</v>
      </c>
      <c r="R1624" s="7" t="str">
        <f>IF(Q1624="","",VLOOKUP(Q1624,Sheet2!$A$14:$B$65,2,0))</f>
        <v>急性期一般入院料２</v>
      </c>
      <c r="S1624" s="16">
        <v>60</v>
      </c>
    </row>
    <row r="1625" spans="2:19" outlineLevel="1" x14ac:dyDescent="0.15">
      <c r="B1625" s="10"/>
      <c r="C1625" s="10"/>
      <c r="D1625" s="9" t="s">
        <v>1619</v>
      </c>
      <c r="E1625" s="10"/>
      <c r="F1625" s="10"/>
      <c r="G1625" s="10"/>
      <c r="H1625" s="16">
        <f t="shared" ref="H1625:P1625" si="423">SUBTOTAL(9,H1624:H1624)</f>
        <v>60</v>
      </c>
      <c r="I1625" s="16">
        <f t="shared" si="423"/>
        <v>59</v>
      </c>
      <c r="J1625" s="16">
        <f t="shared" si="423"/>
        <v>1</v>
      </c>
      <c r="K1625" s="16">
        <f t="shared" si="423"/>
        <v>0</v>
      </c>
      <c r="L1625" s="16">
        <f t="shared" si="423"/>
        <v>0</v>
      </c>
      <c r="M1625" s="16">
        <f t="shared" si="423"/>
        <v>0</v>
      </c>
      <c r="N1625" s="16">
        <f t="shared" si="423"/>
        <v>0</v>
      </c>
      <c r="O1625" s="16">
        <f t="shared" si="423"/>
        <v>0</v>
      </c>
      <c r="P1625" s="16">
        <f t="shared" si="423"/>
        <v>0</v>
      </c>
      <c r="Q1625" s="7"/>
      <c r="R1625" s="7"/>
      <c r="S1625" s="16">
        <f>SUBTOTAL(9,S1624:S1624)</f>
        <v>60</v>
      </c>
    </row>
    <row r="1626" spans="2:19" outlineLevel="2" x14ac:dyDescent="0.15">
      <c r="B1626" s="10" t="s">
        <v>1741</v>
      </c>
      <c r="C1626" s="10" t="s">
        <v>0</v>
      </c>
      <c r="D1626" s="7" t="s">
        <v>93</v>
      </c>
      <c r="E1626" s="10" t="s">
        <v>550</v>
      </c>
      <c r="F1626" s="10" t="s">
        <v>1193</v>
      </c>
      <c r="G1626" s="10" t="s">
        <v>1193</v>
      </c>
      <c r="H1626" s="16">
        <v>0</v>
      </c>
      <c r="I1626" s="16">
        <v>0</v>
      </c>
      <c r="J1626" s="16">
        <v>0</v>
      </c>
      <c r="K1626" s="16">
        <v>41</v>
      </c>
      <c r="L1626" s="16">
        <v>41</v>
      </c>
      <c r="M1626" s="16">
        <v>0</v>
      </c>
      <c r="N1626" s="16">
        <v>0</v>
      </c>
      <c r="O1626" s="16">
        <v>0</v>
      </c>
      <c r="P1626" s="16">
        <v>0</v>
      </c>
      <c r="Q1626" s="7" t="s">
        <v>1257</v>
      </c>
      <c r="R1626" s="7" t="str">
        <f>IF(Q1626="","",VLOOKUP(Q1626,Sheet2!$A$14:$B$65,2,0))</f>
        <v>急性期一般入院料６</v>
      </c>
      <c r="S1626" s="16">
        <v>41</v>
      </c>
    </row>
    <row r="1627" spans="2:19" outlineLevel="2" x14ac:dyDescent="0.15">
      <c r="B1627" s="10" t="s">
        <v>1741</v>
      </c>
      <c r="C1627" s="10" t="s">
        <v>0</v>
      </c>
      <c r="D1627" s="7" t="s">
        <v>93</v>
      </c>
      <c r="E1627" s="10" t="s">
        <v>551</v>
      </c>
      <c r="F1627" s="10" t="s">
        <v>1322</v>
      </c>
      <c r="G1627" s="10" t="s">
        <v>1322</v>
      </c>
      <c r="H1627" s="16">
        <v>38</v>
      </c>
      <c r="I1627" s="16">
        <v>38</v>
      </c>
      <c r="J1627" s="16">
        <v>0</v>
      </c>
      <c r="K1627" s="16">
        <v>0</v>
      </c>
      <c r="L1627" s="16">
        <v>0</v>
      </c>
      <c r="M1627" s="16">
        <v>0</v>
      </c>
      <c r="N1627" s="16">
        <v>0</v>
      </c>
      <c r="O1627" s="16">
        <v>0</v>
      </c>
      <c r="P1627" s="16">
        <v>0</v>
      </c>
      <c r="Q1627" s="7" t="s">
        <v>1219</v>
      </c>
      <c r="R1627" s="7" t="str">
        <f>IF(Q1627="","",VLOOKUP(Q1627,Sheet2!$A$14:$B$65,2,0))</f>
        <v>急性期一般入院料１</v>
      </c>
      <c r="S1627" s="16">
        <v>38</v>
      </c>
    </row>
    <row r="1628" spans="2:19" outlineLevel="2" x14ac:dyDescent="0.15">
      <c r="B1628" s="10" t="s">
        <v>1741</v>
      </c>
      <c r="C1628" s="10" t="s">
        <v>0</v>
      </c>
      <c r="D1628" s="7" t="s">
        <v>93</v>
      </c>
      <c r="E1628" s="10" t="s">
        <v>552</v>
      </c>
      <c r="F1628" s="10" t="s">
        <v>1322</v>
      </c>
      <c r="G1628" s="10" t="s">
        <v>1322</v>
      </c>
      <c r="H1628" s="16">
        <v>45</v>
      </c>
      <c r="I1628" s="16">
        <v>45</v>
      </c>
      <c r="J1628" s="16">
        <v>0</v>
      </c>
      <c r="K1628" s="16">
        <v>0</v>
      </c>
      <c r="L1628" s="16">
        <v>0</v>
      </c>
      <c r="M1628" s="16">
        <v>0</v>
      </c>
      <c r="N1628" s="16">
        <v>0</v>
      </c>
      <c r="O1628" s="16">
        <v>0</v>
      </c>
      <c r="P1628" s="16">
        <v>0</v>
      </c>
      <c r="Q1628" s="7" t="s">
        <v>1282</v>
      </c>
      <c r="R1628" s="7" t="str">
        <f>IF(Q1628="","",VLOOKUP(Q1628,Sheet2!$A$14:$B$65,2,0))</f>
        <v>小児入院医療管理料３</v>
      </c>
      <c r="S1628" s="16">
        <v>45</v>
      </c>
    </row>
    <row r="1629" spans="2:19" outlineLevel="2" x14ac:dyDescent="0.15">
      <c r="B1629" s="10" t="s">
        <v>1741</v>
      </c>
      <c r="C1629" s="10" t="s">
        <v>0</v>
      </c>
      <c r="D1629" s="7" t="s">
        <v>93</v>
      </c>
      <c r="E1629" s="10" t="s">
        <v>553</v>
      </c>
      <c r="F1629" s="10" t="s">
        <v>1322</v>
      </c>
      <c r="G1629" s="10" t="s">
        <v>1322</v>
      </c>
      <c r="H1629" s="16">
        <v>44</v>
      </c>
      <c r="I1629" s="16">
        <v>44</v>
      </c>
      <c r="J1629" s="16">
        <v>0</v>
      </c>
      <c r="K1629" s="16">
        <v>0</v>
      </c>
      <c r="L1629" s="16">
        <v>0</v>
      </c>
      <c r="M1629" s="16">
        <v>0</v>
      </c>
      <c r="N1629" s="16">
        <v>0</v>
      </c>
      <c r="O1629" s="16">
        <v>0</v>
      </c>
      <c r="P1629" s="16">
        <v>0</v>
      </c>
      <c r="Q1629" s="7" t="s">
        <v>1282</v>
      </c>
      <c r="R1629" s="7" t="str">
        <f>IF(Q1629="","",VLOOKUP(Q1629,Sheet2!$A$14:$B$65,2,0))</f>
        <v>小児入院医療管理料３</v>
      </c>
      <c r="S1629" s="16">
        <v>44</v>
      </c>
    </row>
    <row r="1630" spans="2:19" outlineLevel="2" x14ac:dyDescent="0.15">
      <c r="B1630" s="10" t="s">
        <v>1741</v>
      </c>
      <c r="C1630" s="10" t="s">
        <v>0</v>
      </c>
      <c r="D1630" s="7" t="s">
        <v>93</v>
      </c>
      <c r="E1630" s="10" t="s">
        <v>554</v>
      </c>
      <c r="F1630" s="10" t="s">
        <v>1322</v>
      </c>
      <c r="G1630" s="10" t="s">
        <v>1322</v>
      </c>
      <c r="H1630" s="16">
        <v>43</v>
      </c>
      <c r="I1630" s="16">
        <v>43</v>
      </c>
      <c r="J1630" s="16">
        <v>0</v>
      </c>
      <c r="K1630" s="16">
        <v>0</v>
      </c>
      <c r="L1630" s="16">
        <v>0</v>
      </c>
      <c r="M1630" s="16">
        <v>0</v>
      </c>
      <c r="N1630" s="16">
        <v>0</v>
      </c>
      <c r="O1630" s="16">
        <v>0</v>
      </c>
      <c r="P1630" s="16">
        <v>0</v>
      </c>
      <c r="Q1630" s="7" t="s">
        <v>1282</v>
      </c>
      <c r="R1630" s="7" t="str">
        <f>IF(Q1630="","",VLOOKUP(Q1630,Sheet2!$A$14:$B$65,2,0))</f>
        <v>小児入院医療管理料３</v>
      </c>
      <c r="S1630" s="16">
        <v>43</v>
      </c>
    </row>
    <row r="1631" spans="2:19" outlineLevel="2" x14ac:dyDescent="0.15">
      <c r="B1631" s="10" t="s">
        <v>1741</v>
      </c>
      <c r="C1631" s="10" t="s">
        <v>0</v>
      </c>
      <c r="D1631" s="7" t="s">
        <v>93</v>
      </c>
      <c r="E1631" s="10" t="s">
        <v>555</v>
      </c>
      <c r="F1631" s="10" t="s">
        <v>1322</v>
      </c>
      <c r="G1631" s="10" t="s">
        <v>1322</v>
      </c>
      <c r="H1631" s="16">
        <v>46</v>
      </c>
      <c r="I1631" s="16">
        <v>46</v>
      </c>
      <c r="J1631" s="16">
        <v>0</v>
      </c>
      <c r="K1631" s="16">
        <v>0</v>
      </c>
      <c r="L1631" s="16">
        <v>0</v>
      </c>
      <c r="M1631" s="16">
        <v>0</v>
      </c>
      <c r="N1631" s="16">
        <v>0</v>
      </c>
      <c r="O1631" s="16">
        <v>0</v>
      </c>
      <c r="P1631" s="16">
        <v>0</v>
      </c>
      <c r="Q1631" s="7" t="s">
        <v>1219</v>
      </c>
      <c r="R1631" s="7" t="str">
        <f>IF(Q1631="","",VLOOKUP(Q1631,Sheet2!$A$14:$B$65,2,0))</f>
        <v>急性期一般入院料１</v>
      </c>
      <c r="S1631" s="16">
        <v>46</v>
      </c>
    </row>
    <row r="1632" spans="2:19" outlineLevel="2" x14ac:dyDescent="0.15">
      <c r="B1632" s="10" t="s">
        <v>1741</v>
      </c>
      <c r="C1632" s="10" t="s">
        <v>0</v>
      </c>
      <c r="D1632" s="7" t="s">
        <v>93</v>
      </c>
      <c r="E1632" s="10" t="s">
        <v>556</v>
      </c>
      <c r="F1632" s="10" t="s">
        <v>1322</v>
      </c>
      <c r="G1632" s="10" t="s">
        <v>1322</v>
      </c>
      <c r="H1632" s="16">
        <v>43</v>
      </c>
      <c r="I1632" s="16">
        <v>43</v>
      </c>
      <c r="J1632" s="16">
        <v>0</v>
      </c>
      <c r="K1632" s="16">
        <v>0</v>
      </c>
      <c r="L1632" s="16">
        <v>0</v>
      </c>
      <c r="M1632" s="16">
        <v>0</v>
      </c>
      <c r="N1632" s="16">
        <v>0</v>
      </c>
      <c r="O1632" s="16">
        <v>0</v>
      </c>
      <c r="P1632" s="16">
        <v>0</v>
      </c>
      <c r="Q1632" s="7" t="s">
        <v>1219</v>
      </c>
      <c r="R1632" s="7" t="str">
        <f>IF(Q1632="","",VLOOKUP(Q1632,Sheet2!$A$14:$B$65,2,0))</f>
        <v>急性期一般入院料１</v>
      </c>
      <c r="S1632" s="16">
        <v>43</v>
      </c>
    </row>
    <row r="1633" spans="2:19" outlineLevel="1" x14ac:dyDescent="0.15">
      <c r="B1633" s="10"/>
      <c r="C1633" s="10"/>
      <c r="D1633" s="9" t="s">
        <v>1352</v>
      </c>
      <c r="E1633" s="10"/>
      <c r="F1633" s="10"/>
      <c r="G1633" s="10"/>
      <c r="H1633" s="16">
        <f t="shared" ref="H1633:P1633" si="424">SUBTOTAL(9,H1626:H1632)</f>
        <v>259</v>
      </c>
      <c r="I1633" s="16">
        <f t="shared" si="424"/>
        <v>259</v>
      </c>
      <c r="J1633" s="16">
        <f t="shared" si="424"/>
        <v>0</v>
      </c>
      <c r="K1633" s="16">
        <f t="shared" si="424"/>
        <v>41</v>
      </c>
      <c r="L1633" s="16">
        <f t="shared" si="424"/>
        <v>41</v>
      </c>
      <c r="M1633" s="16">
        <f t="shared" si="424"/>
        <v>0</v>
      </c>
      <c r="N1633" s="16">
        <f t="shared" si="424"/>
        <v>0</v>
      </c>
      <c r="O1633" s="16">
        <f t="shared" si="424"/>
        <v>0</v>
      </c>
      <c r="P1633" s="16">
        <f t="shared" si="424"/>
        <v>0</v>
      </c>
      <c r="Q1633" s="7"/>
      <c r="R1633" s="7"/>
      <c r="S1633" s="16">
        <f>SUBTOTAL(9,S1626:S1632)</f>
        <v>300</v>
      </c>
    </row>
    <row r="1634" spans="2:19" outlineLevel="2" x14ac:dyDescent="0.15">
      <c r="B1634" s="10" t="s">
        <v>1741</v>
      </c>
      <c r="C1634" s="10" t="s">
        <v>0</v>
      </c>
      <c r="D1634" s="7" t="s">
        <v>187</v>
      </c>
      <c r="E1634" s="10" t="s">
        <v>483</v>
      </c>
      <c r="F1634" s="10" t="s">
        <v>1322</v>
      </c>
      <c r="G1634" s="10" t="s">
        <v>1322</v>
      </c>
      <c r="H1634" s="16">
        <v>46</v>
      </c>
      <c r="I1634" s="16">
        <v>46</v>
      </c>
      <c r="J1634" s="16">
        <v>0</v>
      </c>
      <c r="K1634" s="16">
        <v>0</v>
      </c>
      <c r="L1634" s="16">
        <v>0</v>
      </c>
      <c r="M1634" s="16">
        <v>0</v>
      </c>
      <c r="N1634" s="16">
        <v>0</v>
      </c>
      <c r="O1634" s="16">
        <v>0</v>
      </c>
      <c r="P1634" s="16">
        <v>0</v>
      </c>
      <c r="Q1634" s="7" t="s">
        <v>1254</v>
      </c>
      <c r="R1634" s="7" t="str">
        <f>IF(Q1634="","",VLOOKUP(Q1634,Sheet2!$A$14:$B$65,2,0))</f>
        <v>急性期一般入院料２</v>
      </c>
      <c r="S1634" s="16">
        <v>46</v>
      </c>
    </row>
    <row r="1635" spans="2:19" outlineLevel="2" x14ac:dyDescent="0.15">
      <c r="B1635" s="10" t="s">
        <v>1741</v>
      </c>
      <c r="C1635" s="10" t="s">
        <v>0</v>
      </c>
      <c r="D1635" s="7" t="s">
        <v>187</v>
      </c>
      <c r="E1635" s="10" t="s">
        <v>468</v>
      </c>
      <c r="F1635" s="10" t="s">
        <v>1322</v>
      </c>
      <c r="G1635" s="10" t="s">
        <v>1322</v>
      </c>
      <c r="H1635" s="16">
        <v>45</v>
      </c>
      <c r="I1635" s="16">
        <v>45</v>
      </c>
      <c r="J1635" s="16">
        <v>0</v>
      </c>
      <c r="K1635" s="16">
        <v>0</v>
      </c>
      <c r="L1635" s="16">
        <v>0</v>
      </c>
      <c r="M1635" s="16">
        <v>0</v>
      </c>
      <c r="N1635" s="16">
        <v>0</v>
      </c>
      <c r="O1635" s="16">
        <v>0</v>
      </c>
      <c r="P1635" s="16">
        <v>0</v>
      </c>
      <c r="Q1635" s="7" t="s">
        <v>1254</v>
      </c>
      <c r="R1635" s="7" t="str">
        <f>IF(Q1635="","",VLOOKUP(Q1635,Sheet2!$A$14:$B$65,2,0))</f>
        <v>急性期一般入院料２</v>
      </c>
      <c r="S1635" s="16">
        <v>45</v>
      </c>
    </row>
    <row r="1636" spans="2:19" outlineLevel="2" x14ac:dyDescent="0.15">
      <c r="B1636" s="10" t="s">
        <v>1741</v>
      </c>
      <c r="C1636" s="10" t="s">
        <v>0</v>
      </c>
      <c r="D1636" s="7" t="s">
        <v>187</v>
      </c>
      <c r="E1636" s="10" t="s">
        <v>484</v>
      </c>
      <c r="F1636" s="10" t="s">
        <v>1322</v>
      </c>
      <c r="G1636" s="10" t="s">
        <v>1322</v>
      </c>
      <c r="H1636" s="16">
        <v>45</v>
      </c>
      <c r="I1636" s="16">
        <v>45</v>
      </c>
      <c r="J1636" s="16">
        <v>0</v>
      </c>
      <c r="K1636" s="16">
        <v>0</v>
      </c>
      <c r="L1636" s="16">
        <v>0</v>
      </c>
      <c r="M1636" s="16">
        <v>0</v>
      </c>
      <c r="N1636" s="16">
        <v>0</v>
      </c>
      <c r="O1636" s="16">
        <v>0</v>
      </c>
      <c r="P1636" s="16">
        <v>0</v>
      </c>
      <c r="Q1636" s="7" t="s">
        <v>1254</v>
      </c>
      <c r="R1636" s="7" t="str">
        <f>IF(Q1636="","",VLOOKUP(Q1636,Sheet2!$A$14:$B$65,2,0))</f>
        <v>急性期一般入院料２</v>
      </c>
      <c r="S1636" s="16">
        <v>45</v>
      </c>
    </row>
    <row r="1637" spans="2:19" outlineLevel="2" x14ac:dyDescent="0.15">
      <c r="B1637" s="10" t="s">
        <v>1741</v>
      </c>
      <c r="C1637" s="10" t="s">
        <v>0</v>
      </c>
      <c r="D1637" s="7" t="s">
        <v>187</v>
      </c>
      <c r="E1637" s="10" t="s">
        <v>550</v>
      </c>
      <c r="F1637" s="10" t="s">
        <v>1323</v>
      </c>
      <c r="G1637" s="10" t="s">
        <v>1323</v>
      </c>
      <c r="H1637" s="16">
        <v>45</v>
      </c>
      <c r="I1637" s="16">
        <v>45</v>
      </c>
      <c r="J1637" s="16">
        <v>0</v>
      </c>
      <c r="K1637" s="16">
        <v>0</v>
      </c>
      <c r="L1637" s="16">
        <v>0</v>
      </c>
      <c r="M1637" s="16">
        <v>0</v>
      </c>
      <c r="N1637" s="16">
        <v>0</v>
      </c>
      <c r="O1637" s="16">
        <v>0</v>
      </c>
      <c r="P1637" s="16">
        <v>0</v>
      </c>
      <c r="Q1637" s="7" t="s">
        <v>1282</v>
      </c>
      <c r="R1637" s="7" t="str">
        <f>IF(Q1637="","",VLOOKUP(Q1637,Sheet2!$A$14:$B$65,2,0))</f>
        <v>小児入院医療管理料３</v>
      </c>
      <c r="S1637" s="16">
        <v>45</v>
      </c>
    </row>
    <row r="1638" spans="2:19" outlineLevel="1" x14ac:dyDescent="0.15">
      <c r="B1638" s="10"/>
      <c r="C1638" s="10"/>
      <c r="D1638" s="9" t="s">
        <v>1446</v>
      </c>
      <c r="E1638" s="10"/>
      <c r="F1638" s="10"/>
      <c r="G1638" s="10"/>
      <c r="H1638" s="16">
        <f t="shared" ref="H1638:P1638" si="425">SUBTOTAL(9,H1634:H1637)</f>
        <v>181</v>
      </c>
      <c r="I1638" s="16">
        <f t="shared" si="425"/>
        <v>181</v>
      </c>
      <c r="J1638" s="16">
        <f t="shared" si="425"/>
        <v>0</v>
      </c>
      <c r="K1638" s="16">
        <f t="shared" si="425"/>
        <v>0</v>
      </c>
      <c r="L1638" s="16">
        <f t="shared" si="425"/>
        <v>0</v>
      </c>
      <c r="M1638" s="16">
        <f t="shared" si="425"/>
        <v>0</v>
      </c>
      <c r="N1638" s="16">
        <f t="shared" si="425"/>
        <v>0</v>
      </c>
      <c r="O1638" s="16">
        <f t="shared" si="425"/>
        <v>0</v>
      </c>
      <c r="P1638" s="16">
        <f t="shared" si="425"/>
        <v>0</v>
      </c>
      <c r="Q1638" s="7"/>
      <c r="R1638" s="7"/>
      <c r="S1638" s="16">
        <f>SUBTOTAL(9,S1634:S1637)</f>
        <v>181</v>
      </c>
    </row>
    <row r="1639" spans="2:19" outlineLevel="2" x14ac:dyDescent="0.15">
      <c r="B1639" s="10" t="s">
        <v>1741</v>
      </c>
      <c r="C1639" s="10" t="s">
        <v>0</v>
      </c>
      <c r="D1639" s="7" t="s">
        <v>459</v>
      </c>
      <c r="E1639" s="10" t="s">
        <v>468</v>
      </c>
      <c r="F1639" s="10" t="s">
        <v>1323</v>
      </c>
      <c r="G1639" s="10" t="s">
        <v>1323</v>
      </c>
      <c r="H1639" s="16">
        <v>0</v>
      </c>
      <c r="I1639" s="16">
        <v>0</v>
      </c>
      <c r="J1639" s="16">
        <v>0</v>
      </c>
      <c r="K1639" s="16">
        <v>40</v>
      </c>
      <c r="L1639" s="16">
        <v>40</v>
      </c>
      <c r="M1639" s="16">
        <v>0</v>
      </c>
      <c r="N1639" s="16">
        <v>0</v>
      </c>
      <c r="O1639" s="16">
        <v>0</v>
      </c>
      <c r="P1639" s="16">
        <v>0</v>
      </c>
      <c r="Q1639" s="7" t="s">
        <v>1283</v>
      </c>
      <c r="R1639" s="7" t="str">
        <f>IF(Q1639="","",VLOOKUP(Q1639,Sheet2!$A$14:$B$65,2,0))</f>
        <v>特殊疾患入院医療管理料</v>
      </c>
      <c r="S1639" s="16">
        <v>40</v>
      </c>
    </row>
    <row r="1640" spans="2:19" outlineLevel="2" x14ac:dyDescent="0.15">
      <c r="B1640" s="10" t="s">
        <v>1741</v>
      </c>
      <c r="C1640" s="10" t="s">
        <v>0</v>
      </c>
      <c r="D1640" s="7" t="s">
        <v>459</v>
      </c>
      <c r="E1640" s="10" t="s">
        <v>484</v>
      </c>
      <c r="F1640" s="10" t="s">
        <v>1323</v>
      </c>
      <c r="G1640" s="10" t="s">
        <v>1323</v>
      </c>
      <c r="H1640" s="16">
        <v>0</v>
      </c>
      <c r="I1640" s="16">
        <v>0</v>
      </c>
      <c r="J1640" s="16">
        <v>0</v>
      </c>
      <c r="K1640" s="16">
        <v>38</v>
      </c>
      <c r="L1640" s="16">
        <v>38</v>
      </c>
      <c r="M1640" s="16">
        <v>0</v>
      </c>
      <c r="N1640" s="16">
        <v>0</v>
      </c>
      <c r="O1640" s="16">
        <v>0</v>
      </c>
      <c r="P1640" s="16">
        <v>0</v>
      </c>
      <c r="Q1640" s="7" t="s">
        <v>1276</v>
      </c>
      <c r="R1640" s="7" t="str">
        <f>IF(Q1640="","",VLOOKUP(Q1640,Sheet2!$A$14:$B$65,2,0))</f>
        <v>小児入院医療管理料１</v>
      </c>
      <c r="S1640" s="16">
        <v>38</v>
      </c>
    </row>
    <row r="1641" spans="2:19" outlineLevel="2" x14ac:dyDescent="0.15">
      <c r="B1641" s="10" t="s">
        <v>1741</v>
      </c>
      <c r="C1641" s="10" t="s">
        <v>0</v>
      </c>
      <c r="D1641" s="7" t="s">
        <v>459</v>
      </c>
      <c r="E1641" s="10" t="s">
        <v>529</v>
      </c>
      <c r="F1641" s="10" t="s">
        <v>1323</v>
      </c>
      <c r="G1641" s="10" t="s">
        <v>1323</v>
      </c>
      <c r="H1641" s="16">
        <v>0</v>
      </c>
      <c r="I1641" s="16">
        <v>0</v>
      </c>
      <c r="J1641" s="16">
        <v>0</v>
      </c>
      <c r="K1641" s="16">
        <v>40</v>
      </c>
      <c r="L1641" s="16">
        <v>40</v>
      </c>
      <c r="M1641" s="16">
        <v>0</v>
      </c>
      <c r="N1641" s="16">
        <v>0</v>
      </c>
      <c r="O1641" s="16">
        <v>0</v>
      </c>
      <c r="P1641" s="16">
        <v>0</v>
      </c>
      <c r="Q1641" s="7" t="s">
        <v>1276</v>
      </c>
      <c r="R1641" s="7" t="str">
        <f>IF(Q1641="","",VLOOKUP(Q1641,Sheet2!$A$14:$B$65,2,0))</f>
        <v>小児入院医療管理料１</v>
      </c>
      <c r="S1641" s="16">
        <v>40</v>
      </c>
    </row>
    <row r="1642" spans="2:19" outlineLevel="2" x14ac:dyDescent="0.15">
      <c r="B1642" s="10" t="s">
        <v>1741</v>
      </c>
      <c r="C1642" s="10" t="s">
        <v>0</v>
      </c>
      <c r="D1642" s="7" t="s">
        <v>459</v>
      </c>
      <c r="E1642" s="10" t="s">
        <v>532</v>
      </c>
      <c r="F1642" s="10" t="s">
        <v>1323</v>
      </c>
      <c r="G1642" s="10" t="s">
        <v>1323</v>
      </c>
      <c r="H1642" s="16">
        <v>0</v>
      </c>
      <c r="I1642" s="16">
        <v>0</v>
      </c>
      <c r="J1642" s="16">
        <v>0</v>
      </c>
      <c r="K1642" s="16">
        <v>40</v>
      </c>
      <c r="L1642" s="16">
        <v>40</v>
      </c>
      <c r="M1642" s="16">
        <v>0</v>
      </c>
      <c r="N1642" s="16">
        <v>0</v>
      </c>
      <c r="O1642" s="16">
        <v>0</v>
      </c>
      <c r="P1642" s="16">
        <v>0</v>
      </c>
      <c r="Q1642" s="7" t="s">
        <v>1276</v>
      </c>
      <c r="R1642" s="7" t="str">
        <f>IF(Q1642="","",VLOOKUP(Q1642,Sheet2!$A$14:$B$65,2,0))</f>
        <v>小児入院医療管理料１</v>
      </c>
      <c r="S1642" s="16">
        <v>40</v>
      </c>
    </row>
    <row r="1643" spans="2:19" outlineLevel="2" x14ac:dyDescent="0.15">
      <c r="B1643" s="10" t="s">
        <v>1741</v>
      </c>
      <c r="C1643" s="10" t="s">
        <v>0</v>
      </c>
      <c r="D1643" s="7" t="s">
        <v>459</v>
      </c>
      <c r="E1643" s="10" t="s">
        <v>485</v>
      </c>
      <c r="F1643" s="10" t="s">
        <v>1193</v>
      </c>
      <c r="G1643" s="10" t="s">
        <v>1193</v>
      </c>
      <c r="H1643" s="16">
        <v>40</v>
      </c>
      <c r="I1643" s="16">
        <v>40</v>
      </c>
      <c r="J1643" s="16">
        <v>0</v>
      </c>
      <c r="K1643" s="16">
        <v>0</v>
      </c>
      <c r="L1643" s="16">
        <v>0</v>
      </c>
      <c r="M1643" s="16">
        <v>0</v>
      </c>
      <c r="N1643" s="16">
        <v>0</v>
      </c>
      <c r="O1643" s="16">
        <v>0</v>
      </c>
      <c r="P1643" s="16">
        <v>0</v>
      </c>
      <c r="Q1643" s="7" t="s">
        <v>1284</v>
      </c>
      <c r="R1643" s="7" t="str">
        <f>IF(Q1643="","",VLOOKUP(Q1643,Sheet2!$A$14:$B$65,2,0))</f>
        <v>特定機能病院一般病棟10対１入院基本料</v>
      </c>
      <c r="S1643" s="16">
        <v>40</v>
      </c>
    </row>
    <row r="1644" spans="2:19" outlineLevel="1" x14ac:dyDescent="0.15">
      <c r="B1644" s="10"/>
      <c r="C1644" s="10"/>
      <c r="D1644" s="9" t="s">
        <v>1716</v>
      </c>
      <c r="E1644" s="10"/>
      <c r="F1644" s="10"/>
      <c r="G1644" s="10"/>
      <c r="H1644" s="16">
        <f t="shared" ref="H1644:P1644" si="426">SUBTOTAL(9,H1639:H1643)</f>
        <v>40</v>
      </c>
      <c r="I1644" s="16">
        <f t="shared" si="426"/>
        <v>40</v>
      </c>
      <c r="J1644" s="16">
        <f t="shared" si="426"/>
        <v>0</v>
      </c>
      <c r="K1644" s="16">
        <f t="shared" si="426"/>
        <v>158</v>
      </c>
      <c r="L1644" s="16">
        <f t="shared" si="426"/>
        <v>158</v>
      </c>
      <c r="M1644" s="16">
        <f t="shared" si="426"/>
        <v>0</v>
      </c>
      <c r="N1644" s="16">
        <f t="shared" si="426"/>
        <v>0</v>
      </c>
      <c r="O1644" s="16">
        <f t="shared" si="426"/>
        <v>0</v>
      </c>
      <c r="P1644" s="16">
        <f t="shared" si="426"/>
        <v>0</v>
      </c>
      <c r="Q1644" s="7"/>
      <c r="R1644" s="7"/>
      <c r="S1644" s="16">
        <f>SUBTOTAL(9,S1639:S1643)</f>
        <v>198</v>
      </c>
    </row>
    <row r="1645" spans="2:19" outlineLevel="2" x14ac:dyDescent="0.15">
      <c r="B1645" s="10" t="s">
        <v>1741</v>
      </c>
      <c r="C1645" s="10" t="s">
        <v>0</v>
      </c>
      <c r="D1645" s="7" t="s">
        <v>222</v>
      </c>
      <c r="E1645" s="10" t="s">
        <v>533</v>
      </c>
      <c r="F1645" s="10" t="s">
        <v>1321</v>
      </c>
      <c r="G1645" s="10" t="s">
        <v>1322</v>
      </c>
      <c r="H1645" s="16">
        <v>12</v>
      </c>
      <c r="I1645" s="16">
        <v>12</v>
      </c>
      <c r="J1645" s="16">
        <v>0</v>
      </c>
      <c r="K1645" s="16">
        <v>0</v>
      </c>
      <c r="L1645" s="16">
        <v>0</v>
      </c>
      <c r="M1645" s="16">
        <v>0</v>
      </c>
      <c r="N1645" s="16">
        <v>0</v>
      </c>
      <c r="O1645" s="16">
        <v>0</v>
      </c>
      <c r="P1645" s="16">
        <v>0</v>
      </c>
      <c r="Q1645" s="7" t="s">
        <v>1219</v>
      </c>
      <c r="R1645" s="7" t="str">
        <f>IF(Q1645="","",VLOOKUP(Q1645,Sheet2!$A$14:$B$65,2,0))</f>
        <v>急性期一般入院料１</v>
      </c>
      <c r="S1645" s="16">
        <v>12</v>
      </c>
    </row>
    <row r="1646" spans="2:19" outlineLevel="2" x14ac:dyDescent="0.15">
      <c r="B1646" s="10" t="s">
        <v>1741</v>
      </c>
      <c r="C1646" s="10" t="s">
        <v>0</v>
      </c>
      <c r="D1646" s="7" t="s">
        <v>222</v>
      </c>
      <c r="E1646" s="10" t="s">
        <v>825</v>
      </c>
      <c r="F1646" s="10" t="s">
        <v>1321</v>
      </c>
      <c r="G1646" s="10" t="s">
        <v>1321</v>
      </c>
      <c r="H1646" s="16">
        <v>15</v>
      </c>
      <c r="I1646" s="16">
        <v>15</v>
      </c>
      <c r="J1646" s="16">
        <v>0</v>
      </c>
      <c r="K1646" s="16">
        <v>0</v>
      </c>
      <c r="L1646" s="16">
        <v>0</v>
      </c>
      <c r="M1646" s="16">
        <v>0</v>
      </c>
      <c r="N1646" s="16">
        <v>0</v>
      </c>
      <c r="O1646" s="16">
        <v>0</v>
      </c>
      <c r="P1646" s="16">
        <v>0</v>
      </c>
      <c r="Q1646" s="7" t="s">
        <v>1299</v>
      </c>
      <c r="R1646" s="7" t="str">
        <f>IF(Q1646="","",VLOOKUP(Q1646,Sheet2!$A$14:$B$65,2,0))</f>
        <v>特定集中治療室管理料１</v>
      </c>
      <c r="S1646" s="16">
        <v>15</v>
      </c>
    </row>
    <row r="1647" spans="2:19" outlineLevel="2" x14ac:dyDescent="0.15">
      <c r="B1647" s="10" t="s">
        <v>1741</v>
      </c>
      <c r="C1647" s="10" t="s">
        <v>0</v>
      </c>
      <c r="D1647" s="7" t="s">
        <v>222</v>
      </c>
      <c r="E1647" s="10" t="s">
        <v>944</v>
      </c>
      <c r="F1647" s="10" t="s">
        <v>1321</v>
      </c>
      <c r="G1647" s="10" t="s">
        <v>1322</v>
      </c>
      <c r="H1647" s="16">
        <v>1</v>
      </c>
      <c r="I1647" s="16">
        <v>0</v>
      </c>
      <c r="J1647" s="16">
        <v>1</v>
      </c>
      <c r="K1647" s="16">
        <v>0</v>
      </c>
      <c r="L1647" s="16">
        <v>0</v>
      </c>
      <c r="M1647" s="16">
        <v>0</v>
      </c>
      <c r="N1647" s="16">
        <v>0</v>
      </c>
      <c r="O1647" s="16">
        <v>0</v>
      </c>
      <c r="P1647" s="16">
        <v>0</v>
      </c>
      <c r="Q1647" s="7" t="s">
        <v>1219</v>
      </c>
      <c r="R1647" s="7" t="str">
        <f>IF(Q1647="","",VLOOKUP(Q1647,Sheet2!$A$14:$B$65,2,0))</f>
        <v>急性期一般入院料１</v>
      </c>
      <c r="S1647" s="16">
        <v>1</v>
      </c>
    </row>
    <row r="1648" spans="2:19" outlineLevel="2" x14ac:dyDescent="0.15">
      <c r="B1648" s="10" t="s">
        <v>1741</v>
      </c>
      <c r="C1648" s="10" t="s">
        <v>0</v>
      </c>
      <c r="D1648" s="7" t="s">
        <v>222</v>
      </c>
      <c r="E1648" s="10" t="s">
        <v>945</v>
      </c>
      <c r="F1648" s="10" t="s">
        <v>1321</v>
      </c>
      <c r="G1648" s="10" t="s">
        <v>1322</v>
      </c>
      <c r="H1648" s="16">
        <v>20</v>
      </c>
      <c r="I1648" s="16">
        <v>20</v>
      </c>
      <c r="J1648" s="16">
        <v>0</v>
      </c>
      <c r="K1648" s="16">
        <v>0</v>
      </c>
      <c r="L1648" s="16">
        <v>0</v>
      </c>
      <c r="M1648" s="16">
        <v>0</v>
      </c>
      <c r="N1648" s="16">
        <v>0</v>
      </c>
      <c r="O1648" s="16">
        <v>0</v>
      </c>
      <c r="P1648" s="16">
        <v>0</v>
      </c>
      <c r="Q1648" s="7" t="s">
        <v>1219</v>
      </c>
      <c r="R1648" s="7" t="str">
        <f>IF(Q1648="","",VLOOKUP(Q1648,Sheet2!$A$14:$B$65,2,0))</f>
        <v>急性期一般入院料１</v>
      </c>
      <c r="S1648" s="16">
        <v>20</v>
      </c>
    </row>
    <row r="1649" spans="2:19" outlineLevel="2" x14ac:dyDescent="0.15">
      <c r="B1649" s="10" t="s">
        <v>1741</v>
      </c>
      <c r="C1649" s="10" t="s">
        <v>0</v>
      </c>
      <c r="D1649" s="7" t="s">
        <v>222</v>
      </c>
      <c r="E1649" s="10" t="s">
        <v>534</v>
      </c>
      <c r="F1649" s="10" t="s">
        <v>1321</v>
      </c>
      <c r="G1649" s="10" t="s">
        <v>1321</v>
      </c>
      <c r="H1649" s="16">
        <v>20</v>
      </c>
      <c r="I1649" s="16">
        <v>20</v>
      </c>
      <c r="J1649" s="16">
        <v>0</v>
      </c>
      <c r="K1649" s="16">
        <v>0</v>
      </c>
      <c r="L1649" s="16">
        <v>0</v>
      </c>
      <c r="M1649" s="16">
        <v>0</v>
      </c>
      <c r="N1649" s="16">
        <v>0</v>
      </c>
      <c r="O1649" s="16">
        <v>0</v>
      </c>
      <c r="P1649" s="16">
        <v>0</v>
      </c>
      <c r="Q1649" s="7" t="s">
        <v>1264</v>
      </c>
      <c r="R1649" s="7" t="str">
        <f>IF(Q1649="","",VLOOKUP(Q1649,Sheet2!$A$14:$B$65,2,0))</f>
        <v>障害者施設等13対１入院基本料</v>
      </c>
      <c r="S1649" s="16">
        <v>20</v>
      </c>
    </row>
    <row r="1650" spans="2:19" outlineLevel="2" x14ac:dyDescent="0.15">
      <c r="B1650" s="10" t="s">
        <v>1741</v>
      </c>
      <c r="C1650" s="10" t="s">
        <v>0</v>
      </c>
      <c r="D1650" s="7" t="s">
        <v>222</v>
      </c>
      <c r="E1650" s="10" t="s">
        <v>946</v>
      </c>
      <c r="F1650" s="10" t="s">
        <v>1321</v>
      </c>
      <c r="G1650" s="10" t="s">
        <v>1322</v>
      </c>
      <c r="H1650" s="16">
        <v>50</v>
      </c>
      <c r="I1650" s="16">
        <v>50</v>
      </c>
      <c r="J1650" s="16">
        <v>0</v>
      </c>
      <c r="K1650" s="16">
        <v>0</v>
      </c>
      <c r="L1650" s="16">
        <v>0</v>
      </c>
      <c r="M1650" s="16">
        <v>0</v>
      </c>
      <c r="N1650" s="16">
        <v>0</v>
      </c>
      <c r="O1650" s="16">
        <v>0</v>
      </c>
      <c r="P1650" s="16">
        <v>0</v>
      </c>
      <c r="Q1650" s="7" t="s">
        <v>1219</v>
      </c>
      <c r="R1650" s="7" t="str">
        <f>IF(Q1650="","",VLOOKUP(Q1650,Sheet2!$A$14:$B$65,2,0))</f>
        <v>急性期一般入院料１</v>
      </c>
      <c r="S1650" s="16">
        <v>50</v>
      </c>
    </row>
    <row r="1651" spans="2:19" outlineLevel="2" x14ac:dyDescent="0.15">
      <c r="B1651" s="10" t="s">
        <v>1741</v>
      </c>
      <c r="C1651" s="10" t="s">
        <v>0</v>
      </c>
      <c r="D1651" s="7" t="s">
        <v>222</v>
      </c>
      <c r="E1651" s="10" t="s">
        <v>947</v>
      </c>
      <c r="F1651" s="10" t="s">
        <v>1321</v>
      </c>
      <c r="G1651" s="10" t="s">
        <v>1322</v>
      </c>
      <c r="H1651" s="16">
        <v>39</v>
      </c>
      <c r="I1651" s="16">
        <v>39</v>
      </c>
      <c r="J1651" s="16">
        <v>0</v>
      </c>
      <c r="K1651" s="16">
        <v>0</v>
      </c>
      <c r="L1651" s="16">
        <v>0</v>
      </c>
      <c r="M1651" s="16">
        <v>0</v>
      </c>
      <c r="N1651" s="16">
        <v>0</v>
      </c>
      <c r="O1651" s="16">
        <v>0</v>
      </c>
      <c r="P1651" s="16">
        <v>0</v>
      </c>
      <c r="Q1651" s="7" t="s">
        <v>1219</v>
      </c>
      <c r="R1651" s="7" t="str">
        <f>IF(Q1651="","",VLOOKUP(Q1651,Sheet2!$A$14:$B$65,2,0))</f>
        <v>急性期一般入院料１</v>
      </c>
      <c r="S1651" s="16">
        <v>39</v>
      </c>
    </row>
    <row r="1652" spans="2:19" outlineLevel="2" x14ac:dyDescent="0.15">
      <c r="B1652" s="10" t="s">
        <v>1741</v>
      </c>
      <c r="C1652" s="10" t="s">
        <v>0</v>
      </c>
      <c r="D1652" s="7" t="s">
        <v>222</v>
      </c>
      <c r="E1652" s="10" t="s">
        <v>948</v>
      </c>
      <c r="F1652" s="10" t="s">
        <v>1321</v>
      </c>
      <c r="G1652" s="10" t="s">
        <v>1322</v>
      </c>
      <c r="H1652" s="16">
        <v>50</v>
      </c>
      <c r="I1652" s="16">
        <v>50</v>
      </c>
      <c r="J1652" s="16">
        <v>0</v>
      </c>
      <c r="K1652" s="16">
        <v>0</v>
      </c>
      <c r="L1652" s="16">
        <v>0</v>
      </c>
      <c r="M1652" s="16">
        <v>0</v>
      </c>
      <c r="N1652" s="16">
        <v>0</v>
      </c>
      <c r="O1652" s="16">
        <v>0</v>
      </c>
      <c r="P1652" s="16">
        <v>0</v>
      </c>
      <c r="Q1652" s="7" t="s">
        <v>1219</v>
      </c>
      <c r="R1652" s="7" t="str">
        <f>IF(Q1652="","",VLOOKUP(Q1652,Sheet2!$A$14:$B$65,2,0))</f>
        <v>急性期一般入院料１</v>
      </c>
      <c r="S1652" s="16">
        <v>50</v>
      </c>
    </row>
    <row r="1653" spans="2:19" outlineLevel="2" x14ac:dyDescent="0.15">
      <c r="B1653" s="10" t="s">
        <v>1741</v>
      </c>
      <c r="C1653" s="10" t="s">
        <v>0</v>
      </c>
      <c r="D1653" s="7" t="s">
        <v>222</v>
      </c>
      <c r="E1653" s="10" t="s">
        <v>949</v>
      </c>
      <c r="F1653" s="10" t="s">
        <v>1321</v>
      </c>
      <c r="G1653" s="10" t="s">
        <v>1322</v>
      </c>
      <c r="H1653" s="16">
        <v>50</v>
      </c>
      <c r="I1653" s="16">
        <v>50</v>
      </c>
      <c r="J1653" s="16">
        <v>0</v>
      </c>
      <c r="K1653" s="16">
        <v>0</v>
      </c>
      <c r="L1653" s="16">
        <v>0</v>
      </c>
      <c r="M1653" s="16">
        <v>0</v>
      </c>
      <c r="N1653" s="16">
        <v>0</v>
      </c>
      <c r="O1653" s="16">
        <v>0</v>
      </c>
      <c r="P1653" s="16">
        <v>0</v>
      </c>
      <c r="Q1653" s="7" t="s">
        <v>1219</v>
      </c>
      <c r="R1653" s="7" t="str">
        <f>IF(Q1653="","",VLOOKUP(Q1653,Sheet2!$A$14:$B$65,2,0))</f>
        <v>急性期一般入院料１</v>
      </c>
      <c r="S1653" s="16">
        <v>50</v>
      </c>
    </row>
    <row r="1654" spans="2:19" outlineLevel="2" x14ac:dyDescent="0.15">
      <c r="B1654" s="10" t="s">
        <v>1741</v>
      </c>
      <c r="C1654" s="10" t="s">
        <v>0</v>
      </c>
      <c r="D1654" s="7" t="s">
        <v>222</v>
      </c>
      <c r="E1654" s="10" t="s">
        <v>950</v>
      </c>
      <c r="F1654" s="10" t="s">
        <v>1321</v>
      </c>
      <c r="G1654" s="10" t="s">
        <v>1322</v>
      </c>
      <c r="H1654" s="16">
        <v>50</v>
      </c>
      <c r="I1654" s="16">
        <v>50</v>
      </c>
      <c r="J1654" s="16">
        <v>0</v>
      </c>
      <c r="K1654" s="16">
        <v>0</v>
      </c>
      <c r="L1654" s="16">
        <v>0</v>
      </c>
      <c r="M1654" s="16">
        <v>0</v>
      </c>
      <c r="N1654" s="16">
        <v>0</v>
      </c>
      <c r="O1654" s="16">
        <v>0</v>
      </c>
      <c r="P1654" s="16">
        <v>0</v>
      </c>
      <c r="Q1654" s="7" t="s">
        <v>1219</v>
      </c>
      <c r="R1654" s="7" t="str">
        <f>IF(Q1654="","",VLOOKUP(Q1654,Sheet2!$A$14:$B$65,2,0))</f>
        <v>急性期一般入院料１</v>
      </c>
      <c r="S1654" s="16">
        <v>50</v>
      </c>
    </row>
    <row r="1655" spans="2:19" outlineLevel="2" x14ac:dyDescent="0.15">
      <c r="B1655" s="10" t="s">
        <v>1741</v>
      </c>
      <c r="C1655" s="10" t="s">
        <v>0</v>
      </c>
      <c r="D1655" s="7" t="s">
        <v>222</v>
      </c>
      <c r="E1655" s="10" t="s">
        <v>951</v>
      </c>
      <c r="F1655" s="10" t="s">
        <v>1321</v>
      </c>
      <c r="G1655" s="10" t="s">
        <v>1322</v>
      </c>
      <c r="H1655" s="16">
        <v>50</v>
      </c>
      <c r="I1655" s="16">
        <v>50</v>
      </c>
      <c r="J1655" s="16">
        <v>0</v>
      </c>
      <c r="K1655" s="16">
        <v>0</v>
      </c>
      <c r="L1655" s="16">
        <v>0</v>
      </c>
      <c r="M1655" s="16">
        <v>0</v>
      </c>
      <c r="N1655" s="16">
        <v>0</v>
      </c>
      <c r="O1655" s="16">
        <v>0</v>
      </c>
      <c r="P1655" s="16">
        <v>0</v>
      </c>
      <c r="Q1655" s="7" t="s">
        <v>1219</v>
      </c>
      <c r="R1655" s="7" t="str">
        <f>IF(Q1655="","",VLOOKUP(Q1655,Sheet2!$A$14:$B$65,2,0))</f>
        <v>急性期一般入院料１</v>
      </c>
      <c r="S1655" s="16">
        <v>50</v>
      </c>
    </row>
    <row r="1656" spans="2:19" outlineLevel="2" x14ac:dyDescent="0.15">
      <c r="B1656" s="10" t="s">
        <v>1741</v>
      </c>
      <c r="C1656" s="10" t="s">
        <v>0</v>
      </c>
      <c r="D1656" s="7" t="s">
        <v>222</v>
      </c>
      <c r="E1656" s="10" t="s">
        <v>952</v>
      </c>
      <c r="F1656" s="10" t="s">
        <v>1321</v>
      </c>
      <c r="G1656" s="10" t="s">
        <v>1322</v>
      </c>
      <c r="H1656" s="16">
        <v>50</v>
      </c>
      <c r="I1656" s="16">
        <v>50</v>
      </c>
      <c r="J1656" s="16">
        <v>0</v>
      </c>
      <c r="K1656" s="16">
        <v>0</v>
      </c>
      <c r="L1656" s="16">
        <v>0</v>
      </c>
      <c r="M1656" s="16">
        <v>0</v>
      </c>
      <c r="N1656" s="16">
        <v>0</v>
      </c>
      <c r="O1656" s="16">
        <v>0</v>
      </c>
      <c r="P1656" s="16">
        <v>0</v>
      </c>
      <c r="Q1656" s="7" t="s">
        <v>1219</v>
      </c>
      <c r="R1656" s="7" t="str">
        <f>IF(Q1656="","",VLOOKUP(Q1656,Sheet2!$A$14:$B$65,2,0))</f>
        <v>急性期一般入院料１</v>
      </c>
      <c r="S1656" s="16">
        <v>50</v>
      </c>
    </row>
    <row r="1657" spans="2:19" outlineLevel="2" x14ac:dyDescent="0.15">
      <c r="B1657" s="10" t="s">
        <v>1741</v>
      </c>
      <c r="C1657" s="10" t="s">
        <v>0</v>
      </c>
      <c r="D1657" s="7" t="s">
        <v>222</v>
      </c>
      <c r="E1657" s="10" t="s">
        <v>953</v>
      </c>
      <c r="F1657" s="10" t="s">
        <v>1321</v>
      </c>
      <c r="G1657" s="10" t="s">
        <v>1321</v>
      </c>
      <c r="H1657" s="16">
        <v>20</v>
      </c>
      <c r="I1657" s="16">
        <v>20</v>
      </c>
      <c r="J1657" s="16">
        <v>0</v>
      </c>
      <c r="K1657" s="16">
        <v>0</v>
      </c>
      <c r="L1657" s="16">
        <v>0</v>
      </c>
      <c r="M1657" s="16">
        <v>0</v>
      </c>
      <c r="N1657" s="16">
        <v>0</v>
      </c>
      <c r="O1657" s="16">
        <v>0</v>
      </c>
      <c r="P1657" s="16">
        <v>0</v>
      </c>
      <c r="Q1657" s="7" t="s">
        <v>1301</v>
      </c>
      <c r="R1657" s="7" t="str">
        <f>IF(Q1657="","",VLOOKUP(Q1657,Sheet2!$A$14:$B$65,2,0))</f>
        <v>救命救急入院料３</v>
      </c>
      <c r="S1657" s="16">
        <v>20</v>
      </c>
    </row>
    <row r="1658" spans="2:19" outlineLevel="2" x14ac:dyDescent="0.15">
      <c r="B1658" s="10" t="s">
        <v>1741</v>
      </c>
      <c r="C1658" s="10" t="s">
        <v>0</v>
      </c>
      <c r="D1658" s="7" t="s">
        <v>222</v>
      </c>
      <c r="E1658" s="10" t="s">
        <v>954</v>
      </c>
      <c r="F1658" s="10" t="s">
        <v>1321</v>
      </c>
      <c r="G1658" s="10" t="s">
        <v>1322</v>
      </c>
      <c r="H1658" s="16">
        <v>30</v>
      </c>
      <c r="I1658" s="16">
        <v>30</v>
      </c>
      <c r="J1658" s="16">
        <v>0</v>
      </c>
      <c r="K1658" s="16">
        <v>0</v>
      </c>
      <c r="L1658" s="16">
        <v>0</v>
      </c>
      <c r="M1658" s="16">
        <v>0</v>
      </c>
      <c r="N1658" s="16">
        <v>0</v>
      </c>
      <c r="O1658" s="16">
        <v>0</v>
      </c>
      <c r="P1658" s="16">
        <v>0</v>
      </c>
      <c r="Q1658" s="7" t="s">
        <v>1219</v>
      </c>
      <c r="R1658" s="7" t="str">
        <f>IF(Q1658="","",VLOOKUP(Q1658,Sheet2!$A$14:$B$65,2,0))</f>
        <v>急性期一般入院料１</v>
      </c>
      <c r="S1658" s="16">
        <v>30</v>
      </c>
    </row>
    <row r="1659" spans="2:19" outlineLevel="2" x14ac:dyDescent="0.15">
      <c r="B1659" s="10" t="s">
        <v>1741</v>
      </c>
      <c r="C1659" s="10" t="s">
        <v>0</v>
      </c>
      <c r="D1659" s="7" t="s">
        <v>222</v>
      </c>
      <c r="E1659" s="10" t="s">
        <v>955</v>
      </c>
      <c r="F1659" s="10" t="s">
        <v>1321</v>
      </c>
      <c r="G1659" s="10" t="s">
        <v>1322</v>
      </c>
      <c r="H1659" s="16">
        <v>50</v>
      </c>
      <c r="I1659" s="16">
        <v>50</v>
      </c>
      <c r="J1659" s="16">
        <v>0</v>
      </c>
      <c r="K1659" s="16">
        <v>0</v>
      </c>
      <c r="L1659" s="16">
        <v>0</v>
      </c>
      <c r="M1659" s="16">
        <v>0</v>
      </c>
      <c r="N1659" s="16">
        <v>0</v>
      </c>
      <c r="O1659" s="16">
        <v>0</v>
      </c>
      <c r="P1659" s="16">
        <v>0</v>
      </c>
      <c r="Q1659" s="7" t="s">
        <v>1219</v>
      </c>
      <c r="R1659" s="7" t="str">
        <f>IF(Q1659="","",VLOOKUP(Q1659,Sheet2!$A$14:$B$65,2,0))</f>
        <v>急性期一般入院料１</v>
      </c>
      <c r="S1659" s="16">
        <v>50</v>
      </c>
    </row>
    <row r="1660" spans="2:19" outlineLevel="2" x14ac:dyDescent="0.15">
      <c r="B1660" s="10" t="s">
        <v>1741</v>
      </c>
      <c r="C1660" s="10" t="s">
        <v>0</v>
      </c>
      <c r="D1660" s="7" t="s">
        <v>222</v>
      </c>
      <c r="E1660" s="10" t="s">
        <v>956</v>
      </c>
      <c r="F1660" s="10" t="s">
        <v>1321</v>
      </c>
      <c r="G1660" s="10" t="s">
        <v>1322</v>
      </c>
      <c r="H1660" s="16">
        <v>50</v>
      </c>
      <c r="I1660" s="16">
        <v>50</v>
      </c>
      <c r="J1660" s="16">
        <v>0</v>
      </c>
      <c r="K1660" s="16">
        <v>0</v>
      </c>
      <c r="L1660" s="16">
        <v>0</v>
      </c>
      <c r="M1660" s="16">
        <v>0</v>
      </c>
      <c r="N1660" s="16">
        <v>0</v>
      </c>
      <c r="O1660" s="16">
        <v>0</v>
      </c>
      <c r="P1660" s="16">
        <v>0</v>
      </c>
      <c r="Q1660" s="7" t="s">
        <v>1219</v>
      </c>
      <c r="R1660" s="7" t="str">
        <f>IF(Q1660="","",VLOOKUP(Q1660,Sheet2!$A$14:$B$65,2,0))</f>
        <v>急性期一般入院料１</v>
      </c>
      <c r="S1660" s="16">
        <v>50</v>
      </c>
    </row>
    <row r="1661" spans="2:19" outlineLevel="2" x14ac:dyDescent="0.15">
      <c r="B1661" s="10" t="s">
        <v>1741</v>
      </c>
      <c r="C1661" s="10" t="s">
        <v>0</v>
      </c>
      <c r="D1661" s="7" t="s">
        <v>222</v>
      </c>
      <c r="E1661" s="10" t="s">
        <v>957</v>
      </c>
      <c r="F1661" s="10" t="s">
        <v>1321</v>
      </c>
      <c r="G1661" s="10" t="s">
        <v>1322</v>
      </c>
      <c r="H1661" s="16">
        <v>50</v>
      </c>
      <c r="I1661" s="16">
        <v>50</v>
      </c>
      <c r="J1661" s="16">
        <v>0</v>
      </c>
      <c r="K1661" s="16">
        <v>0</v>
      </c>
      <c r="L1661" s="16">
        <v>0</v>
      </c>
      <c r="M1661" s="16">
        <v>0</v>
      </c>
      <c r="N1661" s="16">
        <v>0</v>
      </c>
      <c r="O1661" s="16">
        <v>0</v>
      </c>
      <c r="P1661" s="16">
        <v>0</v>
      </c>
      <c r="Q1661" s="7" t="s">
        <v>1219</v>
      </c>
      <c r="R1661" s="7" t="str">
        <f>IF(Q1661="","",VLOOKUP(Q1661,Sheet2!$A$14:$B$65,2,0))</f>
        <v>急性期一般入院料１</v>
      </c>
      <c r="S1661" s="16">
        <v>50</v>
      </c>
    </row>
    <row r="1662" spans="2:19" outlineLevel="2" x14ac:dyDescent="0.15">
      <c r="B1662" s="10" t="s">
        <v>1741</v>
      </c>
      <c r="C1662" s="10" t="s">
        <v>0</v>
      </c>
      <c r="D1662" s="7" t="s">
        <v>222</v>
      </c>
      <c r="E1662" s="10" t="s">
        <v>958</v>
      </c>
      <c r="F1662" s="10" t="s">
        <v>1321</v>
      </c>
      <c r="G1662" s="10" t="s">
        <v>1322</v>
      </c>
      <c r="H1662" s="16">
        <v>51</v>
      </c>
      <c r="I1662" s="16">
        <v>50</v>
      </c>
      <c r="J1662" s="16">
        <v>1</v>
      </c>
      <c r="K1662" s="16">
        <v>0</v>
      </c>
      <c r="L1662" s="16">
        <v>0</v>
      </c>
      <c r="M1662" s="16">
        <v>0</v>
      </c>
      <c r="N1662" s="16">
        <v>0</v>
      </c>
      <c r="O1662" s="16">
        <v>0</v>
      </c>
      <c r="P1662" s="16">
        <v>0</v>
      </c>
      <c r="Q1662" s="7" t="s">
        <v>1219</v>
      </c>
      <c r="R1662" s="7" t="str">
        <f>IF(Q1662="","",VLOOKUP(Q1662,Sheet2!$A$14:$B$65,2,0))</f>
        <v>急性期一般入院料１</v>
      </c>
      <c r="S1662" s="16">
        <v>51</v>
      </c>
    </row>
    <row r="1663" spans="2:19" outlineLevel="1" x14ac:dyDescent="0.15">
      <c r="B1663" s="10"/>
      <c r="C1663" s="10"/>
      <c r="D1663" s="9" t="s">
        <v>1481</v>
      </c>
      <c r="E1663" s="10"/>
      <c r="F1663" s="10"/>
      <c r="G1663" s="10"/>
      <c r="H1663" s="16">
        <f t="shared" ref="H1663:P1663" si="427">SUBTOTAL(9,H1645:H1662)</f>
        <v>658</v>
      </c>
      <c r="I1663" s="16">
        <f t="shared" si="427"/>
        <v>656</v>
      </c>
      <c r="J1663" s="16">
        <f t="shared" si="427"/>
        <v>2</v>
      </c>
      <c r="K1663" s="16">
        <f t="shared" si="427"/>
        <v>0</v>
      </c>
      <c r="L1663" s="16">
        <f t="shared" si="427"/>
        <v>0</v>
      </c>
      <c r="M1663" s="16">
        <f t="shared" si="427"/>
        <v>0</v>
      </c>
      <c r="N1663" s="16">
        <f t="shared" si="427"/>
        <v>0</v>
      </c>
      <c r="O1663" s="16">
        <f t="shared" si="427"/>
        <v>0</v>
      </c>
      <c r="P1663" s="16">
        <f t="shared" si="427"/>
        <v>0</v>
      </c>
      <c r="Q1663" s="7"/>
      <c r="R1663" s="7"/>
      <c r="S1663" s="16">
        <f>SUBTOTAL(9,S1645:S1662)</f>
        <v>658</v>
      </c>
    </row>
    <row r="1664" spans="2:19" outlineLevel="2" x14ac:dyDescent="0.15">
      <c r="B1664" s="10" t="s">
        <v>1741</v>
      </c>
      <c r="C1664" s="10" t="s">
        <v>0</v>
      </c>
      <c r="D1664" s="7" t="s">
        <v>162</v>
      </c>
      <c r="E1664" s="10" t="s">
        <v>483</v>
      </c>
      <c r="F1664" s="10" t="s">
        <v>1193</v>
      </c>
      <c r="G1664" s="10" t="s">
        <v>1193</v>
      </c>
      <c r="H1664" s="16">
        <v>0</v>
      </c>
      <c r="I1664" s="16">
        <v>0</v>
      </c>
      <c r="J1664" s="16">
        <v>0</v>
      </c>
      <c r="K1664" s="16">
        <v>48</v>
      </c>
      <c r="L1664" s="16">
        <v>31</v>
      </c>
      <c r="M1664" s="16">
        <v>17</v>
      </c>
      <c r="N1664" s="16">
        <v>0</v>
      </c>
      <c r="O1664" s="16">
        <v>0</v>
      </c>
      <c r="P1664" s="16">
        <v>0</v>
      </c>
      <c r="Q1664" s="7" t="s">
        <v>1257</v>
      </c>
      <c r="R1664" s="7" t="str">
        <f>IF(Q1664="","",VLOOKUP(Q1664,Sheet2!$A$14:$B$65,2,0))</f>
        <v>急性期一般入院料６</v>
      </c>
      <c r="S1664" s="16">
        <v>48</v>
      </c>
    </row>
    <row r="1665" spans="2:19" outlineLevel="2" x14ac:dyDescent="0.15">
      <c r="B1665" s="10" t="s">
        <v>1741</v>
      </c>
      <c r="C1665" s="10" t="s">
        <v>0</v>
      </c>
      <c r="D1665" s="7" t="s">
        <v>162</v>
      </c>
      <c r="E1665" s="10" t="s">
        <v>468</v>
      </c>
      <c r="F1665" s="10" t="s">
        <v>1322</v>
      </c>
      <c r="G1665" s="10" t="s">
        <v>1322</v>
      </c>
      <c r="H1665" s="16">
        <v>32</v>
      </c>
      <c r="I1665" s="16">
        <v>29</v>
      </c>
      <c r="J1665" s="16">
        <v>3</v>
      </c>
      <c r="K1665" s="16">
        <v>0</v>
      </c>
      <c r="L1665" s="16">
        <v>0</v>
      </c>
      <c r="M1665" s="16">
        <v>0</v>
      </c>
      <c r="N1665" s="16">
        <v>0</v>
      </c>
      <c r="O1665" s="16">
        <v>0</v>
      </c>
      <c r="P1665" s="16">
        <v>0</v>
      </c>
      <c r="Q1665" s="7" t="s">
        <v>1254</v>
      </c>
      <c r="R1665" s="7" t="str">
        <f>IF(Q1665="","",VLOOKUP(Q1665,Sheet2!$A$14:$B$65,2,0))</f>
        <v>急性期一般入院料２</v>
      </c>
      <c r="S1665" s="16">
        <v>32</v>
      </c>
    </row>
    <row r="1666" spans="2:19" outlineLevel="1" x14ac:dyDescent="0.15">
      <c r="B1666" s="10"/>
      <c r="C1666" s="10"/>
      <c r="D1666" s="9" t="s">
        <v>1421</v>
      </c>
      <c r="E1666" s="10"/>
      <c r="F1666" s="10"/>
      <c r="G1666" s="10"/>
      <c r="H1666" s="16">
        <f t="shared" ref="H1666:P1666" si="428">SUBTOTAL(9,H1664:H1665)</f>
        <v>32</v>
      </c>
      <c r="I1666" s="16">
        <f t="shared" si="428"/>
        <v>29</v>
      </c>
      <c r="J1666" s="16">
        <f t="shared" si="428"/>
        <v>3</v>
      </c>
      <c r="K1666" s="16">
        <f t="shared" si="428"/>
        <v>48</v>
      </c>
      <c r="L1666" s="16">
        <f t="shared" si="428"/>
        <v>31</v>
      </c>
      <c r="M1666" s="16">
        <f t="shared" si="428"/>
        <v>17</v>
      </c>
      <c r="N1666" s="16">
        <f t="shared" si="428"/>
        <v>0</v>
      </c>
      <c r="O1666" s="16">
        <f t="shared" si="428"/>
        <v>0</v>
      </c>
      <c r="P1666" s="16">
        <f t="shared" si="428"/>
        <v>0</v>
      </c>
      <c r="Q1666" s="7"/>
      <c r="R1666" s="7"/>
      <c r="S1666" s="16">
        <f>SUBTOTAL(9,S1664:S1665)</f>
        <v>80</v>
      </c>
    </row>
    <row r="1667" spans="2:19" outlineLevel="2" x14ac:dyDescent="0.15">
      <c r="B1667" s="10" t="s">
        <v>1741</v>
      </c>
      <c r="C1667" s="10" t="s">
        <v>0</v>
      </c>
      <c r="D1667" s="7" t="s">
        <v>386</v>
      </c>
      <c r="E1667" s="10" t="s">
        <v>1004</v>
      </c>
      <c r="F1667" s="10" t="s">
        <v>1193</v>
      </c>
      <c r="G1667" s="10" t="s">
        <v>1193</v>
      </c>
      <c r="H1667" s="16">
        <v>53</v>
      </c>
      <c r="I1667" s="16">
        <v>50</v>
      </c>
      <c r="J1667" s="16">
        <v>3</v>
      </c>
      <c r="K1667" s="16">
        <v>0</v>
      </c>
      <c r="L1667" s="16">
        <v>0</v>
      </c>
      <c r="M1667" s="16">
        <v>0</v>
      </c>
      <c r="N1667" s="16">
        <v>0</v>
      </c>
      <c r="O1667" s="16">
        <v>0</v>
      </c>
      <c r="P1667" s="16">
        <v>0</v>
      </c>
      <c r="Q1667" s="7" t="s">
        <v>1272</v>
      </c>
      <c r="R1667" s="7" t="str">
        <f>IF(Q1667="","",VLOOKUP(Q1667,Sheet2!$A$14:$B$65,2,0))</f>
        <v>回復期リハビリテーション病棟入院料２</v>
      </c>
      <c r="S1667" s="16">
        <v>53</v>
      </c>
    </row>
    <row r="1668" spans="2:19" outlineLevel="2" x14ac:dyDescent="0.15">
      <c r="B1668" s="10" t="s">
        <v>1741</v>
      </c>
      <c r="C1668" s="10" t="s">
        <v>0</v>
      </c>
      <c r="D1668" s="7" t="s">
        <v>386</v>
      </c>
      <c r="E1668" s="10" t="s">
        <v>493</v>
      </c>
      <c r="F1668" s="10" t="s">
        <v>1193</v>
      </c>
      <c r="G1668" s="10" t="s">
        <v>1193</v>
      </c>
      <c r="H1668" s="16">
        <v>0</v>
      </c>
      <c r="I1668" s="16">
        <v>0</v>
      </c>
      <c r="J1668" s="16">
        <v>0</v>
      </c>
      <c r="K1668" s="16">
        <v>47</v>
      </c>
      <c r="L1668" s="16">
        <v>46</v>
      </c>
      <c r="M1668" s="16">
        <v>1</v>
      </c>
      <c r="N1668" s="16">
        <v>0</v>
      </c>
      <c r="O1668" s="16">
        <v>0</v>
      </c>
      <c r="P1668" s="16">
        <v>0</v>
      </c>
      <c r="Q1668" s="7" t="s">
        <v>1257</v>
      </c>
      <c r="R1668" s="7" t="str">
        <f>IF(Q1668="","",VLOOKUP(Q1668,Sheet2!$A$14:$B$65,2,0))</f>
        <v>急性期一般入院料６</v>
      </c>
      <c r="S1668" s="16">
        <v>47</v>
      </c>
    </row>
    <row r="1669" spans="2:19" outlineLevel="1" x14ac:dyDescent="0.15">
      <c r="B1669" s="10"/>
      <c r="C1669" s="10"/>
      <c r="D1669" s="9" t="s">
        <v>1644</v>
      </c>
      <c r="E1669" s="10"/>
      <c r="F1669" s="10"/>
      <c r="G1669" s="10"/>
      <c r="H1669" s="16">
        <f t="shared" ref="H1669:P1669" si="429">SUBTOTAL(9,H1667:H1668)</f>
        <v>53</v>
      </c>
      <c r="I1669" s="16">
        <f t="shared" si="429"/>
        <v>50</v>
      </c>
      <c r="J1669" s="16">
        <f t="shared" si="429"/>
        <v>3</v>
      </c>
      <c r="K1669" s="16">
        <f t="shared" si="429"/>
        <v>47</v>
      </c>
      <c r="L1669" s="16">
        <f t="shared" si="429"/>
        <v>46</v>
      </c>
      <c r="M1669" s="16">
        <f t="shared" si="429"/>
        <v>1</v>
      </c>
      <c r="N1669" s="16">
        <f t="shared" si="429"/>
        <v>0</v>
      </c>
      <c r="O1669" s="16">
        <f t="shared" si="429"/>
        <v>0</v>
      </c>
      <c r="P1669" s="16">
        <f t="shared" si="429"/>
        <v>0</v>
      </c>
      <c r="Q1669" s="7"/>
      <c r="R1669" s="7"/>
      <c r="S1669" s="16">
        <f>SUBTOTAL(9,S1667:S1668)</f>
        <v>100</v>
      </c>
    </row>
    <row r="1670" spans="2:19" outlineLevel="2" x14ac:dyDescent="0.15">
      <c r="B1670" s="10" t="s">
        <v>1741</v>
      </c>
      <c r="C1670" s="10" t="s">
        <v>0</v>
      </c>
      <c r="D1670" s="7" t="s">
        <v>281</v>
      </c>
      <c r="E1670" s="10" t="s">
        <v>587</v>
      </c>
      <c r="F1670" s="10" t="s">
        <v>1323</v>
      </c>
      <c r="G1670" s="10" t="s">
        <v>1323</v>
      </c>
      <c r="H1670" s="16">
        <v>0</v>
      </c>
      <c r="I1670" s="16">
        <v>0</v>
      </c>
      <c r="J1670" s="16">
        <v>0</v>
      </c>
      <c r="K1670" s="16">
        <v>23</v>
      </c>
      <c r="L1670" s="16">
        <v>23</v>
      </c>
      <c r="M1670" s="16">
        <v>0</v>
      </c>
      <c r="N1670" s="16">
        <v>0</v>
      </c>
      <c r="O1670" s="16">
        <v>0</v>
      </c>
      <c r="P1670" s="16">
        <v>0</v>
      </c>
      <c r="Q1670" s="7" t="s">
        <v>1276</v>
      </c>
      <c r="R1670" s="7" t="str">
        <f>IF(Q1670="","",VLOOKUP(Q1670,Sheet2!$A$14:$B$65,2,0))</f>
        <v>小児入院医療管理料１</v>
      </c>
      <c r="S1670" s="16">
        <v>23</v>
      </c>
    </row>
    <row r="1671" spans="2:19" outlineLevel="2" x14ac:dyDescent="0.15">
      <c r="B1671" s="10" t="s">
        <v>1741</v>
      </c>
      <c r="C1671" s="10" t="s">
        <v>0</v>
      </c>
      <c r="D1671" s="7" t="s">
        <v>281</v>
      </c>
      <c r="E1671" s="10" t="s">
        <v>1049</v>
      </c>
      <c r="F1671" s="10" t="s">
        <v>1323</v>
      </c>
      <c r="G1671" s="10" t="s">
        <v>1323</v>
      </c>
      <c r="H1671" s="16">
        <v>46</v>
      </c>
      <c r="I1671" s="16">
        <v>46</v>
      </c>
      <c r="J1671" s="16">
        <v>0</v>
      </c>
      <c r="K1671" s="16">
        <v>0</v>
      </c>
      <c r="L1671" s="16">
        <v>0</v>
      </c>
      <c r="M1671" s="16">
        <v>0</v>
      </c>
      <c r="N1671" s="16">
        <v>0</v>
      </c>
      <c r="O1671" s="16">
        <v>0</v>
      </c>
      <c r="P1671" s="16">
        <v>0</v>
      </c>
      <c r="Q1671" s="7" t="s">
        <v>1282</v>
      </c>
      <c r="R1671" s="7" t="str">
        <f>IF(Q1671="","",VLOOKUP(Q1671,Sheet2!$A$14:$B$65,2,0))</f>
        <v>小児入院医療管理料３</v>
      </c>
      <c r="S1671" s="16">
        <v>46</v>
      </c>
    </row>
    <row r="1672" spans="2:19" outlineLevel="2" x14ac:dyDescent="0.15">
      <c r="B1672" s="10" t="s">
        <v>1741</v>
      </c>
      <c r="C1672" s="10" t="s">
        <v>0</v>
      </c>
      <c r="D1672" s="7" t="s">
        <v>281</v>
      </c>
      <c r="E1672" s="10" t="s">
        <v>492</v>
      </c>
      <c r="F1672" s="10" t="s">
        <v>1323</v>
      </c>
      <c r="G1672" s="10" t="s">
        <v>1323</v>
      </c>
      <c r="H1672" s="16">
        <v>30</v>
      </c>
      <c r="I1672" s="16">
        <v>30</v>
      </c>
      <c r="J1672" s="16">
        <v>0</v>
      </c>
      <c r="K1672" s="16">
        <v>0</v>
      </c>
      <c r="L1672" s="16">
        <v>0</v>
      </c>
      <c r="M1672" s="16">
        <v>0</v>
      </c>
      <c r="N1672" s="16">
        <v>0</v>
      </c>
      <c r="O1672" s="16">
        <v>0</v>
      </c>
      <c r="P1672" s="16">
        <v>0</v>
      </c>
      <c r="Q1672" s="7" t="s">
        <v>1255</v>
      </c>
      <c r="R1672" s="7" t="str">
        <f>IF(Q1672="","",VLOOKUP(Q1672,Sheet2!$A$14:$B$65,2,0))</f>
        <v>急性期一般入院料３</v>
      </c>
      <c r="S1672" s="16">
        <v>30</v>
      </c>
    </row>
    <row r="1673" spans="2:19" outlineLevel="1" x14ac:dyDescent="0.15">
      <c r="B1673" s="10"/>
      <c r="C1673" s="10"/>
      <c r="D1673" s="9" t="s">
        <v>1539</v>
      </c>
      <c r="E1673" s="10"/>
      <c r="F1673" s="10"/>
      <c r="G1673" s="10"/>
      <c r="H1673" s="16">
        <f t="shared" ref="H1673:P1673" si="430">SUBTOTAL(9,H1670:H1672)</f>
        <v>76</v>
      </c>
      <c r="I1673" s="16">
        <f t="shared" si="430"/>
        <v>76</v>
      </c>
      <c r="J1673" s="16">
        <f t="shared" si="430"/>
        <v>0</v>
      </c>
      <c r="K1673" s="16">
        <f t="shared" si="430"/>
        <v>23</v>
      </c>
      <c r="L1673" s="16">
        <f t="shared" si="430"/>
        <v>23</v>
      </c>
      <c r="M1673" s="16">
        <f t="shared" si="430"/>
        <v>0</v>
      </c>
      <c r="N1673" s="16">
        <f t="shared" si="430"/>
        <v>0</v>
      </c>
      <c r="O1673" s="16">
        <f t="shared" si="430"/>
        <v>0</v>
      </c>
      <c r="P1673" s="16">
        <f t="shared" si="430"/>
        <v>0</v>
      </c>
      <c r="Q1673" s="7"/>
      <c r="R1673" s="7"/>
      <c r="S1673" s="16">
        <f>SUBTOTAL(9,S1670:S1672)</f>
        <v>99</v>
      </c>
    </row>
    <row r="1674" spans="2:19" outlineLevel="2" x14ac:dyDescent="0.15">
      <c r="B1674" s="10" t="s">
        <v>1741</v>
      </c>
      <c r="C1674" s="10" t="s">
        <v>0</v>
      </c>
      <c r="D1674" s="7" t="s">
        <v>238</v>
      </c>
      <c r="E1674" s="10" t="s">
        <v>468</v>
      </c>
      <c r="F1674" s="10" t="s">
        <v>1193</v>
      </c>
      <c r="G1674" s="10" t="s">
        <v>1193</v>
      </c>
      <c r="H1674" s="16">
        <v>0</v>
      </c>
      <c r="I1674" s="16">
        <v>0</v>
      </c>
      <c r="J1674" s="16">
        <v>0</v>
      </c>
      <c r="K1674" s="16">
        <v>54</v>
      </c>
      <c r="L1674" s="16">
        <v>54</v>
      </c>
      <c r="M1674" s="16">
        <v>0</v>
      </c>
      <c r="N1674" s="16">
        <v>0</v>
      </c>
      <c r="O1674" s="16">
        <v>0</v>
      </c>
      <c r="P1674" s="16">
        <v>0</v>
      </c>
      <c r="Q1674" s="7" t="s">
        <v>1257</v>
      </c>
      <c r="R1674" s="7" t="str">
        <f>IF(Q1674="","",VLOOKUP(Q1674,Sheet2!$A$14:$B$65,2,0))</f>
        <v>急性期一般入院料６</v>
      </c>
      <c r="S1674" s="16">
        <v>54</v>
      </c>
    </row>
    <row r="1675" spans="2:19" outlineLevel="2" x14ac:dyDescent="0.15">
      <c r="B1675" s="10" t="s">
        <v>1741</v>
      </c>
      <c r="C1675" s="10" t="s">
        <v>0</v>
      </c>
      <c r="D1675" s="7" t="s">
        <v>238</v>
      </c>
      <c r="E1675" s="10" t="s">
        <v>484</v>
      </c>
      <c r="F1675" s="10" t="s">
        <v>1193</v>
      </c>
      <c r="G1675" s="10" t="s">
        <v>1193</v>
      </c>
      <c r="H1675" s="16">
        <v>0</v>
      </c>
      <c r="I1675" s="16">
        <v>0</v>
      </c>
      <c r="J1675" s="16">
        <v>0</v>
      </c>
      <c r="K1675" s="16">
        <v>51</v>
      </c>
      <c r="L1675" s="16">
        <v>51</v>
      </c>
      <c r="M1675" s="16">
        <v>0</v>
      </c>
      <c r="N1675" s="16">
        <v>0</v>
      </c>
      <c r="O1675" s="16">
        <v>0</v>
      </c>
      <c r="P1675" s="16">
        <v>0</v>
      </c>
      <c r="Q1675" s="7" t="s">
        <v>1257</v>
      </c>
      <c r="R1675" s="7" t="str">
        <f>IF(Q1675="","",VLOOKUP(Q1675,Sheet2!$A$14:$B$65,2,0))</f>
        <v>急性期一般入院料６</v>
      </c>
      <c r="S1675" s="16">
        <v>51</v>
      </c>
    </row>
    <row r="1676" spans="2:19" outlineLevel="2" x14ac:dyDescent="0.15">
      <c r="B1676" s="10" t="s">
        <v>1741</v>
      </c>
      <c r="C1676" s="10" t="s">
        <v>0</v>
      </c>
      <c r="D1676" s="7" t="s">
        <v>238</v>
      </c>
      <c r="E1676" s="10" t="s">
        <v>485</v>
      </c>
      <c r="F1676" s="10" t="s">
        <v>1193</v>
      </c>
      <c r="G1676" s="10" t="s">
        <v>1193</v>
      </c>
      <c r="H1676" s="16">
        <v>0</v>
      </c>
      <c r="I1676" s="16">
        <v>0</v>
      </c>
      <c r="J1676" s="16">
        <v>0</v>
      </c>
      <c r="K1676" s="16">
        <v>60</v>
      </c>
      <c r="L1676" s="16">
        <v>60</v>
      </c>
      <c r="M1676" s="16">
        <v>0</v>
      </c>
      <c r="N1676" s="16">
        <v>60</v>
      </c>
      <c r="O1676" s="16">
        <v>60</v>
      </c>
      <c r="P1676" s="16">
        <v>0</v>
      </c>
      <c r="Q1676" s="7" t="s">
        <v>433</v>
      </c>
      <c r="R1676" s="7" t="str">
        <f>IF(Q1676="","",VLOOKUP(Q1676,Sheet2!$A$14:$B$65,2,0))</f>
        <v/>
      </c>
      <c r="S1676" s="16">
        <v>0</v>
      </c>
    </row>
    <row r="1677" spans="2:19" outlineLevel="1" x14ac:dyDescent="0.15">
      <c r="B1677" s="10"/>
      <c r="C1677" s="10"/>
      <c r="D1677" s="9" t="s">
        <v>1496</v>
      </c>
      <c r="E1677" s="10"/>
      <c r="F1677" s="10"/>
      <c r="G1677" s="10"/>
      <c r="H1677" s="16">
        <f t="shared" ref="H1677:P1677" si="431">SUBTOTAL(9,H1674:H1676)</f>
        <v>0</v>
      </c>
      <c r="I1677" s="16">
        <f t="shared" si="431"/>
        <v>0</v>
      </c>
      <c r="J1677" s="16">
        <f t="shared" si="431"/>
        <v>0</v>
      </c>
      <c r="K1677" s="16">
        <f t="shared" si="431"/>
        <v>165</v>
      </c>
      <c r="L1677" s="16">
        <f t="shared" si="431"/>
        <v>165</v>
      </c>
      <c r="M1677" s="16">
        <f t="shared" si="431"/>
        <v>0</v>
      </c>
      <c r="N1677" s="16">
        <f t="shared" si="431"/>
        <v>60</v>
      </c>
      <c r="O1677" s="16">
        <f t="shared" si="431"/>
        <v>60</v>
      </c>
      <c r="P1677" s="16">
        <f t="shared" si="431"/>
        <v>0</v>
      </c>
      <c r="Q1677" s="7"/>
      <c r="R1677" s="7"/>
      <c r="S1677" s="16">
        <f>SUBTOTAL(9,S1674:S1676)</f>
        <v>105</v>
      </c>
    </row>
    <row r="1678" spans="2:19" outlineLevel="2" x14ac:dyDescent="0.15">
      <c r="B1678" s="10" t="s">
        <v>1741</v>
      </c>
      <c r="C1678" s="10" t="s">
        <v>0</v>
      </c>
      <c r="D1678" s="7" t="s">
        <v>348</v>
      </c>
      <c r="E1678" s="10" t="s">
        <v>1159</v>
      </c>
      <c r="F1678" s="10" t="s">
        <v>1193</v>
      </c>
      <c r="G1678" s="10" t="s">
        <v>1193</v>
      </c>
      <c r="H1678" s="16">
        <v>0</v>
      </c>
      <c r="I1678" s="16">
        <v>0</v>
      </c>
      <c r="J1678" s="16">
        <v>0</v>
      </c>
      <c r="K1678" s="16">
        <v>55</v>
      </c>
      <c r="L1678" s="16">
        <v>55</v>
      </c>
      <c r="M1678" s="16">
        <v>0</v>
      </c>
      <c r="N1678" s="16">
        <v>0</v>
      </c>
      <c r="O1678" s="16">
        <v>0</v>
      </c>
      <c r="P1678" s="16">
        <v>0</v>
      </c>
      <c r="Q1678" s="7" t="s">
        <v>1257</v>
      </c>
      <c r="R1678" s="7" t="str">
        <f>IF(Q1678="","",VLOOKUP(Q1678,Sheet2!$A$14:$B$65,2,0))</f>
        <v>急性期一般入院料６</v>
      </c>
      <c r="S1678" s="16">
        <v>55</v>
      </c>
    </row>
    <row r="1679" spans="2:19" outlineLevel="2" x14ac:dyDescent="0.15">
      <c r="B1679" s="10" t="s">
        <v>1741</v>
      </c>
      <c r="C1679" s="10" t="s">
        <v>0</v>
      </c>
      <c r="D1679" s="7" t="s">
        <v>348</v>
      </c>
      <c r="E1679" s="10" t="s">
        <v>1160</v>
      </c>
      <c r="F1679" s="10" t="s">
        <v>1323</v>
      </c>
      <c r="G1679" s="10" t="s">
        <v>1323</v>
      </c>
      <c r="H1679" s="16">
        <v>0</v>
      </c>
      <c r="I1679" s="16">
        <v>0</v>
      </c>
      <c r="J1679" s="16">
        <v>0</v>
      </c>
      <c r="K1679" s="16">
        <v>55</v>
      </c>
      <c r="L1679" s="16">
        <v>55</v>
      </c>
      <c r="M1679" s="16">
        <v>0</v>
      </c>
      <c r="N1679" s="16">
        <v>0</v>
      </c>
      <c r="O1679" s="16">
        <v>0</v>
      </c>
      <c r="P1679" s="16">
        <v>0</v>
      </c>
      <c r="Q1679" s="7" t="s">
        <v>1283</v>
      </c>
      <c r="R1679" s="7" t="str">
        <f>IF(Q1679="","",VLOOKUP(Q1679,Sheet2!$A$14:$B$65,2,0))</f>
        <v>特殊疾患入院医療管理料</v>
      </c>
      <c r="S1679" s="16">
        <v>55</v>
      </c>
    </row>
    <row r="1680" spans="2:19" outlineLevel="2" x14ac:dyDescent="0.15">
      <c r="B1680" s="10" t="s">
        <v>1741</v>
      </c>
      <c r="C1680" s="10" t="s">
        <v>0</v>
      </c>
      <c r="D1680" s="7" t="s">
        <v>348</v>
      </c>
      <c r="E1680" s="10" t="s">
        <v>1161</v>
      </c>
      <c r="F1680" s="10" t="s">
        <v>1323</v>
      </c>
      <c r="G1680" s="10" t="s">
        <v>1323</v>
      </c>
      <c r="H1680" s="16">
        <v>0</v>
      </c>
      <c r="I1680" s="16">
        <v>0</v>
      </c>
      <c r="J1680" s="16">
        <v>0</v>
      </c>
      <c r="K1680" s="16">
        <v>55</v>
      </c>
      <c r="L1680" s="16">
        <v>55</v>
      </c>
      <c r="M1680" s="16">
        <v>0</v>
      </c>
      <c r="N1680" s="16">
        <v>0</v>
      </c>
      <c r="O1680" s="16">
        <v>0</v>
      </c>
      <c r="P1680" s="16">
        <v>0</v>
      </c>
      <c r="Q1680" s="7" t="s">
        <v>1276</v>
      </c>
      <c r="R1680" s="7" t="str">
        <f>IF(Q1680="","",VLOOKUP(Q1680,Sheet2!$A$14:$B$65,2,0))</f>
        <v>小児入院医療管理料１</v>
      </c>
      <c r="S1680" s="16">
        <v>55</v>
      </c>
    </row>
    <row r="1681" spans="2:19" outlineLevel="2" x14ac:dyDescent="0.15">
      <c r="B1681" s="10" t="s">
        <v>1741</v>
      </c>
      <c r="C1681" s="10" t="s">
        <v>0</v>
      </c>
      <c r="D1681" s="7" t="s">
        <v>348</v>
      </c>
      <c r="E1681" s="10" t="s">
        <v>1162</v>
      </c>
      <c r="F1681" s="10" t="s">
        <v>1193</v>
      </c>
      <c r="G1681" s="10" t="s">
        <v>1193</v>
      </c>
      <c r="H1681" s="16">
        <v>0</v>
      </c>
      <c r="I1681" s="16">
        <v>0</v>
      </c>
      <c r="J1681" s="16">
        <v>0</v>
      </c>
      <c r="K1681" s="16">
        <v>55</v>
      </c>
      <c r="L1681" s="16">
        <v>55</v>
      </c>
      <c r="M1681" s="16">
        <v>0</v>
      </c>
      <c r="N1681" s="16">
        <v>0</v>
      </c>
      <c r="O1681" s="16">
        <v>0</v>
      </c>
      <c r="P1681" s="16">
        <v>0</v>
      </c>
      <c r="Q1681" s="7" t="s">
        <v>1257</v>
      </c>
      <c r="R1681" s="7" t="str">
        <f>IF(Q1681="","",VLOOKUP(Q1681,Sheet2!$A$14:$B$65,2,0))</f>
        <v>急性期一般入院料６</v>
      </c>
      <c r="S1681" s="16">
        <v>55</v>
      </c>
    </row>
    <row r="1682" spans="2:19" outlineLevel="2" x14ac:dyDescent="0.15">
      <c r="B1682" s="10" t="s">
        <v>1741</v>
      </c>
      <c r="C1682" s="10" t="s">
        <v>0</v>
      </c>
      <c r="D1682" s="7" t="s">
        <v>348</v>
      </c>
      <c r="E1682" s="10" t="s">
        <v>1163</v>
      </c>
      <c r="F1682" s="10" t="s">
        <v>1193</v>
      </c>
      <c r="G1682" s="10" t="s">
        <v>1193</v>
      </c>
      <c r="H1682" s="16">
        <v>0</v>
      </c>
      <c r="I1682" s="16">
        <v>0</v>
      </c>
      <c r="J1682" s="16">
        <v>0</v>
      </c>
      <c r="K1682" s="16">
        <v>55</v>
      </c>
      <c r="L1682" s="16">
        <v>55</v>
      </c>
      <c r="M1682" s="16">
        <v>0</v>
      </c>
      <c r="N1682" s="16">
        <v>0</v>
      </c>
      <c r="O1682" s="16">
        <v>0</v>
      </c>
      <c r="P1682" s="16">
        <v>0</v>
      </c>
      <c r="Q1682" s="7" t="s">
        <v>1257</v>
      </c>
      <c r="R1682" s="7" t="str">
        <f>IF(Q1682="","",VLOOKUP(Q1682,Sheet2!$A$14:$B$65,2,0))</f>
        <v>急性期一般入院料６</v>
      </c>
      <c r="S1682" s="16">
        <v>55</v>
      </c>
    </row>
    <row r="1683" spans="2:19" outlineLevel="2" x14ac:dyDescent="0.15">
      <c r="B1683" s="10" t="s">
        <v>1741</v>
      </c>
      <c r="C1683" s="10" t="s">
        <v>0</v>
      </c>
      <c r="D1683" s="7" t="s">
        <v>348</v>
      </c>
      <c r="E1683" s="10" t="s">
        <v>1164</v>
      </c>
      <c r="F1683" s="10" t="s">
        <v>1193</v>
      </c>
      <c r="G1683" s="10" t="s">
        <v>1193</v>
      </c>
      <c r="H1683" s="16">
        <v>0</v>
      </c>
      <c r="I1683" s="16">
        <v>0</v>
      </c>
      <c r="J1683" s="16">
        <v>0</v>
      </c>
      <c r="K1683" s="16">
        <v>55</v>
      </c>
      <c r="L1683" s="16">
        <v>55</v>
      </c>
      <c r="M1683" s="16">
        <v>0</v>
      </c>
      <c r="N1683" s="16">
        <v>0</v>
      </c>
      <c r="O1683" s="16">
        <v>0</v>
      </c>
      <c r="P1683" s="16">
        <v>0</v>
      </c>
      <c r="Q1683" s="7" t="s">
        <v>1294</v>
      </c>
      <c r="R1683" s="7" t="str">
        <f>IF(Q1683="","",VLOOKUP(Q1683,Sheet2!$A$14:$B$65,2,0))</f>
        <v>特定機能病院一般病棟７対１入院基本料</v>
      </c>
      <c r="S1683" s="16">
        <v>55</v>
      </c>
    </row>
    <row r="1684" spans="2:19" outlineLevel="1" x14ac:dyDescent="0.15">
      <c r="B1684" s="10"/>
      <c r="C1684" s="10"/>
      <c r="D1684" s="9" t="s">
        <v>1606</v>
      </c>
      <c r="E1684" s="10"/>
      <c r="F1684" s="10"/>
      <c r="G1684" s="10"/>
      <c r="H1684" s="16">
        <f t="shared" ref="H1684:P1684" si="432">SUBTOTAL(9,H1678:H1683)</f>
        <v>0</v>
      </c>
      <c r="I1684" s="16">
        <f t="shared" si="432"/>
        <v>0</v>
      </c>
      <c r="J1684" s="16">
        <f t="shared" si="432"/>
        <v>0</v>
      </c>
      <c r="K1684" s="16">
        <f t="shared" si="432"/>
        <v>330</v>
      </c>
      <c r="L1684" s="16">
        <f t="shared" si="432"/>
        <v>330</v>
      </c>
      <c r="M1684" s="16">
        <f t="shared" si="432"/>
        <v>0</v>
      </c>
      <c r="N1684" s="16">
        <f t="shared" si="432"/>
        <v>0</v>
      </c>
      <c r="O1684" s="16">
        <f t="shared" si="432"/>
        <v>0</v>
      </c>
      <c r="P1684" s="16">
        <f t="shared" si="432"/>
        <v>0</v>
      </c>
      <c r="Q1684" s="7"/>
      <c r="R1684" s="7"/>
      <c r="S1684" s="16">
        <f>SUBTOTAL(9,S1678:S1683)</f>
        <v>330</v>
      </c>
    </row>
    <row r="1685" spans="2:19" outlineLevel="2" x14ac:dyDescent="0.15">
      <c r="B1685" s="10" t="s">
        <v>1741</v>
      </c>
      <c r="C1685" s="10" t="s">
        <v>0</v>
      </c>
      <c r="D1685" s="7" t="s">
        <v>175</v>
      </c>
      <c r="E1685" s="10" t="s">
        <v>784</v>
      </c>
      <c r="F1685" s="10" t="s">
        <v>1193</v>
      </c>
      <c r="G1685" s="10" t="s">
        <v>1193</v>
      </c>
      <c r="H1685" s="16">
        <v>0</v>
      </c>
      <c r="I1685" s="16">
        <v>0</v>
      </c>
      <c r="J1685" s="16">
        <v>0</v>
      </c>
      <c r="K1685" s="16">
        <v>64</v>
      </c>
      <c r="L1685" s="16">
        <v>64</v>
      </c>
      <c r="M1685" s="16">
        <v>0</v>
      </c>
      <c r="N1685" s="16">
        <v>0</v>
      </c>
      <c r="O1685" s="16">
        <v>0</v>
      </c>
      <c r="P1685" s="16">
        <v>0</v>
      </c>
      <c r="Q1685" s="7" t="s">
        <v>1266</v>
      </c>
      <c r="R1685" s="7" t="str">
        <f>IF(Q1685="","",VLOOKUP(Q1685,Sheet2!$A$14:$B$65,2,0))</f>
        <v>急性期一般入院料７</v>
      </c>
      <c r="S1685" s="16">
        <v>64</v>
      </c>
    </row>
    <row r="1686" spans="2:19" outlineLevel="1" x14ac:dyDescent="0.15">
      <c r="B1686" s="10"/>
      <c r="C1686" s="10"/>
      <c r="D1686" s="9" t="s">
        <v>1434</v>
      </c>
      <c r="E1686" s="10"/>
      <c r="F1686" s="10"/>
      <c r="G1686" s="10"/>
      <c r="H1686" s="16">
        <f t="shared" ref="H1686:P1686" si="433">SUBTOTAL(9,H1685:H1685)</f>
        <v>0</v>
      </c>
      <c r="I1686" s="16">
        <f t="shared" si="433"/>
        <v>0</v>
      </c>
      <c r="J1686" s="16">
        <f t="shared" si="433"/>
        <v>0</v>
      </c>
      <c r="K1686" s="16">
        <f t="shared" si="433"/>
        <v>64</v>
      </c>
      <c r="L1686" s="16">
        <f t="shared" si="433"/>
        <v>64</v>
      </c>
      <c r="M1686" s="16">
        <f t="shared" si="433"/>
        <v>0</v>
      </c>
      <c r="N1686" s="16">
        <f t="shared" si="433"/>
        <v>0</v>
      </c>
      <c r="O1686" s="16">
        <f t="shared" si="433"/>
        <v>0</v>
      </c>
      <c r="P1686" s="16">
        <f t="shared" si="433"/>
        <v>0</v>
      </c>
      <c r="Q1686" s="7"/>
      <c r="R1686" s="7"/>
      <c r="S1686" s="16">
        <f>SUBTOTAL(9,S1685:S1685)</f>
        <v>64</v>
      </c>
    </row>
    <row r="1687" spans="2:19" outlineLevel="2" x14ac:dyDescent="0.15">
      <c r="B1687" s="10" t="s">
        <v>1741</v>
      </c>
      <c r="C1687" s="10" t="s">
        <v>0</v>
      </c>
      <c r="D1687" s="7" t="s">
        <v>67</v>
      </c>
      <c r="E1687" s="10" t="s">
        <v>466</v>
      </c>
      <c r="F1687" s="10" t="s">
        <v>1321</v>
      </c>
      <c r="G1687" s="10" t="s">
        <v>1321</v>
      </c>
      <c r="H1687" s="16">
        <v>9</v>
      </c>
      <c r="I1687" s="16">
        <v>9</v>
      </c>
      <c r="J1687" s="16">
        <v>0</v>
      </c>
      <c r="K1687" s="16">
        <v>0</v>
      </c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  <c r="Q1687" s="7" t="s">
        <v>1270</v>
      </c>
      <c r="R1687" s="7" t="str">
        <f>IF(Q1687="","",VLOOKUP(Q1687,Sheet2!$A$14:$B$65,2,0))</f>
        <v>ﾊｲｹｱﾕﾆｯﾄ入院医療管理料２</v>
      </c>
      <c r="S1687" s="16">
        <v>9</v>
      </c>
    </row>
    <row r="1688" spans="2:19" outlineLevel="2" x14ac:dyDescent="0.15">
      <c r="B1688" s="10" t="s">
        <v>1741</v>
      </c>
      <c r="C1688" s="10" t="s">
        <v>0</v>
      </c>
      <c r="D1688" s="7" t="s">
        <v>67</v>
      </c>
      <c r="E1688" s="10" t="s">
        <v>467</v>
      </c>
      <c r="F1688" s="10" t="s">
        <v>1321</v>
      </c>
      <c r="G1688" s="10" t="s">
        <v>1321</v>
      </c>
      <c r="H1688" s="16">
        <v>6</v>
      </c>
      <c r="I1688" s="16">
        <v>6</v>
      </c>
      <c r="J1688" s="16">
        <v>0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7" t="s">
        <v>1277</v>
      </c>
      <c r="R1688" s="7" t="str">
        <f>IF(Q1688="","",VLOOKUP(Q1688,Sheet2!$A$14:$B$65,2,0))</f>
        <v>救命救急入院料１</v>
      </c>
      <c r="S1688" s="16">
        <v>6</v>
      </c>
    </row>
    <row r="1689" spans="2:19" outlineLevel="2" x14ac:dyDescent="0.15">
      <c r="B1689" s="10" t="s">
        <v>1741</v>
      </c>
      <c r="C1689" s="10" t="s">
        <v>0</v>
      </c>
      <c r="D1689" s="7" t="s">
        <v>67</v>
      </c>
      <c r="E1689" s="10" t="s">
        <v>468</v>
      </c>
      <c r="F1689" s="10" t="s">
        <v>1322</v>
      </c>
      <c r="G1689" s="10" t="s">
        <v>1322</v>
      </c>
      <c r="H1689" s="16">
        <v>14</v>
      </c>
      <c r="I1689" s="16">
        <v>14</v>
      </c>
      <c r="J1689" s="16">
        <v>0</v>
      </c>
      <c r="K1689" s="16">
        <v>0</v>
      </c>
      <c r="L1689" s="16">
        <v>0</v>
      </c>
      <c r="M1689" s="16">
        <v>0</v>
      </c>
      <c r="N1689" s="16">
        <v>0</v>
      </c>
      <c r="O1689" s="16">
        <v>0</v>
      </c>
      <c r="P1689" s="16">
        <v>0</v>
      </c>
      <c r="Q1689" s="7" t="s">
        <v>1219</v>
      </c>
      <c r="R1689" s="7" t="str">
        <f>IF(Q1689="","",VLOOKUP(Q1689,Sheet2!$A$14:$B$65,2,0))</f>
        <v>急性期一般入院料１</v>
      </c>
      <c r="S1689" s="16">
        <v>14</v>
      </c>
    </row>
    <row r="1690" spans="2:19" outlineLevel="2" x14ac:dyDescent="0.15">
      <c r="B1690" s="10" t="s">
        <v>1741</v>
      </c>
      <c r="C1690" s="10" t="s">
        <v>0</v>
      </c>
      <c r="D1690" s="7" t="s">
        <v>67</v>
      </c>
      <c r="E1690" s="10" t="s">
        <v>469</v>
      </c>
      <c r="F1690" s="10" t="s">
        <v>1322</v>
      </c>
      <c r="G1690" s="10" t="s">
        <v>1322</v>
      </c>
      <c r="H1690" s="16">
        <v>27</v>
      </c>
      <c r="I1690" s="16">
        <v>27</v>
      </c>
      <c r="J1690" s="16">
        <v>0</v>
      </c>
      <c r="K1690" s="16">
        <v>0</v>
      </c>
      <c r="L1690" s="16">
        <v>0</v>
      </c>
      <c r="M1690" s="16">
        <v>0</v>
      </c>
      <c r="N1690" s="16">
        <v>0</v>
      </c>
      <c r="O1690" s="16">
        <v>0</v>
      </c>
      <c r="P1690" s="16">
        <v>0</v>
      </c>
      <c r="Q1690" s="7" t="s">
        <v>1269</v>
      </c>
      <c r="R1690" s="7" t="str">
        <f>IF(Q1690="","",VLOOKUP(Q1690,Sheet2!$A$14:$B$65,2,0))</f>
        <v>新生児特定集中治療室管理料２</v>
      </c>
      <c r="S1690" s="16">
        <v>27</v>
      </c>
    </row>
    <row r="1691" spans="2:19" outlineLevel="2" x14ac:dyDescent="0.15">
      <c r="B1691" s="10" t="s">
        <v>1741</v>
      </c>
      <c r="C1691" s="10" t="s">
        <v>0</v>
      </c>
      <c r="D1691" s="7" t="s">
        <v>67</v>
      </c>
      <c r="E1691" s="10" t="s">
        <v>470</v>
      </c>
      <c r="F1691" s="10" t="s">
        <v>1322</v>
      </c>
      <c r="G1691" s="10" t="s">
        <v>1322</v>
      </c>
      <c r="H1691" s="16">
        <v>22</v>
      </c>
      <c r="I1691" s="16">
        <v>22</v>
      </c>
      <c r="J1691" s="16">
        <v>0</v>
      </c>
      <c r="K1691" s="16">
        <v>0</v>
      </c>
      <c r="L1691" s="16">
        <v>0</v>
      </c>
      <c r="M1691" s="16">
        <v>0</v>
      </c>
      <c r="N1691" s="16">
        <v>0</v>
      </c>
      <c r="O1691" s="16">
        <v>0</v>
      </c>
      <c r="P1691" s="16">
        <v>0</v>
      </c>
      <c r="Q1691" s="7" t="s">
        <v>1219</v>
      </c>
      <c r="R1691" s="7" t="str">
        <f>IF(Q1691="","",VLOOKUP(Q1691,Sheet2!$A$14:$B$65,2,0))</f>
        <v>急性期一般入院料１</v>
      </c>
      <c r="S1691" s="16">
        <v>22</v>
      </c>
    </row>
    <row r="1692" spans="2:19" outlineLevel="2" x14ac:dyDescent="0.15">
      <c r="B1692" s="10" t="s">
        <v>1741</v>
      </c>
      <c r="C1692" s="10" t="s">
        <v>0</v>
      </c>
      <c r="D1692" s="7" t="s">
        <v>67</v>
      </c>
      <c r="E1692" s="10" t="s">
        <v>471</v>
      </c>
      <c r="F1692" s="10" t="s">
        <v>1322</v>
      </c>
      <c r="G1692" s="10" t="s">
        <v>1322</v>
      </c>
      <c r="H1692" s="16">
        <v>56</v>
      </c>
      <c r="I1692" s="16">
        <v>51</v>
      </c>
      <c r="J1692" s="16">
        <v>5</v>
      </c>
      <c r="K1692" s="16">
        <v>0</v>
      </c>
      <c r="L1692" s="16">
        <v>0</v>
      </c>
      <c r="M1692" s="16">
        <v>0</v>
      </c>
      <c r="N1692" s="16">
        <v>0</v>
      </c>
      <c r="O1692" s="16">
        <v>0</v>
      </c>
      <c r="P1692" s="16">
        <v>0</v>
      </c>
      <c r="Q1692" s="7" t="s">
        <v>1219</v>
      </c>
      <c r="R1692" s="7" t="str">
        <f>IF(Q1692="","",VLOOKUP(Q1692,Sheet2!$A$14:$B$65,2,0))</f>
        <v>急性期一般入院料１</v>
      </c>
      <c r="S1692" s="16">
        <v>51</v>
      </c>
    </row>
    <row r="1693" spans="2:19" outlineLevel="2" x14ac:dyDescent="0.15">
      <c r="B1693" s="10" t="s">
        <v>1741</v>
      </c>
      <c r="C1693" s="10" t="s">
        <v>0</v>
      </c>
      <c r="D1693" s="7" t="s">
        <v>67</v>
      </c>
      <c r="E1693" s="10" t="s">
        <v>472</v>
      </c>
      <c r="F1693" s="10" t="s">
        <v>1322</v>
      </c>
      <c r="G1693" s="10" t="s">
        <v>1322</v>
      </c>
      <c r="H1693" s="16">
        <v>60</v>
      </c>
      <c r="I1693" s="16">
        <v>53</v>
      </c>
      <c r="J1693" s="16">
        <v>7</v>
      </c>
      <c r="K1693" s="16">
        <v>0</v>
      </c>
      <c r="L1693" s="16">
        <v>0</v>
      </c>
      <c r="M1693" s="16">
        <v>0</v>
      </c>
      <c r="N1693" s="16">
        <v>0</v>
      </c>
      <c r="O1693" s="16">
        <v>0</v>
      </c>
      <c r="P1693" s="16">
        <v>0</v>
      </c>
      <c r="Q1693" s="7" t="s">
        <v>1219</v>
      </c>
      <c r="R1693" s="7" t="str">
        <f>IF(Q1693="","",VLOOKUP(Q1693,Sheet2!$A$14:$B$65,2,0))</f>
        <v>急性期一般入院料１</v>
      </c>
      <c r="S1693" s="16">
        <v>53</v>
      </c>
    </row>
    <row r="1694" spans="2:19" outlineLevel="2" x14ac:dyDescent="0.15">
      <c r="B1694" s="10" t="s">
        <v>1741</v>
      </c>
      <c r="C1694" s="10" t="s">
        <v>0</v>
      </c>
      <c r="D1694" s="7" t="s">
        <v>67</v>
      </c>
      <c r="E1694" s="10" t="s">
        <v>473</v>
      </c>
      <c r="F1694" s="10" t="s">
        <v>1322</v>
      </c>
      <c r="G1694" s="10" t="s">
        <v>1322</v>
      </c>
      <c r="H1694" s="16">
        <v>56</v>
      </c>
      <c r="I1694" s="16">
        <v>51</v>
      </c>
      <c r="J1694" s="16">
        <v>5</v>
      </c>
      <c r="K1694" s="16">
        <v>0</v>
      </c>
      <c r="L1694" s="16">
        <v>0</v>
      </c>
      <c r="M1694" s="16">
        <v>0</v>
      </c>
      <c r="N1694" s="16">
        <v>0</v>
      </c>
      <c r="O1694" s="16">
        <v>0</v>
      </c>
      <c r="P1694" s="16">
        <v>0</v>
      </c>
      <c r="Q1694" s="7" t="s">
        <v>1219</v>
      </c>
      <c r="R1694" s="7" t="str">
        <f>IF(Q1694="","",VLOOKUP(Q1694,Sheet2!$A$14:$B$65,2,0))</f>
        <v>急性期一般入院料１</v>
      </c>
      <c r="S1694" s="16">
        <v>51</v>
      </c>
    </row>
    <row r="1695" spans="2:19" outlineLevel="2" x14ac:dyDescent="0.15">
      <c r="B1695" s="10" t="s">
        <v>1741</v>
      </c>
      <c r="C1695" s="10" t="s">
        <v>0</v>
      </c>
      <c r="D1695" s="7" t="s">
        <v>67</v>
      </c>
      <c r="E1695" s="10" t="s">
        <v>474</v>
      </c>
      <c r="F1695" s="10" t="s">
        <v>1322</v>
      </c>
      <c r="G1695" s="10" t="s">
        <v>1322</v>
      </c>
      <c r="H1695" s="16">
        <v>59</v>
      </c>
      <c r="I1695" s="16">
        <v>53</v>
      </c>
      <c r="J1695" s="16">
        <v>6</v>
      </c>
      <c r="K1695" s="16">
        <v>0</v>
      </c>
      <c r="L1695" s="16">
        <v>0</v>
      </c>
      <c r="M1695" s="16">
        <v>0</v>
      </c>
      <c r="N1695" s="16">
        <v>0</v>
      </c>
      <c r="O1695" s="16">
        <v>0</v>
      </c>
      <c r="P1695" s="16">
        <v>0</v>
      </c>
      <c r="Q1695" s="7" t="s">
        <v>1219</v>
      </c>
      <c r="R1695" s="7" t="str">
        <f>IF(Q1695="","",VLOOKUP(Q1695,Sheet2!$A$14:$B$65,2,0))</f>
        <v>急性期一般入院料１</v>
      </c>
      <c r="S1695" s="16">
        <v>53</v>
      </c>
    </row>
    <row r="1696" spans="2:19" outlineLevel="2" x14ac:dyDescent="0.15">
      <c r="B1696" s="10" t="s">
        <v>1741</v>
      </c>
      <c r="C1696" s="10" t="s">
        <v>0</v>
      </c>
      <c r="D1696" s="7" t="s">
        <v>67</v>
      </c>
      <c r="E1696" s="10" t="s">
        <v>475</v>
      </c>
      <c r="F1696" s="10" t="s">
        <v>1322</v>
      </c>
      <c r="G1696" s="10" t="s">
        <v>1322</v>
      </c>
      <c r="H1696" s="16">
        <v>61</v>
      </c>
      <c r="I1696" s="16">
        <v>51</v>
      </c>
      <c r="J1696" s="16">
        <v>10</v>
      </c>
      <c r="K1696" s="16">
        <v>0</v>
      </c>
      <c r="L1696" s="16">
        <v>0</v>
      </c>
      <c r="M1696" s="16">
        <v>0</v>
      </c>
      <c r="N1696" s="16">
        <v>0</v>
      </c>
      <c r="O1696" s="16">
        <v>0</v>
      </c>
      <c r="P1696" s="16">
        <v>0</v>
      </c>
      <c r="Q1696" s="7" t="s">
        <v>1219</v>
      </c>
      <c r="R1696" s="7" t="str">
        <f>IF(Q1696="","",VLOOKUP(Q1696,Sheet2!$A$14:$B$65,2,0))</f>
        <v>急性期一般入院料１</v>
      </c>
      <c r="S1696" s="16">
        <v>51</v>
      </c>
    </row>
    <row r="1697" spans="2:19" outlineLevel="2" x14ac:dyDescent="0.15">
      <c r="B1697" s="10" t="s">
        <v>1741</v>
      </c>
      <c r="C1697" s="10" t="s">
        <v>0</v>
      </c>
      <c r="D1697" s="7" t="s">
        <v>67</v>
      </c>
      <c r="E1697" s="10" t="s">
        <v>476</v>
      </c>
      <c r="F1697" s="10" t="s">
        <v>1322</v>
      </c>
      <c r="G1697" s="10" t="s">
        <v>1322</v>
      </c>
      <c r="H1697" s="16">
        <v>57</v>
      </c>
      <c r="I1697" s="16">
        <v>52</v>
      </c>
      <c r="J1697" s="16">
        <v>5</v>
      </c>
      <c r="K1697" s="16">
        <v>0</v>
      </c>
      <c r="L1697" s="16">
        <v>0</v>
      </c>
      <c r="M1697" s="16">
        <v>0</v>
      </c>
      <c r="N1697" s="16">
        <v>0</v>
      </c>
      <c r="O1697" s="16">
        <v>0</v>
      </c>
      <c r="P1697" s="16">
        <v>0</v>
      </c>
      <c r="Q1697" s="7" t="s">
        <v>1219</v>
      </c>
      <c r="R1697" s="7" t="str">
        <f>IF(Q1697="","",VLOOKUP(Q1697,Sheet2!$A$14:$B$65,2,0))</f>
        <v>急性期一般入院料１</v>
      </c>
      <c r="S1697" s="16">
        <v>52</v>
      </c>
    </row>
    <row r="1698" spans="2:19" outlineLevel="2" x14ac:dyDescent="0.15">
      <c r="B1698" s="10" t="s">
        <v>1741</v>
      </c>
      <c r="C1698" s="10" t="s">
        <v>0</v>
      </c>
      <c r="D1698" s="7" t="s">
        <v>67</v>
      </c>
      <c r="E1698" s="10" t="s">
        <v>477</v>
      </c>
      <c r="F1698" s="10" t="s">
        <v>1321</v>
      </c>
      <c r="G1698" s="10" t="s">
        <v>1321</v>
      </c>
      <c r="H1698" s="16">
        <v>6</v>
      </c>
      <c r="I1698" s="16">
        <v>6</v>
      </c>
      <c r="J1698" s="16">
        <v>0</v>
      </c>
      <c r="K1698" s="16">
        <v>0</v>
      </c>
      <c r="L1698" s="16">
        <v>0</v>
      </c>
      <c r="M1698" s="16">
        <v>0</v>
      </c>
      <c r="N1698" s="16">
        <v>0</v>
      </c>
      <c r="O1698" s="16">
        <v>0</v>
      </c>
      <c r="P1698" s="16">
        <v>0</v>
      </c>
      <c r="Q1698" s="7" t="s">
        <v>1279</v>
      </c>
      <c r="R1698" s="7" t="str">
        <f>IF(Q1698="","",VLOOKUP(Q1698,Sheet2!$A$14:$B$65,2,0))</f>
        <v>ﾊｲｹｱﾕﾆｯﾄ入院医療管理料１</v>
      </c>
      <c r="S1698" s="16">
        <v>6</v>
      </c>
    </row>
    <row r="1699" spans="2:19" outlineLevel="2" x14ac:dyDescent="0.15">
      <c r="B1699" s="10" t="s">
        <v>1741</v>
      </c>
      <c r="C1699" s="10" t="s">
        <v>0</v>
      </c>
      <c r="D1699" s="7" t="s">
        <v>67</v>
      </c>
      <c r="E1699" s="10" t="s">
        <v>478</v>
      </c>
      <c r="F1699" s="10" t="s">
        <v>1322</v>
      </c>
      <c r="G1699" s="10" t="s">
        <v>1322</v>
      </c>
      <c r="H1699" s="16">
        <v>37</v>
      </c>
      <c r="I1699" s="16">
        <v>33</v>
      </c>
      <c r="J1699" s="16">
        <v>4</v>
      </c>
      <c r="K1699" s="16">
        <v>0</v>
      </c>
      <c r="L1699" s="16">
        <v>0</v>
      </c>
      <c r="M1699" s="16">
        <v>0</v>
      </c>
      <c r="N1699" s="16">
        <v>0</v>
      </c>
      <c r="O1699" s="16">
        <v>0</v>
      </c>
      <c r="P1699" s="16">
        <v>0</v>
      </c>
      <c r="Q1699" s="7" t="s">
        <v>1219</v>
      </c>
      <c r="R1699" s="7" t="str">
        <f>IF(Q1699="","",VLOOKUP(Q1699,Sheet2!$A$14:$B$65,2,0))</f>
        <v>急性期一般入院料１</v>
      </c>
      <c r="S1699" s="16">
        <v>33</v>
      </c>
    </row>
    <row r="1700" spans="2:19" outlineLevel="2" x14ac:dyDescent="0.15">
      <c r="B1700" s="10" t="s">
        <v>1741</v>
      </c>
      <c r="C1700" s="10" t="s">
        <v>0</v>
      </c>
      <c r="D1700" s="7" t="s">
        <v>67</v>
      </c>
      <c r="E1700" s="10" t="s">
        <v>479</v>
      </c>
      <c r="F1700" s="10" t="s">
        <v>1321</v>
      </c>
      <c r="G1700" s="10" t="s">
        <v>1321</v>
      </c>
      <c r="H1700" s="16">
        <v>21</v>
      </c>
      <c r="I1700" s="16">
        <v>21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7" t="s">
        <v>1297</v>
      </c>
      <c r="R1700" s="7" t="str">
        <f>IF(Q1700="","",VLOOKUP(Q1700,Sheet2!$A$14:$B$65,2,0))</f>
        <v>脳卒中ｹｱﾕﾆｯﾄ入院医療管理料</v>
      </c>
      <c r="S1700" s="16">
        <v>21</v>
      </c>
    </row>
    <row r="1701" spans="2:19" outlineLevel="2" x14ac:dyDescent="0.15">
      <c r="B1701" s="10" t="s">
        <v>1741</v>
      </c>
      <c r="C1701" s="10" t="s">
        <v>0</v>
      </c>
      <c r="D1701" s="7" t="s">
        <v>67</v>
      </c>
      <c r="E1701" s="10" t="s">
        <v>480</v>
      </c>
      <c r="F1701" s="10" t="s">
        <v>1322</v>
      </c>
      <c r="G1701" s="10" t="s">
        <v>1322</v>
      </c>
      <c r="H1701" s="16">
        <v>51</v>
      </c>
      <c r="I1701" s="16">
        <v>48</v>
      </c>
      <c r="J1701" s="16">
        <v>3</v>
      </c>
      <c r="K1701" s="16">
        <v>0</v>
      </c>
      <c r="L1701" s="16">
        <v>0</v>
      </c>
      <c r="M1701" s="16">
        <v>0</v>
      </c>
      <c r="N1701" s="16">
        <v>0</v>
      </c>
      <c r="O1701" s="16">
        <v>0</v>
      </c>
      <c r="P1701" s="16">
        <v>0</v>
      </c>
      <c r="Q1701" s="7" t="s">
        <v>1219</v>
      </c>
      <c r="R1701" s="7" t="str">
        <f>IF(Q1701="","",VLOOKUP(Q1701,Sheet2!$A$14:$B$65,2,0))</f>
        <v>急性期一般入院料１</v>
      </c>
      <c r="S1701" s="16">
        <v>48</v>
      </c>
    </row>
    <row r="1702" spans="2:19" outlineLevel="2" x14ac:dyDescent="0.15">
      <c r="B1702" s="10" t="s">
        <v>1741</v>
      </c>
      <c r="C1702" s="10" t="s">
        <v>0</v>
      </c>
      <c r="D1702" s="7" t="s">
        <v>67</v>
      </c>
      <c r="E1702" s="10" t="s">
        <v>481</v>
      </c>
      <c r="F1702" s="10" t="s">
        <v>1322</v>
      </c>
      <c r="G1702" s="10" t="s">
        <v>1322</v>
      </c>
      <c r="H1702" s="16">
        <v>58</v>
      </c>
      <c r="I1702" s="16">
        <v>52</v>
      </c>
      <c r="J1702" s="16">
        <v>6</v>
      </c>
      <c r="K1702" s="16">
        <v>0</v>
      </c>
      <c r="L1702" s="16">
        <v>0</v>
      </c>
      <c r="M1702" s="16">
        <v>0</v>
      </c>
      <c r="N1702" s="16">
        <v>0</v>
      </c>
      <c r="O1702" s="16">
        <v>0</v>
      </c>
      <c r="P1702" s="16">
        <v>0</v>
      </c>
      <c r="Q1702" s="7" t="s">
        <v>1219</v>
      </c>
      <c r="R1702" s="7" t="str">
        <f>IF(Q1702="","",VLOOKUP(Q1702,Sheet2!$A$14:$B$65,2,0))</f>
        <v>急性期一般入院料１</v>
      </c>
      <c r="S1702" s="16">
        <v>52</v>
      </c>
    </row>
    <row r="1703" spans="2:19" outlineLevel="2" x14ac:dyDescent="0.15">
      <c r="B1703" s="10" t="s">
        <v>1741</v>
      </c>
      <c r="C1703" s="10" t="s">
        <v>0</v>
      </c>
      <c r="D1703" s="7" t="s">
        <v>67</v>
      </c>
      <c r="E1703" s="10" t="s">
        <v>482</v>
      </c>
      <c r="F1703" s="10" t="s">
        <v>1322</v>
      </c>
      <c r="G1703" s="10" t="s">
        <v>1322</v>
      </c>
      <c r="H1703" s="16">
        <v>20</v>
      </c>
      <c r="I1703" s="16">
        <v>20</v>
      </c>
      <c r="J1703" s="16">
        <v>0</v>
      </c>
      <c r="K1703" s="16">
        <v>0</v>
      </c>
      <c r="L1703" s="16">
        <v>0</v>
      </c>
      <c r="M1703" s="16">
        <v>0</v>
      </c>
      <c r="N1703" s="16">
        <v>0</v>
      </c>
      <c r="O1703" s="16">
        <v>0</v>
      </c>
      <c r="P1703" s="16">
        <v>0</v>
      </c>
      <c r="Q1703" s="7" t="s">
        <v>1290</v>
      </c>
      <c r="R1703" s="7" t="str">
        <f>IF(Q1703="","",VLOOKUP(Q1703,Sheet2!$A$14:$B$65,2,0))</f>
        <v>回復期リハビリテーション病棟入院料４</v>
      </c>
      <c r="S1703" s="16">
        <v>20</v>
      </c>
    </row>
    <row r="1704" spans="2:19" outlineLevel="1" x14ac:dyDescent="0.15">
      <c r="B1704" s="10"/>
      <c r="C1704" s="10"/>
      <c r="D1704" s="9" t="s">
        <v>1326</v>
      </c>
      <c r="E1704" s="10"/>
      <c r="F1704" s="10"/>
      <c r="G1704" s="10"/>
      <c r="H1704" s="16">
        <f t="shared" ref="H1704:P1704" si="434">SUBTOTAL(9,H1687:H1703)</f>
        <v>620</v>
      </c>
      <c r="I1704" s="16">
        <f t="shared" si="434"/>
        <v>569</v>
      </c>
      <c r="J1704" s="16">
        <f t="shared" si="434"/>
        <v>51</v>
      </c>
      <c r="K1704" s="16">
        <f t="shared" si="434"/>
        <v>0</v>
      </c>
      <c r="L1704" s="16">
        <f t="shared" si="434"/>
        <v>0</v>
      </c>
      <c r="M1704" s="16">
        <f t="shared" si="434"/>
        <v>0</v>
      </c>
      <c r="N1704" s="16">
        <f t="shared" si="434"/>
        <v>0</v>
      </c>
      <c r="O1704" s="16">
        <f t="shared" si="434"/>
        <v>0</v>
      </c>
      <c r="P1704" s="16">
        <f t="shared" si="434"/>
        <v>0</v>
      </c>
      <c r="Q1704" s="7"/>
      <c r="R1704" s="7"/>
      <c r="S1704" s="16">
        <f>SUBTOTAL(9,S1687:S1703)</f>
        <v>569</v>
      </c>
    </row>
    <row r="1705" spans="2:19" outlineLevel="2" x14ac:dyDescent="0.15">
      <c r="B1705" s="10" t="s">
        <v>1741</v>
      </c>
      <c r="C1705" s="10" t="s">
        <v>0</v>
      </c>
      <c r="D1705" s="7" t="s">
        <v>251</v>
      </c>
      <c r="E1705" s="10" t="s">
        <v>983</v>
      </c>
      <c r="F1705" s="10" t="s">
        <v>1193</v>
      </c>
      <c r="G1705" s="10" t="s">
        <v>1193</v>
      </c>
      <c r="H1705" s="16">
        <v>17</v>
      </c>
      <c r="I1705" s="16">
        <v>17</v>
      </c>
      <c r="J1705" s="16">
        <v>0</v>
      </c>
      <c r="K1705" s="16">
        <v>0</v>
      </c>
      <c r="L1705" s="16">
        <v>0</v>
      </c>
      <c r="M1705" s="16">
        <v>0</v>
      </c>
      <c r="N1705" s="16">
        <v>0</v>
      </c>
      <c r="O1705" s="16">
        <v>0</v>
      </c>
      <c r="P1705" s="16">
        <v>0</v>
      </c>
      <c r="Q1705" s="7" t="s">
        <v>433</v>
      </c>
      <c r="R1705" s="7" t="str">
        <f>IF(Q1705="","",VLOOKUP(Q1705,Sheet2!$A$14:$B$65,2,0))</f>
        <v/>
      </c>
      <c r="S1705" s="16">
        <v>0</v>
      </c>
    </row>
    <row r="1706" spans="2:19" outlineLevel="2" x14ac:dyDescent="0.15">
      <c r="B1706" s="10" t="s">
        <v>1741</v>
      </c>
      <c r="C1706" s="10" t="s">
        <v>0</v>
      </c>
      <c r="D1706" s="7" t="s">
        <v>251</v>
      </c>
      <c r="E1706" s="10" t="s">
        <v>530</v>
      </c>
      <c r="F1706" s="10" t="s">
        <v>1323</v>
      </c>
      <c r="G1706" s="10" t="s">
        <v>1323</v>
      </c>
      <c r="H1706" s="16">
        <v>60</v>
      </c>
      <c r="I1706" s="16">
        <v>60</v>
      </c>
      <c r="J1706" s="16">
        <v>0</v>
      </c>
      <c r="K1706" s="16">
        <v>0</v>
      </c>
      <c r="L1706" s="16">
        <v>0</v>
      </c>
      <c r="M1706" s="16">
        <v>0</v>
      </c>
      <c r="N1706" s="16">
        <v>0</v>
      </c>
      <c r="O1706" s="16">
        <v>0</v>
      </c>
      <c r="P1706" s="16">
        <v>0</v>
      </c>
      <c r="Q1706" s="7" t="s">
        <v>1256</v>
      </c>
      <c r="R1706" s="7" t="str">
        <f>IF(Q1706="","",VLOOKUP(Q1706,Sheet2!$A$14:$B$65,2,0))</f>
        <v>急性期一般入院料４</v>
      </c>
      <c r="S1706" s="16">
        <v>60</v>
      </c>
    </row>
    <row r="1707" spans="2:19" outlineLevel="2" x14ac:dyDescent="0.15">
      <c r="B1707" s="10" t="s">
        <v>1741</v>
      </c>
      <c r="C1707" s="10" t="s">
        <v>0</v>
      </c>
      <c r="D1707" s="7" t="s">
        <v>251</v>
      </c>
      <c r="E1707" s="10" t="s">
        <v>523</v>
      </c>
      <c r="F1707" s="10" t="s">
        <v>1193</v>
      </c>
      <c r="G1707" s="10" t="s">
        <v>1193</v>
      </c>
      <c r="H1707" s="16">
        <v>0</v>
      </c>
      <c r="I1707" s="16">
        <v>0</v>
      </c>
      <c r="J1707" s="16">
        <v>0</v>
      </c>
      <c r="K1707" s="16">
        <v>60</v>
      </c>
      <c r="L1707" s="16">
        <v>60</v>
      </c>
      <c r="M1707" s="16">
        <v>0</v>
      </c>
      <c r="N1707" s="16">
        <v>0</v>
      </c>
      <c r="O1707" s="16">
        <v>0</v>
      </c>
      <c r="P1707" s="16">
        <v>0</v>
      </c>
      <c r="Q1707" s="7" t="s">
        <v>1257</v>
      </c>
      <c r="R1707" s="7" t="str">
        <f>IF(Q1707="","",VLOOKUP(Q1707,Sheet2!$A$14:$B$65,2,0))</f>
        <v>急性期一般入院料６</v>
      </c>
      <c r="S1707" s="16">
        <v>60</v>
      </c>
    </row>
    <row r="1708" spans="2:19" outlineLevel="2" x14ac:dyDescent="0.15">
      <c r="B1708" s="10" t="s">
        <v>1741</v>
      </c>
      <c r="C1708" s="10" t="s">
        <v>0</v>
      </c>
      <c r="D1708" s="7" t="s">
        <v>251</v>
      </c>
      <c r="E1708" s="10" t="s">
        <v>524</v>
      </c>
      <c r="F1708" s="10" t="s">
        <v>1193</v>
      </c>
      <c r="G1708" s="10" t="s">
        <v>1193</v>
      </c>
      <c r="H1708" s="16">
        <v>0</v>
      </c>
      <c r="I1708" s="16">
        <v>0</v>
      </c>
      <c r="J1708" s="16">
        <v>0</v>
      </c>
      <c r="K1708" s="16">
        <v>60</v>
      </c>
      <c r="L1708" s="16">
        <v>60</v>
      </c>
      <c r="M1708" s="16">
        <v>0</v>
      </c>
      <c r="N1708" s="16">
        <v>0</v>
      </c>
      <c r="O1708" s="16">
        <v>0</v>
      </c>
      <c r="P1708" s="16">
        <v>0</v>
      </c>
      <c r="Q1708" s="7" t="s">
        <v>1257</v>
      </c>
      <c r="R1708" s="7" t="str">
        <f>IF(Q1708="","",VLOOKUP(Q1708,Sheet2!$A$14:$B$65,2,0))</f>
        <v>急性期一般入院料６</v>
      </c>
      <c r="S1708" s="16">
        <v>60</v>
      </c>
    </row>
    <row r="1709" spans="2:19" outlineLevel="1" x14ac:dyDescent="0.15">
      <c r="B1709" s="10"/>
      <c r="C1709" s="10"/>
      <c r="D1709" s="9" t="s">
        <v>1509</v>
      </c>
      <c r="E1709" s="10"/>
      <c r="F1709" s="10"/>
      <c r="G1709" s="10"/>
      <c r="H1709" s="16">
        <f t="shared" ref="H1709:P1709" si="435">SUBTOTAL(9,H1705:H1708)</f>
        <v>77</v>
      </c>
      <c r="I1709" s="16">
        <f t="shared" si="435"/>
        <v>77</v>
      </c>
      <c r="J1709" s="16">
        <f t="shared" si="435"/>
        <v>0</v>
      </c>
      <c r="K1709" s="16">
        <f t="shared" si="435"/>
        <v>120</v>
      </c>
      <c r="L1709" s="16">
        <f t="shared" si="435"/>
        <v>120</v>
      </c>
      <c r="M1709" s="16">
        <f t="shared" si="435"/>
        <v>0</v>
      </c>
      <c r="N1709" s="16">
        <f t="shared" si="435"/>
        <v>0</v>
      </c>
      <c r="O1709" s="16">
        <f t="shared" si="435"/>
        <v>0</v>
      </c>
      <c r="P1709" s="16">
        <f t="shared" si="435"/>
        <v>0</v>
      </c>
      <c r="Q1709" s="7"/>
      <c r="R1709" s="7"/>
      <c r="S1709" s="16">
        <f>SUBTOTAL(9,S1705:S1708)</f>
        <v>180</v>
      </c>
    </row>
    <row r="1710" spans="2:19" outlineLevel="2" x14ac:dyDescent="0.15">
      <c r="B1710" s="10" t="s">
        <v>1741</v>
      </c>
      <c r="C1710" s="10" t="s">
        <v>0</v>
      </c>
      <c r="D1710" s="7" t="s">
        <v>202</v>
      </c>
      <c r="E1710" s="10" t="s">
        <v>485</v>
      </c>
      <c r="F1710" s="10" t="s">
        <v>1323</v>
      </c>
      <c r="G1710" s="10" t="s">
        <v>1323</v>
      </c>
      <c r="H1710" s="16">
        <v>0</v>
      </c>
      <c r="I1710" s="16">
        <v>0</v>
      </c>
      <c r="J1710" s="16">
        <v>0</v>
      </c>
      <c r="K1710" s="16">
        <v>60</v>
      </c>
      <c r="L1710" s="16">
        <v>60</v>
      </c>
      <c r="M1710" s="16">
        <v>0</v>
      </c>
      <c r="N1710" s="16">
        <v>0</v>
      </c>
      <c r="O1710" s="16">
        <v>0</v>
      </c>
      <c r="P1710" s="16">
        <v>0</v>
      </c>
      <c r="Q1710" s="7" t="s">
        <v>1283</v>
      </c>
      <c r="R1710" s="7" t="str">
        <f>IF(Q1710="","",VLOOKUP(Q1710,Sheet2!$A$14:$B$65,2,0))</f>
        <v>特殊疾患入院医療管理料</v>
      </c>
      <c r="S1710" s="16">
        <v>60</v>
      </c>
    </row>
    <row r="1711" spans="2:19" outlineLevel="2" x14ac:dyDescent="0.15">
      <c r="B1711" s="10" t="s">
        <v>1741</v>
      </c>
      <c r="C1711" s="10" t="s">
        <v>0</v>
      </c>
      <c r="D1711" s="7" t="s">
        <v>202</v>
      </c>
      <c r="E1711" s="10" t="s">
        <v>529</v>
      </c>
      <c r="F1711" s="10" t="s">
        <v>1193</v>
      </c>
      <c r="G1711" s="10" t="s">
        <v>1193</v>
      </c>
      <c r="H1711" s="16">
        <v>60</v>
      </c>
      <c r="I1711" s="16">
        <v>60</v>
      </c>
      <c r="J1711" s="16">
        <v>0</v>
      </c>
      <c r="K1711" s="16">
        <v>0</v>
      </c>
      <c r="L1711" s="16">
        <v>0</v>
      </c>
      <c r="M1711" s="16">
        <v>0</v>
      </c>
      <c r="N1711" s="16">
        <v>0</v>
      </c>
      <c r="O1711" s="16">
        <v>0</v>
      </c>
      <c r="P1711" s="16">
        <v>0</v>
      </c>
      <c r="Q1711" s="7" t="s">
        <v>1294</v>
      </c>
      <c r="R1711" s="7" t="str">
        <f>IF(Q1711="","",VLOOKUP(Q1711,Sheet2!$A$14:$B$65,2,0))</f>
        <v>特定機能病院一般病棟７対１入院基本料</v>
      </c>
      <c r="S1711" s="16">
        <v>60</v>
      </c>
    </row>
    <row r="1712" spans="2:19" outlineLevel="2" x14ac:dyDescent="0.15">
      <c r="B1712" s="10" t="s">
        <v>1741</v>
      </c>
      <c r="C1712" s="10" t="s">
        <v>0</v>
      </c>
      <c r="D1712" s="7" t="s">
        <v>202</v>
      </c>
      <c r="E1712" s="10" t="s">
        <v>532</v>
      </c>
      <c r="F1712" s="10" t="s">
        <v>1193</v>
      </c>
      <c r="G1712" s="10" t="s">
        <v>1193</v>
      </c>
      <c r="H1712" s="16">
        <v>0</v>
      </c>
      <c r="I1712" s="16">
        <v>0</v>
      </c>
      <c r="J1712" s="16">
        <v>0</v>
      </c>
      <c r="K1712" s="16">
        <v>60</v>
      </c>
      <c r="L1712" s="16">
        <v>60</v>
      </c>
      <c r="M1712" s="16">
        <v>0</v>
      </c>
      <c r="N1712" s="16">
        <v>0</v>
      </c>
      <c r="O1712" s="16">
        <v>0</v>
      </c>
      <c r="P1712" s="16">
        <v>0</v>
      </c>
      <c r="Q1712" s="7" t="s">
        <v>1257</v>
      </c>
      <c r="R1712" s="7" t="str">
        <f>IF(Q1712="","",VLOOKUP(Q1712,Sheet2!$A$14:$B$65,2,0))</f>
        <v>急性期一般入院料６</v>
      </c>
      <c r="S1712" s="16">
        <v>60</v>
      </c>
    </row>
    <row r="1713" spans="2:19" outlineLevel="2" x14ac:dyDescent="0.15">
      <c r="B1713" s="10" t="s">
        <v>1741</v>
      </c>
      <c r="C1713" s="10" t="s">
        <v>0</v>
      </c>
      <c r="D1713" s="7" t="s">
        <v>202</v>
      </c>
      <c r="E1713" s="10" t="s">
        <v>589</v>
      </c>
      <c r="F1713" s="10" t="s">
        <v>1193</v>
      </c>
      <c r="G1713" s="10" t="s">
        <v>1193</v>
      </c>
      <c r="H1713" s="16">
        <v>0</v>
      </c>
      <c r="I1713" s="16">
        <v>0</v>
      </c>
      <c r="J1713" s="16">
        <v>0</v>
      </c>
      <c r="K1713" s="16">
        <v>60</v>
      </c>
      <c r="L1713" s="16">
        <v>60</v>
      </c>
      <c r="M1713" s="16">
        <v>0</v>
      </c>
      <c r="N1713" s="16">
        <v>0</v>
      </c>
      <c r="O1713" s="16">
        <v>0</v>
      </c>
      <c r="P1713" s="16">
        <v>0</v>
      </c>
      <c r="Q1713" s="7" t="s">
        <v>1257</v>
      </c>
      <c r="R1713" s="7" t="str">
        <f>IF(Q1713="","",VLOOKUP(Q1713,Sheet2!$A$14:$B$65,2,0))</f>
        <v>急性期一般入院料６</v>
      </c>
      <c r="S1713" s="16">
        <v>60</v>
      </c>
    </row>
    <row r="1714" spans="2:19" outlineLevel="2" x14ac:dyDescent="0.15">
      <c r="B1714" s="10" t="s">
        <v>1741</v>
      </c>
      <c r="C1714" s="10" t="s">
        <v>0</v>
      </c>
      <c r="D1714" s="7" t="s">
        <v>202</v>
      </c>
      <c r="E1714" s="10" t="s">
        <v>590</v>
      </c>
      <c r="F1714" s="10" t="s">
        <v>1193</v>
      </c>
      <c r="G1714" s="10" t="s">
        <v>1193</v>
      </c>
      <c r="H1714" s="16">
        <v>0</v>
      </c>
      <c r="I1714" s="16">
        <v>0</v>
      </c>
      <c r="J1714" s="16">
        <v>0</v>
      </c>
      <c r="K1714" s="16">
        <v>60</v>
      </c>
      <c r="L1714" s="16">
        <v>60</v>
      </c>
      <c r="M1714" s="16">
        <v>0</v>
      </c>
      <c r="N1714" s="16">
        <v>0</v>
      </c>
      <c r="O1714" s="16">
        <v>0</v>
      </c>
      <c r="P1714" s="16">
        <v>0</v>
      </c>
      <c r="Q1714" s="7" t="s">
        <v>1266</v>
      </c>
      <c r="R1714" s="7" t="str">
        <f>IF(Q1714="","",VLOOKUP(Q1714,Sheet2!$A$14:$B$65,2,0))</f>
        <v>急性期一般入院料７</v>
      </c>
      <c r="S1714" s="16">
        <v>60</v>
      </c>
    </row>
    <row r="1715" spans="2:19" outlineLevel="1" x14ac:dyDescent="0.15">
      <c r="B1715" s="10"/>
      <c r="C1715" s="10"/>
      <c r="D1715" s="9" t="s">
        <v>1461</v>
      </c>
      <c r="E1715" s="10"/>
      <c r="F1715" s="10"/>
      <c r="G1715" s="10"/>
      <c r="H1715" s="16">
        <f t="shared" ref="H1715:P1715" si="436">SUBTOTAL(9,H1710:H1714)</f>
        <v>60</v>
      </c>
      <c r="I1715" s="16">
        <f t="shared" si="436"/>
        <v>60</v>
      </c>
      <c r="J1715" s="16">
        <f t="shared" si="436"/>
        <v>0</v>
      </c>
      <c r="K1715" s="16">
        <f t="shared" si="436"/>
        <v>240</v>
      </c>
      <c r="L1715" s="16">
        <f t="shared" si="436"/>
        <v>240</v>
      </c>
      <c r="M1715" s="16">
        <f t="shared" si="436"/>
        <v>0</v>
      </c>
      <c r="N1715" s="16">
        <f t="shared" si="436"/>
        <v>0</v>
      </c>
      <c r="O1715" s="16">
        <f t="shared" si="436"/>
        <v>0</v>
      </c>
      <c r="P1715" s="16">
        <f t="shared" si="436"/>
        <v>0</v>
      </c>
      <c r="Q1715" s="7"/>
      <c r="R1715" s="7"/>
      <c r="S1715" s="16">
        <f>SUBTOTAL(9,S1710:S1714)</f>
        <v>300</v>
      </c>
    </row>
    <row r="1716" spans="2:19" outlineLevel="2" x14ac:dyDescent="0.15">
      <c r="B1716" s="10" t="s">
        <v>1741</v>
      </c>
      <c r="C1716" s="10" t="s">
        <v>0</v>
      </c>
      <c r="D1716" s="7" t="s">
        <v>249</v>
      </c>
      <c r="E1716" s="10" t="s">
        <v>979</v>
      </c>
      <c r="F1716" s="10" t="s">
        <v>1322</v>
      </c>
      <c r="G1716" s="10" t="s">
        <v>1322</v>
      </c>
      <c r="H1716" s="16">
        <v>38</v>
      </c>
      <c r="I1716" s="16">
        <v>38</v>
      </c>
      <c r="J1716" s="16">
        <v>0</v>
      </c>
      <c r="K1716" s="16">
        <v>0</v>
      </c>
      <c r="L1716" s="16">
        <v>0</v>
      </c>
      <c r="M1716" s="16">
        <v>0</v>
      </c>
      <c r="N1716" s="16">
        <v>0</v>
      </c>
      <c r="O1716" s="16">
        <v>0</v>
      </c>
      <c r="P1716" s="16">
        <v>0</v>
      </c>
      <c r="Q1716" s="7" t="s">
        <v>1254</v>
      </c>
      <c r="R1716" s="7" t="str">
        <f>IF(Q1716="","",VLOOKUP(Q1716,Sheet2!$A$14:$B$65,2,0))</f>
        <v>急性期一般入院料２</v>
      </c>
      <c r="S1716" s="16">
        <v>38</v>
      </c>
    </row>
    <row r="1717" spans="2:19" outlineLevel="2" x14ac:dyDescent="0.15">
      <c r="B1717" s="10" t="s">
        <v>1741</v>
      </c>
      <c r="C1717" s="10" t="s">
        <v>0</v>
      </c>
      <c r="D1717" s="7" t="s">
        <v>249</v>
      </c>
      <c r="E1717" s="10" t="s">
        <v>980</v>
      </c>
      <c r="F1717" s="10" t="s">
        <v>1322</v>
      </c>
      <c r="G1717" s="10" t="s">
        <v>1322</v>
      </c>
      <c r="H1717" s="16">
        <v>31</v>
      </c>
      <c r="I1717" s="16">
        <v>31</v>
      </c>
      <c r="J1717" s="16">
        <v>0</v>
      </c>
      <c r="K1717" s="16">
        <v>0</v>
      </c>
      <c r="L1717" s="16">
        <v>0</v>
      </c>
      <c r="M1717" s="16">
        <v>0</v>
      </c>
      <c r="N1717" s="16">
        <v>0</v>
      </c>
      <c r="O1717" s="16">
        <v>0</v>
      </c>
      <c r="P1717" s="16">
        <v>0</v>
      </c>
      <c r="Q1717" s="7" t="s">
        <v>1282</v>
      </c>
      <c r="R1717" s="7" t="str">
        <f>IF(Q1717="","",VLOOKUP(Q1717,Sheet2!$A$14:$B$65,2,0))</f>
        <v>小児入院医療管理料３</v>
      </c>
      <c r="S1717" s="16">
        <v>31</v>
      </c>
    </row>
    <row r="1718" spans="2:19" outlineLevel="1" x14ac:dyDescent="0.15">
      <c r="B1718" s="10"/>
      <c r="C1718" s="10"/>
      <c r="D1718" s="9" t="s">
        <v>1507</v>
      </c>
      <c r="E1718" s="10"/>
      <c r="F1718" s="10"/>
      <c r="G1718" s="10"/>
      <c r="H1718" s="16">
        <f t="shared" ref="H1718:P1718" si="437">SUBTOTAL(9,H1716:H1717)</f>
        <v>69</v>
      </c>
      <c r="I1718" s="16">
        <f t="shared" si="437"/>
        <v>69</v>
      </c>
      <c r="J1718" s="16">
        <f t="shared" si="437"/>
        <v>0</v>
      </c>
      <c r="K1718" s="16">
        <f t="shared" si="437"/>
        <v>0</v>
      </c>
      <c r="L1718" s="16">
        <f t="shared" si="437"/>
        <v>0</v>
      </c>
      <c r="M1718" s="16">
        <f t="shared" si="437"/>
        <v>0</v>
      </c>
      <c r="N1718" s="16">
        <f t="shared" si="437"/>
        <v>0</v>
      </c>
      <c r="O1718" s="16">
        <f t="shared" si="437"/>
        <v>0</v>
      </c>
      <c r="P1718" s="16">
        <f t="shared" si="437"/>
        <v>0</v>
      </c>
      <c r="Q1718" s="7"/>
      <c r="R1718" s="7"/>
      <c r="S1718" s="16">
        <f>SUBTOTAL(9,S1716:S1717)</f>
        <v>69</v>
      </c>
    </row>
    <row r="1719" spans="2:19" outlineLevel="2" x14ac:dyDescent="0.15">
      <c r="B1719" s="10" t="s">
        <v>1741</v>
      </c>
      <c r="C1719" s="10" t="s">
        <v>0</v>
      </c>
      <c r="D1719" s="7" t="s">
        <v>200</v>
      </c>
      <c r="E1719" s="10" t="s">
        <v>877</v>
      </c>
      <c r="F1719" s="10" t="s">
        <v>1193</v>
      </c>
      <c r="G1719" s="10" t="s">
        <v>1193</v>
      </c>
      <c r="H1719" s="16">
        <v>0</v>
      </c>
      <c r="I1719" s="16">
        <v>0</v>
      </c>
      <c r="J1719" s="16">
        <v>0</v>
      </c>
      <c r="K1719" s="16">
        <v>37</v>
      </c>
      <c r="L1719" s="16">
        <v>37</v>
      </c>
      <c r="M1719" s="16">
        <v>0</v>
      </c>
      <c r="N1719" s="16">
        <v>0</v>
      </c>
      <c r="O1719" s="16">
        <v>0</v>
      </c>
      <c r="P1719" s="16">
        <v>0</v>
      </c>
      <c r="Q1719" s="7" t="s">
        <v>1266</v>
      </c>
      <c r="R1719" s="7" t="str">
        <f>IF(Q1719="","",VLOOKUP(Q1719,Sheet2!$A$14:$B$65,2,0))</f>
        <v>急性期一般入院料７</v>
      </c>
      <c r="S1719" s="16">
        <v>37</v>
      </c>
    </row>
    <row r="1720" spans="2:19" outlineLevel="1" x14ac:dyDescent="0.15">
      <c r="B1720" s="10"/>
      <c r="C1720" s="10"/>
      <c r="D1720" s="9" t="s">
        <v>1459</v>
      </c>
      <c r="E1720" s="10"/>
      <c r="F1720" s="10"/>
      <c r="G1720" s="10"/>
      <c r="H1720" s="16">
        <f t="shared" ref="H1720:P1720" si="438">SUBTOTAL(9,H1719:H1719)</f>
        <v>0</v>
      </c>
      <c r="I1720" s="16">
        <f t="shared" si="438"/>
        <v>0</v>
      </c>
      <c r="J1720" s="16">
        <f t="shared" si="438"/>
        <v>0</v>
      </c>
      <c r="K1720" s="16">
        <f t="shared" si="438"/>
        <v>37</v>
      </c>
      <c r="L1720" s="16">
        <f t="shared" si="438"/>
        <v>37</v>
      </c>
      <c r="M1720" s="16">
        <f t="shared" si="438"/>
        <v>0</v>
      </c>
      <c r="N1720" s="16">
        <f t="shared" si="438"/>
        <v>0</v>
      </c>
      <c r="O1720" s="16">
        <f t="shared" si="438"/>
        <v>0</v>
      </c>
      <c r="P1720" s="16">
        <f t="shared" si="438"/>
        <v>0</v>
      </c>
      <c r="Q1720" s="7"/>
      <c r="R1720" s="7"/>
      <c r="S1720" s="16">
        <f>SUBTOTAL(9,S1719:S1719)</f>
        <v>37</v>
      </c>
    </row>
    <row r="1721" spans="2:19" outlineLevel="2" x14ac:dyDescent="0.15">
      <c r="B1721" s="10" t="s">
        <v>1741</v>
      </c>
      <c r="C1721" s="10" t="s">
        <v>4</v>
      </c>
      <c r="D1721" s="7" t="s">
        <v>302</v>
      </c>
      <c r="E1721" s="10" t="s">
        <v>530</v>
      </c>
      <c r="F1721" s="10" t="s">
        <v>1193</v>
      </c>
      <c r="G1721" s="10" t="s">
        <v>1193</v>
      </c>
      <c r="H1721" s="16">
        <v>0</v>
      </c>
      <c r="I1721" s="16">
        <v>0</v>
      </c>
      <c r="J1721" s="16">
        <v>0</v>
      </c>
      <c r="K1721" s="16">
        <v>34</v>
      </c>
      <c r="L1721" s="16">
        <v>34</v>
      </c>
      <c r="M1721" s="16">
        <v>0</v>
      </c>
      <c r="N1721" s="16">
        <v>0</v>
      </c>
      <c r="O1721" s="16">
        <v>0</v>
      </c>
      <c r="P1721" s="16">
        <v>0</v>
      </c>
      <c r="Q1721" s="7" t="s">
        <v>1257</v>
      </c>
      <c r="R1721" s="7" t="str">
        <f>IF(Q1721="","",VLOOKUP(Q1721,Sheet2!$A$14:$B$65,2,0))</f>
        <v>急性期一般入院料６</v>
      </c>
      <c r="S1721" s="16">
        <v>34</v>
      </c>
    </row>
    <row r="1722" spans="2:19" outlineLevel="2" x14ac:dyDescent="0.15">
      <c r="B1722" s="10" t="s">
        <v>1741</v>
      </c>
      <c r="C1722" s="10" t="s">
        <v>4</v>
      </c>
      <c r="D1722" s="7" t="s">
        <v>302</v>
      </c>
      <c r="E1722" s="10" t="s">
        <v>523</v>
      </c>
      <c r="F1722" s="10" t="s">
        <v>1322</v>
      </c>
      <c r="G1722" s="10" t="s">
        <v>1323</v>
      </c>
      <c r="H1722" s="16">
        <v>40</v>
      </c>
      <c r="I1722" s="16">
        <v>40</v>
      </c>
      <c r="J1722" s="16">
        <v>0</v>
      </c>
      <c r="K1722" s="16">
        <v>0</v>
      </c>
      <c r="L1722" s="16">
        <v>0</v>
      </c>
      <c r="M1722" s="16">
        <v>0</v>
      </c>
      <c r="N1722" s="16">
        <v>0</v>
      </c>
      <c r="O1722" s="16">
        <v>0</v>
      </c>
      <c r="P1722" s="16">
        <v>0</v>
      </c>
      <c r="Q1722" s="7" t="s">
        <v>1255</v>
      </c>
      <c r="R1722" s="7" t="str">
        <f>IF(Q1722="","",VLOOKUP(Q1722,Sheet2!$A$14:$B$65,2,0))</f>
        <v>急性期一般入院料３</v>
      </c>
      <c r="S1722" s="16">
        <v>40</v>
      </c>
    </row>
    <row r="1723" spans="2:19" outlineLevel="1" x14ac:dyDescent="0.15">
      <c r="B1723" s="10"/>
      <c r="C1723" s="10"/>
      <c r="D1723" s="9" t="s">
        <v>1560</v>
      </c>
      <c r="E1723" s="10"/>
      <c r="F1723" s="10"/>
      <c r="G1723" s="10"/>
      <c r="H1723" s="16">
        <f t="shared" ref="H1723:P1723" si="439">SUBTOTAL(9,H1721:H1722)</f>
        <v>40</v>
      </c>
      <c r="I1723" s="16">
        <f t="shared" si="439"/>
        <v>40</v>
      </c>
      <c r="J1723" s="16">
        <f t="shared" si="439"/>
        <v>0</v>
      </c>
      <c r="K1723" s="16">
        <f t="shared" si="439"/>
        <v>34</v>
      </c>
      <c r="L1723" s="16">
        <f t="shared" si="439"/>
        <v>34</v>
      </c>
      <c r="M1723" s="16">
        <f t="shared" si="439"/>
        <v>0</v>
      </c>
      <c r="N1723" s="16">
        <f t="shared" si="439"/>
        <v>0</v>
      </c>
      <c r="O1723" s="16">
        <f t="shared" si="439"/>
        <v>0</v>
      </c>
      <c r="P1723" s="16">
        <f t="shared" si="439"/>
        <v>0</v>
      </c>
      <c r="Q1723" s="7"/>
      <c r="R1723" s="7"/>
      <c r="S1723" s="16">
        <f>SUBTOTAL(9,S1721:S1722)</f>
        <v>74</v>
      </c>
    </row>
    <row r="1724" spans="2:19" outlineLevel="2" x14ac:dyDescent="0.15">
      <c r="B1724" s="10" t="s">
        <v>1741</v>
      </c>
      <c r="C1724" s="10" t="s">
        <v>4</v>
      </c>
      <c r="D1724" s="7" t="s">
        <v>72</v>
      </c>
      <c r="E1724" s="10" t="s">
        <v>492</v>
      </c>
      <c r="F1724" s="10" t="s">
        <v>1322</v>
      </c>
      <c r="G1724" s="10" t="s">
        <v>1323</v>
      </c>
      <c r="H1724" s="16">
        <v>24</v>
      </c>
      <c r="I1724" s="16">
        <v>0</v>
      </c>
      <c r="J1724" s="16">
        <v>24</v>
      </c>
      <c r="K1724" s="16">
        <v>0</v>
      </c>
      <c r="L1724" s="16">
        <v>0</v>
      </c>
      <c r="M1724" s="16">
        <v>0</v>
      </c>
      <c r="N1724" s="16">
        <v>0</v>
      </c>
      <c r="O1724" s="16">
        <v>0</v>
      </c>
      <c r="P1724" s="16">
        <v>0</v>
      </c>
      <c r="Q1724" s="7" t="s">
        <v>1258</v>
      </c>
      <c r="R1724" s="7" t="str">
        <f>IF(Q1724="","",VLOOKUP(Q1724,Sheet2!$A$14:$B$65,2,0))</f>
        <v>急性期一般入院料５</v>
      </c>
      <c r="S1724" s="16">
        <v>24</v>
      </c>
    </row>
    <row r="1725" spans="2:19" outlineLevel="2" x14ac:dyDescent="0.15">
      <c r="B1725" s="10" t="s">
        <v>1741</v>
      </c>
      <c r="C1725" s="10" t="s">
        <v>4</v>
      </c>
      <c r="D1725" s="7" t="s">
        <v>72</v>
      </c>
      <c r="E1725" s="10" t="s">
        <v>493</v>
      </c>
      <c r="F1725" s="10" t="s">
        <v>1193</v>
      </c>
      <c r="G1725" s="10" t="s">
        <v>1193</v>
      </c>
      <c r="H1725" s="16">
        <v>0</v>
      </c>
      <c r="I1725" s="16">
        <v>0</v>
      </c>
      <c r="J1725" s="16">
        <v>0</v>
      </c>
      <c r="K1725" s="16">
        <v>60</v>
      </c>
      <c r="L1725" s="16">
        <v>60</v>
      </c>
      <c r="M1725" s="16">
        <v>0</v>
      </c>
      <c r="N1725" s="16">
        <v>0</v>
      </c>
      <c r="O1725" s="16">
        <v>0</v>
      </c>
      <c r="P1725" s="16">
        <v>0</v>
      </c>
      <c r="Q1725" s="7" t="s">
        <v>1300</v>
      </c>
      <c r="R1725" s="7" t="str">
        <f>IF(Q1725="","",VLOOKUP(Q1725,Sheet2!$A$14:$B$65,2,0))</f>
        <v>地域一般入院料１</v>
      </c>
      <c r="S1725" s="16">
        <v>60</v>
      </c>
    </row>
    <row r="1726" spans="2:19" outlineLevel="1" x14ac:dyDescent="0.15">
      <c r="B1726" s="10"/>
      <c r="C1726" s="10"/>
      <c r="D1726" s="9" t="s">
        <v>1331</v>
      </c>
      <c r="E1726" s="10"/>
      <c r="F1726" s="10"/>
      <c r="G1726" s="10"/>
      <c r="H1726" s="16">
        <f t="shared" ref="H1726:P1726" si="440">SUBTOTAL(9,H1724:H1725)</f>
        <v>24</v>
      </c>
      <c r="I1726" s="16">
        <f t="shared" si="440"/>
        <v>0</v>
      </c>
      <c r="J1726" s="16">
        <f t="shared" si="440"/>
        <v>24</v>
      </c>
      <c r="K1726" s="16">
        <f t="shared" si="440"/>
        <v>60</v>
      </c>
      <c r="L1726" s="16">
        <f t="shared" si="440"/>
        <v>60</v>
      </c>
      <c r="M1726" s="16">
        <f t="shared" si="440"/>
        <v>0</v>
      </c>
      <c r="N1726" s="16">
        <f t="shared" si="440"/>
        <v>0</v>
      </c>
      <c r="O1726" s="16">
        <f t="shared" si="440"/>
        <v>0</v>
      </c>
      <c r="P1726" s="16">
        <f t="shared" si="440"/>
        <v>0</v>
      </c>
      <c r="Q1726" s="7"/>
      <c r="R1726" s="7"/>
      <c r="S1726" s="16">
        <f>SUBTOTAL(9,S1724:S1725)</f>
        <v>84</v>
      </c>
    </row>
    <row r="1727" spans="2:19" outlineLevel="2" x14ac:dyDescent="0.15">
      <c r="B1727" s="10" t="s">
        <v>1741</v>
      </c>
      <c r="C1727" s="10" t="s">
        <v>4</v>
      </c>
      <c r="D1727" s="7" t="s">
        <v>165</v>
      </c>
      <c r="E1727" s="10" t="s">
        <v>492</v>
      </c>
      <c r="F1727" s="10" t="s">
        <v>1322</v>
      </c>
      <c r="G1727" s="10" t="s">
        <v>1323</v>
      </c>
      <c r="H1727" s="16">
        <v>60</v>
      </c>
      <c r="I1727" s="16">
        <v>60</v>
      </c>
      <c r="J1727" s="16">
        <v>0</v>
      </c>
      <c r="K1727" s="16">
        <v>0</v>
      </c>
      <c r="L1727" s="16">
        <v>0</v>
      </c>
      <c r="M1727" s="16">
        <v>0</v>
      </c>
      <c r="N1727" s="16">
        <v>0</v>
      </c>
      <c r="O1727" s="16">
        <v>0</v>
      </c>
      <c r="P1727" s="16">
        <v>0</v>
      </c>
      <c r="Q1727" s="7" t="s">
        <v>1254</v>
      </c>
      <c r="R1727" s="7" t="str">
        <f>IF(Q1727="","",VLOOKUP(Q1727,Sheet2!$A$14:$B$65,2,0))</f>
        <v>急性期一般入院料２</v>
      </c>
      <c r="S1727" s="16">
        <v>60</v>
      </c>
    </row>
    <row r="1728" spans="2:19" outlineLevel="1" x14ac:dyDescent="0.15">
      <c r="B1728" s="10"/>
      <c r="C1728" s="10"/>
      <c r="D1728" s="9" t="s">
        <v>1424</v>
      </c>
      <c r="E1728" s="10"/>
      <c r="F1728" s="10"/>
      <c r="G1728" s="10"/>
      <c r="H1728" s="16">
        <f t="shared" ref="H1728:P1728" si="441">SUBTOTAL(9,H1727:H1727)</f>
        <v>60</v>
      </c>
      <c r="I1728" s="16">
        <f t="shared" si="441"/>
        <v>60</v>
      </c>
      <c r="J1728" s="16">
        <f t="shared" si="441"/>
        <v>0</v>
      </c>
      <c r="K1728" s="16">
        <f t="shared" si="441"/>
        <v>0</v>
      </c>
      <c r="L1728" s="16">
        <f t="shared" si="441"/>
        <v>0</v>
      </c>
      <c r="M1728" s="16">
        <f t="shared" si="441"/>
        <v>0</v>
      </c>
      <c r="N1728" s="16">
        <f t="shared" si="441"/>
        <v>0</v>
      </c>
      <c r="O1728" s="16">
        <f t="shared" si="441"/>
        <v>0</v>
      </c>
      <c r="P1728" s="16">
        <f t="shared" si="441"/>
        <v>0</v>
      </c>
      <c r="Q1728" s="7"/>
      <c r="R1728" s="7"/>
      <c r="S1728" s="16">
        <f>SUBTOTAL(9,S1727:S1727)</f>
        <v>60</v>
      </c>
    </row>
    <row r="1729" spans="2:19" outlineLevel="2" x14ac:dyDescent="0.15">
      <c r="B1729" s="10" t="s">
        <v>1741</v>
      </c>
      <c r="C1729" s="10" t="s">
        <v>4</v>
      </c>
      <c r="D1729" s="7" t="s">
        <v>327</v>
      </c>
      <c r="E1729" s="10" t="s">
        <v>1127</v>
      </c>
      <c r="F1729" s="10" t="s">
        <v>1322</v>
      </c>
      <c r="G1729" s="10" t="s">
        <v>1322</v>
      </c>
      <c r="H1729" s="16">
        <v>41</v>
      </c>
      <c r="I1729" s="16">
        <v>41</v>
      </c>
      <c r="J1729" s="16">
        <v>0</v>
      </c>
      <c r="K1729" s="16">
        <v>0</v>
      </c>
      <c r="L1729" s="16">
        <v>0</v>
      </c>
      <c r="M1729" s="16">
        <v>0</v>
      </c>
      <c r="N1729" s="16">
        <v>0</v>
      </c>
      <c r="O1729" s="16">
        <v>0</v>
      </c>
      <c r="P1729" s="16">
        <v>0</v>
      </c>
      <c r="Q1729" s="7" t="s">
        <v>1255</v>
      </c>
      <c r="R1729" s="7" t="str">
        <f>IF(Q1729="","",VLOOKUP(Q1729,Sheet2!$A$14:$B$65,2,0))</f>
        <v>急性期一般入院料３</v>
      </c>
      <c r="S1729" s="16">
        <v>41</v>
      </c>
    </row>
    <row r="1730" spans="2:19" outlineLevel="1" x14ac:dyDescent="0.15">
      <c r="B1730" s="10"/>
      <c r="C1730" s="10"/>
      <c r="D1730" s="9" t="s">
        <v>1585</v>
      </c>
      <c r="E1730" s="10"/>
      <c r="F1730" s="10"/>
      <c r="G1730" s="10"/>
      <c r="H1730" s="16">
        <f t="shared" ref="H1730:P1730" si="442">SUBTOTAL(9,H1729:H1729)</f>
        <v>41</v>
      </c>
      <c r="I1730" s="16">
        <f t="shared" si="442"/>
        <v>41</v>
      </c>
      <c r="J1730" s="16">
        <f t="shared" si="442"/>
        <v>0</v>
      </c>
      <c r="K1730" s="16">
        <f t="shared" si="442"/>
        <v>0</v>
      </c>
      <c r="L1730" s="16">
        <f t="shared" si="442"/>
        <v>0</v>
      </c>
      <c r="M1730" s="16">
        <f t="shared" si="442"/>
        <v>0</v>
      </c>
      <c r="N1730" s="16">
        <f t="shared" si="442"/>
        <v>0</v>
      </c>
      <c r="O1730" s="16">
        <f t="shared" si="442"/>
        <v>0</v>
      </c>
      <c r="P1730" s="16">
        <f t="shared" si="442"/>
        <v>0</v>
      </c>
      <c r="Q1730" s="7"/>
      <c r="R1730" s="7"/>
      <c r="S1730" s="16">
        <f>SUBTOTAL(9,S1729:S1729)</f>
        <v>41</v>
      </c>
    </row>
    <row r="1731" spans="2:19" outlineLevel="2" x14ac:dyDescent="0.15">
      <c r="B1731" s="10" t="s">
        <v>1741</v>
      </c>
      <c r="C1731" s="10" t="s">
        <v>4</v>
      </c>
      <c r="D1731" s="7" t="s">
        <v>288</v>
      </c>
      <c r="E1731" s="10" t="s">
        <v>492</v>
      </c>
      <c r="F1731" s="10" t="s">
        <v>1322</v>
      </c>
      <c r="G1731" s="10" t="s">
        <v>1322</v>
      </c>
      <c r="H1731" s="16">
        <v>60</v>
      </c>
      <c r="I1731" s="16">
        <v>60</v>
      </c>
      <c r="J1731" s="16">
        <v>0</v>
      </c>
      <c r="K1731" s="16">
        <v>0</v>
      </c>
      <c r="L1731" s="16">
        <v>0</v>
      </c>
      <c r="M1731" s="16">
        <v>0</v>
      </c>
      <c r="N1731" s="16">
        <v>0</v>
      </c>
      <c r="O1731" s="16">
        <v>0</v>
      </c>
      <c r="P1731" s="16">
        <v>0</v>
      </c>
      <c r="Q1731" s="7" t="s">
        <v>1255</v>
      </c>
      <c r="R1731" s="7" t="str">
        <f>IF(Q1731="","",VLOOKUP(Q1731,Sheet2!$A$14:$B$65,2,0))</f>
        <v>急性期一般入院料３</v>
      </c>
      <c r="S1731" s="16">
        <v>60</v>
      </c>
    </row>
    <row r="1732" spans="2:19" outlineLevel="1" x14ac:dyDescent="0.15">
      <c r="B1732" s="10"/>
      <c r="C1732" s="10"/>
      <c r="D1732" s="9" t="s">
        <v>1546</v>
      </c>
      <c r="E1732" s="10"/>
      <c r="F1732" s="10"/>
      <c r="G1732" s="10"/>
      <c r="H1732" s="16">
        <f t="shared" ref="H1732:P1732" si="443">SUBTOTAL(9,H1731:H1731)</f>
        <v>60</v>
      </c>
      <c r="I1732" s="16">
        <f t="shared" si="443"/>
        <v>60</v>
      </c>
      <c r="J1732" s="16">
        <f t="shared" si="443"/>
        <v>0</v>
      </c>
      <c r="K1732" s="16">
        <f t="shared" si="443"/>
        <v>0</v>
      </c>
      <c r="L1732" s="16">
        <f t="shared" si="443"/>
        <v>0</v>
      </c>
      <c r="M1732" s="16">
        <f t="shared" si="443"/>
        <v>0</v>
      </c>
      <c r="N1732" s="16">
        <f t="shared" si="443"/>
        <v>0</v>
      </c>
      <c r="O1732" s="16">
        <f t="shared" si="443"/>
        <v>0</v>
      </c>
      <c r="P1732" s="16">
        <f t="shared" si="443"/>
        <v>0</v>
      </c>
      <c r="Q1732" s="7"/>
      <c r="R1732" s="7"/>
      <c r="S1732" s="16">
        <f>SUBTOTAL(9,S1731:S1731)</f>
        <v>60</v>
      </c>
    </row>
    <row r="1733" spans="2:19" outlineLevel="2" x14ac:dyDescent="0.15">
      <c r="B1733" s="10" t="s">
        <v>1741</v>
      </c>
      <c r="C1733" s="10" t="s">
        <v>4</v>
      </c>
      <c r="D1733" s="7" t="s">
        <v>419</v>
      </c>
      <c r="E1733" s="10" t="s">
        <v>542</v>
      </c>
      <c r="F1733" s="10" t="s">
        <v>1322</v>
      </c>
      <c r="G1733" s="10" t="s">
        <v>1322</v>
      </c>
      <c r="H1733" s="16">
        <v>35</v>
      </c>
      <c r="I1733" s="16">
        <v>35</v>
      </c>
      <c r="J1733" s="16">
        <v>0</v>
      </c>
      <c r="K1733" s="16">
        <v>0</v>
      </c>
      <c r="L1733" s="16">
        <v>0</v>
      </c>
      <c r="M1733" s="16">
        <v>0</v>
      </c>
      <c r="N1733" s="16">
        <v>0</v>
      </c>
      <c r="O1733" s="16">
        <v>0</v>
      </c>
      <c r="P1733" s="16">
        <v>0</v>
      </c>
      <c r="Q1733" s="7" t="s">
        <v>1254</v>
      </c>
      <c r="R1733" s="7" t="str">
        <f>IF(Q1733="","",VLOOKUP(Q1733,Sheet2!$A$14:$B$65,2,0))</f>
        <v>急性期一般入院料２</v>
      </c>
      <c r="S1733" s="16">
        <v>35</v>
      </c>
    </row>
    <row r="1734" spans="2:19" outlineLevel="1" x14ac:dyDescent="0.15">
      <c r="B1734" s="10"/>
      <c r="C1734" s="10"/>
      <c r="D1734" s="9" t="s">
        <v>1677</v>
      </c>
      <c r="E1734" s="10"/>
      <c r="F1734" s="10"/>
      <c r="G1734" s="10"/>
      <c r="H1734" s="16">
        <f t="shared" ref="H1734:P1734" si="444">SUBTOTAL(9,H1733:H1733)</f>
        <v>35</v>
      </c>
      <c r="I1734" s="16">
        <f t="shared" si="444"/>
        <v>35</v>
      </c>
      <c r="J1734" s="16">
        <f t="shared" si="444"/>
        <v>0</v>
      </c>
      <c r="K1734" s="16">
        <f t="shared" si="444"/>
        <v>0</v>
      </c>
      <c r="L1734" s="16">
        <f t="shared" si="444"/>
        <v>0</v>
      </c>
      <c r="M1734" s="16">
        <f t="shared" si="444"/>
        <v>0</v>
      </c>
      <c r="N1734" s="16">
        <f t="shared" si="444"/>
        <v>0</v>
      </c>
      <c r="O1734" s="16">
        <f t="shared" si="444"/>
        <v>0</v>
      </c>
      <c r="P1734" s="16">
        <f t="shared" si="444"/>
        <v>0</v>
      </c>
      <c r="Q1734" s="7"/>
      <c r="R1734" s="7"/>
      <c r="S1734" s="16">
        <f>SUBTOTAL(9,S1733:S1733)</f>
        <v>35</v>
      </c>
    </row>
    <row r="1735" spans="2:19" outlineLevel="2" x14ac:dyDescent="0.15">
      <c r="B1735" s="10" t="s">
        <v>1741</v>
      </c>
      <c r="C1735" s="10" t="s">
        <v>4</v>
      </c>
      <c r="D1735" s="7" t="s">
        <v>134</v>
      </c>
      <c r="E1735" s="10" t="s">
        <v>687</v>
      </c>
      <c r="F1735" s="10" t="s">
        <v>1322</v>
      </c>
      <c r="G1735" s="10" t="s">
        <v>1322</v>
      </c>
      <c r="H1735" s="16">
        <v>46</v>
      </c>
      <c r="I1735" s="16">
        <v>46</v>
      </c>
      <c r="J1735" s="16">
        <v>0</v>
      </c>
      <c r="K1735" s="16">
        <v>0</v>
      </c>
      <c r="L1735" s="16">
        <v>0</v>
      </c>
      <c r="M1735" s="16">
        <v>0</v>
      </c>
      <c r="N1735" s="16">
        <v>0</v>
      </c>
      <c r="O1735" s="16">
        <v>0</v>
      </c>
      <c r="P1735" s="16">
        <v>0</v>
      </c>
      <c r="Q1735" s="7" t="s">
        <v>1219</v>
      </c>
      <c r="R1735" s="7" t="str">
        <f>IF(Q1735="","",VLOOKUP(Q1735,Sheet2!$A$14:$B$65,2,0))</f>
        <v>急性期一般入院料１</v>
      </c>
      <c r="S1735" s="16">
        <v>46</v>
      </c>
    </row>
    <row r="1736" spans="2:19" outlineLevel="2" x14ac:dyDescent="0.15">
      <c r="B1736" s="10" t="s">
        <v>1741</v>
      </c>
      <c r="C1736" s="10" t="s">
        <v>4</v>
      </c>
      <c r="D1736" s="7" t="s">
        <v>134</v>
      </c>
      <c r="E1736" s="10" t="s">
        <v>484</v>
      </c>
      <c r="F1736" s="10" t="s">
        <v>1322</v>
      </c>
      <c r="G1736" s="10" t="s">
        <v>1323</v>
      </c>
      <c r="H1736" s="16">
        <v>32</v>
      </c>
      <c r="I1736" s="16">
        <v>32</v>
      </c>
      <c r="J1736" s="16">
        <v>0</v>
      </c>
      <c r="K1736" s="16">
        <v>0</v>
      </c>
      <c r="L1736" s="16">
        <v>0</v>
      </c>
      <c r="M1736" s="16">
        <v>0</v>
      </c>
      <c r="N1736" s="16">
        <v>0</v>
      </c>
      <c r="O1736" s="16">
        <v>0</v>
      </c>
      <c r="P1736" s="16">
        <v>0</v>
      </c>
      <c r="Q1736" s="7" t="s">
        <v>1219</v>
      </c>
      <c r="R1736" s="7" t="str">
        <f>IF(Q1736="","",VLOOKUP(Q1736,Sheet2!$A$14:$B$65,2,0))</f>
        <v>急性期一般入院料１</v>
      </c>
      <c r="S1736" s="16">
        <v>32</v>
      </c>
    </row>
    <row r="1737" spans="2:19" outlineLevel="2" x14ac:dyDescent="0.15">
      <c r="B1737" s="10" t="s">
        <v>1741</v>
      </c>
      <c r="C1737" s="10" t="s">
        <v>4</v>
      </c>
      <c r="D1737" s="7" t="s">
        <v>134</v>
      </c>
      <c r="E1737" s="10" t="s">
        <v>688</v>
      </c>
      <c r="F1737" s="10" t="s">
        <v>1322</v>
      </c>
      <c r="G1737" s="10" t="s">
        <v>1322</v>
      </c>
      <c r="H1737" s="16">
        <v>42</v>
      </c>
      <c r="I1737" s="16">
        <v>42</v>
      </c>
      <c r="J1737" s="16">
        <v>0</v>
      </c>
      <c r="K1737" s="16">
        <v>0</v>
      </c>
      <c r="L1737" s="16">
        <v>0</v>
      </c>
      <c r="M1737" s="16">
        <v>0</v>
      </c>
      <c r="N1737" s="16">
        <v>0</v>
      </c>
      <c r="O1737" s="16">
        <v>0</v>
      </c>
      <c r="P1737" s="16">
        <v>0</v>
      </c>
      <c r="Q1737" s="7" t="s">
        <v>1219</v>
      </c>
      <c r="R1737" s="7" t="str">
        <f>IF(Q1737="","",VLOOKUP(Q1737,Sheet2!$A$14:$B$65,2,0))</f>
        <v>急性期一般入院料１</v>
      </c>
      <c r="S1737" s="16">
        <v>42</v>
      </c>
    </row>
    <row r="1738" spans="2:19" outlineLevel="1" x14ac:dyDescent="0.15">
      <c r="B1738" s="10"/>
      <c r="C1738" s="10"/>
      <c r="D1738" s="9" t="s">
        <v>1393</v>
      </c>
      <c r="E1738" s="10"/>
      <c r="F1738" s="10"/>
      <c r="G1738" s="10"/>
      <c r="H1738" s="16">
        <f t="shared" ref="H1738:P1738" si="445">SUBTOTAL(9,H1735:H1737)</f>
        <v>120</v>
      </c>
      <c r="I1738" s="16">
        <f t="shared" si="445"/>
        <v>120</v>
      </c>
      <c r="J1738" s="16">
        <f t="shared" si="445"/>
        <v>0</v>
      </c>
      <c r="K1738" s="16">
        <f t="shared" si="445"/>
        <v>0</v>
      </c>
      <c r="L1738" s="16">
        <f t="shared" si="445"/>
        <v>0</v>
      </c>
      <c r="M1738" s="16">
        <f t="shared" si="445"/>
        <v>0</v>
      </c>
      <c r="N1738" s="16">
        <f t="shared" si="445"/>
        <v>0</v>
      </c>
      <c r="O1738" s="16">
        <f t="shared" si="445"/>
        <v>0</v>
      </c>
      <c r="P1738" s="16">
        <f t="shared" si="445"/>
        <v>0</v>
      </c>
      <c r="Q1738" s="7"/>
      <c r="R1738" s="7"/>
      <c r="S1738" s="16">
        <f>SUBTOTAL(9,S1735:S1737)</f>
        <v>120</v>
      </c>
    </row>
    <row r="1739" spans="2:19" outlineLevel="2" x14ac:dyDescent="0.15">
      <c r="B1739" s="10" t="s">
        <v>1741</v>
      </c>
      <c r="C1739" s="10" t="s">
        <v>4</v>
      </c>
      <c r="D1739" s="7" t="s">
        <v>430</v>
      </c>
      <c r="E1739" s="10" t="s">
        <v>1231</v>
      </c>
      <c r="F1739" s="10" t="s">
        <v>1193</v>
      </c>
      <c r="G1739" s="10" t="s">
        <v>1193</v>
      </c>
      <c r="H1739" s="16">
        <v>0</v>
      </c>
      <c r="I1739" s="16">
        <v>0</v>
      </c>
      <c r="J1739" s="16">
        <v>0</v>
      </c>
      <c r="K1739" s="16">
        <v>50</v>
      </c>
      <c r="L1739" s="16">
        <v>50</v>
      </c>
      <c r="M1739" s="16">
        <v>0</v>
      </c>
      <c r="N1739" s="16">
        <v>0</v>
      </c>
      <c r="O1739" s="16">
        <v>0</v>
      </c>
      <c r="P1739" s="16">
        <v>0</v>
      </c>
      <c r="Q1739" s="7" t="s">
        <v>1257</v>
      </c>
      <c r="R1739" s="7" t="str">
        <f>IF(Q1739="","",VLOOKUP(Q1739,Sheet2!$A$14:$B$65,2,0))</f>
        <v>急性期一般入院料６</v>
      </c>
      <c r="S1739" s="16">
        <v>50</v>
      </c>
    </row>
    <row r="1740" spans="2:19" outlineLevel="2" x14ac:dyDescent="0.15">
      <c r="B1740" s="10" t="s">
        <v>1741</v>
      </c>
      <c r="C1740" s="10" t="s">
        <v>4</v>
      </c>
      <c r="D1740" s="7" t="s">
        <v>430</v>
      </c>
      <c r="E1740" s="10" t="s">
        <v>1232</v>
      </c>
      <c r="F1740" s="10" t="s">
        <v>1193</v>
      </c>
      <c r="G1740" s="10" t="s">
        <v>1193</v>
      </c>
      <c r="H1740" s="16">
        <v>0</v>
      </c>
      <c r="I1740" s="16">
        <v>0</v>
      </c>
      <c r="J1740" s="16">
        <v>0</v>
      </c>
      <c r="K1740" s="16">
        <v>50</v>
      </c>
      <c r="L1740" s="16">
        <v>50</v>
      </c>
      <c r="M1740" s="16">
        <v>0</v>
      </c>
      <c r="N1740" s="16">
        <v>0</v>
      </c>
      <c r="O1740" s="16">
        <v>0</v>
      </c>
      <c r="P1740" s="16">
        <v>0</v>
      </c>
      <c r="Q1740" s="7" t="s">
        <v>1257</v>
      </c>
      <c r="R1740" s="7" t="str">
        <f>IF(Q1740="","",VLOOKUP(Q1740,Sheet2!$A$14:$B$65,2,0))</f>
        <v>急性期一般入院料６</v>
      </c>
      <c r="S1740" s="16">
        <v>50</v>
      </c>
    </row>
    <row r="1741" spans="2:19" outlineLevel="2" x14ac:dyDescent="0.15">
      <c r="B1741" s="10" t="s">
        <v>1741</v>
      </c>
      <c r="C1741" s="10" t="s">
        <v>4</v>
      </c>
      <c r="D1741" s="7" t="s">
        <v>430</v>
      </c>
      <c r="E1741" s="10" t="s">
        <v>1233</v>
      </c>
      <c r="F1741" s="10" t="s">
        <v>1193</v>
      </c>
      <c r="G1741" s="10" t="s">
        <v>1193</v>
      </c>
      <c r="H1741" s="16">
        <v>0</v>
      </c>
      <c r="I1741" s="16">
        <v>0</v>
      </c>
      <c r="J1741" s="16">
        <v>0</v>
      </c>
      <c r="K1741" s="16">
        <v>50</v>
      </c>
      <c r="L1741" s="16">
        <v>50</v>
      </c>
      <c r="M1741" s="16">
        <v>0</v>
      </c>
      <c r="N1741" s="16">
        <v>0</v>
      </c>
      <c r="O1741" s="16">
        <v>0</v>
      </c>
      <c r="P1741" s="16">
        <v>0</v>
      </c>
      <c r="Q1741" s="7" t="s">
        <v>1257</v>
      </c>
      <c r="R1741" s="7" t="str">
        <f>IF(Q1741="","",VLOOKUP(Q1741,Sheet2!$A$14:$B$65,2,0))</f>
        <v>急性期一般入院料６</v>
      </c>
      <c r="S1741" s="16">
        <v>50</v>
      </c>
    </row>
    <row r="1742" spans="2:19" outlineLevel="2" x14ac:dyDescent="0.15">
      <c r="B1742" s="10" t="s">
        <v>1741</v>
      </c>
      <c r="C1742" s="10" t="s">
        <v>4</v>
      </c>
      <c r="D1742" s="7" t="s">
        <v>430</v>
      </c>
      <c r="E1742" s="10" t="s">
        <v>1234</v>
      </c>
      <c r="F1742" s="10" t="s">
        <v>1193</v>
      </c>
      <c r="G1742" s="10" t="s">
        <v>1193</v>
      </c>
      <c r="H1742" s="16">
        <v>0</v>
      </c>
      <c r="I1742" s="16">
        <v>0</v>
      </c>
      <c r="J1742" s="16">
        <v>0</v>
      </c>
      <c r="K1742" s="16">
        <v>50</v>
      </c>
      <c r="L1742" s="16">
        <v>50</v>
      </c>
      <c r="M1742" s="16">
        <v>0</v>
      </c>
      <c r="N1742" s="16">
        <v>0</v>
      </c>
      <c r="O1742" s="16">
        <v>0</v>
      </c>
      <c r="P1742" s="16">
        <v>0</v>
      </c>
      <c r="Q1742" s="7" t="s">
        <v>1257</v>
      </c>
      <c r="R1742" s="7" t="str">
        <f>IF(Q1742="","",VLOOKUP(Q1742,Sheet2!$A$14:$B$65,2,0))</f>
        <v>急性期一般入院料６</v>
      </c>
      <c r="S1742" s="16">
        <v>50</v>
      </c>
    </row>
    <row r="1743" spans="2:19" outlineLevel="2" x14ac:dyDescent="0.15">
      <c r="B1743" s="10" t="s">
        <v>1741</v>
      </c>
      <c r="C1743" s="10" t="s">
        <v>4</v>
      </c>
      <c r="D1743" s="7" t="s">
        <v>430</v>
      </c>
      <c r="E1743" s="10" t="s">
        <v>1235</v>
      </c>
      <c r="F1743" s="10" t="s">
        <v>1193</v>
      </c>
      <c r="G1743" s="10" t="s">
        <v>1193</v>
      </c>
      <c r="H1743" s="16">
        <v>0</v>
      </c>
      <c r="I1743" s="16">
        <v>0</v>
      </c>
      <c r="J1743" s="16">
        <v>0</v>
      </c>
      <c r="K1743" s="16">
        <v>50</v>
      </c>
      <c r="L1743" s="16">
        <v>50</v>
      </c>
      <c r="M1743" s="16">
        <v>0</v>
      </c>
      <c r="N1743" s="16">
        <v>0</v>
      </c>
      <c r="O1743" s="16">
        <v>0</v>
      </c>
      <c r="P1743" s="16">
        <v>0</v>
      </c>
      <c r="Q1743" s="7" t="s">
        <v>1257</v>
      </c>
      <c r="R1743" s="7" t="str">
        <f>IF(Q1743="","",VLOOKUP(Q1743,Sheet2!$A$14:$B$65,2,0))</f>
        <v>急性期一般入院料６</v>
      </c>
      <c r="S1743" s="16">
        <v>50</v>
      </c>
    </row>
    <row r="1744" spans="2:19" outlineLevel="1" x14ac:dyDescent="0.15">
      <c r="B1744" s="10"/>
      <c r="C1744" s="10"/>
      <c r="D1744" s="9" t="s">
        <v>1688</v>
      </c>
      <c r="E1744" s="10"/>
      <c r="F1744" s="10"/>
      <c r="G1744" s="10"/>
      <c r="H1744" s="16">
        <f t="shared" ref="H1744:P1744" si="446">SUBTOTAL(9,H1739:H1743)</f>
        <v>0</v>
      </c>
      <c r="I1744" s="16">
        <f t="shared" si="446"/>
        <v>0</v>
      </c>
      <c r="J1744" s="16">
        <f t="shared" si="446"/>
        <v>0</v>
      </c>
      <c r="K1744" s="16">
        <f t="shared" si="446"/>
        <v>250</v>
      </c>
      <c r="L1744" s="16">
        <f t="shared" si="446"/>
        <v>250</v>
      </c>
      <c r="M1744" s="16">
        <f t="shared" si="446"/>
        <v>0</v>
      </c>
      <c r="N1744" s="16">
        <f t="shared" si="446"/>
        <v>0</v>
      </c>
      <c r="O1744" s="16">
        <f t="shared" si="446"/>
        <v>0</v>
      </c>
      <c r="P1744" s="16">
        <f t="shared" si="446"/>
        <v>0</v>
      </c>
      <c r="Q1744" s="7"/>
      <c r="R1744" s="7"/>
      <c r="S1744" s="16">
        <f>SUBTOTAL(9,S1739:S1743)</f>
        <v>250</v>
      </c>
    </row>
    <row r="1745" spans="2:19" outlineLevel="2" x14ac:dyDescent="0.15">
      <c r="B1745" s="10" t="s">
        <v>1741</v>
      </c>
      <c r="C1745" s="10" t="s">
        <v>4</v>
      </c>
      <c r="D1745" s="7" t="s">
        <v>267</v>
      </c>
      <c r="E1745" s="10" t="s">
        <v>1021</v>
      </c>
      <c r="F1745" s="10" t="s">
        <v>1321</v>
      </c>
      <c r="G1745" s="10" t="s">
        <v>1321</v>
      </c>
      <c r="H1745" s="16">
        <v>28</v>
      </c>
      <c r="I1745" s="16">
        <v>28</v>
      </c>
      <c r="J1745" s="16">
        <v>0</v>
      </c>
      <c r="K1745" s="16">
        <v>0</v>
      </c>
      <c r="L1745" s="16">
        <v>0</v>
      </c>
      <c r="M1745" s="16">
        <v>0</v>
      </c>
      <c r="N1745" s="16">
        <v>0</v>
      </c>
      <c r="O1745" s="16">
        <v>0</v>
      </c>
      <c r="P1745" s="16">
        <v>0</v>
      </c>
      <c r="Q1745" s="7" t="s">
        <v>1261</v>
      </c>
      <c r="R1745" s="7" t="str">
        <f>IF(Q1745="","",VLOOKUP(Q1745,Sheet2!$A$14:$B$65,2,0))</f>
        <v>地域一般入院料２</v>
      </c>
      <c r="S1745" s="16">
        <v>28</v>
      </c>
    </row>
    <row r="1746" spans="2:19" outlineLevel="2" x14ac:dyDescent="0.15">
      <c r="B1746" s="10" t="s">
        <v>1741</v>
      </c>
      <c r="C1746" s="10" t="s">
        <v>4</v>
      </c>
      <c r="D1746" s="7" t="s">
        <v>267</v>
      </c>
      <c r="E1746" s="10" t="s">
        <v>1022</v>
      </c>
      <c r="F1746" s="10" t="s">
        <v>1321</v>
      </c>
      <c r="G1746" s="10" t="s">
        <v>1321</v>
      </c>
      <c r="H1746" s="16">
        <v>30</v>
      </c>
      <c r="I1746" s="16">
        <v>30</v>
      </c>
      <c r="J1746" s="16">
        <v>0</v>
      </c>
      <c r="K1746" s="16">
        <v>0</v>
      </c>
      <c r="L1746" s="16">
        <v>0</v>
      </c>
      <c r="M1746" s="16">
        <v>0</v>
      </c>
      <c r="N1746" s="16">
        <v>0</v>
      </c>
      <c r="O1746" s="16">
        <v>0</v>
      </c>
      <c r="P1746" s="16">
        <v>0</v>
      </c>
      <c r="Q1746" s="7" t="s">
        <v>1261</v>
      </c>
      <c r="R1746" s="7" t="str">
        <f>IF(Q1746="","",VLOOKUP(Q1746,Sheet2!$A$14:$B$65,2,0))</f>
        <v>地域一般入院料２</v>
      </c>
      <c r="S1746" s="16">
        <v>30</v>
      </c>
    </row>
    <row r="1747" spans="2:19" outlineLevel="2" x14ac:dyDescent="0.15">
      <c r="B1747" s="10" t="s">
        <v>1741</v>
      </c>
      <c r="C1747" s="10" t="s">
        <v>4</v>
      </c>
      <c r="D1747" s="7" t="s">
        <v>267</v>
      </c>
      <c r="E1747" s="10" t="s">
        <v>1023</v>
      </c>
      <c r="F1747" s="10" t="s">
        <v>1321</v>
      </c>
      <c r="G1747" s="10" t="s">
        <v>1321</v>
      </c>
      <c r="H1747" s="16">
        <v>41</v>
      </c>
      <c r="I1747" s="16">
        <v>41</v>
      </c>
      <c r="J1747" s="16">
        <v>0</v>
      </c>
      <c r="K1747" s="16">
        <v>0</v>
      </c>
      <c r="L1747" s="16">
        <v>0</v>
      </c>
      <c r="M1747" s="16">
        <v>0</v>
      </c>
      <c r="N1747" s="16">
        <v>0</v>
      </c>
      <c r="O1747" s="16">
        <v>0</v>
      </c>
      <c r="P1747" s="16">
        <v>0</v>
      </c>
      <c r="Q1747" s="7" t="s">
        <v>1261</v>
      </c>
      <c r="R1747" s="7" t="str">
        <f>IF(Q1747="","",VLOOKUP(Q1747,Sheet2!$A$14:$B$65,2,0))</f>
        <v>地域一般入院料２</v>
      </c>
      <c r="S1747" s="16">
        <v>41</v>
      </c>
    </row>
    <row r="1748" spans="2:19" outlineLevel="2" x14ac:dyDescent="0.15">
      <c r="B1748" s="10" t="s">
        <v>1741</v>
      </c>
      <c r="C1748" s="10" t="s">
        <v>4</v>
      </c>
      <c r="D1748" s="7" t="s">
        <v>267</v>
      </c>
      <c r="E1748" s="10" t="s">
        <v>1024</v>
      </c>
      <c r="F1748" s="10" t="s">
        <v>1322</v>
      </c>
      <c r="G1748" s="10" t="s">
        <v>1322</v>
      </c>
      <c r="H1748" s="16">
        <v>41</v>
      </c>
      <c r="I1748" s="16">
        <v>41</v>
      </c>
      <c r="J1748" s="16">
        <v>0</v>
      </c>
      <c r="K1748" s="16">
        <v>0</v>
      </c>
      <c r="L1748" s="16">
        <v>0</v>
      </c>
      <c r="M1748" s="16">
        <v>0</v>
      </c>
      <c r="N1748" s="16">
        <v>0</v>
      </c>
      <c r="O1748" s="16">
        <v>0</v>
      </c>
      <c r="P1748" s="16">
        <v>0</v>
      </c>
      <c r="Q1748" s="7" t="s">
        <v>1261</v>
      </c>
      <c r="R1748" s="7" t="str">
        <f>IF(Q1748="","",VLOOKUP(Q1748,Sheet2!$A$14:$B$65,2,0))</f>
        <v>地域一般入院料２</v>
      </c>
      <c r="S1748" s="16">
        <v>41</v>
      </c>
    </row>
    <row r="1749" spans="2:19" outlineLevel="2" x14ac:dyDescent="0.15">
      <c r="B1749" s="10" t="s">
        <v>1741</v>
      </c>
      <c r="C1749" s="10" t="s">
        <v>4</v>
      </c>
      <c r="D1749" s="7" t="s">
        <v>267</v>
      </c>
      <c r="E1749" s="10" t="s">
        <v>1025</v>
      </c>
      <c r="F1749" s="10" t="s">
        <v>1321</v>
      </c>
      <c r="G1749" s="10" t="s">
        <v>1321</v>
      </c>
      <c r="H1749" s="16">
        <v>40</v>
      </c>
      <c r="I1749" s="16">
        <v>40</v>
      </c>
      <c r="J1749" s="16">
        <v>0</v>
      </c>
      <c r="K1749" s="16">
        <v>0</v>
      </c>
      <c r="L1749" s="16">
        <v>0</v>
      </c>
      <c r="M1749" s="16">
        <v>0</v>
      </c>
      <c r="N1749" s="16">
        <v>0</v>
      </c>
      <c r="O1749" s="16">
        <v>0</v>
      </c>
      <c r="P1749" s="16">
        <v>0</v>
      </c>
      <c r="Q1749" s="7" t="s">
        <v>1261</v>
      </c>
      <c r="R1749" s="7" t="str">
        <f>IF(Q1749="","",VLOOKUP(Q1749,Sheet2!$A$14:$B$65,2,0))</f>
        <v>地域一般入院料２</v>
      </c>
      <c r="S1749" s="16">
        <v>40</v>
      </c>
    </row>
    <row r="1750" spans="2:19" outlineLevel="2" x14ac:dyDescent="0.15">
      <c r="B1750" s="10" t="s">
        <v>1741</v>
      </c>
      <c r="C1750" s="10" t="s">
        <v>4</v>
      </c>
      <c r="D1750" s="7" t="s">
        <v>267</v>
      </c>
      <c r="E1750" s="10" t="s">
        <v>1026</v>
      </c>
      <c r="F1750" s="10" t="s">
        <v>1321</v>
      </c>
      <c r="G1750" s="10" t="s">
        <v>1321</v>
      </c>
      <c r="H1750" s="16">
        <v>40</v>
      </c>
      <c r="I1750" s="16">
        <v>40</v>
      </c>
      <c r="J1750" s="16">
        <v>0</v>
      </c>
      <c r="K1750" s="16">
        <v>0</v>
      </c>
      <c r="L1750" s="16">
        <v>0</v>
      </c>
      <c r="M1750" s="16">
        <v>0</v>
      </c>
      <c r="N1750" s="16">
        <v>0</v>
      </c>
      <c r="O1750" s="16">
        <v>0</v>
      </c>
      <c r="P1750" s="16">
        <v>0</v>
      </c>
      <c r="Q1750" s="7" t="s">
        <v>1261</v>
      </c>
      <c r="R1750" s="7" t="str">
        <f>IF(Q1750="","",VLOOKUP(Q1750,Sheet2!$A$14:$B$65,2,0))</f>
        <v>地域一般入院料２</v>
      </c>
      <c r="S1750" s="16">
        <v>40</v>
      </c>
    </row>
    <row r="1751" spans="2:19" outlineLevel="2" x14ac:dyDescent="0.15">
      <c r="B1751" s="10" t="s">
        <v>1741</v>
      </c>
      <c r="C1751" s="10" t="s">
        <v>4</v>
      </c>
      <c r="D1751" s="7" t="s">
        <v>267</v>
      </c>
      <c r="E1751" s="10" t="s">
        <v>1027</v>
      </c>
      <c r="F1751" s="10" t="s">
        <v>1321</v>
      </c>
      <c r="G1751" s="10" t="s">
        <v>1321</v>
      </c>
      <c r="H1751" s="16">
        <v>38</v>
      </c>
      <c r="I1751" s="16">
        <v>38</v>
      </c>
      <c r="J1751" s="16">
        <v>0</v>
      </c>
      <c r="K1751" s="16">
        <v>0</v>
      </c>
      <c r="L1751" s="16">
        <v>0</v>
      </c>
      <c r="M1751" s="16">
        <v>0</v>
      </c>
      <c r="N1751" s="16">
        <v>0</v>
      </c>
      <c r="O1751" s="16">
        <v>0</v>
      </c>
      <c r="P1751" s="16">
        <v>0</v>
      </c>
      <c r="Q1751" s="7" t="s">
        <v>1261</v>
      </c>
      <c r="R1751" s="7" t="str">
        <f>IF(Q1751="","",VLOOKUP(Q1751,Sheet2!$A$14:$B$65,2,0))</f>
        <v>地域一般入院料２</v>
      </c>
      <c r="S1751" s="16">
        <v>38</v>
      </c>
    </row>
    <row r="1752" spans="2:19" outlineLevel="2" x14ac:dyDescent="0.15">
      <c r="B1752" s="10" t="s">
        <v>1741</v>
      </c>
      <c r="C1752" s="10" t="s">
        <v>4</v>
      </c>
      <c r="D1752" s="7" t="s">
        <v>267</v>
      </c>
      <c r="E1752" s="10" t="s">
        <v>1028</v>
      </c>
      <c r="F1752" s="10" t="s">
        <v>1321</v>
      </c>
      <c r="G1752" s="10" t="s">
        <v>1321</v>
      </c>
      <c r="H1752" s="16">
        <v>40</v>
      </c>
      <c r="I1752" s="16">
        <v>40</v>
      </c>
      <c r="J1752" s="16">
        <v>0</v>
      </c>
      <c r="K1752" s="16">
        <v>0</v>
      </c>
      <c r="L1752" s="16">
        <v>0</v>
      </c>
      <c r="M1752" s="16">
        <v>0</v>
      </c>
      <c r="N1752" s="16">
        <v>0</v>
      </c>
      <c r="O1752" s="16">
        <v>0</v>
      </c>
      <c r="P1752" s="16">
        <v>0</v>
      </c>
      <c r="Q1752" s="7" t="s">
        <v>1261</v>
      </c>
      <c r="R1752" s="7" t="str">
        <f>IF(Q1752="","",VLOOKUP(Q1752,Sheet2!$A$14:$B$65,2,0))</f>
        <v>地域一般入院料２</v>
      </c>
      <c r="S1752" s="16">
        <v>40</v>
      </c>
    </row>
    <row r="1753" spans="2:19" outlineLevel="2" x14ac:dyDescent="0.15">
      <c r="B1753" s="10" t="s">
        <v>1741</v>
      </c>
      <c r="C1753" s="10" t="s">
        <v>4</v>
      </c>
      <c r="D1753" s="7" t="s">
        <v>267</v>
      </c>
      <c r="E1753" s="10" t="s">
        <v>1029</v>
      </c>
      <c r="F1753" s="10" t="s">
        <v>1322</v>
      </c>
      <c r="G1753" s="10" t="s">
        <v>1322</v>
      </c>
      <c r="H1753" s="16">
        <v>40</v>
      </c>
      <c r="I1753" s="16">
        <v>40</v>
      </c>
      <c r="J1753" s="16">
        <v>0</v>
      </c>
      <c r="K1753" s="16">
        <v>0</v>
      </c>
      <c r="L1753" s="16">
        <v>0</v>
      </c>
      <c r="M1753" s="16">
        <v>0</v>
      </c>
      <c r="N1753" s="16">
        <v>0</v>
      </c>
      <c r="O1753" s="16">
        <v>0</v>
      </c>
      <c r="P1753" s="16">
        <v>0</v>
      </c>
      <c r="Q1753" s="7" t="s">
        <v>1261</v>
      </c>
      <c r="R1753" s="7" t="str">
        <f>IF(Q1753="","",VLOOKUP(Q1753,Sheet2!$A$14:$B$65,2,0))</f>
        <v>地域一般入院料２</v>
      </c>
      <c r="S1753" s="16">
        <v>40</v>
      </c>
    </row>
    <row r="1754" spans="2:19" outlineLevel="2" x14ac:dyDescent="0.15">
      <c r="B1754" s="10" t="s">
        <v>1741</v>
      </c>
      <c r="C1754" s="10" t="s">
        <v>4</v>
      </c>
      <c r="D1754" s="7" t="s">
        <v>267</v>
      </c>
      <c r="E1754" s="10" t="s">
        <v>1030</v>
      </c>
      <c r="F1754" s="10" t="s">
        <v>1321</v>
      </c>
      <c r="G1754" s="10" t="s">
        <v>1321</v>
      </c>
      <c r="H1754" s="16">
        <v>31</v>
      </c>
      <c r="I1754" s="16">
        <v>31</v>
      </c>
      <c r="J1754" s="16">
        <v>0</v>
      </c>
      <c r="K1754" s="16">
        <v>0</v>
      </c>
      <c r="L1754" s="16">
        <v>0</v>
      </c>
      <c r="M1754" s="16">
        <v>0</v>
      </c>
      <c r="N1754" s="16">
        <v>0</v>
      </c>
      <c r="O1754" s="16">
        <v>0</v>
      </c>
      <c r="P1754" s="16">
        <v>0</v>
      </c>
      <c r="Q1754" s="7" t="s">
        <v>1261</v>
      </c>
      <c r="R1754" s="7" t="str">
        <f>IF(Q1754="","",VLOOKUP(Q1754,Sheet2!$A$14:$B$65,2,0))</f>
        <v>地域一般入院料２</v>
      </c>
      <c r="S1754" s="16">
        <v>31</v>
      </c>
    </row>
    <row r="1755" spans="2:19" outlineLevel="2" x14ac:dyDescent="0.15">
      <c r="B1755" s="10" t="s">
        <v>1741</v>
      </c>
      <c r="C1755" s="10" t="s">
        <v>4</v>
      </c>
      <c r="D1755" s="7" t="s">
        <v>267</v>
      </c>
      <c r="E1755" s="10" t="s">
        <v>1031</v>
      </c>
      <c r="F1755" s="10" t="s">
        <v>1321</v>
      </c>
      <c r="G1755" s="10" t="s">
        <v>1321</v>
      </c>
      <c r="H1755" s="16">
        <v>35</v>
      </c>
      <c r="I1755" s="16">
        <v>35</v>
      </c>
      <c r="J1755" s="16">
        <v>0</v>
      </c>
      <c r="K1755" s="16">
        <v>0</v>
      </c>
      <c r="L1755" s="16">
        <v>0</v>
      </c>
      <c r="M1755" s="16">
        <v>0</v>
      </c>
      <c r="N1755" s="16">
        <v>0</v>
      </c>
      <c r="O1755" s="16">
        <v>0</v>
      </c>
      <c r="P1755" s="16">
        <v>0</v>
      </c>
      <c r="Q1755" s="7" t="s">
        <v>1261</v>
      </c>
      <c r="R1755" s="7" t="str">
        <f>IF(Q1755="","",VLOOKUP(Q1755,Sheet2!$A$14:$B$65,2,0))</f>
        <v>地域一般入院料２</v>
      </c>
      <c r="S1755" s="16">
        <v>35</v>
      </c>
    </row>
    <row r="1756" spans="2:19" outlineLevel="2" x14ac:dyDescent="0.15">
      <c r="B1756" s="10" t="s">
        <v>1741</v>
      </c>
      <c r="C1756" s="10" t="s">
        <v>4</v>
      </c>
      <c r="D1756" s="7" t="s">
        <v>267</v>
      </c>
      <c r="E1756" s="10" t="s">
        <v>1032</v>
      </c>
      <c r="F1756" s="10" t="s">
        <v>1321</v>
      </c>
      <c r="G1756" s="10" t="s">
        <v>1321</v>
      </c>
      <c r="H1756" s="16">
        <v>38</v>
      </c>
      <c r="I1756" s="16">
        <v>38</v>
      </c>
      <c r="J1756" s="16">
        <v>0</v>
      </c>
      <c r="K1756" s="16">
        <v>0</v>
      </c>
      <c r="L1756" s="16">
        <v>0</v>
      </c>
      <c r="M1756" s="16">
        <v>0</v>
      </c>
      <c r="N1756" s="16">
        <v>0</v>
      </c>
      <c r="O1756" s="16">
        <v>0</v>
      </c>
      <c r="P1756" s="16">
        <v>0</v>
      </c>
      <c r="Q1756" s="7" t="s">
        <v>1261</v>
      </c>
      <c r="R1756" s="7" t="str">
        <f>IF(Q1756="","",VLOOKUP(Q1756,Sheet2!$A$14:$B$65,2,0))</f>
        <v>地域一般入院料２</v>
      </c>
      <c r="S1756" s="16">
        <v>38</v>
      </c>
    </row>
    <row r="1757" spans="2:19" outlineLevel="2" x14ac:dyDescent="0.15">
      <c r="B1757" s="10" t="s">
        <v>1741</v>
      </c>
      <c r="C1757" s="10" t="s">
        <v>4</v>
      </c>
      <c r="D1757" s="7" t="s">
        <v>267</v>
      </c>
      <c r="E1757" s="10" t="s">
        <v>1033</v>
      </c>
      <c r="F1757" s="10" t="s">
        <v>1321</v>
      </c>
      <c r="G1757" s="10" t="s">
        <v>1321</v>
      </c>
      <c r="H1757" s="16">
        <v>38</v>
      </c>
      <c r="I1757" s="16">
        <v>38</v>
      </c>
      <c r="J1757" s="16">
        <v>0</v>
      </c>
      <c r="K1757" s="16">
        <v>0</v>
      </c>
      <c r="L1757" s="16">
        <v>0</v>
      </c>
      <c r="M1757" s="16">
        <v>0</v>
      </c>
      <c r="N1757" s="16">
        <v>0</v>
      </c>
      <c r="O1757" s="16">
        <v>0</v>
      </c>
      <c r="P1757" s="16">
        <v>0</v>
      </c>
      <c r="Q1757" s="7" t="s">
        <v>1261</v>
      </c>
      <c r="R1757" s="7" t="str">
        <f>IF(Q1757="","",VLOOKUP(Q1757,Sheet2!$A$14:$B$65,2,0))</f>
        <v>地域一般入院料２</v>
      </c>
      <c r="S1757" s="16">
        <v>38</v>
      </c>
    </row>
    <row r="1758" spans="2:19" outlineLevel="2" x14ac:dyDescent="0.15">
      <c r="B1758" s="10" t="s">
        <v>1741</v>
      </c>
      <c r="C1758" s="10" t="s">
        <v>4</v>
      </c>
      <c r="D1758" s="7" t="s">
        <v>267</v>
      </c>
      <c r="E1758" s="10" t="s">
        <v>1034</v>
      </c>
      <c r="F1758" s="10" t="s">
        <v>1321</v>
      </c>
      <c r="G1758" s="10" t="s">
        <v>1321</v>
      </c>
      <c r="H1758" s="16">
        <v>27</v>
      </c>
      <c r="I1758" s="16">
        <v>27</v>
      </c>
      <c r="J1758" s="16">
        <v>0</v>
      </c>
      <c r="K1758" s="16">
        <v>0</v>
      </c>
      <c r="L1758" s="16">
        <v>0</v>
      </c>
      <c r="M1758" s="16">
        <v>0</v>
      </c>
      <c r="N1758" s="16">
        <v>0</v>
      </c>
      <c r="O1758" s="16">
        <v>0</v>
      </c>
      <c r="P1758" s="16">
        <v>0</v>
      </c>
      <c r="Q1758" s="7" t="s">
        <v>1269</v>
      </c>
      <c r="R1758" s="7" t="str">
        <f>IF(Q1758="","",VLOOKUP(Q1758,Sheet2!$A$14:$B$65,2,0))</f>
        <v>新生児特定集中治療室管理料２</v>
      </c>
      <c r="S1758" s="16">
        <v>27</v>
      </c>
    </row>
    <row r="1759" spans="2:19" outlineLevel="2" x14ac:dyDescent="0.15">
      <c r="B1759" s="10" t="s">
        <v>1741</v>
      </c>
      <c r="C1759" s="10" t="s">
        <v>4</v>
      </c>
      <c r="D1759" s="7" t="s">
        <v>267</v>
      </c>
      <c r="E1759" s="10" t="s">
        <v>1035</v>
      </c>
      <c r="F1759" s="10" t="s">
        <v>1321</v>
      </c>
      <c r="G1759" s="10" t="s">
        <v>1321</v>
      </c>
      <c r="H1759" s="16">
        <v>10</v>
      </c>
      <c r="I1759" s="16">
        <v>10</v>
      </c>
      <c r="J1759" s="16">
        <v>0</v>
      </c>
      <c r="K1759" s="16">
        <v>0</v>
      </c>
      <c r="L1759" s="16">
        <v>0</v>
      </c>
      <c r="M1759" s="16">
        <v>0</v>
      </c>
      <c r="N1759" s="16">
        <v>0</v>
      </c>
      <c r="O1759" s="16">
        <v>0</v>
      </c>
      <c r="P1759" s="16">
        <v>0</v>
      </c>
      <c r="Q1759" s="7" t="s">
        <v>1264</v>
      </c>
      <c r="R1759" s="7" t="str">
        <f>IF(Q1759="","",VLOOKUP(Q1759,Sheet2!$A$14:$B$65,2,0))</f>
        <v>障害者施設等13対１入院基本料</v>
      </c>
      <c r="S1759" s="16">
        <v>10</v>
      </c>
    </row>
    <row r="1760" spans="2:19" outlineLevel="2" x14ac:dyDescent="0.15">
      <c r="B1760" s="10" t="s">
        <v>1741</v>
      </c>
      <c r="C1760" s="10" t="s">
        <v>4</v>
      </c>
      <c r="D1760" s="7" t="s">
        <v>267</v>
      </c>
      <c r="E1760" s="10" t="s">
        <v>1036</v>
      </c>
      <c r="F1760" s="10" t="s">
        <v>1321</v>
      </c>
      <c r="G1760" s="10" t="s">
        <v>1321</v>
      </c>
      <c r="H1760" s="16">
        <v>6</v>
      </c>
      <c r="I1760" s="16">
        <v>6</v>
      </c>
      <c r="J1760" s="16">
        <v>0</v>
      </c>
      <c r="K1760" s="16">
        <v>0</v>
      </c>
      <c r="L1760" s="16">
        <v>0</v>
      </c>
      <c r="M1760" s="16">
        <v>0</v>
      </c>
      <c r="N1760" s="16">
        <v>0</v>
      </c>
      <c r="O1760" s="16">
        <v>0</v>
      </c>
      <c r="P1760" s="16">
        <v>0</v>
      </c>
      <c r="Q1760" s="7" t="s">
        <v>1279</v>
      </c>
      <c r="R1760" s="7" t="str">
        <f>IF(Q1760="","",VLOOKUP(Q1760,Sheet2!$A$14:$B$65,2,0))</f>
        <v>ﾊｲｹｱﾕﾆｯﾄ入院医療管理料１</v>
      </c>
      <c r="S1760" s="16">
        <v>6</v>
      </c>
    </row>
    <row r="1761" spans="2:19" outlineLevel="2" x14ac:dyDescent="0.15">
      <c r="B1761" s="10" t="s">
        <v>1741</v>
      </c>
      <c r="C1761" s="10" t="s">
        <v>4</v>
      </c>
      <c r="D1761" s="7" t="s">
        <v>267</v>
      </c>
      <c r="E1761" s="10" t="s">
        <v>1037</v>
      </c>
      <c r="F1761" s="10" t="s">
        <v>1321</v>
      </c>
      <c r="G1761" s="10" t="s">
        <v>1321</v>
      </c>
      <c r="H1761" s="16">
        <v>15</v>
      </c>
      <c r="I1761" s="16">
        <v>15</v>
      </c>
      <c r="J1761" s="16">
        <v>0</v>
      </c>
      <c r="K1761" s="16">
        <v>0</v>
      </c>
      <c r="L1761" s="16">
        <v>0</v>
      </c>
      <c r="M1761" s="16">
        <v>0</v>
      </c>
      <c r="N1761" s="16">
        <v>0</v>
      </c>
      <c r="O1761" s="16">
        <v>0</v>
      </c>
      <c r="P1761" s="16">
        <v>0</v>
      </c>
      <c r="Q1761" s="7" t="s">
        <v>1270</v>
      </c>
      <c r="R1761" s="7" t="str">
        <f>IF(Q1761="","",VLOOKUP(Q1761,Sheet2!$A$14:$B$65,2,0))</f>
        <v>ﾊｲｹｱﾕﾆｯﾄ入院医療管理料２</v>
      </c>
      <c r="S1761" s="16">
        <v>15</v>
      </c>
    </row>
    <row r="1762" spans="2:19" outlineLevel="2" x14ac:dyDescent="0.15">
      <c r="B1762" s="10" t="s">
        <v>1741</v>
      </c>
      <c r="C1762" s="10" t="s">
        <v>4</v>
      </c>
      <c r="D1762" s="7" t="s">
        <v>267</v>
      </c>
      <c r="E1762" s="10" t="s">
        <v>1038</v>
      </c>
      <c r="F1762" s="10" t="s">
        <v>1321</v>
      </c>
      <c r="G1762" s="10" t="s">
        <v>1321</v>
      </c>
      <c r="H1762" s="16">
        <v>6</v>
      </c>
      <c r="I1762" s="16">
        <v>6</v>
      </c>
      <c r="J1762" s="16">
        <v>0</v>
      </c>
      <c r="K1762" s="16">
        <v>0</v>
      </c>
      <c r="L1762" s="16">
        <v>0</v>
      </c>
      <c r="M1762" s="16">
        <v>0</v>
      </c>
      <c r="N1762" s="16">
        <v>0</v>
      </c>
      <c r="O1762" s="16">
        <v>0</v>
      </c>
      <c r="P1762" s="16">
        <v>0</v>
      </c>
      <c r="Q1762" s="7" t="s">
        <v>1297</v>
      </c>
      <c r="R1762" s="7" t="str">
        <f>IF(Q1762="","",VLOOKUP(Q1762,Sheet2!$A$14:$B$65,2,0))</f>
        <v>脳卒中ｹｱﾕﾆｯﾄ入院医療管理料</v>
      </c>
      <c r="S1762" s="16">
        <v>6</v>
      </c>
    </row>
    <row r="1763" spans="2:19" outlineLevel="2" x14ac:dyDescent="0.15">
      <c r="B1763" s="10" t="s">
        <v>1741</v>
      </c>
      <c r="C1763" s="10" t="s">
        <v>4</v>
      </c>
      <c r="D1763" s="7" t="s">
        <v>267</v>
      </c>
      <c r="E1763" s="10" t="s">
        <v>1039</v>
      </c>
      <c r="F1763" s="10" t="s">
        <v>1321</v>
      </c>
      <c r="G1763" s="10" t="s">
        <v>1321</v>
      </c>
      <c r="H1763" s="16">
        <v>32</v>
      </c>
      <c r="I1763" s="16">
        <v>32</v>
      </c>
      <c r="J1763" s="16">
        <v>0</v>
      </c>
      <c r="K1763" s="16">
        <v>0</v>
      </c>
      <c r="L1763" s="16">
        <v>0</v>
      </c>
      <c r="M1763" s="16">
        <v>0</v>
      </c>
      <c r="N1763" s="16">
        <v>0</v>
      </c>
      <c r="O1763" s="16">
        <v>0</v>
      </c>
      <c r="P1763" s="16">
        <v>0</v>
      </c>
      <c r="Q1763" s="7" t="s">
        <v>1261</v>
      </c>
      <c r="R1763" s="7" t="str">
        <f>IF(Q1763="","",VLOOKUP(Q1763,Sheet2!$A$14:$B$65,2,0))</f>
        <v>地域一般入院料２</v>
      </c>
      <c r="S1763" s="16">
        <v>32</v>
      </c>
    </row>
    <row r="1764" spans="2:19" outlineLevel="2" x14ac:dyDescent="0.15">
      <c r="B1764" s="10" t="s">
        <v>1741</v>
      </c>
      <c r="C1764" s="10" t="s">
        <v>4</v>
      </c>
      <c r="D1764" s="7" t="s">
        <v>267</v>
      </c>
      <c r="E1764" s="10" t="s">
        <v>1040</v>
      </c>
      <c r="F1764" s="10" t="s">
        <v>1321</v>
      </c>
      <c r="G1764" s="10" t="s">
        <v>1321</v>
      </c>
      <c r="H1764" s="16">
        <v>28</v>
      </c>
      <c r="I1764" s="16">
        <v>28</v>
      </c>
      <c r="J1764" s="16">
        <v>0</v>
      </c>
      <c r="K1764" s="16">
        <v>0</v>
      </c>
      <c r="L1764" s="16">
        <v>0</v>
      </c>
      <c r="M1764" s="16">
        <v>0</v>
      </c>
      <c r="N1764" s="16">
        <v>0</v>
      </c>
      <c r="O1764" s="16">
        <v>0</v>
      </c>
      <c r="P1764" s="16">
        <v>0</v>
      </c>
      <c r="Q1764" s="7" t="s">
        <v>1261</v>
      </c>
      <c r="R1764" s="7" t="str">
        <f>IF(Q1764="","",VLOOKUP(Q1764,Sheet2!$A$14:$B$65,2,0))</f>
        <v>地域一般入院料２</v>
      </c>
      <c r="S1764" s="16">
        <v>28</v>
      </c>
    </row>
    <row r="1765" spans="2:19" outlineLevel="2" x14ac:dyDescent="0.15">
      <c r="B1765" s="10" t="s">
        <v>1741</v>
      </c>
      <c r="C1765" s="10" t="s">
        <v>4</v>
      </c>
      <c r="D1765" s="7" t="s">
        <v>267</v>
      </c>
      <c r="E1765" s="10" t="s">
        <v>1041</v>
      </c>
      <c r="F1765" s="10" t="s">
        <v>1321</v>
      </c>
      <c r="G1765" s="10" t="s">
        <v>1321</v>
      </c>
      <c r="H1765" s="16">
        <v>34</v>
      </c>
      <c r="I1765" s="16">
        <v>34</v>
      </c>
      <c r="J1765" s="16">
        <v>0</v>
      </c>
      <c r="K1765" s="16">
        <v>0</v>
      </c>
      <c r="L1765" s="16">
        <v>0</v>
      </c>
      <c r="M1765" s="16">
        <v>0</v>
      </c>
      <c r="N1765" s="16">
        <v>0</v>
      </c>
      <c r="O1765" s="16">
        <v>0</v>
      </c>
      <c r="P1765" s="16">
        <v>0</v>
      </c>
      <c r="Q1765" s="7" t="s">
        <v>1261</v>
      </c>
      <c r="R1765" s="7" t="str">
        <f>IF(Q1765="","",VLOOKUP(Q1765,Sheet2!$A$14:$B$65,2,0))</f>
        <v>地域一般入院料２</v>
      </c>
      <c r="S1765" s="16">
        <v>34</v>
      </c>
    </row>
    <row r="1766" spans="2:19" outlineLevel="1" x14ac:dyDescent="0.15">
      <c r="B1766" s="10"/>
      <c r="C1766" s="10"/>
      <c r="D1766" s="9" t="s">
        <v>1525</v>
      </c>
      <c r="E1766" s="10"/>
      <c r="F1766" s="10"/>
      <c r="G1766" s="10"/>
      <c r="H1766" s="16">
        <f t="shared" ref="H1766:P1766" si="447">SUBTOTAL(9,H1745:H1765)</f>
        <v>638</v>
      </c>
      <c r="I1766" s="16">
        <f t="shared" si="447"/>
        <v>638</v>
      </c>
      <c r="J1766" s="16">
        <f t="shared" si="447"/>
        <v>0</v>
      </c>
      <c r="K1766" s="16">
        <f t="shared" si="447"/>
        <v>0</v>
      </c>
      <c r="L1766" s="16">
        <f t="shared" si="447"/>
        <v>0</v>
      </c>
      <c r="M1766" s="16">
        <f t="shared" si="447"/>
        <v>0</v>
      </c>
      <c r="N1766" s="16">
        <f t="shared" si="447"/>
        <v>0</v>
      </c>
      <c r="O1766" s="16">
        <f t="shared" si="447"/>
        <v>0</v>
      </c>
      <c r="P1766" s="16">
        <f t="shared" si="447"/>
        <v>0</v>
      </c>
      <c r="Q1766" s="7"/>
      <c r="R1766" s="7"/>
      <c r="S1766" s="16">
        <f>SUBTOTAL(9,S1745:S1765)</f>
        <v>638</v>
      </c>
    </row>
    <row r="1767" spans="2:19" outlineLevel="2" x14ac:dyDescent="0.15">
      <c r="B1767" s="10" t="s">
        <v>1741</v>
      </c>
      <c r="C1767" s="10" t="s">
        <v>4</v>
      </c>
      <c r="D1767" s="7" t="s">
        <v>124</v>
      </c>
      <c r="E1767" s="10" t="s">
        <v>492</v>
      </c>
      <c r="F1767" s="10" t="s">
        <v>1322</v>
      </c>
      <c r="G1767" s="10" t="s">
        <v>1322</v>
      </c>
      <c r="H1767" s="16">
        <v>28</v>
      </c>
      <c r="I1767" s="16">
        <v>28</v>
      </c>
      <c r="J1767" s="16">
        <v>0</v>
      </c>
      <c r="K1767" s="16">
        <v>0</v>
      </c>
      <c r="L1767" s="16">
        <v>0</v>
      </c>
      <c r="M1767" s="16">
        <v>0</v>
      </c>
      <c r="N1767" s="16">
        <v>0</v>
      </c>
      <c r="O1767" s="16">
        <v>0</v>
      </c>
      <c r="P1767" s="16">
        <v>0</v>
      </c>
      <c r="Q1767" s="7" t="s">
        <v>1254</v>
      </c>
      <c r="R1767" s="7" t="str">
        <f>IF(Q1767="","",VLOOKUP(Q1767,Sheet2!$A$14:$B$65,2,0))</f>
        <v>急性期一般入院料２</v>
      </c>
      <c r="S1767" s="16">
        <v>28</v>
      </c>
    </row>
    <row r="1768" spans="2:19" outlineLevel="2" x14ac:dyDescent="0.15">
      <c r="B1768" s="10" t="s">
        <v>1741</v>
      </c>
      <c r="C1768" s="10" t="s">
        <v>4</v>
      </c>
      <c r="D1768" s="7" t="s">
        <v>124</v>
      </c>
      <c r="E1768" s="10" t="s">
        <v>587</v>
      </c>
      <c r="F1768" s="10" t="s">
        <v>1323</v>
      </c>
      <c r="G1768" s="10" t="s">
        <v>1323</v>
      </c>
      <c r="H1768" s="16">
        <v>0</v>
      </c>
      <c r="I1768" s="16">
        <v>0</v>
      </c>
      <c r="J1768" s="16">
        <v>0</v>
      </c>
      <c r="K1768" s="16">
        <v>36</v>
      </c>
      <c r="L1768" s="16">
        <v>36</v>
      </c>
      <c r="M1768" s="16">
        <v>0</v>
      </c>
      <c r="N1768" s="16">
        <v>0</v>
      </c>
      <c r="O1768" s="16">
        <v>0</v>
      </c>
      <c r="P1768" s="16">
        <v>0</v>
      </c>
      <c r="Q1768" s="7" t="s">
        <v>1283</v>
      </c>
      <c r="R1768" s="7" t="str">
        <f>IF(Q1768="","",VLOOKUP(Q1768,Sheet2!$A$14:$B$65,2,0))</f>
        <v>特殊疾患入院医療管理料</v>
      </c>
      <c r="S1768" s="16">
        <v>36</v>
      </c>
    </row>
    <row r="1769" spans="2:19" outlineLevel="2" x14ac:dyDescent="0.15">
      <c r="B1769" s="10" t="s">
        <v>1741</v>
      </c>
      <c r="C1769" s="10" t="s">
        <v>4</v>
      </c>
      <c r="D1769" s="7" t="s">
        <v>124</v>
      </c>
      <c r="E1769" s="10" t="s">
        <v>493</v>
      </c>
      <c r="F1769" s="10" t="s">
        <v>1193</v>
      </c>
      <c r="G1769" s="10" t="s">
        <v>1323</v>
      </c>
      <c r="H1769" s="16">
        <v>0</v>
      </c>
      <c r="I1769" s="16">
        <v>0</v>
      </c>
      <c r="J1769" s="16">
        <v>0</v>
      </c>
      <c r="K1769" s="16">
        <v>15</v>
      </c>
      <c r="L1769" s="16">
        <v>15</v>
      </c>
      <c r="M1769" s="16">
        <v>0</v>
      </c>
      <c r="N1769" s="16">
        <v>0</v>
      </c>
      <c r="O1769" s="16">
        <v>0</v>
      </c>
      <c r="P1769" s="16">
        <v>0</v>
      </c>
      <c r="Q1769" s="7" t="s">
        <v>1257</v>
      </c>
      <c r="R1769" s="7" t="str">
        <f>IF(Q1769="","",VLOOKUP(Q1769,Sheet2!$A$14:$B$65,2,0))</f>
        <v>急性期一般入院料６</v>
      </c>
      <c r="S1769" s="16">
        <v>15</v>
      </c>
    </row>
    <row r="1770" spans="2:19" outlineLevel="1" x14ac:dyDescent="0.15">
      <c r="B1770" s="10"/>
      <c r="C1770" s="10"/>
      <c r="D1770" s="9" t="s">
        <v>1383</v>
      </c>
      <c r="E1770" s="10"/>
      <c r="F1770" s="10"/>
      <c r="G1770" s="10"/>
      <c r="H1770" s="16">
        <f t="shared" ref="H1770:P1770" si="448">SUBTOTAL(9,H1767:H1769)</f>
        <v>28</v>
      </c>
      <c r="I1770" s="16">
        <f t="shared" si="448"/>
        <v>28</v>
      </c>
      <c r="J1770" s="16">
        <f t="shared" si="448"/>
        <v>0</v>
      </c>
      <c r="K1770" s="16">
        <f t="shared" si="448"/>
        <v>51</v>
      </c>
      <c r="L1770" s="16">
        <f t="shared" si="448"/>
        <v>51</v>
      </c>
      <c r="M1770" s="16">
        <f t="shared" si="448"/>
        <v>0</v>
      </c>
      <c r="N1770" s="16">
        <f t="shared" si="448"/>
        <v>0</v>
      </c>
      <c r="O1770" s="16">
        <f t="shared" si="448"/>
        <v>0</v>
      </c>
      <c r="P1770" s="16">
        <f t="shared" si="448"/>
        <v>0</v>
      </c>
      <c r="Q1770" s="7"/>
      <c r="R1770" s="7"/>
      <c r="S1770" s="16">
        <f>SUBTOTAL(9,S1767:S1769)</f>
        <v>79</v>
      </c>
    </row>
    <row r="1771" spans="2:19" outlineLevel="2" x14ac:dyDescent="0.15">
      <c r="B1771" s="10" t="s">
        <v>1741</v>
      </c>
      <c r="C1771" s="10" t="s">
        <v>4</v>
      </c>
      <c r="D1771" s="7" t="s">
        <v>99</v>
      </c>
      <c r="E1771" s="10" t="s">
        <v>520</v>
      </c>
      <c r="F1771" s="10" t="s">
        <v>1323</v>
      </c>
      <c r="G1771" s="10" t="s">
        <v>1323</v>
      </c>
      <c r="H1771" s="16">
        <v>60</v>
      </c>
      <c r="I1771" s="16">
        <v>60</v>
      </c>
      <c r="J1771" s="16">
        <v>0</v>
      </c>
      <c r="K1771" s="16">
        <v>0</v>
      </c>
      <c r="L1771" s="16">
        <v>0</v>
      </c>
      <c r="M1771" s="16">
        <v>0</v>
      </c>
      <c r="N1771" s="16">
        <v>0</v>
      </c>
      <c r="O1771" s="16">
        <v>0</v>
      </c>
      <c r="P1771" s="16">
        <v>0</v>
      </c>
      <c r="Q1771" s="7" t="s">
        <v>1283</v>
      </c>
      <c r="R1771" s="7" t="str">
        <f>IF(Q1771="","",VLOOKUP(Q1771,Sheet2!$A$14:$B$65,2,0))</f>
        <v>特殊疾患入院医療管理料</v>
      </c>
      <c r="S1771" s="16">
        <v>60</v>
      </c>
    </row>
    <row r="1772" spans="2:19" outlineLevel="2" x14ac:dyDescent="0.15">
      <c r="B1772" s="10" t="s">
        <v>1741</v>
      </c>
      <c r="C1772" s="10" t="s">
        <v>4</v>
      </c>
      <c r="D1772" s="7" t="s">
        <v>99</v>
      </c>
      <c r="E1772" s="10" t="s">
        <v>530</v>
      </c>
      <c r="F1772" s="10" t="s">
        <v>1323</v>
      </c>
      <c r="G1772" s="10" t="s">
        <v>1323</v>
      </c>
      <c r="H1772" s="16">
        <v>46</v>
      </c>
      <c r="I1772" s="16">
        <v>46</v>
      </c>
      <c r="J1772" s="16">
        <v>0</v>
      </c>
      <c r="K1772" s="16">
        <v>0</v>
      </c>
      <c r="L1772" s="16">
        <v>0</v>
      </c>
      <c r="M1772" s="16">
        <v>0</v>
      </c>
      <c r="N1772" s="16">
        <v>0</v>
      </c>
      <c r="O1772" s="16">
        <v>0</v>
      </c>
      <c r="P1772" s="16">
        <v>0</v>
      </c>
      <c r="Q1772" s="7" t="s">
        <v>1254</v>
      </c>
      <c r="R1772" s="7" t="str">
        <f>IF(Q1772="","",VLOOKUP(Q1772,Sheet2!$A$14:$B$65,2,0))</f>
        <v>急性期一般入院料２</v>
      </c>
      <c r="S1772" s="16">
        <v>46</v>
      </c>
    </row>
    <row r="1773" spans="2:19" outlineLevel="1" x14ac:dyDescent="0.15">
      <c r="B1773" s="10"/>
      <c r="C1773" s="10"/>
      <c r="D1773" s="9" t="s">
        <v>1358</v>
      </c>
      <c r="E1773" s="10"/>
      <c r="F1773" s="10"/>
      <c r="G1773" s="10"/>
      <c r="H1773" s="16">
        <f t="shared" ref="H1773:P1773" si="449">SUBTOTAL(9,H1771:H1772)</f>
        <v>106</v>
      </c>
      <c r="I1773" s="16">
        <f t="shared" si="449"/>
        <v>106</v>
      </c>
      <c r="J1773" s="16">
        <f t="shared" si="449"/>
        <v>0</v>
      </c>
      <c r="K1773" s="16">
        <f t="shared" si="449"/>
        <v>0</v>
      </c>
      <c r="L1773" s="16">
        <f t="shared" si="449"/>
        <v>0</v>
      </c>
      <c r="M1773" s="16">
        <f t="shared" si="449"/>
        <v>0</v>
      </c>
      <c r="N1773" s="16">
        <f t="shared" si="449"/>
        <v>0</v>
      </c>
      <c r="O1773" s="16">
        <f t="shared" si="449"/>
        <v>0</v>
      </c>
      <c r="P1773" s="16">
        <f t="shared" si="449"/>
        <v>0</v>
      </c>
      <c r="Q1773" s="7"/>
      <c r="R1773" s="7"/>
      <c r="S1773" s="16">
        <f>SUBTOTAL(9,S1771:S1772)</f>
        <v>106</v>
      </c>
    </row>
    <row r="1774" spans="2:19" outlineLevel="2" x14ac:dyDescent="0.15">
      <c r="B1774" s="10" t="s">
        <v>1741</v>
      </c>
      <c r="C1774" s="10" t="s">
        <v>4</v>
      </c>
      <c r="D1774" s="7" t="s">
        <v>437</v>
      </c>
      <c r="E1774" s="10" t="s">
        <v>433</v>
      </c>
      <c r="F1774" s="10" t="s">
        <v>1322</v>
      </c>
      <c r="G1774" s="10" t="s">
        <v>1322</v>
      </c>
      <c r="H1774" s="16">
        <v>60</v>
      </c>
      <c r="I1774" s="16">
        <v>60</v>
      </c>
      <c r="J1774" s="16">
        <v>0</v>
      </c>
      <c r="K1774" s="16">
        <v>0</v>
      </c>
      <c r="L1774" s="16">
        <v>0</v>
      </c>
      <c r="M1774" s="16">
        <v>0</v>
      </c>
      <c r="N1774" s="16">
        <v>0</v>
      </c>
      <c r="O1774" s="16">
        <v>0</v>
      </c>
      <c r="P1774" s="16">
        <v>0</v>
      </c>
      <c r="Q1774" s="7" t="s">
        <v>1255</v>
      </c>
      <c r="R1774" s="7" t="str">
        <f>IF(Q1774="","",VLOOKUP(Q1774,Sheet2!$A$14:$B$65,2,0))</f>
        <v>急性期一般入院料３</v>
      </c>
      <c r="S1774" s="16">
        <v>60</v>
      </c>
    </row>
    <row r="1775" spans="2:19" outlineLevel="1" x14ac:dyDescent="0.15">
      <c r="B1775" s="10"/>
      <c r="C1775" s="10"/>
      <c r="D1775" s="9" t="s">
        <v>1694</v>
      </c>
      <c r="E1775" s="10"/>
      <c r="F1775" s="10"/>
      <c r="G1775" s="10"/>
      <c r="H1775" s="16">
        <f t="shared" ref="H1775:P1775" si="450">SUBTOTAL(9,H1774:H1774)</f>
        <v>60</v>
      </c>
      <c r="I1775" s="16">
        <f t="shared" si="450"/>
        <v>60</v>
      </c>
      <c r="J1775" s="16">
        <f t="shared" si="450"/>
        <v>0</v>
      </c>
      <c r="K1775" s="16">
        <f t="shared" si="450"/>
        <v>0</v>
      </c>
      <c r="L1775" s="16">
        <f t="shared" si="450"/>
        <v>0</v>
      </c>
      <c r="M1775" s="16">
        <f t="shared" si="450"/>
        <v>0</v>
      </c>
      <c r="N1775" s="16">
        <f t="shared" si="450"/>
        <v>0</v>
      </c>
      <c r="O1775" s="16">
        <f t="shared" si="450"/>
        <v>0</v>
      </c>
      <c r="P1775" s="16">
        <f t="shared" si="450"/>
        <v>0</v>
      </c>
      <c r="Q1775" s="7"/>
      <c r="R1775" s="7"/>
      <c r="S1775" s="16">
        <f>SUBTOTAL(9,S1774:S1774)</f>
        <v>60</v>
      </c>
    </row>
    <row r="1776" spans="2:19" outlineLevel="2" x14ac:dyDescent="0.15">
      <c r="B1776" s="10" t="s">
        <v>1741</v>
      </c>
      <c r="C1776" s="10" t="s">
        <v>4</v>
      </c>
      <c r="D1776" s="7" t="s">
        <v>293</v>
      </c>
      <c r="E1776" s="10" t="s">
        <v>468</v>
      </c>
      <c r="F1776" s="10" t="s">
        <v>1323</v>
      </c>
      <c r="G1776" s="10" t="s">
        <v>1323</v>
      </c>
      <c r="H1776" s="16">
        <v>44</v>
      </c>
      <c r="I1776" s="16">
        <v>44</v>
      </c>
      <c r="J1776" s="16">
        <v>0</v>
      </c>
      <c r="K1776" s="16">
        <v>0</v>
      </c>
      <c r="L1776" s="16">
        <v>0</v>
      </c>
      <c r="M1776" s="16">
        <v>0</v>
      </c>
      <c r="N1776" s="16">
        <v>0</v>
      </c>
      <c r="O1776" s="16">
        <v>0</v>
      </c>
      <c r="P1776" s="16">
        <v>0</v>
      </c>
      <c r="Q1776" s="7" t="s">
        <v>1254</v>
      </c>
      <c r="R1776" s="7" t="str">
        <f>IF(Q1776="","",VLOOKUP(Q1776,Sheet2!$A$14:$B$65,2,0))</f>
        <v>急性期一般入院料２</v>
      </c>
      <c r="S1776" s="16">
        <v>44</v>
      </c>
    </row>
    <row r="1777" spans="2:19" outlineLevel="2" x14ac:dyDescent="0.15">
      <c r="B1777" s="10" t="s">
        <v>1741</v>
      </c>
      <c r="C1777" s="10" t="s">
        <v>4</v>
      </c>
      <c r="D1777" s="7" t="s">
        <v>293</v>
      </c>
      <c r="E1777" s="10" t="s">
        <v>484</v>
      </c>
      <c r="F1777" s="10" t="s">
        <v>1193</v>
      </c>
      <c r="G1777" s="10" t="s">
        <v>1193</v>
      </c>
      <c r="H1777" s="16">
        <v>0</v>
      </c>
      <c r="I1777" s="16">
        <v>0</v>
      </c>
      <c r="J1777" s="16">
        <v>0</v>
      </c>
      <c r="K1777" s="16">
        <v>60</v>
      </c>
      <c r="L1777" s="16">
        <v>60</v>
      </c>
      <c r="M1777" s="16">
        <v>0</v>
      </c>
      <c r="N1777" s="16">
        <v>0</v>
      </c>
      <c r="O1777" s="16">
        <v>0</v>
      </c>
      <c r="P1777" s="16">
        <v>0</v>
      </c>
      <c r="Q1777" s="7" t="s">
        <v>1257</v>
      </c>
      <c r="R1777" s="7" t="str">
        <f>IF(Q1777="","",VLOOKUP(Q1777,Sheet2!$A$14:$B$65,2,0))</f>
        <v>急性期一般入院料６</v>
      </c>
      <c r="S1777" s="16">
        <v>60</v>
      </c>
    </row>
    <row r="1778" spans="2:19" outlineLevel="2" x14ac:dyDescent="0.15">
      <c r="B1778" s="10" t="s">
        <v>1741</v>
      </c>
      <c r="C1778" s="10" t="s">
        <v>4</v>
      </c>
      <c r="D1778" s="7" t="s">
        <v>293</v>
      </c>
      <c r="E1778" s="10" t="s">
        <v>485</v>
      </c>
      <c r="F1778" s="10" t="s">
        <v>1193</v>
      </c>
      <c r="G1778" s="10" t="s">
        <v>1193</v>
      </c>
      <c r="H1778" s="16">
        <v>0</v>
      </c>
      <c r="I1778" s="16">
        <v>0</v>
      </c>
      <c r="J1778" s="16">
        <v>0</v>
      </c>
      <c r="K1778" s="16">
        <v>60</v>
      </c>
      <c r="L1778" s="16">
        <v>60</v>
      </c>
      <c r="M1778" s="16">
        <v>0</v>
      </c>
      <c r="N1778" s="16">
        <v>0</v>
      </c>
      <c r="O1778" s="16">
        <v>0</v>
      </c>
      <c r="P1778" s="16">
        <v>0</v>
      </c>
      <c r="Q1778" s="7" t="s">
        <v>1266</v>
      </c>
      <c r="R1778" s="7" t="str">
        <f>IF(Q1778="","",VLOOKUP(Q1778,Sheet2!$A$14:$B$65,2,0))</f>
        <v>急性期一般入院料７</v>
      </c>
      <c r="S1778" s="16">
        <v>60</v>
      </c>
    </row>
    <row r="1779" spans="2:19" outlineLevel="1" x14ac:dyDescent="0.15">
      <c r="B1779" s="10"/>
      <c r="C1779" s="10"/>
      <c r="D1779" s="9" t="s">
        <v>1551</v>
      </c>
      <c r="E1779" s="10"/>
      <c r="F1779" s="10"/>
      <c r="G1779" s="10"/>
      <c r="H1779" s="16">
        <f t="shared" ref="H1779:P1779" si="451">SUBTOTAL(9,H1776:H1778)</f>
        <v>44</v>
      </c>
      <c r="I1779" s="16">
        <f t="shared" si="451"/>
        <v>44</v>
      </c>
      <c r="J1779" s="16">
        <f t="shared" si="451"/>
        <v>0</v>
      </c>
      <c r="K1779" s="16">
        <f t="shared" si="451"/>
        <v>120</v>
      </c>
      <c r="L1779" s="16">
        <f t="shared" si="451"/>
        <v>120</v>
      </c>
      <c r="M1779" s="16">
        <f t="shared" si="451"/>
        <v>0</v>
      </c>
      <c r="N1779" s="16">
        <f t="shared" si="451"/>
        <v>0</v>
      </c>
      <c r="O1779" s="16">
        <f t="shared" si="451"/>
        <v>0</v>
      </c>
      <c r="P1779" s="16">
        <f t="shared" si="451"/>
        <v>0</v>
      </c>
      <c r="Q1779" s="7"/>
      <c r="R1779" s="7"/>
      <c r="S1779" s="16">
        <f>SUBTOTAL(9,S1776:S1778)</f>
        <v>164</v>
      </c>
    </row>
    <row r="1780" spans="2:19" outlineLevel="2" x14ac:dyDescent="0.15">
      <c r="B1780" s="10" t="s">
        <v>1741</v>
      </c>
      <c r="C1780" s="10" t="s">
        <v>4</v>
      </c>
      <c r="D1780" s="7" t="s">
        <v>331</v>
      </c>
      <c r="E1780" s="10" t="s">
        <v>1129</v>
      </c>
      <c r="F1780" s="10" t="s">
        <v>1323</v>
      </c>
      <c r="G1780" s="10" t="s">
        <v>1323</v>
      </c>
      <c r="H1780" s="16">
        <v>46</v>
      </c>
      <c r="I1780" s="16">
        <v>46</v>
      </c>
      <c r="J1780" s="16">
        <v>0</v>
      </c>
      <c r="K1780" s="16">
        <v>0</v>
      </c>
      <c r="L1780" s="16">
        <v>0</v>
      </c>
      <c r="M1780" s="16">
        <v>0</v>
      </c>
      <c r="N1780" s="16">
        <v>0</v>
      </c>
      <c r="O1780" s="16">
        <v>0</v>
      </c>
      <c r="P1780" s="16">
        <v>0</v>
      </c>
      <c r="Q1780" s="7" t="s">
        <v>1282</v>
      </c>
      <c r="R1780" s="7" t="str">
        <f>IF(Q1780="","",VLOOKUP(Q1780,Sheet2!$A$14:$B$65,2,0))</f>
        <v>小児入院医療管理料３</v>
      </c>
      <c r="S1780" s="16">
        <v>46</v>
      </c>
    </row>
    <row r="1781" spans="2:19" outlineLevel="2" x14ac:dyDescent="0.15">
      <c r="B1781" s="10" t="s">
        <v>1741</v>
      </c>
      <c r="C1781" s="10" t="s">
        <v>4</v>
      </c>
      <c r="D1781" s="7" t="s">
        <v>331</v>
      </c>
      <c r="E1781" s="10" t="s">
        <v>1130</v>
      </c>
      <c r="F1781" s="10" t="s">
        <v>1322</v>
      </c>
      <c r="G1781" s="10" t="s">
        <v>1322</v>
      </c>
      <c r="H1781" s="16">
        <v>45</v>
      </c>
      <c r="I1781" s="16">
        <v>45</v>
      </c>
      <c r="J1781" s="16">
        <v>0</v>
      </c>
      <c r="K1781" s="16">
        <v>0</v>
      </c>
      <c r="L1781" s="16">
        <v>0</v>
      </c>
      <c r="M1781" s="16">
        <v>0</v>
      </c>
      <c r="N1781" s="16">
        <v>0</v>
      </c>
      <c r="O1781" s="16">
        <v>0</v>
      </c>
      <c r="P1781" s="16">
        <v>0</v>
      </c>
      <c r="Q1781" s="7" t="s">
        <v>1254</v>
      </c>
      <c r="R1781" s="7" t="str">
        <f>IF(Q1781="","",VLOOKUP(Q1781,Sheet2!$A$14:$B$65,2,0))</f>
        <v>急性期一般入院料２</v>
      </c>
      <c r="S1781" s="16">
        <v>45</v>
      </c>
    </row>
    <row r="1782" spans="2:19" outlineLevel="2" x14ac:dyDescent="0.15">
      <c r="B1782" s="10" t="s">
        <v>1741</v>
      </c>
      <c r="C1782" s="10" t="s">
        <v>4</v>
      </c>
      <c r="D1782" s="7" t="s">
        <v>331</v>
      </c>
      <c r="E1782" s="10" t="s">
        <v>1131</v>
      </c>
      <c r="F1782" s="10" t="s">
        <v>1193</v>
      </c>
      <c r="G1782" s="10" t="s">
        <v>1193</v>
      </c>
      <c r="H1782" s="16">
        <v>0</v>
      </c>
      <c r="I1782" s="16">
        <v>0</v>
      </c>
      <c r="J1782" s="16">
        <v>0</v>
      </c>
      <c r="K1782" s="16">
        <v>48</v>
      </c>
      <c r="L1782" s="16">
        <v>48</v>
      </c>
      <c r="M1782" s="16">
        <v>0</v>
      </c>
      <c r="N1782" s="16">
        <v>0</v>
      </c>
      <c r="O1782" s="16">
        <v>0</v>
      </c>
      <c r="P1782" s="16">
        <v>0</v>
      </c>
      <c r="Q1782" s="7" t="s">
        <v>1257</v>
      </c>
      <c r="R1782" s="7" t="str">
        <f>IF(Q1782="","",VLOOKUP(Q1782,Sheet2!$A$14:$B$65,2,0))</f>
        <v>急性期一般入院料６</v>
      </c>
      <c r="S1782" s="16">
        <v>48</v>
      </c>
    </row>
    <row r="1783" spans="2:19" outlineLevel="2" x14ac:dyDescent="0.15">
      <c r="B1783" s="10" t="s">
        <v>1741</v>
      </c>
      <c r="C1783" s="10" t="s">
        <v>4</v>
      </c>
      <c r="D1783" s="7" t="s">
        <v>331</v>
      </c>
      <c r="E1783" s="10" t="s">
        <v>1132</v>
      </c>
      <c r="F1783" s="10" t="s">
        <v>1193</v>
      </c>
      <c r="G1783" s="10" t="s">
        <v>1193</v>
      </c>
      <c r="H1783" s="16">
        <v>30</v>
      </c>
      <c r="I1783" s="16">
        <v>30</v>
      </c>
      <c r="J1783" s="16">
        <v>0</v>
      </c>
      <c r="K1783" s="16">
        <v>0</v>
      </c>
      <c r="L1783" s="16">
        <v>0</v>
      </c>
      <c r="M1783" s="16">
        <v>0</v>
      </c>
      <c r="N1783" s="16">
        <v>0</v>
      </c>
      <c r="O1783" s="16">
        <v>0</v>
      </c>
      <c r="P1783" s="16">
        <v>0</v>
      </c>
      <c r="Q1783" s="7" t="s">
        <v>1294</v>
      </c>
      <c r="R1783" s="7" t="str">
        <f>IF(Q1783="","",VLOOKUP(Q1783,Sheet2!$A$14:$B$65,2,0))</f>
        <v>特定機能病院一般病棟７対１入院基本料</v>
      </c>
      <c r="S1783" s="16">
        <v>30</v>
      </c>
    </row>
    <row r="1784" spans="2:19" outlineLevel="2" x14ac:dyDescent="0.15">
      <c r="B1784" s="10" t="s">
        <v>1741</v>
      </c>
      <c r="C1784" s="10" t="s">
        <v>4</v>
      </c>
      <c r="D1784" s="7" t="s">
        <v>331</v>
      </c>
      <c r="E1784" s="10" t="s">
        <v>1133</v>
      </c>
      <c r="F1784" s="10" t="s">
        <v>1323</v>
      </c>
      <c r="G1784" s="10" t="s">
        <v>1323</v>
      </c>
      <c r="H1784" s="16">
        <v>0</v>
      </c>
      <c r="I1784" s="16">
        <v>0</v>
      </c>
      <c r="J1784" s="16">
        <v>0</v>
      </c>
      <c r="K1784" s="16">
        <v>30</v>
      </c>
      <c r="L1784" s="16">
        <v>30</v>
      </c>
      <c r="M1784" s="16">
        <v>0</v>
      </c>
      <c r="N1784" s="16">
        <v>0</v>
      </c>
      <c r="O1784" s="16">
        <v>0</v>
      </c>
      <c r="P1784" s="16">
        <v>0</v>
      </c>
      <c r="Q1784" s="7" t="s">
        <v>1276</v>
      </c>
      <c r="R1784" s="7" t="str">
        <f>IF(Q1784="","",VLOOKUP(Q1784,Sheet2!$A$14:$B$65,2,0))</f>
        <v>小児入院医療管理料１</v>
      </c>
      <c r="S1784" s="16">
        <v>30</v>
      </c>
    </row>
    <row r="1785" spans="2:19" outlineLevel="1" x14ac:dyDescent="0.15">
      <c r="B1785" s="10"/>
      <c r="C1785" s="10"/>
      <c r="D1785" s="9" t="s">
        <v>1589</v>
      </c>
      <c r="E1785" s="10"/>
      <c r="F1785" s="10"/>
      <c r="G1785" s="10"/>
      <c r="H1785" s="16">
        <f t="shared" ref="H1785:P1785" si="452">SUBTOTAL(9,H1780:H1784)</f>
        <v>121</v>
      </c>
      <c r="I1785" s="16">
        <f t="shared" si="452"/>
        <v>121</v>
      </c>
      <c r="J1785" s="16">
        <f t="shared" si="452"/>
        <v>0</v>
      </c>
      <c r="K1785" s="16">
        <f t="shared" si="452"/>
        <v>78</v>
      </c>
      <c r="L1785" s="16">
        <f t="shared" si="452"/>
        <v>78</v>
      </c>
      <c r="M1785" s="16">
        <f t="shared" si="452"/>
        <v>0</v>
      </c>
      <c r="N1785" s="16">
        <f t="shared" si="452"/>
        <v>0</v>
      </c>
      <c r="O1785" s="16">
        <f t="shared" si="452"/>
        <v>0</v>
      </c>
      <c r="P1785" s="16">
        <f t="shared" si="452"/>
        <v>0</v>
      </c>
      <c r="Q1785" s="7"/>
      <c r="R1785" s="7"/>
      <c r="S1785" s="16">
        <f>SUBTOTAL(9,S1780:S1784)</f>
        <v>199</v>
      </c>
    </row>
    <row r="1786" spans="2:19" outlineLevel="2" x14ac:dyDescent="0.15">
      <c r="B1786" s="10" t="s">
        <v>1741</v>
      </c>
      <c r="C1786" s="10" t="s">
        <v>4</v>
      </c>
      <c r="D1786" s="7" t="s">
        <v>113</v>
      </c>
      <c r="E1786" s="10" t="s">
        <v>534</v>
      </c>
      <c r="F1786" s="10" t="s">
        <v>1321</v>
      </c>
      <c r="G1786" s="10" t="s">
        <v>1321</v>
      </c>
      <c r="H1786" s="16">
        <v>16</v>
      </c>
      <c r="I1786" s="16">
        <v>16</v>
      </c>
      <c r="J1786" s="16">
        <v>0</v>
      </c>
      <c r="K1786" s="16">
        <v>0</v>
      </c>
      <c r="L1786" s="16">
        <v>0</v>
      </c>
      <c r="M1786" s="16">
        <v>0</v>
      </c>
      <c r="N1786" s="16">
        <v>0</v>
      </c>
      <c r="O1786" s="16">
        <v>0</v>
      </c>
      <c r="P1786" s="16">
        <v>0</v>
      </c>
      <c r="Q1786" s="7" t="s">
        <v>1277</v>
      </c>
      <c r="R1786" s="7" t="str">
        <f>IF(Q1786="","",VLOOKUP(Q1786,Sheet2!$A$14:$B$65,2,0))</f>
        <v>救命救急入院料１</v>
      </c>
      <c r="S1786" s="16">
        <v>16</v>
      </c>
    </row>
    <row r="1787" spans="2:19" outlineLevel="2" x14ac:dyDescent="0.15">
      <c r="B1787" s="10" t="s">
        <v>1741</v>
      </c>
      <c r="C1787" s="10" t="s">
        <v>4</v>
      </c>
      <c r="D1787" s="7" t="s">
        <v>113</v>
      </c>
      <c r="E1787" s="10" t="s">
        <v>636</v>
      </c>
      <c r="F1787" s="10" t="s">
        <v>1321</v>
      </c>
      <c r="G1787" s="10" t="s">
        <v>1321</v>
      </c>
      <c r="H1787" s="16">
        <v>41</v>
      </c>
      <c r="I1787" s="16">
        <v>41</v>
      </c>
      <c r="J1787" s="16">
        <v>0</v>
      </c>
      <c r="K1787" s="16">
        <v>0</v>
      </c>
      <c r="L1787" s="16">
        <v>0</v>
      </c>
      <c r="M1787" s="16">
        <v>0</v>
      </c>
      <c r="N1787" s="16">
        <v>0</v>
      </c>
      <c r="O1787" s="16">
        <v>0</v>
      </c>
      <c r="P1787" s="16">
        <v>0</v>
      </c>
      <c r="Q1787" s="7" t="s">
        <v>1219</v>
      </c>
      <c r="R1787" s="7" t="str">
        <f>IF(Q1787="","",VLOOKUP(Q1787,Sheet2!$A$14:$B$65,2,0))</f>
        <v>急性期一般入院料１</v>
      </c>
      <c r="S1787" s="16">
        <v>41</v>
      </c>
    </row>
    <row r="1788" spans="2:19" outlineLevel="2" x14ac:dyDescent="0.15">
      <c r="B1788" s="10" t="s">
        <v>1741</v>
      </c>
      <c r="C1788" s="10" t="s">
        <v>4</v>
      </c>
      <c r="D1788" s="7" t="s">
        <v>113</v>
      </c>
      <c r="E1788" s="10" t="s">
        <v>637</v>
      </c>
      <c r="F1788" s="10" t="s">
        <v>1321</v>
      </c>
      <c r="G1788" s="10" t="s">
        <v>1321</v>
      </c>
      <c r="H1788" s="16">
        <v>51</v>
      </c>
      <c r="I1788" s="16">
        <v>51</v>
      </c>
      <c r="J1788" s="16">
        <v>0</v>
      </c>
      <c r="K1788" s="16">
        <v>0</v>
      </c>
      <c r="L1788" s="16">
        <v>0</v>
      </c>
      <c r="M1788" s="16">
        <v>0</v>
      </c>
      <c r="N1788" s="16">
        <v>0</v>
      </c>
      <c r="O1788" s="16">
        <v>0</v>
      </c>
      <c r="P1788" s="16">
        <v>0</v>
      </c>
      <c r="Q1788" s="7" t="s">
        <v>1295</v>
      </c>
      <c r="R1788" s="7" t="str">
        <f>IF(Q1788="","",VLOOKUP(Q1788,Sheet2!$A$14:$B$65,2,0))</f>
        <v>新生児特定集中治療室管理料１</v>
      </c>
      <c r="S1788" s="16">
        <v>51</v>
      </c>
    </row>
    <row r="1789" spans="2:19" outlineLevel="2" x14ac:dyDescent="0.15">
      <c r="B1789" s="10" t="s">
        <v>1741</v>
      </c>
      <c r="C1789" s="10" t="s">
        <v>4</v>
      </c>
      <c r="D1789" s="7" t="s">
        <v>113</v>
      </c>
      <c r="E1789" s="10" t="s">
        <v>543</v>
      </c>
      <c r="F1789" s="10" t="s">
        <v>1321</v>
      </c>
      <c r="G1789" s="10" t="s">
        <v>1321</v>
      </c>
      <c r="H1789" s="16">
        <v>15</v>
      </c>
      <c r="I1789" s="16">
        <v>15</v>
      </c>
      <c r="J1789" s="16">
        <v>0</v>
      </c>
      <c r="K1789" s="16">
        <v>0</v>
      </c>
      <c r="L1789" s="16">
        <v>0</v>
      </c>
      <c r="M1789" s="16">
        <v>0</v>
      </c>
      <c r="N1789" s="16">
        <v>0</v>
      </c>
      <c r="O1789" s="16">
        <v>0</v>
      </c>
      <c r="P1789" s="16">
        <v>0</v>
      </c>
      <c r="Q1789" s="7" t="s">
        <v>1287</v>
      </c>
      <c r="R1789" s="7" t="str">
        <f>IF(Q1789="","",VLOOKUP(Q1789,Sheet2!$A$14:$B$65,2,0))</f>
        <v>特定集中治療室管理料３</v>
      </c>
      <c r="S1789" s="16">
        <v>15</v>
      </c>
    </row>
    <row r="1790" spans="2:19" outlineLevel="2" x14ac:dyDescent="0.15">
      <c r="B1790" s="10" t="s">
        <v>1741</v>
      </c>
      <c r="C1790" s="10" t="s">
        <v>4</v>
      </c>
      <c r="D1790" s="7" t="s">
        <v>113</v>
      </c>
      <c r="E1790" s="10" t="s">
        <v>638</v>
      </c>
      <c r="F1790" s="10" t="s">
        <v>1321</v>
      </c>
      <c r="G1790" s="10" t="s">
        <v>1321</v>
      </c>
      <c r="H1790" s="16">
        <v>45</v>
      </c>
      <c r="I1790" s="16">
        <v>45</v>
      </c>
      <c r="J1790" s="16">
        <v>0</v>
      </c>
      <c r="K1790" s="16">
        <v>0</v>
      </c>
      <c r="L1790" s="16">
        <v>0</v>
      </c>
      <c r="M1790" s="16">
        <v>0</v>
      </c>
      <c r="N1790" s="16">
        <v>0</v>
      </c>
      <c r="O1790" s="16">
        <v>0</v>
      </c>
      <c r="P1790" s="16">
        <v>0</v>
      </c>
      <c r="Q1790" s="7" t="s">
        <v>1219</v>
      </c>
      <c r="R1790" s="7" t="str">
        <f>IF(Q1790="","",VLOOKUP(Q1790,Sheet2!$A$14:$B$65,2,0))</f>
        <v>急性期一般入院料１</v>
      </c>
      <c r="S1790" s="16">
        <v>45</v>
      </c>
    </row>
    <row r="1791" spans="2:19" outlineLevel="2" x14ac:dyDescent="0.15">
      <c r="B1791" s="10" t="s">
        <v>1741</v>
      </c>
      <c r="C1791" s="10" t="s">
        <v>4</v>
      </c>
      <c r="D1791" s="7" t="s">
        <v>113</v>
      </c>
      <c r="E1791" s="10" t="s">
        <v>639</v>
      </c>
      <c r="F1791" s="10" t="s">
        <v>1321</v>
      </c>
      <c r="G1791" s="10" t="s">
        <v>1321</v>
      </c>
      <c r="H1791" s="16">
        <v>4</v>
      </c>
      <c r="I1791" s="16">
        <v>4</v>
      </c>
      <c r="J1791" s="16">
        <v>0</v>
      </c>
      <c r="K1791" s="16">
        <v>0</v>
      </c>
      <c r="L1791" s="16">
        <v>0</v>
      </c>
      <c r="M1791" s="16">
        <v>0</v>
      </c>
      <c r="N1791" s="16">
        <v>0</v>
      </c>
      <c r="O1791" s="16">
        <v>0</v>
      </c>
      <c r="P1791" s="16">
        <v>0</v>
      </c>
      <c r="Q1791" s="7" t="s">
        <v>1301</v>
      </c>
      <c r="R1791" s="7" t="str">
        <f>IF(Q1791="","",VLOOKUP(Q1791,Sheet2!$A$14:$B$65,2,0))</f>
        <v>救命救急入院料３</v>
      </c>
      <c r="S1791" s="16">
        <v>4</v>
      </c>
    </row>
    <row r="1792" spans="2:19" outlineLevel="2" x14ac:dyDescent="0.15">
      <c r="B1792" s="10" t="s">
        <v>1741</v>
      </c>
      <c r="C1792" s="10" t="s">
        <v>4</v>
      </c>
      <c r="D1792" s="7" t="s">
        <v>113</v>
      </c>
      <c r="E1792" s="10" t="s">
        <v>640</v>
      </c>
      <c r="F1792" s="10" t="s">
        <v>1321</v>
      </c>
      <c r="G1792" s="10" t="s">
        <v>1321</v>
      </c>
      <c r="H1792" s="16">
        <v>46</v>
      </c>
      <c r="I1792" s="16">
        <v>46</v>
      </c>
      <c r="J1792" s="16">
        <v>0</v>
      </c>
      <c r="K1792" s="16">
        <v>0</v>
      </c>
      <c r="L1792" s="16">
        <v>0</v>
      </c>
      <c r="M1792" s="16">
        <v>0</v>
      </c>
      <c r="N1792" s="16">
        <v>0</v>
      </c>
      <c r="O1792" s="16">
        <v>0</v>
      </c>
      <c r="P1792" s="16">
        <v>0</v>
      </c>
      <c r="Q1792" s="7" t="s">
        <v>1219</v>
      </c>
      <c r="R1792" s="7" t="str">
        <f>IF(Q1792="","",VLOOKUP(Q1792,Sheet2!$A$14:$B$65,2,0))</f>
        <v>急性期一般入院料１</v>
      </c>
      <c r="S1792" s="16">
        <v>46</v>
      </c>
    </row>
    <row r="1793" spans="2:19" outlineLevel="2" x14ac:dyDescent="0.15">
      <c r="B1793" s="10" t="s">
        <v>1741</v>
      </c>
      <c r="C1793" s="10" t="s">
        <v>4</v>
      </c>
      <c r="D1793" s="7" t="s">
        <v>113</v>
      </c>
      <c r="E1793" s="10" t="s">
        <v>641</v>
      </c>
      <c r="F1793" s="10" t="s">
        <v>1321</v>
      </c>
      <c r="G1793" s="10" t="s">
        <v>1321</v>
      </c>
      <c r="H1793" s="16">
        <v>4</v>
      </c>
      <c r="I1793" s="16">
        <v>4</v>
      </c>
      <c r="J1793" s="16">
        <v>0</v>
      </c>
      <c r="K1793" s="16">
        <v>0</v>
      </c>
      <c r="L1793" s="16">
        <v>0</v>
      </c>
      <c r="M1793" s="16">
        <v>0</v>
      </c>
      <c r="N1793" s="16">
        <v>0</v>
      </c>
      <c r="O1793" s="16">
        <v>0</v>
      </c>
      <c r="P1793" s="16">
        <v>0</v>
      </c>
      <c r="Q1793" s="7" t="s">
        <v>1301</v>
      </c>
      <c r="R1793" s="7" t="str">
        <f>IF(Q1793="","",VLOOKUP(Q1793,Sheet2!$A$14:$B$65,2,0))</f>
        <v>救命救急入院料３</v>
      </c>
      <c r="S1793" s="16">
        <v>4</v>
      </c>
    </row>
    <row r="1794" spans="2:19" outlineLevel="2" x14ac:dyDescent="0.15">
      <c r="B1794" s="10" t="s">
        <v>1741</v>
      </c>
      <c r="C1794" s="10" t="s">
        <v>4</v>
      </c>
      <c r="D1794" s="7" t="s">
        <v>113</v>
      </c>
      <c r="E1794" s="10" t="s">
        <v>642</v>
      </c>
      <c r="F1794" s="10" t="s">
        <v>1321</v>
      </c>
      <c r="G1794" s="10" t="s">
        <v>1321</v>
      </c>
      <c r="H1794" s="16">
        <v>38</v>
      </c>
      <c r="I1794" s="16">
        <v>38</v>
      </c>
      <c r="J1794" s="16">
        <v>0</v>
      </c>
      <c r="K1794" s="16">
        <v>0</v>
      </c>
      <c r="L1794" s="16">
        <v>0</v>
      </c>
      <c r="M1794" s="16">
        <v>0</v>
      </c>
      <c r="N1794" s="16">
        <v>0</v>
      </c>
      <c r="O1794" s="16">
        <v>0</v>
      </c>
      <c r="P1794" s="16">
        <v>0</v>
      </c>
      <c r="Q1794" s="7" t="s">
        <v>1219</v>
      </c>
      <c r="R1794" s="7" t="str">
        <f>IF(Q1794="","",VLOOKUP(Q1794,Sheet2!$A$14:$B$65,2,0))</f>
        <v>急性期一般入院料１</v>
      </c>
      <c r="S1794" s="16">
        <v>38</v>
      </c>
    </row>
    <row r="1795" spans="2:19" outlineLevel="2" x14ac:dyDescent="0.15">
      <c r="B1795" s="10" t="s">
        <v>1741</v>
      </c>
      <c r="C1795" s="10" t="s">
        <v>4</v>
      </c>
      <c r="D1795" s="7" t="s">
        <v>113</v>
      </c>
      <c r="E1795" s="10" t="s">
        <v>643</v>
      </c>
      <c r="F1795" s="10" t="s">
        <v>1321</v>
      </c>
      <c r="G1795" s="10" t="s">
        <v>1321</v>
      </c>
      <c r="H1795" s="16">
        <v>8</v>
      </c>
      <c r="I1795" s="16">
        <v>8</v>
      </c>
      <c r="J1795" s="16">
        <v>0</v>
      </c>
      <c r="K1795" s="16">
        <v>0</v>
      </c>
      <c r="L1795" s="16">
        <v>0</v>
      </c>
      <c r="M1795" s="16">
        <v>0</v>
      </c>
      <c r="N1795" s="16">
        <v>0</v>
      </c>
      <c r="O1795" s="16">
        <v>0</v>
      </c>
      <c r="P1795" s="16">
        <v>0</v>
      </c>
      <c r="Q1795" s="7" t="s">
        <v>1301</v>
      </c>
      <c r="R1795" s="7" t="str">
        <f>IF(Q1795="","",VLOOKUP(Q1795,Sheet2!$A$14:$B$65,2,0))</f>
        <v>救命救急入院料３</v>
      </c>
      <c r="S1795" s="16">
        <v>8</v>
      </c>
    </row>
    <row r="1796" spans="2:19" outlineLevel="2" x14ac:dyDescent="0.15">
      <c r="B1796" s="10" t="s">
        <v>1741</v>
      </c>
      <c r="C1796" s="10" t="s">
        <v>4</v>
      </c>
      <c r="D1796" s="7" t="s">
        <v>113</v>
      </c>
      <c r="E1796" s="10" t="s">
        <v>644</v>
      </c>
      <c r="F1796" s="10" t="s">
        <v>1321</v>
      </c>
      <c r="G1796" s="10" t="s">
        <v>1321</v>
      </c>
      <c r="H1796" s="16">
        <v>46</v>
      </c>
      <c r="I1796" s="16">
        <v>46</v>
      </c>
      <c r="J1796" s="16">
        <v>0</v>
      </c>
      <c r="K1796" s="16">
        <v>0</v>
      </c>
      <c r="L1796" s="16">
        <v>0</v>
      </c>
      <c r="M1796" s="16">
        <v>0</v>
      </c>
      <c r="N1796" s="16">
        <v>0</v>
      </c>
      <c r="O1796" s="16">
        <v>0</v>
      </c>
      <c r="P1796" s="16">
        <v>0</v>
      </c>
      <c r="Q1796" s="7" t="s">
        <v>1219</v>
      </c>
      <c r="R1796" s="7" t="str">
        <f>IF(Q1796="","",VLOOKUP(Q1796,Sheet2!$A$14:$B$65,2,0))</f>
        <v>急性期一般入院料１</v>
      </c>
      <c r="S1796" s="16">
        <v>46</v>
      </c>
    </row>
    <row r="1797" spans="2:19" outlineLevel="2" x14ac:dyDescent="0.15">
      <c r="B1797" s="10" t="s">
        <v>1741</v>
      </c>
      <c r="C1797" s="10" t="s">
        <v>4</v>
      </c>
      <c r="D1797" s="7" t="s">
        <v>113</v>
      </c>
      <c r="E1797" s="10" t="s">
        <v>645</v>
      </c>
      <c r="F1797" s="10" t="s">
        <v>1321</v>
      </c>
      <c r="G1797" s="10" t="s">
        <v>1321</v>
      </c>
      <c r="H1797" s="16">
        <v>4</v>
      </c>
      <c r="I1797" s="16">
        <v>4</v>
      </c>
      <c r="J1797" s="16">
        <v>0</v>
      </c>
      <c r="K1797" s="16">
        <v>0</v>
      </c>
      <c r="L1797" s="16">
        <v>0</v>
      </c>
      <c r="M1797" s="16">
        <v>0</v>
      </c>
      <c r="N1797" s="16">
        <v>0</v>
      </c>
      <c r="O1797" s="16">
        <v>0</v>
      </c>
      <c r="P1797" s="16">
        <v>0</v>
      </c>
      <c r="Q1797" s="7" t="s">
        <v>1301</v>
      </c>
      <c r="R1797" s="7" t="str">
        <f>IF(Q1797="","",VLOOKUP(Q1797,Sheet2!$A$14:$B$65,2,0))</f>
        <v>救命救急入院料３</v>
      </c>
      <c r="S1797" s="16">
        <v>4</v>
      </c>
    </row>
    <row r="1798" spans="2:19" outlineLevel="2" x14ac:dyDescent="0.15">
      <c r="B1798" s="10" t="s">
        <v>1741</v>
      </c>
      <c r="C1798" s="10" t="s">
        <v>4</v>
      </c>
      <c r="D1798" s="7" t="s">
        <v>113</v>
      </c>
      <c r="E1798" s="10" t="s">
        <v>646</v>
      </c>
      <c r="F1798" s="10" t="s">
        <v>1321</v>
      </c>
      <c r="G1798" s="10" t="s">
        <v>1321</v>
      </c>
      <c r="H1798" s="16">
        <v>45</v>
      </c>
      <c r="I1798" s="16">
        <v>45</v>
      </c>
      <c r="J1798" s="16">
        <v>0</v>
      </c>
      <c r="K1798" s="16">
        <v>0</v>
      </c>
      <c r="L1798" s="16">
        <v>0</v>
      </c>
      <c r="M1798" s="16">
        <v>0</v>
      </c>
      <c r="N1798" s="16">
        <v>0</v>
      </c>
      <c r="O1798" s="16">
        <v>0</v>
      </c>
      <c r="P1798" s="16">
        <v>0</v>
      </c>
      <c r="Q1798" s="7" t="s">
        <v>1219</v>
      </c>
      <c r="R1798" s="7" t="str">
        <f>IF(Q1798="","",VLOOKUP(Q1798,Sheet2!$A$14:$B$65,2,0))</f>
        <v>急性期一般入院料１</v>
      </c>
      <c r="S1798" s="16">
        <v>45</v>
      </c>
    </row>
    <row r="1799" spans="2:19" outlineLevel="2" x14ac:dyDescent="0.15">
      <c r="B1799" s="10" t="s">
        <v>1741</v>
      </c>
      <c r="C1799" s="10" t="s">
        <v>4</v>
      </c>
      <c r="D1799" s="7" t="s">
        <v>113</v>
      </c>
      <c r="E1799" s="10" t="s">
        <v>647</v>
      </c>
      <c r="F1799" s="10" t="s">
        <v>1321</v>
      </c>
      <c r="G1799" s="10" t="s">
        <v>1321</v>
      </c>
      <c r="H1799" s="16">
        <v>4</v>
      </c>
      <c r="I1799" s="16">
        <v>4</v>
      </c>
      <c r="J1799" s="16">
        <v>0</v>
      </c>
      <c r="K1799" s="16">
        <v>0</v>
      </c>
      <c r="L1799" s="16">
        <v>0</v>
      </c>
      <c r="M1799" s="16">
        <v>0</v>
      </c>
      <c r="N1799" s="16">
        <v>0</v>
      </c>
      <c r="O1799" s="16">
        <v>0</v>
      </c>
      <c r="P1799" s="16">
        <v>0</v>
      </c>
      <c r="Q1799" s="7" t="s">
        <v>1301</v>
      </c>
      <c r="R1799" s="7" t="str">
        <f>IF(Q1799="","",VLOOKUP(Q1799,Sheet2!$A$14:$B$65,2,0))</f>
        <v>救命救急入院料３</v>
      </c>
      <c r="S1799" s="16">
        <v>4</v>
      </c>
    </row>
    <row r="1800" spans="2:19" outlineLevel="2" x14ac:dyDescent="0.15">
      <c r="B1800" s="10" t="s">
        <v>1741</v>
      </c>
      <c r="C1800" s="10" t="s">
        <v>4</v>
      </c>
      <c r="D1800" s="7" t="s">
        <v>113</v>
      </c>
      <c r="E1800" s="10" t="s">
        <v>648</v>
      </c>
      <c r="F1800" s="10" t="s">
        <v>1321</v>
      </c>
      <c r="G1800" s="10" t="s">
        <v>1321</v>
      </c>
      <c r="H1800" s="16">
        <v>49</v>
      </c>
      <c r="I1800" s="16">
        <v>49</v>
      </c>
      <c r="J1800" s="16">
        <v>0</v>
      </c>
      <c r="K1800" s="16">
        <v>0</v>
      </c>
      <c r="L1800" s="16">
        <v>0</v>
      </c>
      <c r="M1800" s="16">
        <v>0</v>
      </c>
      <c r="N1800" s="16">
        <v>0</v>
      </c>
      <c r="O1800" s="16">
        <v>0</v>
      </c>
      <c r="P1800" s="16">
        <v>0</v>
      </c>
      <c r="Q1800" s="7" t="s">
        <v>1219</v>
      </c>
      <c r="R1800" s="7" t="str">
        <f>IF(Q1800="","",VLOOKUP(Q1800,Sheet2!$A$14:$B$65,2,0))</f>
        <v>急性期一般入院料１</v>
      </c>
      <c r="S1800" s="16">
        <v>49</v>
      </c>
    </row>
    <row r="1801" spans="2:19" outlineLevel="2" x14ac:dyDescent="0.15">
      <c r="B1801" s="10" t="s">
        <v>1741</v>
      </c>
      <c r="C1801" s="10" t="s">
        <v>4</v>
      </c>
      <c r="D1801" s="7" t="s">
        <v>113</v>
      </c>
      <c r="E1801" s="10" t="s">
        <v>649</v>
      </c>
      <c r="F1801" s="10" t="s">
        <v>1321</v>
      </c>
      <c r="G1801" s="10" t="s">
        <v>1321</v>
      </c>
      <c r="H1801" s="16">
        <v>49</v>
      </c>
      <c r="I1801" s="16">
        <v>49</v>
      </c>
      <c r="J1801" s="16">
        <v>0</v>
      </c>
      <c r="K1801" s="16">
        <v>0</v>
      </c>
      <c r="L1801" s="16">
        <v>0</v>
      </c>
      <c r="M1801" s="16">
        <v>0</v>
      </c>
      <c r="N1801" s="16">
        <v>0</v>
      </c>
      <c r="O1801" s="16">
        <v>0</v>
      </c>
      <c r="P1801" s="16">
        <v>0</v>
      </c>
      <c r="Q1801" s="7" t="s">
        <v>1219</v>
      </c>
      <c r="R1801" s="7" t="str">
        <f>IF(Q1801="","",VLOOKUP(Q1801,Sheet2!$A$14:$B$65,2,0))</f>
        <v>急性期一般入院料１</v>
      </c>
      <c r="S1801" s="16">
        <v>49</v>
      </c>
    </row>
    <row r="1802" spans="2:19" outlineLevel="2" x14ac:dyDescent="0.15">
      <c r="B1802" s="10" t="s">
        <v>1741</v>
      </c>
      <c r="C1802" s="10" t="s">
        <v>4</v>
      </c>
      <c r="D1802" s="7" t="s">
        <v>113</v>
      </c>
      <c r="E1802" s="10" t="s">
        <v>650</v>
      </c>
      <c r="F1802" s="10" t="s">
        <v>1321</v>
      </c>
      <c r="G1802" s="10" t="s">
        <v>1321</v>
      </c>
      <c r="H1802" s="16">
        <v>45</v>
      </c>
      <c r="I1802" s="16">
        <v>45</v>
      </c>
      <c r="J1802" s="16">
        <v>0</v>
      </c>
      <c r="K1802" s="16">
        <v>0</v>
      </c>
      <c r="L1802" s="16">
        <v>0</v>
      </c>
      <c r="M1802" s="16">
        <v>0</v>
      </c>
      <c r="N1802" s="16">
        <v>0</v>
      </c>
      <c r="O1802" s="16">
        <v>0</v>
      </c>
      <c r="P1802" s="16">
        <v>0</v>
      </c>
      <c r="Q1802" s="7" t="s">
        <v>1219</v>
      </c>
      <c r="R1802" s="7" t="str">
        <f>IF(Q1802="","",VLOOKUP(Q1802,Sheet2!$A$14:$B$65,2,0))</f>
        <v>急性期一般入院料１</v>
      </c>
      <c r="S1802" s="16">
        <v>45</v>
      </c>
    </row>
    <row r="1803" spans="2:19" outlineLevel="2" x14ac:dyDescent="0.15">
      <c r="B1803" s="10" t="s">
        <v>1741</v>
      </c>
      <c r="C1803" s="10" t="s">
        <v>4</v>
      </c>
      <c r="D1803" s="7" t="s">
        <v>113</v>
      </c>
      <c r="E1803" s="10" t="s">
        <v>651</v>
      </c>
      <c r="F1803" s="10" t="s">
        <v>1321</v>
      </c>
      <c r="G1803" s="10" t="s">
        <v>1321</v>
      </c>
      <c r="H1803" s="16">
        <v>4</v>
      </c>
      <c r="I1803" s="16">
        <v>4</v>
      </c>
      <c r="J1803" s="16">
        <v>0</v>
      </c>
      <c r="K1803" s="16">
        <v>0</v>
      </c>
      <c r="L1803" s="16">
        <v>0</v>
      </c>
      <c r="M1803" s="16">
        <v>0</v>
      </c>
      <c r="N1803" s="16">
        <v>0</v>
      </c>
      <c r="O1803" s="16">
        <v>0</v>
      </c>
      <c r="P1803" s="16">
        <v>0</v>
      </c>
      <c r="Q1803" s="7" t="s">
        <v>1301</v>
      </c>
      <c r="R1803" s="7" t="str">
        <f>IF(Q1803="","",VLOOKUP(Q1803,Sheet2!$A$14:$B$65,2,0))</f>
        <v>救命救急入院料３</v>
      </c>
      <c r="S1803" s="16">
        <v>4</v>
      </c>
    </row>
    <row r="1804" spans="2:19" outlineLevel="2" x14ac:dyDescent="0.15">
      <c r="B1804" s="10" t="s">
        <v>1741</v>
      </c>
      <c r="C1804" s="10" t="s">
        <v>4</v>
      </c>
      <c r="D1804" s="7" t="s">
        <v>113</v>
      </c>
      <c r="E1804" s="10" t="s">
        <v>652</v>
      </c>
      <c r="F1804" s="10" t="s">
        <v>1322</v>
      </c>
      <c r="G1804" s="10" t="s">
        <v>1322</v>
      </c>
      <c r="H1804" s="16">
        <v>12</v>
      </c>
      <c r="I1804" s="16">
        <v>12</v>
      </c>
      <c r="J1804" s="16">
        <v>0</v>
      </c>
      <c r="K1804" s="16">
        <v>0</v>
      </c>
      <c r="L1804" s="16">
        <v>0</v>
      </c>
      <c r="M1804" s="16">
        <v>0</v>
      </c>
      <c r="N1804" s="16">
        <v>0</v>
      </c>
      <c r="O1804" s="16">
        <v>0</v>
      </c>
      <c r="P1804" s="16">
        <v>0</v>
      </c>
      <c r="Q1804" s="7" t="s">
        <v>1290</v>
      </c>
      <c r="R1804" s="7" t="str">
        <f>IF(Q1804="","",VLOOKUP(Q1804,Sheet2!$A$14:$B$65,2,0))</f>
        <v>回復期リハビリテーション病棟入院料４</v>
      </c>
      <c r="S1804" s="16">
        <v>12</v>
      </c>
    </row>
    <row r="1805" spans="2:19" outlineLevel="2" x14ac:dyDescent="0.15">
      <c r="B1805" s="10" t="s">
        <v>1741</v>
      </c>
      <c r="C1805" s="10" t="s">
        <v>4</v>
      </c>
      <c r="D1805" s="7" t="s">
        <v>113</v>
      </c>
      <c r="E1805" s="10" t="s">
        <v>653</v>
      </c>
      <c r="F1805" s="10" t="s">
        <v>1321</v>
      </c>
      <c r="G1805" s="10" t="s">
        <v>1321</v>
      </c>
      <c r="H1805" s="16">
        <v>49</v>
      </c>
      <c r="I1805" s="16">
        <v>49</v>
      </c>
      <c r="J1805" s="16">
        <v>0</v>
      </c>
      <c r="K1805" s="16">
        <v>0</v>
      </c>
      <c r="L1805" s="16">
        <v>0</v>
      </c>
      <c r="M1805" s="16">
        <v>0</v>
      </c>
      <c r="N1805" s="16">
        <v>0</v>
      </c>
      <c r="O1805" s="16">
        <v>0</v>
      </c>
      <c r="P1805" s="16">
        <v>0</v>
      </c>
      <c r="Q1805" s="7" t="s">
        <v>1219</v>
      </c>
      <c r="R1805" s="7" t="str">
        <f>IF(Q1805="","",VLOOKUP(Q1805,Sheet2!$A$14:$B$65,2,0))</f>
        <v>急性期一般入院料１</v>
      </c>
      <c r="S1805" s="16">
        <v>49</v>
      </c>
    </row>
    <row r="1806" spans="2:19" outlineLevel="1" x14ac:dyDescent="0.15">
      <c r="B1806" s="10"/>
      <c r="C1806" s="10"/>
      <c r="D1806" s="9" t="s">
        <v>1372</v>
      </c>
      <c r="E1806" s="10"/>
      <c r="F1806" s="10"/>
      <c r="G1806" s="10"/>
      <c r="H1806" s="16">
        <f t="shared" ref="H1806:P1806" si="453">SUBTOTAL(9,H1786:H1805)</f>
        <v>575</v>
      </c>
      <c r="I1806" s="16">
        <f t="shared" si="453"/>
        <v>575</v>
      </c>
      <c r="J1806" s="16">
        <f t="shared" si="453"/>
        <v>0</v>
      </c>
      <c r="K1806" s="16">
        <f t="shared" si="453"/>
        <v>0</v>
      </c>
      <c r="L1806" s="16">
        <f t="shared" si="453"/>
        <v>0</v>
      </c>
      <c r="M1806" s="16">
        <f t="shared" si="453"/>
        <v>0</v>
      </c>
      <c r="N1806" s="16">
        <f t="shared" si="453"/>
        <v>0</v>
      </c>
      <c r="O1806" s="16">
        <f t="shared" si="453"/>
        <v>0</v>
      </c>
      <c r="P1806" s="16">
        <f t="shared" si="453"/>
        <v>0</v>
      </c>
      <c r="Q1806" s="7"/>
      <c r="R1806" s="7"/>
      <c r="S1806" s="16">
        <f>SUBTOTAL(9,S1786:S1805)</f>
        <v>575</v>
      </c>
    </row>
    <row r="1807" spans="2:19" outlineLevel="2" x14ac:dyDescent="0.15">
      <c r="B1807" s="10" t="s">
        <v>1741</v>
      </c>
      <c r="C1807" s="10" t="s">
        <v>4</v>
      </c>
      <c r="D1807" s="7" t="s">
        <v>417</v>
      </c>
      <c r="E1807" s="10" t="s">
        <v>491</v>
      </c>
      <c r="F1807" s="10" t="s">
        <v>1193</v>
      </c>
      <c r="G1807" s="10" t="s">
        <v>1323</v>
      </c>
      <c r="H1807" s="16">
        <v>60</v>
      </c>
      <c r="I1807" s="16">
        <v>60</v>
      </c>
      <c r="J1807" s="16">
        <v>0</v>
      </c>
      <c r="K1807" s="16">
        <v>0</v>
      </c>
      <c r="L1807" s="16">
        <v>0</v>
      </c>
      <c r="M1807" s="16">
        <v>0</v>
      </c>
      <c r="N1807" s="16">
        <v>0</v>
      </c>
      <c r="O1807" s="16">
        <v>0</v>
      </c>
      <c r="P1807" s="16">
        <v>0</v>
      </c>
      <c r="Q1807" s="7" t="s">
        <v>1294</v>
      </c>
      <c r="R1807" s="7" t="str">
        <f>IF(Q1807="","",VLOOKUP(Q1807,Sheet2!$A$14:$B$65,2,0))</f>
        <v>特定機能病院一般病棟７対１入院基本料</v>
      </c>
      <c r="S1807" s="16">
        <v>60</v>
      </c>
    </row>
    <row r="1808" spans="2:19" outlineLevel="2" x14ac:dyDescent="0.15">
      <c r="B1808" s="10" t="s">
        <v>1741</v>
      </c>
      <c r="C1808" s="10" t="s">
        <v>4</v>
      </c>
      <c r="D1808" s="7" t="s">
        <v>417</v>
      </c>
      <c r="E1808" s="10" t="s">
        <v>1220</v>
      </c>
      <c r="F1808" s="10" t="s">
        <v>1193</v>
      </c>
      <c r="G1808" s="10" t="s">
        <v>1193</v>
      </c>
      <c r="H1808" s="16">
        <v>0</v>
      </c>
      <c r="I1808" s="16">
        <v>0</v>
      </c>
      <c r="J1808" s="16">
        <v>0</v>
      </c>
      <c r="K1808" s="16">
        <v>36</v>
      </c>
      <c r="L1808" s="16">
        <v>36</v>
      </c>
      <c r="M1808" s="16">
        <v>0</v>
      </c>
      <c r="N1808" s="16">
        <v>0</v>
      </c>
      <c r="O1808" s="16">
        <v>0</v>
      </c>
      <c r="P1808" s="16">
        <v>0</v>
      </c>
      <c r="Q1808" s="7" t="s">
        <v>1257</v>
      </c>
      <c r="R1808" s="7" t="str">
        <f>IF(Q1808="","",VLOOKUP(Q1808,Sheet2!$A$14:$B$65,2,0))</f>
        <v>急性期一般入院料６</v>
      </c>
      <c r="S1808" s="16">
        <v>36</v>
      </c>
    </row>
    <row r="1809" spans="2:19" outlineLevel="2" x14ac:dyDescent="0.15">
      <c r="B1809" s="10" t="s">
        <v>1741</v>
      </c>
      <c r="C1809" s="10" t="s">
        <v>4</v>
      </c>
      <c r="D1809" s="7" t="s">
        <v>417</v>
      </c>
      <c r="E1809" s="10" t="s">
        <v>1221</v>
      </c>
      <c r="F1809" s="10" t="s">
        <v>1193</v>
      </c>
      <c r="G1809" s="10" t="s">
        <v>1193</v>
      </c>
      <c r="H1809" s="16">
        <v>0</v>
      </c>
      <c r="I1809" s="16">
        <v>0</v>
      </c>
      <c r="J1809" s="16">
        <v>0</v>
      </c>
      <c r="K1809" s="16">
        <v>34</v>
      </c>
      <c r="L1809" s="16">
        <v>34</v>
      </c>
      <c r="M1809" s="16">
        <v>0</v>
      </c>
      <c r="N1809" s="16">
        <v>0</v>
      </c>
      <c r="O1809" s="16">
        <v>0</v>
      </c>
      <c r="P1809" s="16">
        <v>0</v>
      </c>
      <c r="Q1809" s="7" t="s">
        <v>1257</v>
      </c>
      <c r="R1809" s="7" t="str">
        <f>IF(Q1809="","",VLOOKUP(Q1809,Sheet2!$A$14:$B$65,2,0))</f>
        <v>急性期一般入院料６</v>
      </c>
      <c r="S1809" s="16">
        <v>34</v>
      </c>
    </row>
    <row r="1810" spans="2:19" outlineLevel="1" x14ac:dyDescent="0.15">
      <c r="B1810" s="10"/>
      <c r="C1810" s="10"/>
      <c r="D1810" s="9" t="s">
        <v>1675</v>
      </c>
      <c r="E1810" s="10"/>
      <c r="F1810" s="10"/>
      <c r="G1810" s="10"/>
      <c r="H1810" s="16">
        <f t="shared" ref="H1810:P1810" si="454">SUBTOTAL(9,H1807:H1809)</f>
        <v>60</v>
      </c>
      <c r="I1810" s="16">
        <f t="shared" si="454"/>
        <v>60</v>
      </c>
      <c r="J1810" s="16">
        <f t="shared" si="454"/>
        <v>0</v>
      </c>
      <c r="K1810" s="16">
        <f t="shared" si="454"/>
        <v>70</v>
      </c>
      <c r="L1810" s="16">
        <f t="shared" si="454"/>
        <v>70</v>
      </c>
      <c r="M1810" s="16">
        <f t="shared" si="454"/>
        <v>0</v>
      </c>
      <c r="N1810" s="16">
        <f t="shared" si="454"/>
        <v>0</v>
      </c>
      <c r="O1810" s="16">
        <f t="shared" si="454"/>
        <v>0</v>
      </c>
      <c r="P1810" s="16">
        <f t="shared" si="454"/>
        <v>0</v>
      </c>
      <c r="Q1810" s="7"/>
      <c r="R1810" s="7"/>
      <c r="S1810" s="16">
        <f>SUBTOTAL(9,S1807:S1809)</f>
        <v>130</v>
      </c>
    </row>
    <row r="1811" spans="2:19" outlineLevel="2" x14ac:dyDescent="0.15">
      <c r="B1811" s="10" t="s">
        <v>1741</v>
      </c>
      <c r="C1811" s="10" t="s">
        <v>4</v>
      </c>
      <c r="D1811" s="7" t="s">
        <v>155</v>
      </c>
      <c r="E1811" s="10" t="s">
        <v>633</v>
      </c>
      <c r="F1811" s="10" t="s">
        <v>1193</v>
      </c>
      <c r="G1811" s="10" t="s">
        <v>1193</v>
      </c>
      <c r="H1811" s="16">
        <v>0</v>
      </c>
      <c r="I1811" s="16">
        <v>0</v>
      </c>
      <c r="J1811" s="16">
        <v>0</v>
      </c>
      <c r="K1811" s="16">
        <v>68</v>
      </c>
      <c r="L1811" s="16">
        <v>68</v>
      </c>
      <c r="M1811" s="16">
        <v>0</v>
      </c>
      <c r="N1811" s="16">
        <v>0</v>
      </c>
      <c r="O1811" s="16">
        <v>0</v>
      </c>
      <c r="P1811" s="16">
        <v>0</v>
      </c>
      <c r="Q1811" s="7" t="s">
        <v>1257</v>
      </c>
      <c r="R1811" s="7" t="str">
        <f>IF(Q1811="","",VLOOKUP(Q1811,Sheet2!$A$14:$B$65,2,0))</f>
        <v>急性期一般入院料６</v>
      </c>
      <c r="S1811" s="16">
        <v>68</v>
      </c>
    </row>
    <row r="1812" spans="2:19" outlineLevel="2" x14ac:dyDescent="0.15">
      <c r="B1812" s="10" t="s">
        <v>1741</v>
      </c>
      <c r="C1812" s="10" t="s">
        <v>4</v>
      </c>
      <c r="D1812" s="7" t="s">
        <v>155</v>
      </c>
      <c r="E1812" s="10" t="s">
        <v>491</v>
      </c>
      <c r="F1812" s="10" t="s">
        <v>1193</v>
      </c>
      <c r="G1812" s="10" t="s">
        <v>1193</v>
      </c>
      <c r="H1812" s="16">
        <v>0</v>
      </c>
      <c r="I1812" s="16">
        <v>0</v>
      </c>
      <c r="J1812" s="16">
        <v>0</v>
      </c>
      <c r="K1812" s="16">
        <v>65</v>
      </c>
      <c r="L1812" s="16">
        <v>65</v>
      </c>
      <c r="M1812" s="16">
        <v>0</v>
      </c>
      <c r="N1812" s="16">
        <v>0</v>
      </c>
      <c r="O1812" s="16">
        <v>0</v>
      </c>
      <c r="P1812" s="16">
        <v>0</v>
      </c>
      <c r="Q1812" s="7" t="s">
        <v>1266</v>
      </c>
      <c r="R1812" s="7" t="str">
        <f>IF(Q1812="","",VLOOKUP(Q1812,Sheet2!$A$14:$B$65,2,0))</f>
        <v>急性期一般入院料７</v>
      </c>
      <c r="S1812" s="16">
        <v>65</v>
      </c>
    </row>
    <row r="1813" spans="2:19" outlineLevel="2" x14ac:dyDescent="0.15">
      <c r="B1813" s="10" t="s">
        <v>1741</v>
      </c>
      <c r="C1813" s="10" t="s">
        <v>4</v>
      </c>
      <c r="D1813" s="7" t="s">
        <v>155</v>
      </c>
      <c r="E1813" s="10" t="s">
        <v>634</v>
      </c>
      <c r="F1813" s="10" t="s">
        <v>1193</v>
      </c>
      <c r="G1813" s="10" t="s">
        <v>1193</v>
      </c>
      <c r="H1813" s="16">
        <v>0</v>
      </c>
      <c r="I1813" s="16">
        <v>0</v>
      </c>
      <c r="J1813" s="16">
        <v>0</v>
      </c>
      <c r="K1813" s="16">
        <v>68</v>
      </c>
      <c r="L1813" s="16">
        <v>68</v>
      </c>
      <c r="M1813" s="16">
        <v>0</v>
      </c>
      <c r="N1813" s="16">
        <v>0</v>
      </c>
      <c r="O1813" s="16">
        <v>0</v>
      </c>
      <c r="P1813" s="16">
        <v>0</v>
      </c>
      <c r="Q1813" s="7" t="s">
        <v>1257</v>
      </c>
      <c r="R1813" s="7" t="str">
        <f>IF(Q1813="","",VLOOKUP(Q1813,Sheet2!$A$14:$B$65,2,0))</f>
        <v>急性期一般入院料６</v>
      </c>
      <c r="S1813" s="16">
        <v>68</v>
      </c>
    </row>
    <row r="1814" spans="2:19" outlineLevel="1" x14ac:dyDescent="0.15">
      <c r="B1814" s="10"/>
      <c r="C1814" s="10"/>
      <c r="D1814" s="9" t="s">
        <v>1414</v>
      </c>
      <c r="E1814" s="10"/>
      <c r="F1814" s="10"/>
      <c r="G1814" s="10"/>
      <c r="H1814" s="16">
        <f t="shared" ref="H1814:P1814" si="455">SUBTOTAL(9,H1811:H1813)</f>
        <v>0</v>
      </c>
      <c r="I1814" s="16">
        <f t="shared" si="455"/>
        <v>0</v>
      </c>
      <c r="J1814" s="16">
        <f t="shared" si="455"/>
        <v>0</v>
      </c>
      <c r="K1814" s="16">
        <f t="shared" si="455"/>
        <v>201</v>
      </c>
      <c r="L1814" s="16">
        <f t="shared" si="455"/>
        <v>201</v>
      </c>
      <c r="M1814" s="16">
        <f t="shared" si="455"/>
        <v>0</v>
      </c>
      <c r="N1814" s="16">
        <f t="shared" si="455"/>
        <v>0</v>
      </c>
      <c r="O1814" s="16">
        <f t="shared" si="455"/>
        <v>0</v>
      </c>
      <c r="P1814" s="16">
        <f t="shared" si="455"/>
        <v>0</v>
      </c>
      <c r="Q1814" s="7"/>
      <c r="R1814" s="7"/>
      <c r="S1814" s="16">
        <f>SUBTOTAL(9,S1811:S1813)</f>
        <v>201</v>
      </c>
    </row>
    <row r="1815" spans="2:19" outlineLevel="2" x14ac:dyDescent="0.15">
      <c r="B1815" s="10" t="s">
        <v>1741</v>
      </c>
      <c r="C1815" s="10" t="s">
        <v>4</v>
      </c>
      <c r="D1815" s="7" t="s">
        <v>407</v>
      </c>
      <c r="E1815" s="10" t="s">
        <v>493</v>
      </c>
      <c r="F1815" s="10" t="s">
        <v>1193</v>
      </c>
      <c r="G1815" s="10" t="s">
        <v>1193</v>
      </c>
      <c r="H1815" s="16">
        <v>0</v>
      </c>
      <c r="I1815" s="16">
        <v>0</v>
      </c>
      <c r="J1815" s="16">
        <v>0</v>
      </c>
      <c r="K1815" s="16">
        <v>46</v>
      </c>
      <c r="L1815" s="16">
        <v>46</v>
      </c>
      <c r="M1815" s="16">
        <v>0</v>
      </c>
      <c r="N1815" s="16">
        <v>0</v>
      </c>
      <c r="O1815" s="16">
        <v>0</v>
      </c>
      <c r="P1815" s="16">
        <v>0</v>
      </c>
      <c r="Q1815" s="7" t="s">
        <v>1266</v>
      </c>
      <c r="R1815" s="7" t="str">
        <f>IF(Q1815="","",VLOOKUP(Q1815,Sheet2!$A$14:$B$65,2,0))</f>
        <v>急性期一般入院料７</v>
      </c>
      <c r="S1815" s="16">
        <v>46</v>
      </c>
    </row>
    <row r="1816" spans="2:19" outlineLevel="1" x14ac:dyDescent="0.15">
      <c r="B1816" s="10"/>
      <c r="C1816" s="10"/>
      <c r="D1816" s="9" t="s">
        <v>1665</v>
      </c>
      <c r="E1816" s="10"/>
      <c r="F1816" s="10"/>
      <c r="G1816" s="10"/>
      <c r="H1816" s="16">
        <f t="shared" ref="H1816:P1816" si="456">SUBTOTAL(9,H1815:H1815)</f>
        <v>0</v>
      </c>
      <c r="I1816" s="16">
        <f t="shared" si="456"/>
        <v>0</v>
      </c>
      <c r="J1816" s="16">
        <f t="shared" si="456"/>
        <v>0</v>
      </c>
      <c r="K1816" s="16">
        <f t="shared" si="456"/>
        <v>46</v>
      </c>
      <c r="L1816" s="16">
        <f t="shared" si="456"/>
        <v>46</v>
      </c>
      <c r="M1816" s="16">
        <f t="shared" si="456"/>
        <v>0</v>
      </c>
      <c r="N1816" s="16">
        <f t="shared" si="456"/>
        <v>0</v>
      </c>
      <c r="O1816" s="16">
        <f t="shared" si="456"/>
        <v>0</v>
      </c>
      <c r="P1816" s="16">
        <f t="shared" si="456"/>
        <v>0</v>
      </c>
      <c r="Q1816" s="7"/>
      <c r="R1816" s="7"/>
      <c r="S1816" s="16">
        <f>SUBTOTAL(9,S1815:S1815)</f>
        <v>46</v>
      </c>
    </row>
    <row r="1817" spans="2:19" outlineLevel="2" x14ac:dyDescent="0.15">
      <c r="B1817" s="10" t="s">
        <v>1741</v>
      </c>
      <c r="C1817" s="10" t="s">
        <v>4</v>
      </c>
      <c r="D1817" s="7" t="s">
        <v>71</v>
      </c>
      <c r="E1817" s="10" t="s">
        <v>491</v>
      </c>
      <c r="F1817" s="10" t="s">
        <v>1193</v>
      </c>
      <c r="G1817" s="10" t="s">
        <v>1193</v>
      </c>
      <c r="H1817" s="16">
        <v>46</v>
      </c>
      <c r="I1817" s="16">
        <v>46</v>
      </c>
      <c r="J1817" s="16">
        <v>0</v>
      </c>
      <c r="K1817" s="16">
        <v>0</v>
      </c>
      <c r="L1817" s="16">
        <v>0</v>
      </c>
      <c r="M1817" s="16">
        <v>0</v>
      </c>
      <c r="N1817" s="16">
        <v>0</v>
      </c>
      <c r="O1817" s="16">
        <v>0</v>
      </c>
      <c r="P1817" s="16">
        <v>0</v>
      </c>
      <c r="Q1817" s="7" t="s">
        <v>1294</v>
      </c>
      <c r="R1817" s="7" t="str">
        <f>IF(Q1817="","",VLOOKUP(Q1817,Sheet2!$A$14:$B$65,2,0))</f>
        <v>特定機能病院一般病棟７対１入院基本料</v>
      </c>
      <c r="S1817" s="16">
        <v>46</v>
      </c>
    </row>
    <row r="1818" spans="2:19" outlineLevel="1" x14ac:dyDescent="0.15">
      <c r="B1818" s="10"/>
      <c r="C1818" s="10"/>
      <c r="D1818" s="9" t="s">
        <v>1330</v>
      </c>
      <c r="E1818" s="10"/>
      <c r="F1818" s="10"/>
      <c r="G1818" s="10"/>
      <c r="H1818" s="16">
        <f t="shared" ref="H1818:P1818" si="457">SUBTOTAL(9,H1817:H1817)</f>
        <v>46</v>
      </c>
      <c r="I1818" s="16">
        <f t="shared" si="457"/>
        <v>46</v>
      </c>
      <c r="J1818" s="16">
        <f t="shared" si="457"/>
        <v>0</v>
      </c>
      <c r="K1818" s="16">
        <f t="shared" si="457"/>
        <v>0</v>
      </c>
      <c r="L1818" s="16">
        <f t="shared" si="457"/>
        <v>0</v>
      </c>
      <c r="M1818" s="16">
        <f t="shared" si="457"/>
        <v>0</v>
      </c>
      <c r="N1818" s="16">
        <f t="shared" si="457"/>
        <v>0</v>
      </c>
      <c r="O1818" s="16">
        <f t="shared" si="457"/>
        <v>0</v>
      </c>
      <c r="P1818" s="16">
        <f t="shared" si="457"/>
        <v>0</v>
      </c>
      <c r="Q1818" s="7"/>
      <c r="R1818" s="7"/>
      <c r="S1818" s="16">
        <f>SUBTOTAL(9,S1817:S1817)</f>
        <v>46</v>
      </c>
    </row>
    <row r="1819" spans="2:19" outlineLevel="2" x14ac:dyDescent="0.15">
      <c r="B1819" s="10" t="s">
        <v>1741</v>
      </c>
      <c r="C1819" s="10" t="s">
        <v>27</v>
      </c>
      <c r="D1819" s="7" t="s">
        <v>244</v>
      </c>
      <c r="E1819" s="10" t="s">
        <v>530</v>
      </c>
      <c r="F1819" s="10" t="s">
        <v>1322</v>
      </c>
      <c r="G1819" s="10" t="s">
        <v>1322</v>
      </c>
      <c r="H1819" s="16">
        <v>20</v>
      </c>
      <c r="I1819" s="16">
        <v>20</v>
      </c>
      <c r="J1819" s="16">
        <v>0</v>
      </c>
      <c r="K1819" s="16">
        <v>0</v>
      </c>
      <c r="L1819" s="16">
        <v>0</v>
      </c>
      <c r="M1819" s="16">
        <v>0</v>
      </c>
      <c r="N1819" s="16">
        <v>0</v>
      </c>
      <c r="O1819" s="16">
        <v>0</v>
      </c>
      <c r="P1819" s="16">
        <v>0</v>
      </c>
      <c r="Q1819" s="7" t="s">
        <v>1254</v>
      </c>
      <c r="R1819" s="7" t="str">
        <f>IF(Q1819="","",VLOOKUP(Q1819,Sheet2!$A$14:$B$65,2,0))</f>
        <v>急性期一般入院料２</v>
      </c>
      <c r="S1819" s="16">
        <v>20</v>
      </c>
    </row>
    <row r="1820" spans="2:19" outlineLevel="2" x14ac:dyDescent="0.15">
      <c r="B1820" s="10" t="s">
        <v>1741</v>
      </c>
      <c r="C1820" s="10" t="s">
        <v>27</v>
      </c>
      <c r="D1820" s="7" t="s">
        <v>244</v>
      </c>
      <c r="E1820" s="10" t="s">
        <v>523</v>
      </c>
      <c r="F1820" s="10" t="s">
        <v>1193</v>
      </c>
      <c r="G1820" s="10" t="s">
        <v>1193</v>
      </c>
      <c r="H1820" s="16">
        <v>0</v>
      </c>
      <c r="I1820" s="16">
        <v>0</v>
      </c>
      <c r="J1820" s="16">
        <v>0</v>
      </c>
      <c r="K1820" s="16">
        <v>50</v>
      </c>
      <c r="L1820" s="16">
        <v>50</v>
      </c>
      <c r="M1820" s="16">
        <v>0</v>
      </c>
      <c r="N1820" s="16">
        <v>0</v>
      </c>
      <c r="O1820" s="16">
        <v>0</v>
      </c>
      <c r="P1820" s="16">
        <v>0</v>
      </c>
      <c r="Q1820" s="7" t="s">
        <v>1266</v>
      </c>
      <c r="R1820" s="7" t="str">
        <f>IF(Q1820="","",VLOOKUP(Q1820,Sheet2!$A$14:$B$65,2,0))</f>
        <v>急性期一般入院料７</v>
      </c>
      <c r="S1820" s="16">
        <v>50</v>
      </c>
    </row>
    <row r="1821" spans="2:19" outlineLevel="2" x14ac:dyDescent="0.15">
      <c r="B1821" s="10" t="s">
        <v>1741</v>
      </c>
      <c r="C1821" s="10" t="s">
        <v>27</v>
      </c>
      <c r="D1821" s="7" t="s">
        <v>244</v>
      </c>
      <c r="E1821" s="10" t="s">
        <v>524</v>
      </c>
      <c r="F1821" s="10" t="s">
        <v>1323</v>
      </c>
      <c r="G1821" s="10" t="s">
        <v>1323</v>
      </c>
      <c r="H1821" s="16">
        <v>0</v>
      </c>
      <c r="I1821" s="16">
        <v>0</v>
      </c>
      <c r="J1821" s="16">
        <v>0</v>
      </c>
      <c r="K1821" s="16">
        <v>50</v>
      </c>
      <c r="L1821" s="16">
        <v>50</v>
      </c>
      <c r="M1821" s="16">
        <v>0</v>
      </c>
      <c r="N1821" s="16">
        <v>0</v>
      </c>
      <c r="O1821" s="16">
        <v>0</v>
      </c>
      <c r="P1821" s="16">
        <v>0</v>
      </c>
      <c r="Q1821" s="7" t="s">
        <v>1283</v>
      </c>
      <c r="R1821" s="7" t="str">
        <f>IF(Q1821="","",VLOOKUP(Q1821,Sheet2!$A$14:$B$65,2,0))</f>
        <v>特殊疾患入院医療管理料</v>
      </c>
      <c r="S1821" s="16">
        <v>50</v>
      </c>
    </row>
    <row r="1822" spans="2:19" outlineLevel="1" x14ac:dyDescent="0.15">
      <c r="B1822" s="10"/>
      <c r="C1822" s="10"/>
      <c r="D1822" s="9" t="s">
        <v>1502</v>
      </c>
      <c r="E1822" s="10"/>
      <c r="F1822" s="10"/>
      <c r="G1822" s="10"/>
      <c r="H1822" s="16">
        <f t="shared" ref="H1822:P1822" si="458">SUBTOTAL(9,H1819:H1821)</f>
        <v>20</v>
      </c>
      <c r="I1822" s="16">
        <f t="shared" si="458"/>
        <v>20</v>
      </c>
      <c r="J1822" s="16">
        <f t="shared" si="458"/>
        <v>0</v>
      </c>
      <c r="K1822" s="16">
        <f t="shared" si="458"/>
        <v>100</v>
      </c>
      <c r="L1822" s="16">
        <f t="shared" si="458"/>
        <v>100</v>
      </c>
      <c r="M1822" s="16">
        <f t="shared" si="458"/>
        <v>0</v>
      </c>
      <c r="N1822" s="16">
        <f t="shared" si="458"/>
        <v>0</v>
      </c>
      <c r="O1822" s="16">
        <f t="shared" si="458"/>
        <v>0</v>
      </c>
      <c r="P1822" s="16">
        <f t="shared" si="458"/>
        <v>0</v>
      </c>
      <c r="Q1822" s="7"/>
      <c r="R1822" s="7"/>
      <c r="S1822" s="16">
        <f>SUBTOTAL(9,S1819:S1821)</f>
        <v>120</v>
      </c>
    </row>
    <row r="1823" spans="2:19" outlineLevel="2" x14ac:dyDescent="0.15">
      <c r="B1823" s="10" t="s">
        <v>1741</v>
      </c>
      <c r="C1823" s="10" t="s">
        <v>27</v>
      </c>
      <c r="D1823" s="7" t="s">
        <v>328</v>
      </c>
      <c r="E1823" s="10" t="s">
        <v>533</v>
      </c>
      <c r="F1823" s="10" t="s">
        <v>1321</v>
      </c>
      <c r="G1823" s="10" t="s">
        <v>1321</v>
      </c>
      <c r="H1823" s="16">
        <v>15</v>
      </c>
      <c r="I1823" s="16">
        <v>12</v>
      </c>
      <c r="J1823" s="16">
        <v>3</v>
      </c>
      <c r="K1823" s="16">
        <v>0</v>
      </c>
      <c r="L1823" s="16">
        <v>0</v>
      </c>
      <c r="M1823" s="16">
        <v>0</v>
      </c>
      <c r="N1823" s="16">
        <v>0</v>
      </c>
      <c r="O1823" s="16">
        <v>0</v>
      </c>
      <c r="P1823" s="16">
        <v>0</v>
      </c>
      <c r="Q1823" s="7" t="s">
        <v>1301</v>
      </c>
      <c r="R1823" s="7" t="str">
        <f>IF(Q1823="","",VLOOKUP(Q1823,Sheet2!$A$14:$B$65,2,0))</f>
        <v>救命救急入院料３</v>
      </c>
      <c r="S1823" s="16">
        <v>12</v>
      </c>
    </row>
    <row r="1824" spans="2:19" outlineLevel="2" x14ac:dyDescent="0.15">
      <c r="B1824" s="10" t="s">
        <v>1741</v>
      </c>
      <c r="C1824" s="10" t="s">
        <v>27</v>
      </c>
      <c r="D1824" s="7" t="s">
        <v>328</v>
      </c>
      <c r="E1824" s="10" t="s">
        <v>851</v>
      </c>
      <c r="F1824" s="10" t="s">
        <v>1323</v>
      </c>
      <c r="G1824" s="10" t="s">
        <v>1323</v>
      </c>
      <c r="H1824" s="16">
        <v>71</v>
      </c>
      <c r="I1824" s="16">
        <v>58</v>
      </c>
      <c r="J1824" s="16">
        <v>13</v>
      </c>
      <c r="K1824" s="16">
        <v>0</v>
      </c>
      <c r="L1824" s="16">
        <v>0</v>
      </c>
      <c r="M1824" s="16">
        <v>0</v>
      </c>
      <c r="N1824" s="16">
        <v>0</v>
      </c>
      <c r="O1824" s="16">
        <v>0</v>
      </c>
      <c r="P1824" s="16">
        <v>0</v>
      </c>
      <c r="Q1824" s="7" t="s">
        <v>1282</v>
      </c>
      <c r="R1824" s="7" t="str">
        <f>IF(Q1824="","",VLOOKUP(Q1824,Sheet2!$A$14:$B$65,2,0))</f>
        <v>小児入院医療管理料３</v>
      </c>
      <c r="S1824" s="16">
        <v>58</v>
      </c>
    </row>
    <row r="1825" spans="2:19" outlineLevel="2" x14ac:dyDescent="0.15">
      <c r="B1825" s="10" t="s">
        <v>1741</v>
      </c>
      <c r="C1825" s="10" t="s">
        <v>27</v>
      </c>
      <c r="D1825" s="7" t="s">
        <v>328</v>
      </c>
      <c r="E1825" s="10" t="s">
        <v>852</v>
      </c>
      <c r="F1825" s="10" t="s">
        <v>1322</v>
      </c>
      <c r="G1825" s="10" t="s">
        <v>1322</v>
      </c>
      <c r="H1825" s="16">
        <v>38</v>
      </c>
      <c r="I1825" s="16">
        <v>30</v>
      </c>
      <c r="J1825" s="16">
        <v>8</v>
      </c>
      <c r="K1825" s="16">
        <v>0</v>
      </c>
      <c r="L1825" s="16">
        <v>0</v>
      </c>
      <c r="M1825" s="16">
        <v>0</v>
      </c>
      <c r="N1825" s="16">
        <v>0</v>
      </c>
      <c r="O1825" s="16">
        <v>0</v>
      </c>
      <c r="P1825" s="16">
        <v>0</v>
      </c>
      <c r="Q1825" s="7" t="s">
        <v>1219</v>
      </c>
      <c r="R1825" s="7" t="str">
        <f>IF(Q1825="","",VLOOKUP(Q1825,Sheet2!$A$14:$B$65,2,0))</f>
        <v>急性期一般入院料１</v>
      </c>
      <c r="S1825" s="16">
        <v>30</v>
      </c>
    </row>
    <row r="1826" spans="2:19" outlineLevel="2" x14ac:dyDescent="0.15">
      <c r="B1826" s="10" t="s">
        <v>1741</v>
      </c>
      <c r="C1826" s="10" t="s">
        <v>27</v>
      </c>
      <c r="D1826" s="7" t="s">
        <v>328</v>
      </c>
      <c r="E1826" s="10" t="s">
        <v>853</v>
      </c>
      <c r="F1826" s="10" t="s">
        <v>1323</v>
      </c>
      <c r="G1826" s="10" t="s">
        <v>1323</v>
      </c>
      <c r="H1826" s="16">
        <v>35</v>
      </c>
      <c r="I1826" s="16">
        <v>32</v>
      </c>
      <c r="J1826" s="16">
        <v>3</v>
      </c>
      <c r="K1826" s="16">
        <v>0</v>
      </c>
      <c r="L1826" s="16">
        <v>0</v>
      </c>
      <c r="M1826" s="16">
        <v>0</v>
      </c>
      <c r="N1826" s="16">
        <v>0</v>
      </c>
      <c r="O1826" s="16">
        <v>0</v>
      </c>
      <c r="P1826" s="16">
        <v>0</v>
      </c>
      <c r="Q1826" s="7" t="s">
        <v>1276</v>
      </c>
      <c r="R1826" s="7" t="str">
        <f>IF(Q1826="","",VLOOKUP(Q1826,Sheet2!$A$14:$B$65,2,0))</f>
        <v>小児入院医療管理料１</v>
      </c>
      <c r="S1826" s="16">
        <v>32</v>
      </c>
    </row>
    <row r="1827" spans="2:19" outlineLevel="2" x14ac:dyDescent="0.15">
      <c r="B1827" s="10" t="s">
        <v>1741</v>
      </c>
      <c r="C1827" s="10" t="s">
        <v>27</v>
      </c>
      <c r="D1827" s="7" t="s">
        <v>328</v>
      </c>
      <c r="E1827" s="10" t="s">
        <v>504</v>
      </c>
      <c r="F1827" s="10" t="s">
        <v>1322</v>
      </c>
      <c r="G1827" s="10" t="s">
        <v>1322</v>
      </c>
      <c r="H1827" s="16">
        <v>35</v>
      </c>
      <c r="I1827" s="16">
        <v>30</v>
      </c>
      <c r="J1827" s="16">
        <v>5</v>
      </c>
      <c r="K1827" s="16">
        <v>0</v>
      </c>
      <c r="L1827" s="16">
        <v>0</v>
      </c>
      <c r="M1827" s="16">
        <v>0</v>
      </c>
      <c r="N1827" s="16">
        <v>0</v>
      </c>
      <c r="O1827" s="16">
        <v>0</v>
      </c>
      <c r="P1827" s="16">
        <v>0</v>
      </c>
      <c r="Q1827" s="7" t="s">
        <v>1219</v>
      </c>
      <c r="R1827" s="7" t="str">
        <f>IF(Q1827="","",VLOOKUP(Q1827,Sheet2!$A$14:$B$65,2,0))</f>
        <v>急性期一般入院料１</v>
      </c>
      <c r="S1827" s="16">
        <v>30</v>
      </c>
    </row>
    <row r="1828" spans="2:19" outlineLevel="2" x14ac:dyDescent="0.15">
      <c r="B1828" s="10" t="s">
        <v>1741</v>
      </c>
      <c r="C1828" s="10" t="s">
        <v>27</v>
      </c>
      <c r="D1828" s="7" t="s">
        <v>328</v>
      </c>
      <c r="E1828" s="10" t="s">
        <v>505</v>
      </c>
      <c r="F1828" s="10" t="s">
        <v>1322</v>
      </c>
      <c r="G1828" s="10" t="s">
        <v>1322</v>
      </c>
      <c r="H1828" s="16">
        <v>59</v>
      </c>
      <c r="I1828" s="16">
        <v>52</v>
      </c>
      <c r="J1828" s="16">
        <v>7</v>
      </c>
      <c r="K1828" s="16">
        <v>0</v>
      </c>
      <c r="L1828" s="16">
        <v>0</v>
      </c>
      <c r="M1828" s="16">
        <v>0</v>
      </c>
      <c r="N1828" s="16">
        <v>0</v>
      </c>
      <c r="O1828" s="16">
        <v>0</v>
      </c>
      <c r="P1828" s="16">
        <v>0</v>
      </c>
      <c r="Q1828" s="7" t="s">
        <v>1219</v>
      </c>
      <c r="R1828" s="7" t="str">
        <f>IF(Q1828="","",VLOOKUP(Q1828,Sheet2!$A$14:$B$65,2,0))</f>
        <v>急性期一般入院料１</v>
      </c>
      <c r="S1828" s="16">
        <v>52</v>
      </c>
    </row>
    <row r="1829" spans="2:19" outlineLevel="2" x14ac:dyDescent="0.15">
      <c r="B1829" s="10" t="s">
        <v>1741</v>
      </c>
      <c r="C1829" s="10" t="s">
        <v>27</v>
      </c>
      <c r="D1829" s="7" t="s">
        <v>328</v>
      </c>
      <c r="E1829" s="10" t="s">
        <v>854</v>
      </c>
      <c r="F1829" s="10" t="s">
        <v>1322</v>
      </c>
      <c r="G1829" s="10" t="s">
        <v>1322</v>
      </c>
      <c r="H1829" s="16">
        <v>59</v>
      </c>
      <c r="I1829" s="16">
        <v>52</v>
      </c>
      <c r="J1829" s="16">
        <v>7</v>
      </c>
      <c r="K1829" s="16">
        <v>0</v>
      </c>
      <c r="L1829" s="16">
        <v>0</v>
      </c>
      <c r="M1829" s="16">
        <v>0</v>
      </c>
      <c r="N1829" s="16">
        <v>0</v>
      </c>
      <c r="O1829" s="16">
        <v>0</v>
      </c>
      <c r="P1829" s="16">
        <v>0</v>
      </c>
      <c r="Q1829" s="7" t="s">
        <v>1219</v>
      </c>
      <c r="R1829" s="7" t="str">
        <f>IF(Q1829="","",VLOOKUP(Q1829,Sheet2!$A$14:$B$65,2,0))</f>
        <v>急性期一般入院料１</v>
      </c>
      <c r="S1829" s="16">
        <v>52</v>
      </c>
    </row>
    <row r="1830" spans="2:19" outlineLevel="2" x14ac:dyDescent="0.15">
      <c r="B1830" s="10" t="s">
        <v>1741</v>
      </c>
      <c r="C1830" s="10" t="s">
        <v>27</v>
      </c>
      <c r="D1830" s="7" t="s">
        <v>328</v>
      </c>
      <c r="E1830" s="10" t="s">
        <v>855</v>
      </c>
      <c r="F1830" s="10" t="s">
        <v>1322</v>
      </c>
      <c r="G1830" s="10" t="s">
        <v>1322</v>
      </c>
      <c r="H1830" s="16">
        <v>59</v>
      </c>
      <c r="I1830" s="16">
        <v>52</v>
      </c>
      <c r="J1830" s="16">
        <v>7</v>
      </c>
      <c r="K1830" s="16">
        <v>0</v>
      </c>
      <c r="L1830" s="16">
        <v>0</v>
      </c>
      <c r="M1830" s="16">
        <v>0</v>
      </c>
      <c r="N1830" s="16">
        <v>0</v>
      </c>
      <c r="O1830" s="16">
        <v>0</v>
      </c>
      <c r="P1830" s="16">
        <v>0</v>
      </c>
      <c r="Q1830" s="7" t="s">
        <v>1219</v>
      </c>
      <c r="R1830" s="7" t="str">
        <f>IF(Q1830="","",VLOOKUP(Q1830,Sheet2!$A$14:$B$65,2,0))</f>
        <v>急性期一般入院料１</v>
      </c>
      <c r="S1830" s="16">
        <v>52</v>
      </c>
    </row>
    <row r="1831" spans="2:19" outlineLevel="2" x14ac:dyDescent="0.15">
      <c r="B1831" s="10" t="s">
        <v>1741</v>
      </c>
      <c r="C1831" s="10" t="s">
        <v>27</v>
      </c>
      <c r="D1831" s="7" t="s">
        <v>328</v>
      </c>
      <c r="E1831" s="10" t="s">
        <v>1128</v>
      </c>
      <c r="F1831" s="10" t="s">
        <v>1322</v>
      </c>
      <c r="G1831" s="10" t="s">
        <v>1322</v>
      </c>
      <c r="H1831" s="16">
        <v>22</v>
      </c>
      <c r="I1831" s="16">
        <v>22</v>
      </c>
      <c r="J1831" s="16">
        <v>0</v>
      </c>
      <c r="K1831" s="16">
        <v>0</v>
      </c>
      <c r="L1831" s="16">
        <v>0</v>
      </c>
      <c r="M1831" s="16">
        <v>0</v>
      </c>
      <c r="N1831" s="16">
        <v>0</v>
      </c>
      <c r="O1831" s="16">
        <v>0</v>
      </c>
      <c r="P1831" s="16">
        <v>0</v>
      </c>
      <c r="Q1831" s="7" t="s">
        <v>1290</v>
      </c>
      <c r="R1831" s="7" t="str">
        <f>IF(Q1831="","",VLOOKUP(Q1831,Sheet2!$A$14:$B$65,2,0))</f>
        <v>回復期リハビリテーション病棟入院料４</v>
      </c>
      <c r="S1831" s="16">
        <v>22</v>
      </c>
    </row>
    <row r="1832" spans="2:19" outlineLevel="2" x14ac:dyDescent="0.15">
      <c r="B1832" s="10" t="s">
        <v>1741</v>
      </c>
      <c r="C1832" s="10" t="s">
        <v>27</v>
      </c>
      <c r="D1832" s="7" t="s">
        <v>328</v>
      </c>
      <c r="E1832" s="10" t="s">
        <v>503</v>
      </c>
      <c r="F1832" s="10" t="s">
        <v>1324</v>
      </c>
      <c r="G1832" s="10" t="s">
        <v>1324</v>
      </c>
      <c r="H1832" s="16">
        <v>10</v>
      </c>
      <c r="I1832" s="16">
        <v>0</v>
      </c>
      <c r="J1832" s="16">
        <v>10</v>
      </c>
      <c r="K1832" s="16">
        <v>0</v>
      </c>
      <c r="L1832" s="16">
        <v>0</v>
      </c>
      <c r="M1832" s="16">
        <v>0</v>
      </c>
      <c r="N1832" s="16">
        <v>0</v>
      </c>
      <c r="O1832" s="16">
        <v>0</v>
      </c>
      <c r="P1832" s="16">
        <v>0</v>
      </c>
      <c r="Q1832" s="7" t="s">
        <v>433</v>
      </c>
      <c r="R1832" s="7" t="str">
        <f>IF(Q1832="","",VLOOKUP(Q1832,Sheet2!$A$14:$B$65,2,0))</f>
        <v/>
      </c>
      <c r="S1832" s="16">
        <v>0</v>
      </c>
    </row>
    <row r="1833" spans="2:19" outlineLevel="1" x14ac:dyDescent="0.15">
      <c r="B1833" s="10"/>
      <c r="C1833" s="10"/>
      <c r="D1833" s="9" t="s">
        <v>1586</v>
      </c>
      <c r="E1833" s="10"/>
      <c r="F1833" s="10"/>
      <c r="G1833" s="10"/>
      <c r="H1833" s="16">
        <f t="shared" ref="H1833:P1833" si="459">SUBTOTAL(9,H1823:H1832)</f>
        <v>403</v>
      </c>
      <c r="I1833" s="16">
        <f t="shared" si="459"/>
        <v>340</v>
      </c>
      <c r="J1833" s="16">
        <f t="shared" si="459"/>
        <v>63</v>
      </c>
      <c r="K1833" s="16">
        <f t="shared" si="459"/>
        <v>0</v>
      </c>
      <c r="L1833" s="16">
        <f t="shared" si="459"/>
        <v>0</v>
      </c>
      <c r="M1833" s="16">
        <f t="shared" si="459"/>
        <v>0</v>
      </c>
      <c r="N1833" s="16">
        <f t="shared" si="459"/>
        <v>0</v>
      </c>
      <c r="O1833" s="16">
        <f t="shared" si="459"/>
        <v>0</v>
      </c>
      <c r="P1833" s="16">
        <f t="shared" si="459"/>
        <v>0</v>
      </c>
      <c r="Q1833" s="7"/>
      <c r="R1833" s="7"/>
      <c r="S1833" s="16">
        <f>SUBTOTAL(9,S1823:S1832)</f>
        <v>340</v>
      </c>
    </row>
    <row r="1834" spans="2:19" outlineLevel="2" x14ac:dyDescent="0.15">
      <c r="B1834" s="10" t="s">
        <v>1741</v>
      </c>
      <c r="C1834" s="10" t="s">
        <v>27</v>
      </c>
      <c r="D1834" s="7" t="s">
        <v>119</v>
      </c>
      <c r="E1834" s="10" t="s">
        <v>657</v>
      </c>
      <c r="F1834" s="10" t="s">
        <v>1322</v>
      </c>
      <c r="G1834" s="10" t="s">
        <v>1322</v>
      </c>
      <c r="H1834" s="16">
        <v>59</v>
      </c>
      <c r="I1834" s="16">
        <v>59</v>
      </c>
      <c r="J1834" s="16">
        <v>0</v>
      </c>
      <c r="K1834" s="16">
        <v>0</v>
      </c>
      <c r="L1834" s="16">
        <v>0</v>
      </c>
      <c r="M1834" s="16">
        <v>0</v>
      </c>
      <c r="N1834" s="16">
        <v>0</v>
      </c>
      <c r="O1834" s="16">
        <v>0</v>
      </c>
      <c r="P1834" s="16">
        <v>0</v>
      </c>
      <c r="Q1834" s="7" t="s">
        <v>1219</v>
      </c>
      <c r="R1834" s="7" t="str">
        <f>IF(Q1834="","",VLOOKUP(Q1834,Sheet2!$A$14:$B$65,2,0))</f>
        <v>急性期一般入院料１</v>
      </c>
      <c r="S1834" s="16">
        <v>59</v>
      </c>
    </row>
    <row r="1835" spans="2:19" outlineLevel="2" x14ac:dyDescent="0.15">
      <c r="B1835" s="10" t="s">
        <v>1741</v>
      </c>
      <c r="C1835" s="10" t="s">
        <v>27</v>
      </c>
      <c r="D1835" s="7" t="s">
        <v>119</v>
      </c>
      <c r="E1835" s="10" t="s">
        <v>658</v>
      </c>
      <c r="F1835" s="10" t="s">
        <v>1322</v>
      </c>
      <c r="G1835" s="10" t="s">
        <v>1322</v>
      </c>
      <c r="H1835" s="16">
        <v>50</v>
      </c>
      <c r="I1835" s="16">
        <v>50</v>
      </c>
      <c r="J1835" s="16">
        <v>0</v>
      </c>
      <c r="K1835" s="16">
        <v>0</v>
      </c>
      <c r="L1835" s="16">
        <v>0</v>
      </c>
      <c r="M1835" s="16">
        <v>0</v>
      </c>
      <c r="N1835" s="16">
        <v>0</v>
      </c>
      <c r="O1835" s="16">
        <v>0</v>
      </c>
      <c r="P1835" s="16">
        <v>0</v>
      </c>
      <c r="Q1835" s="7" t="s">
        <v>1219</v>
      </c>
      <c r="R1835" s="7" t="str">
        <f>IF(Q1835="","",VLOOKUP(Q1835,Sheet2!$A$14:$B$65,2,0))</f>
        <v>急性期一般入院料１</v>
      </c>
      <c r="S1835" s="16">
        <v>50</v>
      </c>
    </row>
    <row r="1836" spans="2:19" outlineLevel="2" x14ac:dyDescent="0.15">
      <c r="B1836" s="10" t="s">
        <v>1741</v>
      </c>
      <c r="C1836" s="10" t="s">
        <v>27</v>
      </c>
      <c r="D1836" s="7" t="s">
        <v>119</v>
      </c>
      <c r="E1836" s="10" t="s">
        <v>659</v>
      </c>
      <c r="F1836" s="10" t="s">
        <v>1322</v>
      </c>
      <c r="G1836" s="10" t="s">
        <v>1322</v>
      </c>
      <c r="H1836" s="16">
        <v>55</v>
      </c>
      <c r="I1836" s="16">
        <v>55</v>
      </c>
      <c r="J1836" s="16">
        <v>0</v>
      </c>
      <c r="K1836" s="16">
        <v>0</v>
      </c>
      <c r="L1836" s="16">
        <v>0</v>
      </c>
      <c r="M1836" s="16">
        <v>0</v>
      </c>
      <c r="N1836" s="16">
        <v>0</v>
      </c>
      <c r="O1836" s="16">
        <v>0</v>
      </c>
      <c r="P1836" s="16">
        <v>0</v>
      </c>
      <c r="Q1836" s="7" t="s">
        <v>1219</v>
      </c>
      <c r="R1836" s="7" t="str">
        <f>IF(Q1836="","",VLOOKUP(Q1836,Sheet2!$A$14:$B$65,2,0))</f>
        <v>急性期一般入院料１</v>
      </c>
      <c r="S1836" s="16">
        <v>55</v>
      </c>
    </row>
    <row r="1837" spans="2:19" outlineLevel="2" x14ac:dyDescent="0.15">
      <c r="B1837" s="10" t="s">
        <v>1741</v>
      </c>
      <c r="C1837" s="10" t="s">
        <v>27</v>
      </c>
      <c r="D1837" s="7" t="s">
        <v>119</v>
      </c>
      <c r="E1837" s="10" t="s">
        <v>660</v>
      </c>
      <c r="F1837" s="10" t="s">
        <v>1323</v>
      </c>
      <c r="G1837" s="10" t="s">
        <v>1323</v>
      </c>
      <c r="H1837" s="16">
        <v>57</v>
      </c>
      <c r="I1837" s="16">
        <v>48</v>
      </c>
      <c r="J1837" s="16">
        <v>9</v>
      </c>
      <c r="K1837" s="16">
        <v>0</v>
      </c>
      <c r="L1837" s="16">
        <v>0</v>
      </c>
      <c r="M1837" s="16">
        <v>0</v>
      </c>
      <c r="N1837" s="16">
        <v>0</v>
      </c>
      <c r="O1837" s="16">
        <v>0</v>
      </c>
      <c r="P1837" s="16">
        <v>0</v>
      </c>
      <c r="Q1837" s="7" t="s">
        <v>1274</v>
      </c>
      <c r="R1837" s="7" t="str">
        <f>IF(Q1837="","",VLOOKUP(Q1837,Sheet2!$A$14:$B$65,2,0))</f>
        <v>小児入院医療管理料２</v>
      </c>
      <c r="S1837" s="16">
        <v>57</v>
      </c>
    </row>
    <row r="1838" spans="2:19" outlineLevel="2" x14ac:dyDescent="0.15">
      <c r="B1838" s="10" t="s">
        <v>1741</v>
      </c>
      <c r="C1838" s="10" t="s">
        <v>27</v>
      </c>
      <c r="D1838" s="7" t="s">
        <v>119</v>
      </c>
      <c r="E1838" s="10" t="s">
        <v>661</v>
      </c>
      <c r="F1838" s="10" t="s">
        <v>1322</v>
      </c>
      <c r="G1838" s="10" t="s">
        <v>1322</v>
      </c>
      <c r="H1838" s="16">
        <v>58</v>
      </c>
      <c r="I1838" s="16">
        <v>54</v>
      </c>
      <c r="J1838" s="16">
        <v>4</v>
      </c>
      <c r="K1838" s="16">
        <v>0</v>
      </c>
      <c r="L1838" s="16">
        <v>0</v>
      </c>
      <c r="M1838" s="16">
        <v>0</v>
      </c>
      <c r="N1838" s="16">
        <v>0</v>
      </c>
      <c r="O1838" s="16">
        <v>0</v>
      </c>
      <c r="P1838" s="16">
        <v>0</v>
      </c>
      <c r="Q1838" s="7" t="s">
        <v>1219</v>
      </c>
      <c r="R1838" s="7" t="str">
        <f>IF(Q1838="","",VLOOKUP(Q1838,Sheet2!$A$14:$B$65,2,0))</f>
        <v>急性期一般入院料１</v>
      </c>
      <c r="S1838" s="16">
        <v>58</v>
      </c>
    </row>
    <row r="1839" spans="2:19" outlineLevel="2" x14ac:dyDescent="0.15">
      <c r="B1839" s="10" t="s">
        <v>1741</v>
      </c>
      <c r="C1839" s="10" t="s">
        <v>27</v>
      </c>
      <c r="D1839" s="7" t="s">
        <v>119</v>
      </c>
      <c r="E1839" s="10" t="s">
        <v>662</v>
      </c>
      <c r="F1839" s="10" t="s">
        <v>1323</v>
      </c>
      <c r="G1839" s="10" t="s">
        <v>1323</v>
      </c>
      <c r="H1839" s="16">
        <v>59</v>
      </c>
      <c r="I1839" s="16">
        <v>54</v>
      </c>
      <c r="J1839" s="16">
        <v>5</v>
      </c>
      <c r="K1839" s="16">
        <v>0</v>
      </c>
      <c r="L1839" s="16">
        <v>0</v>
      </c>
      <c r="M1839" s="16">
        <v>0</v>
      </c>
      <c r="N1839" s="16">
        <v>0</v>
      </c>
      <c r="O1839" s="16">
        <v>0</v>
      </c>
      <c r="P1839" s="16">
        <v>0</v>
      </c>
      <c r="Q1839" s="7" t="s">
        <v>1282</v>
      </c>
      <c r="R1839" s="7" t="str">
        <f>IF(Q1839="","",VLOOKUP(Q1839,Sheet2!$A$14:$B$65,2,0))</f>
        <v>小児入院医療管理料３</v>
      </c>
      <c r="S1839" s="16">
        <v>59</v>
      </c>
    </row>
    <row r="1840" spans="2:19" outlineLevel="2" x14ac:dyDescent="0.15">
      <c r="B1840" s="10" t="s">
        <v>1741</v>
      </c>
      <c r="C1840" s="10" t="s">
        <v>27</v>
      </c>
      <c r="D1840" s="7" t="s">
        <v>119</v>
      </c>
      <c r="E1840" s="10" t="s">
        <v>663</v>
      </c>
      <c r="F1840" s="10" t="s">
        <v>1322</v>
      </c>
      <c r="G1840" s="10" t="s">
        <v>1322</v>
      </c>
      <c r="H1840" s="16">
        <v>59</v>
      </c>
      <c r="I1840" s="16">
        <v>55</v>
      </c>
      <c r="J1840" s="16">
        <v>4</v>
      </c>
      <c r="K1840" s="16">
        <v>0</v>
      </c>
      <c r="L1840" s="16">
        <v>0</v>
      </c>
      <c r="M1840" s="16">
        <v>0</v>
      </c>
      <c r="N1840" s="16">
        <v>0</v>
      </c>
      <c r="O1840" s="16">
        <v>0</v>
      </c>
      <c r="P1840" s="16">
        <v>0</v>
      </c>
      <c r="Q1840" s="7" t="s">
        <v>1219</v>
      </c>
      <c r="R1840" s="7" t="str">
        <f>IF(Q1840="","",VLOOKUP(Q1840,Sheet2!$A$14:$B$65,2,0))</f>
        <v>急性期一般入院料１</v>
      </c>
      <c r="S1840" s="16">
        <v>59</v>
      </c>
    </row>
    <row r="1841" spans="2:19" outlineLevel="2" x14ac:dyDescent="0.15">
      <c r="B1841" s="10" t="s">
        <v>1741</v>
      </c>
      <c r="C1841" s="10" t="s">
        <v>27</v>
      </c>
      <c r="D1841" s="7" t="s">
        <v>119</v>
      </c>
      <c r="E1841" s="10" t="s">
        <v>664</v>
      </c>
      <c r="F1841" s="10" t="s">
        <v>1322</v>
      </c>
      <c r="G1841" s="10" t="s">
        <v>1322</v>
      </c>
      <c r="H1841" s="16">
        <v>33</v>
      </c>
      <c r="I1841" s="16">
        <v>31</v>
      </c>
      <c r="J1841" s="16">
        <v>2</v>
      </c>
      <c r="K1841" s="16">
        <v>0</v>
      </c>
      <c r="L1841" s="16">
        <v>0</v>
      </c>
      <c r="M1841" s="16">
        <v>0</v>
      </c>
      <c r="N1841" s="16">
        <v>0</v>
      </c>
      <c r="O1841" s="16">
        <v>0</v>
      </c>
      <c r="P1841" s="16">
        <v>0</v>
      </c>
      <c r="Q1841" s="7" t="s">
        <v>1219</v>
      </c>
      <c r="R1841" s="7" t="str">
        <f>IF(Q1841="","",VLOOKUP(Q1841,Sheet2!$A$14:$B$65,2,0))</f>
        <v>急性期一般入院料１</v>
      </c>
      <c r="S1841" s="16">
        <v>33</v>
      </c>
    </row>
    <row r="1842" spans="2:19" outlineLevel="2" x14ac:dyDescent="0.15">
      <c r="B1842" s="10" t="s">
        <v>1741</v>
      </c>
      <c r="C1842" s="10" t="s">
        <v>27</v>
      </c>
      <c r="D1842" s="7" t="s">
        <v>119</v>
      </c>
      <c r="E1842" s="10" t="s">
        <v>665</v>
      </c>
      <c r="F1842" s="10" t="s">
        <v>1322</v>
      </c>
      <c r="G1842" s="10" t="s">
        <v>1322</v>
      </c>
      <c r="H1842" s="16">
        <v>16</v>
      </c>
      <c r="I1842" s="16">
        <v>16</v>
      </c>
      <c r="J1842" s="16">
        <v>0</v>
      </c>
      <c r="K1842" s="16">
        <v>0</v>
      </c>
      <c r="L1842" s="16">
        <v>0</v>
      </c>
      <c r="M1842" s="16">
        <v>0</v>
      </c>
      <c r="N1842" s="16">
        <v>0</v>
      </c>
      <c r="O1842" s="16">
        <v>0</v>
      </c>
      <c r="P1842" s="16">
        <v>0</v>
      </c>
      <c r="Q1842" s="7" t="s">
        <v>1290</v>
      </c>
      <c r="R1842" s="7" t="str">
        <f>IF(Q1842="","",VLOOKUP(Q1842,Sheet2!$A$14:$B$65,2,0))</f>
        <v>回復期リハビリテーション病棟入院料４</v>
      </c>
      <c r="S1842" s="16">
        <v>16</v>
      </c>
    </row>
    <row r="1843" spans="2:19" outlineLevel="2" x14ac:dyDescent="0.15">
      <c r="B1843" s="10" t="s">
        <v>1741</v>
      </c>
      <c r="C1843" s="10" t="s">
        <v>27</v>
      </c>
      <c r="D1843" s="7" t="s">
        <v>119</v>
      </c>
      <c r="E1843" s="10" t="s">
        <v>467</v>
      </c>
      <c r="F1843" s="10" t="s">
        <v>1321</v>
      </c>
      <c r="G1843" s="10" t="s">
        <v>1321</v>
      </c>
      <c r="H1843" s="16">
        <v>7</v>
      </c>
      <c r="I1843" s="16">
        <v>6</v>
      </c>
      <c r="J1843" s="16">
        <v>1</v>
      </c>
      <c r="K1843" s="16">
        <v>0</v>
      </c>
      <c r="L1843" s="16">
        <v>0</v>
      </c>
      <c r="M1843" s="16">
        <v>0</v>
      </c>
      <c r="N1843" s="16">
        <v>0</v>
      </c>
      <c r="O1843" s="16">
        <v>0</v>
      </c>
      <c r="P1843" s="16">
        <v>0</v>
      </c>
      <c r="Q1843" s="7" t="s">
        <v>1298</v>
      </c>
      <c r="R1843" s="7" t="str">
        <f>IF(Q1843="","",VLOOKUP(Q1843,Sheet2!$A$14:$B$65,2,0))</f>
        <v>救命救急入院料２</v>
      </c>
      <c r="S1843" s="16">
        <v>7</v>
      </c>
    </row>
    <row r="1844" spans="2:19" outlineLevel="1" x14ac:dyDescent="0.15">
      <c r="B1844" s="10"/>
      <c r="C1844" s="10"/>
      <c r="D1844" s="9" t="s">
        <v>1378</v>
      </c>
      <c r="E1844" s="10"/>
      <c r="F1844" s="10"/>
      <c r="G1844" s="10"/>
      <c r="H1844" s="16">
        <f t="shared" ref="H1844:P1844" si="460">SUBTOTAL(9,H1834:H1843)</f>
        <v>453</v>
      </c>
      <c r="I1844" s="16">
        <f t="shared" si="460"/>
        <v>428</v>
      </c>
      <c r="J1844" s="16">
        <f t="shared" si="460"/>
        <v>25</v>
      </c>
      <c r="K1844" s="16">
        <f t="shared" si="460"/>
        <v>0</v>
      </c>
      <c r="L1844" s="16">
        <f t="shared" si="460"/>
        <v>0</v>
      </c>
      <c r="M1844" s="16">
        <f t="shared" si="460"/>
        <v>0</v>
      </c>
      <c r="N1844" s="16">
        <f t="shared" si="460"/>
        <v>0</v>
      </c>
      <c r="O1844" s="16">
        <f t="shared" si="460"/>
        <v>0</v>
      </c>
      <c r="P1844" s="16">
        <f t="shared" si="460"/>
        <v>0</v>
      </c>
      <c r="Q1844" s="7"/>
      <c r="R1844" s="7"/>
      <c r="S1844" s="16">
        <f>SUBTOTAL(9,S1834:S1843)</f>
        <v>453</v>
      </c>
    </row>
    <row r="1845" spans="2:19" outlineLevel="2" x14ac:dyDescent="0.15">
      <c r="B1845" s="10" t="s">
        <v>1741</v>
      </c>
      <c r="C1845" s="10" t="s">
        <v>27</v>
      </c>
      <c r="D1845" s="7" t="s">
        <v>317</v>
      </c>
      <c r="E1845" s="10" t="s">
        <v>1108</v>
      </c>
      <c r="F1845" s="10" t="s">
        <v>1321</v>
      </c>
      <c r="G1845" s="10" t="s">
        <v>1321</v>
      </c>
      <c r="H1845" s="16">
        <v>14</v>
      </c>
      <c r="I1845" s="16">
        <v>14</v>
      </c>
      <c r="J1845" s="16">
        <v>0</v>
      </c>
      <c r="K1845" s="16">
        <v>0</v>
      </c>
      <c r="L1845" s="16">
        <v>0</v>
      </c>
      <c r="M1845" s="16">
        <v>0</v>
      </c>
      <c r="N1845" s="16">
        <v>0</v>
      </c>
      <c r="O1845" s="16">
        <v>0</v>
      </c>
      <c r="P1845" s="16">
        <v>0</v>
      </c>
      <c r="Q1845" s="7" t="s">
        <v>1277</v>
      </c>
      <c r="R1845" s="7" t="str">
        <f>IF(Q1845="","",VLOOKUP(Q1845,Sheet2!$A$14:$B$65,2,0))</f>
        <v>救命救急入院料１</v>
      </c>
      <c r="S1845" s="16">
        <v>14</v>
      </c>
    </row>
    <row r="1846" spans="2:19" outlineLevel="2" x14ac:dyDescent="0.15">
      <c r="B1846" s="10" t="s">
        <v>1741</v>
      </c>
      <c r="C1846" s="10" t="s">
        <v>27</v>
      </c>
      <c r="D1846" s="7" t="s">
        <v>317</v>
      </c>
      <c r="E1846" s="10" t="s">
        <v>1111</v>
      </c>
      <c r="F1846" s="10" t="s">
        <v>1322</v>
      </c>
      <c r="G1846" s="10" t="s">
        <v>1322</v>
      </c>
      <c r="H1846" s="16">
        <v>58</v>
      </c>
      <c r="I1846" s="16">
        <v>46</v>
      </c>
      <c r="J1846" s="16">
        <v>12</v>
      </c>
      <c r="K1846" s="16">
        <v>0</v>
      </c>
      <c r="L1846" s="16">
        <v>0</v>
      </c>
      <c r="M1846" s="16">
        <v>0</v>
      </c>
      <c r="N1846" s="16">
        <v>0</v>
      </c>
      <c r="O1846" s="16">
        <v>0</v>
      </c>
      <c r="P1846" s="16">
        <v>0</v>
      </c>
      <c r="Q1846" s="7" t="s">
        <v>1295</v>
      </c>
      <c r="R1846" s="7" t="str">
        <f>IF(Q1846="","",VLOOKUP(Q1846,Sheet2!$A$14:$B$65,2,0))</f>
        <v>新生児特定集中治療室管理料１</v>
      </c>
      <c r="S1846" s="16">
        <v>46</v>
      </c>
    </row>
    <row r="1847" spans="2:19" outlineLevel="2" x14ac:dyDescent="0.15">
      <c r="B1847" s="10" t="s">
        <v>1741</v>
      </c>
      <c r="C1847" s="10" t="s">
        <v>27</v>
      </c>
      <c r="D1847" s="7" t="s">
        <v>317</v>
      </c>
      <c r="E1847" s="10" t="s">
        <v>998</v>
      </c>
      <c r="F1847" s="10" t="s">
        <v>1322</v>
      </c>
      <c r="G1847" s="10" t="s">
        <v>1322</v>
      </c>
      <c r="H1847" s="16">
        <v>78</v>
      </c>
      <c r="I1847" s="16">
        <v>60</v>
      </c>
      <c r="J1847" s="16">
        <v>18</v>
      </c>
      <c r="K1847" s="16">
        <v>0</v>
      </c>
      <c r="L1847" s="16">
        <v>0</v>
      </c>
      <c r="M1847" s="16">
        <v>0</v>
      </c>
      <c r="N1847" s="16">
        <v>0</v>
      </c>
      <c r="O1847" s="16">
        <v>0</v>
      </c>
      <c r="P1847" s="16">
        <v>0</v>
      </c>
      <c r="Q1847" s="7" t="s">
        <v>1254</v>
      </c>
      <c r="R1847" s="7" t="str">
        <f>IF(Q1847="","",VLOOKUP(Q1847,Sheet2!$A$14:$B$65,2,0))</f>
        <v>急性期一般入院料２</v>
      </c>
      <c r="S1847" s="16">
        <v>60</v>
      </c>
    </row>
    <row r="1848" spans="2:19" outlineLevel="2" x14ac:dyDescent="0.15">
      <c r="B1848" s="10" t="s">
        <v>1741</v>
      </c>
      <c r="C1848" s="10" t="s">
        <v>27</v>
      </c>
      <c r="D1848" s="7" t="s">
        <v>317</v>
      </c>
      <c r="E1848" s="10" t="s">
        <v>999</v>
      </c>
      <c r="F1848" s="10" t="s">
        <v>1321</v>
      </c>
      <c r="G1848" s="10" t="s">
        <v>1321</v>
      </c>
      <c r="H1848" s="16">
        <v>39</v>
      </c>
      <c r="I1848" s="16">
        <v>20</v>
      </c>
      <c r="J1848" s="16">
        <v>19</v>
      </c>
      <c r="K1848" s="16">
        <v>0</v>
      </c>
      <c r="L1848" s="16">
        <v>0</v>
      </c>
      <c r="M1848" s="16">
        <v>0</v>
      </c>
      <c r="N1848" s="16">
        <v>0</v>
      </c>
      <c r="O1848" s="16">
        <v>0</v>
      </c>
      <c r="P1848" s="16">
        <v>0</v>
      </c>
      <c r="Q1848" s="7" t="s">
        <v>1303</v>
      </c>
      <c r="R1848" s="7" t="str">
        <f>IF(Q1848="","",VLOOKUP(Q1848,Sheet2!$A$14:$B$65,2,0))</f>
        <v>専門病院10対１入院基本料</v>
      </c>
      <c r="S1848" s="16">
        <v>20</v>
      </c>
    </row>
    <row r="1849" spans="2:19" outlineLevel="2" x14ac:dyDescent="0.15">
      <c r="B1849" s="10" t="s">
        <v>1741</v>
      </c>
      <c r="C1849" s="10" t="s">
        <v>27</v>
      </c>
      <c r="D1849" s="7" t="s">
        <v>317</v>
      </c>
      <c r="E1849" s="10" t="s">
        <v>1110</v>
      </c>
      <c r="F1849" s="10" t="s">
        <v>1322</v>
      </c>
      <c r="G1849" s="10" t="s">
        <v>1322</v>
      </c>
      <c r="H1849" s="16">
        <v>70</v>
      </c>
      <c r="I1849" s="16">
        <v>60</v>
      </c>
      <c r="J1849" s="16">
        <v>10</v>
      </c>
      <c r="K1849" s="16">
        <v>0</v>
      </c>
      <c r="L1849" s="16">
        <v>0</v>
      </c>
      <c r="M1849" s="16">
        <v>0</v>
      </c>
      <c r="N1849" s="16">
        <v>0</v>
      </c>
      <c r="O1849" s="16">
        <v>0</v>
      </c>
      <c r="P1849" s="16">
        <v>0</v>
      </c>
      <c r="Q1849" s="7" t="s">
        <v>1254</v>
      </c>
      <c r="R1849" s="7" t="str">
        <f>IF(Q1849="","",VLOOKUP(Q1849,Sheet2!$A$14:$B$65,2,0))</f>
        <v>急性期一般入院料２</v>
      </c>
      <c r="S1849" s="16">
        <v>60</v>
      </c>
    </row>
    <row r="1850" spans="2:19" outlineLevel="2" x14ac:dyDescent="0.15">
      <c r="B1850" s="10" t="s">
        <v>1741</v>
      </c>
      <c r="C1850" s="10" t="s">
        <v>27</v>
      </c>
      <c r="D1850" s="7" t="s">
        <v>317</v>
      </c>
      <c r="E1850" s="10" t="s">
        <v>1105</v>
      </c>
      <c r="F1850" s="10" t="s">
        <v>1322</v>
      </c>
      <c r="G1850" s="10" t="s">
        <v>1322</v>
      </c>
      <c r="H1850" s="16">
        <v>74</v>
      </c>
      <c r="I1850" s="16">
        <v>53</v>
      </c>
      <c r="J1850" s="16">
        <v>21</v>
      </c>
      <c r="K1850" s="16">
        <v>0</v>
      </c>
      <c r="L1850" s="16">
        <v>0</v>
      </c>
      <c r="M1850" s="16">
        <v>0</v>
      </c>
      <c r="N1850" s="16">
        <v>0</v>
      </c>
      <c r="O1850" s="16">
        <v>0</v>
      </c>
      <c r="P1850" s="16">
        <v>0</v>
      </c>
      <c r="Q1850" s="7" t="s">
        <v>1295</v>
      </c>
      <c r="R1850" s="7" t="str">
        <f>IF(Q1850="","",VLOOKUP(Q1850,Sheet2!$A$14:$B$65,2,0))</f>
        <v>新生児特定集中治療室管理料１</v>
      </c>
      <c r="S1850" s="16">
        <v>53</v>
      </c>
    </row>
    <row r="1851" spans="2:19" outlineLevel="2" x14ac:dyDescent="0.15">
      <c r="B1851" s="10" t="s">
        <v>1741</v>
      </c>
      <c r="C1851" s="10" t="s">
        <v>27</v>
      </c>
      <c r="D1851" s="7" t="s">
        <v>317</v>
      </c>
      <c r="E1851" s="10" t="s">
        <v>1106</v>
      </c>
      <c r="F1851" s="10" t="s">
        <v>1324</v>
      </c>
      <c r="G1851" s="10" t="s">
        <v>1322</v>
      </c>
      <c r="H1851" s="16">
        <v>18</v>
      </c>
      <c r="I1851" s="16">
        <v>18</v>
      </c>
      <c r="J1851" s="16">
        <v>0</v>
      </c>
      <c r="K1851" s="16">
        <v>0</v>
      </c>
      <c r="L1851" s="16">
        <v>0</v>
      </c>
      <c r="M1851" s="16">
        <v>0</v>
      </c>
      <c r="N1851" s="16">
        <v>0</v>
      </c>
      <c r="O1851" s="16">
        <v>0</v>
      </c>
      <c r="P1851" s="16">
        <v>0</v>
      </c>
      <c r="Q1851" s="7" t="s">
        <v>433</v>
      </c>
      <c r="R1851" s="7" t="str">
        <f>IF(Q1851="","",VLOOKUP(Q1851,Sheet2!$A$14:$B$65,2,0))</f>
        <v/>
      </c>
      <c r="S1851" s="16">
        <v>0</v>
      </c>
    </row>
    <row r="1852" spans="2:19" outlineLevel="2" x14ac:dyDescent="0.15">
      <c r="B1852" s="10" t="s">
        <v>1741</v>
      </c>
      <c r="C1852" s="10" t="s">
        <v>27</v>
      </c>
      <c r="D1852" s="7" t="s">
        <v>317</v>
      </c>
      <c r="E1852" s="10" t="s">
        <v>1113</v>
      </c>
      <c r="F1852" s="10" t="s">
        <v>1322</v>
      </c>
      <c r="G1852" s="10" t="s">
        <v>1322</v>
      </c>
      <c r="H1852" s="16">
        <v>88</v>
      </c>
      <c r="I1852" s="16">
        <v>60</v>
      </c>
      <c r="J1852" s="16">
        <v>28</v>
      </c>
      <c r="K1852" s="16">
        <v>0</v>
      </c>
      <c r="L1852" s="16">
        <v>0</v>
      </c>
      <c r="M1852" s="16">
        <v>0</v>
      </c>
      <c r="N1852" s="16">
        <v>0</v>
      </c>
      <c r="O1852" s="16">
        <v>0</v>
      </c>
      <c r="P1852" s="16">
        <v>0</v>
      </c>
      <c r="Q1852" s="7" t="s">
        <v>1254</v>
      </c>
      <c r="R1852" s="7" t="str">
        <f>IF(Q1852="","",VLOOKUP(Q1852,Sheet2!$A$14:$B$65,2,0))</f>
        <v>急性期一般入院料２</v>
      </c>
      <c r="S1852" s="16">
        <v>60</v>
      </c>
    </row>
    <row r="1853" spans="2:19" outlineLevel="1" x14ac:dyDescent="0.15">
      <c r="B1853" s="10"/>
      <c r="C1853" s="10"/>
      <c r="D1853" s="9" t="s">
        <v>1575</v>
      </c>
      <c r="E1853" s="10"/>
      <c r="F1853" s="10"/>
      <c r="G1853" s="10"/>
      <c r="H1853" s="16">
        <f t="shared" ref="H1853:P1853" si="461">SUBTOTAL(9,H1845:H1852)</f>
        <v>439</v>
      </c>
      <c r="I1853" s="16">
        <f t="shared" si="461"/>
        <v>331</v>
      </c>
      <c r="J1853" s="16">
        <f t="shared" si="461"/>
        <v>108</v>
      </c>
      <c r="K1853" s="16">
        <f t="shared" si="461"/>
        <v>0</v>
      </c>
      <c r="L1853" s="16">
        <f t="shared" si="461"/>
        <v>0</v>
      </c>
      <c r="M1853" s="16">
        <f t="shared" si="461"/>
        <v>0</v>
      </c>
      <c r="N1853" s="16">
        <f t="shared" si="461"/>
        <v>0</v>
      </c>
      <c r="O1853" s="16">
        <f t="shared" si="461"/>
        <v>0</v>
      </c>
      <c r="P1853" s="16">
        <f t="shared" si="461"/>
        <v>0</v>
      </c>
      <c r="Q1853" s="7"/>
      <c r="R1853" s="7"/>
      <c r="S1853" s="16">
        <f>SUBTOTAL(9,S1845:S1852)</f>
        <v>313</v>
      </c>
    </row>
    <row r="1854" spans="2:19" outlineLevel="2" x14ac:dyDescent="0.15">
      <c r="B1854" s="10" t="s">
        <v>1741</v>
      </c>
      <c r="C1854" s="10" t="s">
        <v>27</v>
      </c>
      <c r="D1854" s="7" t="s">
        <v>307</v>
      </c>
      <c r="E1854" s="10" t="s">
        <v>1105</v>
      </c>
      <c r="F1854" s="10" t="s">
        <v>1193</v>
      </c>
      <c r="G1854" s="10" t="s">
        <v>1193</v>
      </c>
      <c r="H1854" s="16">
        <v>56</v>
      </c>
      <c r="I1854" s="16">
        <v>56</v>
      </c>
      <c r="J1854" s="16">
        <v>0</v>
      </c>
      <c r="K1854" s="16">
        <v>0</v>
      </c>
      <c r="L1854" s="16">
        <v>0</v>
      </c>
      <c r="M1854" s="16">
        <v>0</v>
      </c>
      <c r="N1854" s="16">
        <v>0</v>
      </c>
      <c r="O1854" s="16">
        <v>0</v>
      </c>
      <c r="P1854" s="16">
        <v>0</v>
      </c>
      <c r="Q1854" s="7" t="s">
        <v>1294</v>
      </c>
      <c r="R1854" s="7" t="str">
        <f>IF(Q1854="","",VLOOKUP(Q1854,Sheet2!$A$14:$B$65,2,0))</f>
        <v>特定機能病院一般病棟７対１入院基本料</v>
      </c>
      <c r="S1854" s="16">
        <v>56</v>
      </c>
    </row>
    <row r="1855" spans="2:19" outlineLevel="2" x14ac:dyDescent="0.15">
      <c r="B1855" s="10" t="s">
        <v>1741</v>
      </c>
      <c r="C1855" s="10" t="s">
        <v>27</v>
      </c>
      <c r="D1855" s="7" t="s">
        <v>307</v>
      </c>
      <c r="E1855" s="10" t="s">
        <v>1106</v>
      </c>
      <c r="F1855" s="10" t="s">
        <v>1193</v>
      </c>
      <c r="G1855" s="10" t="s">
        <v>1325</v>
      </c>
      <c r="H1855" s="16">
        <v>0</v>
      </c>
      <c r="I1855" s="16">
        <v>0</v>
      </c>
      <c r="J1855" s="16">
        <v>0</v>
      </c>
      <c r="K1855" s="16">
        <v>53</v>
      </c>
      <c r="L1855" s="16">
        <v>53</v>
      </c>
      <c r="M1855" s="16">
        <v>0</v>
      </c>
      <c r="N1855" s="16">
        <v>53</v>
      </c>
      <c r="O1855" s="16">
        <v>53</v>
      </c>
      <c r="P1855" s="16">
        <v>0</v>
      </c>
      <c r="Q1855" s="7" t="s">
        <v>433</v>
      </c>
      <c r="R1855" s="7" t="str">
        <f>IF(Q1855="","",VLOOKUP(Q1855,Sheet2!$A$14:$B$65,2,0))</f>
        <v/>
      </c>
      <c r="S1855" s="16">
        <v>0</v>
      </c>
    </row>
    <row r="1856" spans="2:19" outlineLevel="2" x14ac:dyDescent="0.15">
      <c r="B1856" s="10" t="s">
        <v>1741</v>
      </c>
      <c r="C1856" s="10" t="s">
        <v>27</v>
      </c>
      <c r="D1856" s="7" t="s">
        <v>307</v>
      </c>
      <c r="E1856" s="10" t="s">
        <v>1107</v>
      </c>
      <c r="F1856" s="10" t="s">
        <v>1193</v>
      </c>
      <c r="G1856" s="10" t="s">
        <v>1193</v>
      </c>
      <c r="H1856" s="16">
        <v>0</v>
      </c>
      <c r="I1856" s="16">
        <v>0</v>
      </c>
      <c r="J1856" s="16">
        <v>0</v>
      </c>
      <c r="K1856" s="16">
        <v>50</v>
      </c>
      <c r="L1856" s="16">
        <v>50</v>
      </c>
      <c r="M1856" s="16">
        <v>0</v>
      </c>
      <c r="N1856" s="16">
        <v>0</v>
      </c>
      <c r="O1856" s="16">
        <v>0</v>
      </c>
      <c r="P1856" s="16">
        <v>0</v>
      </c>
      <c r="Q1856" s="7" t="s">
        <v>1257</v>
      </c>
      <c r="R1856" s="7" t="str">
        <f>IF(Q1856="","",VLOOKUP(Q1856,Sheet2!$A$14:$B$65,2,0))</f>
        <v>急性期一般入院料６</v>
      </c>
      <c r="S1856" s="16">
        <v>50</v>
      </c>
    </row>
    <row r="1857" spans="2:19" outlineLevel="2" x14ac:dyDescent="0.15">
      <c r="B1857" s="10" t="s">
        <v>1741</v>
      </c>
      <c r="C1857" s="10" t="s">
        <v>27</v>
      </c>
      <c r="D1857" s="7" t="s">
        <v>307</v>
      </c>
      <c r="E1857" s="10" t="s">
        <v>1108</v>
      </c>
      <c r="F1857" s="10" t="s">
        <v>1193</v>
      </c>
      <c r="G1857" s="10" t="s">
        <v>1193</v>
      </c>
      <c r="H1857" s="16">
        <v>0</v>
      </c>
      <c r="I1857" s="16">
        <v>0</v>
      </c>
      <c r="J1857" s="16">
        <v>0</v>
      </c>
      <c r="K1857" s="16">
        <v>53</v>
      </c>
      <c r="L1857" s="16">
        <v>53</v>
      </c>
      <c r="M1857" s="16">
        <v>0</v>
      </c>
      <c r="N1857" s="16">
        <v>0</v>
      </c>
      <c r="O1857" s="16">
        <v>0</v>
      </c>
      <c r="P1857" s="16">
        <v>0</v>
      </c>
      <c r="Q1857" s="7" t="s">
        <v>1257</v>
      </c>
      <c r="R1857" s="7" t="str">
        <f>IF(Q1857="","",VLOOKUP(Q1857,Sheet2!$A$14:$B$65,2,0))</f>
        <v>急性期一般入院料６</v>
      </c>
      <c r="S1857" s="16">
        <v>53</v>
      </c>
    </row>
    <row r="1858" spans="2:19" outlineLevel="2" x14ac:dyDescent="0.15">
      <c r="B1858" s="10" t="s">
        <v>1741</v>
      </c>
      <c r="C1858" s="10" t="s">
        <v>27</v>
      </c>
      <c r="D1858" s="7" t="s">
        <v>307</v>
      </c>
      <c r="E1858" s="10" t="s">
        <v>999</v>
      </c>
      <c r="F1858" s="10" t="s">
        <v>1193</v>
      </c>
      <c r="G1858" s="10" t="s">
        <v>1193</v>
      </c>
      <c r="H1858" s="16">
        <v>0</v>
      </c>
      <c r="I1858" s="16">
        <v>0</v>
      </c>
      <c r="J1858" s="16">
        <v>0</v>
      </c>
      <c r="K1858" s="16">
        <v>59</v>
      </c>
      <c r="L1858" s="16">
        <v>59</v>
      </c>
      <c r="M1858" s="16">
        <v>0</v>
      </c>
      <c r="N1858" s="16">
        <v>59</v>
      </c>
      <c r="O1858" s="16">
        <v>59</v>
      </c>
      <c r="P1858" s="16">
        <v>0</v>
      </c>
      <c r="Q1858" s="7" t="s">
        <v>433</v>
      </c>
      <c r="R1858" s="7" t="str">
        <f>IF(Q1858="","",VLOOKUP(Q1858,Sheet2!$A$14:$B$65,2,0))</f>
        <v/>
      </c>
      <c r="S1858" s="16">
        <v>0</v>
      </c>
    </row>
    <row r="1859" spans="2:19" outlineLevel="2" x14ac:dyDescent="0.15">
      <c r="B1859" s="10" t="s">
        <v>1741</v>
      </c>
      <c r="C1859" s="10" t="s">
        <v>27</v>
      </c>
      <c r="D1859" s="7" t="s">
        <v>307</v>
      </c>
      <c r="E1859" s="10" t="s">
        <v>1109</v>
      </c>
      <c r="F1859" s="10" t="s">
        <v>1193</v>
      </c>
      <c r="G1859" s="10" t="s">
        <v>1193</v>
      </c>
      <c r="H1859" s="16">
        <v>0</v>
      </c>
      <c r="I1859" s="16">
        <v>0</v>
      </c>
      <c r="J1859" s="16">
        <v>0</v>
      </c>
      <c r="K1859" s="16">
        <v>60</v>
      </c>
      <c r="L1859" s="16">
        <v>60</v>
      </c>
      <c r="M1859" s="16">
        <v>0</v>
      </c>
      <c r="N1859" s="16">
        <v>0</v>
      </c>
      <c r="O1859" s="16">
        <v>0</v>
      </c>
      <c r="P1859" s="16">
        <v>0</v>
      </c>
      <c r="Q1859" s="7" t="s">
        <v>1266</v>
      </c>
      <c r="R1859" s="7" t="str">
        <f>IF(Q1859="","",VLOOKUP(Q1859,Sheet2!$A$14:$B$65,2,0))</f>
        <v>急性期一般入院料７</v>
      </c>
      <c r="S1859" s="16">
        <v>60</v>
      </c>
    </row>
    <row r="1860" spans="2:19" outlineLevel="2" x14ac:dyDescent="0.15">
      <c r="B1860" s="10" t="s">
        <v>1741</v>
      </c>
      <c r="C1860" s="10" t="s">
        <v>27</v>
      </c>
      <c r="D1860" s="7" t="s">
        <v>307</v>
      </c>
      <c r="E1860" s="10" t="s">
        <v>1110</v>
      </c>
      <c r="F1860" s="10" t="s">
        <v>1193</v>
      </c>
      <c r="G1860" s="10" t="s">
        <v>1193</v>
      </c>
      <c r="H1860" s="16">
        <v>0</v>
      </c>
      <c r="I1860" s="16">
        <v>0</v>
      </c>
      <c r="J1860" s="16">
        <v>0</v>
      </c>
      <c r="K1860" s="16">
        <v>57</v>
      </c>
      <c r="L1860" s="16">
        <v>57</v>
      </c>
      <c r="M1860" s="16">
        <v>0</v>
      </c>
      <c r="N1860" s="16">
        <v>0</v>
      </c>
      <c r="O1860" s="16">
        <v>0</v>
      </c>
      <c r="P1860" s="16">
        <v>0</v>
      </c>
      <c r="Q1860" s="7" t="s">
        <v>1257</v>
      </c>
      <c r="R1860" s="7" t="str">
        <f>IF(Q1860="","",VLOOKUP(Q1860,Sheet2!$A$14:$B$65,2,0))</f>
        <v>急性期一般入院料６</v>
      </c>
      <c r="S1860" s="16">
        <v>57</v>
      </c>
    </row>
    <row r="1861" spans="2:19" outlineLevel="2" x14ac:dyDescent="0.15">
      <c r="B1861" s="10" t="s">
        <v>1741</v>
      </c>
      <c r="C1861" s="10" t="s">
        <v>27</v>
      </c>
      <c r="D1861" s="7" t="s">
        <v>307</v>
      </c>
      <c r="E1861" s="10" t="s">
        <v>1111</v>
      </c>
      <c r="F1861" s="10" t="s">
        <v>1193</v>
      </c>
      <c r="G1861" s="10" t="s">
        <v>1193</v>
      </c>
      <c r="H1861" s="16">
        <v>45</v>
      </c>
      <c r="I1861" s="16">
        <v>45</v>
      </c>
      <c r="J1861" s="16">
        <v>0</v>
      </c>
      <c r="K1861" s="16">
        <v>0</v>
      </c>
      <c r="L1861" s="16">
        <v>0</v>
      </c>
      <c r="M1861" s="16">
        <v>0</v>
      </c>
      <c r="N1861" s="16">
        <v>0</v>
      </c>
      <c r="O1861" s="16">
        <v>0</v>
      </c>
      <c r="P1861" s="16">
        <v>0</v>
      </c>
      <c r="Q1861" s="7" t="s">
        <v>1294</v>
      </c>
      <c r="R1861" s="7" t="str">
        <f>IF(Q1861="","",VLOOKUP(Q1861,Sheet2!$A$14:$B$65,2,0))</f>
        <v>特定機能病院一般病棟７対１入院基本料</v>
      </c>
      <c r="S1861" s="16">
        <v>45</v>
      </c>
    </row>
    <row r="1862" spans="2:19" outlineLevel="2" x14ac:dyDescent="0.15">
      <c r="B1862" s="10" t="s">
        <v>1741</v>
      </c>
      <c r="C1862" s="10" t="s">
        <v>27</v>
      </c>
      <c r="D1862" s="7" t="s">
        <v>307</v>
      </c>
      <c r="E1862" s="10" t="s">
        <v>998</v>
      </c>
      <c r="F1862" s="10" t="s">
        <v>1323</v>
      </c>
      <c r="G1862" s="10" t="s">
        <v>1323</v>
      </c>
      <c r="H1862" s="16">
        <v>0</v>
      </c>
      <c r="I1862" s="16">
        <v>0</v>
      </c>
      <c r="J1862" s="16">
        <v>0</v>
      </c>
      <c r="K1862" s="16">
        <v>47</v>
      </c>
      <c r="L1862" s="16">
        <v>47</v>
      </c>
      <c r="M1862" s="16">
        <v>0</v>
      </c>
      <c r="N1862" s="16">
        <v>0</v>
      </c>
      <c r="O1862" s="16">
        <v>0</v>
      </c>
      <c r="P1862" s="16">
        <v>0</v>
      </c>
      <c r="Q1862" s="7" t="s">
        <v>1283</v>
      </c>
      <c r="R1862" s="7" t="str">
        <f>IF(Q1862="","",VLOOKUP(Q1862,Sheet2!$A$14:$B$65,2,0))</f>
        <v>特殊疾患入院医療管理料</v>
      </c>
      <c r="S1862" s="16">
        <v>47</v>
      </c>
    </row>
    <row r="1863" spans="2:19" outlineLevel="1" x14ac:dyDescent="0.15">
      <c r="B1863" s="10"/>
      <c r="C1863" s="10"/>
      <c r="D1863" s="9" t="s">
        <v>1565</v>
      </c>
      <c r="E1863" s="10"/>
      <c r="F1863" s="10"/>
      <c r="G1863" s="10"/>
      <c r="H1863" s="16">
        <f t="shared" ref="H1863:P1863" si="462">SUBTOTAL(9,H1854:H1862)</f>
        <v>101</v>
      </c>
      <c r="I1863" s="16">
        <f t="shared" si="462"/>
        <v>101</v>
      </c>
      <c r="J1863" s="16">
        <f t="shared" si="462"/>
        <v>0</v>
      </c>
      <c r="K1863" s="16">
        <f t="shared" si="462"/>
        <v>379</v>
      </c>
      <c r="L1863" s="16">
        <f t="shared" si="462"/>
        <v>379</v>
      </c>
      <c r="M1863" s="16">
        <f t="shared" si="462"/>
        <v>0</v>
      </c>
      <c r="N1863" s="16">
        <f t="shared" si="462"/>
        <v>112</v>
      </c>
      <c r="O1863" s="16">
        <f t="shared" si="462"/>
        <v>112</v>
      </c>
      <c r="P1863" s="16">
        <f t="shared" si="462"/>
        <v>0</v>
      </c>
      <c r="Q1863" s="7"/>
      <c r="R1863" s="7"/>
      <c r="S1863" s="16">
        <f>SUBTOTAL(9,S1854:S1862)</f>
        <v>368</v>
      </c>
    </row>
    <row r="1864" spans="2:19" outlineLevel="2" x14ac:dyDescent="0.15">
      <c r="B1864" s="10" t="s">
        <v>1741</v>
      </c>
      <c r="C1864" s="10" t="s">
        <v>22</v>
      </c>
      <c r="D1864" s="7" t="s">
        <v>213</v>
      </c>
      <c r="E1864" s="10" t="s">
        <v>928</v>
      </c>
      <c r="F1864" s="10" t="s">
        <v>1193</v>
      </c>
      <c r="G1864" s="10" t="s">
        <v>1193</v>
      </c>
      <c r="H1864" s="16">
        <v>54</v>
      </c>
      <c r="I1864" s="16">
        <v>54</v>
      </c>
      <c r="J1864" s="16">
        <v>0</v>
      </c>
      <c r="K1864" s="16">
        <v>0</v>
      </c>
      <c r="L1864" s="16">
        <v>0</v>
      </c>
      <c r="M1864" s="16">
        <v>0</v>
      </c>
      <c r="N1864" s="16">
        <v>0</v>
      </c>
      <c r="O1864" s="16">
        <v>0</v>
      </c>
      <c r="P1864" s="16">
        <v>0</v>
      </c>
      <c r="Q1864" s="7" t="s">
        <v>1284</v>
      </c>
      <c r="R1864" s="7" t="str">
        <f>IF(Q1864="","",VLOOKUP(Q1864,Sheet2!$A$14:$B$65,2,0))</f>
        <v>特定機能病院一般病棟10対１入院基本料</v>
      </c>
      <c r="S1864" s="16">
        <v>54</v>
      </c>
    </row>
    <row r="1865" spans="2:19" outlineLevel="2" x14ac:dyDescent="0.15">
      <c r="B1865" s="10" t="s">
        <v>1741</v>
      </c>
      <c r="C1865" s="10" t="s">
        <v>22</v>
      </c>
      <c r="D1865" s="7" t="s">
        <v>213</v>
      </c>
      <c r="E1865" s="10" t="s">
        <v>493</v>
      </c>
      <c r="F1865" s="10" t="s">
        <v>1193</v>
      </c>
      <c r="G1865" s="10" t="s">
        <v>1193</v>
      </c>
      <c r="H1865" s="16">
        <v>0</v>
      </c>
      <c r="I1865" s="16">
        <v>0</v>
      </c>
      <c r="J1865" s="16">
        <v>0</v>
      </c>
      <c r="K1865" s="16">
        <v>50</v>
      </c>
      <c r="L1865" s="16">
        <v>50</v>
      </c>
      <c r="M1865" s="16">
        <v>0</v>
      </c>
      <c r="N1865" s="16">
        <v>0</v>
      </c>
      <c r="O1865" s="16">
        <v>0</v>
      </c>
      <c r="P1865" s="16">
        <v>0</v>
      </c>
      <c r="Q1865" s="7" t="s">
        <v>1257</v>
      </c>
      <c r="R1865" s="7" t="str">
        <f>IF(Q1865="","",VLOOKUP(Q1865,Sheet2!$A$14:$B$65,2,0))</f>
        <v>急性期一般入院料６</v>
      </c>
      <c r="S1865" s="16">
        <v>50</v>
      </c>
    </row>
    <row r="1866" spans="2:19" outlineLevel="1" x14ac:dyDescent="0.15">
      <c r="B1866" s="10"/>
      <c r="C1866" s="10"/>
      <c r="D1866" s="9" t="s">
        <v>1472</v>
      </c>
      <c r="E1866" s="10"/>
      <c r="F1866" s="10"/>
      <c r="G1866" s="10"/>
      <c r="H1866" s="16">
        <f t="shared" ref="H1866:P1866" si="463">SUBTOTAL(9,H1864:H1865)</f>
        <v>54</v>
      </c>
      <c r="I1866" s="16">
        <f t="shared" si="463"/>
        <v>54</v>
      </c>
      <c r="J1866" s="16">
        <f t="shared" si="463"/>
        <v>0</v>
      </c>
      <c r="K1866" s="16">
        <f t="shared" si="463"/>
        <v>50</v>
      </c>
      <c r="L1866" s="16">
        <f t="shared" si="463"/>
        <v>50</v>
      </c>
      <c r="M1866" s="16">
        <f t="shared" si="463"/>
        <v>0</v>
      </c>
      <c r="N1866" s="16">
        <f t="shared" si="463"/>
        <v>0</v>
      </c>
      <c r="O1866" s="16">
        <f t="shared" si="463"/>
        <v>0</v>
      </c>
      <c r="P1866" s="16">
        <f t="shared" si="463"/>
        <v>0</v>
      </c>
      <c r="Q1866" s="7"/>
      <c r="R1866" s="7"/>
      <c r="S1866" s="16">
        <f>SUBTOTAL(9,S1864:S1865)</f>
        <v>104</v>
      </c>
    </row>
    <row r="1867" spans="2:19" outlineLevel="2" x14ac:dyDescent="0.15">
      <c r="B1867" s="10" t="s">
        <v>1741</v>
      </c>
      <c r="C1867" s="10" t="s">
        <v>22</v>
      </c>
      <c r="D1867" s="7" t="s">
        <v>231</v>
      </c>
      <c r="E1867" s="10" t="s">
        <v>491</v>
      </c>
      <c r="F1867" s="10" t="s">
        <v>1193</v>
      </c>
      <c r="G1867" s="10" t="s">
        <v>1193</v>
      </c>
      <c r="H1867" s="16">
        <v>0</v>
      </c>
      <c r="I1867" s="16">
        <v>0</v>
      </c>
      <c r="J1867" s="16">
        <v>0</v>
      </c>
      <c r="K1867" s="16">
        <v>60</v>
      </c>
      <c r="L1867" s="16">
        <v>60</v>
      </c>
      <c r="M1867" s="16">
        <v>0</v>
      </c>
      <c r="N1867" s="16">
        <v>0</v>
      </c>
      <c r="O1867" s="16">
        <v>0</v>
      </c>
      <c r="P1867" s="16">
        <v>0</v>
      </c>
      <c r="Q1867" s="7" t="s">
        <v>1257</v>
      </c>
      <c r="R1867" s="7" t="str">
        <f>IF(Q1867="","",VLOOKUP(Q1867,Sheet2!$A$14:$B$65,2,0))</f>
        <v>急性期一般入院料６</v>
      </c>
      <c r="S1867" s="16">
        <v>60</v>
      </c>
    </row>
    <row r="1868" spans="2:19" outlineLevel="2" x14ac:dyDescent="0.15">
      <c r="B1868" s="10" t="s">
        <v>1741</v>
      </c>
      <c r="C1868" s="10" t="s">
        <v>22</v>
      </c>
      <c r="D1868" s="7" t="s">
        <v>231</v>
      </c>
      <c r="E1868" s="10" t="s">
        <v>634</v>
      </c>
      <c r="F1868" s="10" t="s">
        <v>1193</v>
      </c>
      <c r="G1868" s="10" t="s">
        <v>1193</v>
      </c>
      <c r="H1868" s="16">
        <v>56</v>
      </c>
      <c r="I1868" s="16">
        <v>56</v>
      </c>
      <c r="J1868" s="16">
        <v>0</v>
      </c>
      <c r="K1868" s="16">
        <v>0</v>
      </c>
      <c r="L1868" s="16">
        <v>0</v>
      </c>
      <c r="M1868" s="16">
        <v>0</v>
      </c>
      <c r="N1868" s="16">
        <v>0</v>
      </c>
      <c r="O1868" s="16">
        <v>0</v>
      </c>
      <c r="P1868" s="16">
        <v>0</v>
      </c>
      <c r="Q1868" s="7" t="s">
        <v>1272</v>
      </c>
      <c r="R1868" s="7" t="str">
        <f>IF(Q1868="","",VLOOKUP(Q1868,Sheet2!$A$14:$B$65,2,0))</f>
        <v>回復期リハビリテーション病棟入院料２</v>
      </c>
      <c r="S1868" s="16">
        <v>56</v>
      </c>
    </row>
    <row r="1869" spans="2:19" outlineLevel="2" x14ac:dyDescent="0.15">
      <c r="B1869" s="10" t="s">
        <v>1741</v>
      </c>
      <c r="C1869" s="10" t="s">
        <v>22</v>
      </c>
      <c r="D1869" s="7" t="s">
        <v>231</v>
      </c>
      <c r="E1869" s="10" t="s">
        <v>633</v>
      </c>
      <c r="F1869" s="10" t="s">
        <v>1193</v>
      </c>
      <c r="G1869" s="10" t="s">
        <v>1193</v>
      </c>
      <c r="H1869" s="16">
        <v>0</v>
      </c>
      <c r="I1869" s="16">
        <v>0</v>
      </c>
      <c r="J1869" s="16">
        <v>0</v>
      </c>
      <c r="K1869" s="16">
        <v>60</v>
      </c>
      <c r="L1869" s="16">
        <v>60</v>
      </c>
      <c r="M1869" s="16">
        <v>0</v>
      </c>
      <c r="N1869" s="16">
        <v>0</v>
      </c>
      <c r="O1869" s="16">
        <v>0</v>
      </c>
      <c r="P1869" s="16">
        <v>0</v>
      </c>
      <c r="Q1869" s="7" t="s">
        <v>1257</v>
      </c>
      <c r="R1869" s="7" t="str">
        <f>IF(Q1869="","",VLOOKUP(Q1869,Sheet2!$A$14:$B$65,2,0))</f>
        <v>急性期一般入院料６</v>
      </c>
      <c r="S1869" s="16">
        <v>60</v>
      </c>
    </row>
    <row r="1870" spans="2:19" outlineLevel="1" x14ac:dyDescent="0.15">
      <c r="B1870" s="10"/>
      <c r="C1870" s="10"/>
      <c r="D1870" s="9" t="s">
        <v>1490</v>
      </c>
      <c r="E1870" s="10"/>
      <c r="F1870" s="10"/>
      <c r="G1870" s="10"/>
      <c r="H1870" s="16">
        <f t="shared" ref="H1870:P1870" si="464">SUBTOTAL(9,H1867:H1869)</f>
        <v>56</v>
      </c>
      <c r="I1870" s="16">
        <f t="shared" si="464"/>
        <v>56</v>
      </c>
      <c r="J1870" s="16">
        <f t="shared" si="464"/>
        <v>0</v>
      </c>
      <c r="K1870" s="16">
        <f t="shared" si="464"/>
        <v>120</v>
      </c>
      <c r="L1870" s="16">
        <f t="shared" si="464"/>
        <v>120</v>
      </c>
      <c r="M1870" s="16">
        <f t="shared" si="464"/>
        <v>0</v>
      </c>
      <c r="N1870" s="16">
        <f t="shared" si="464"/>
        <v>0</v>
      </c>
      <c r="O1870" s="16">
        <f t="shared" si="464"/>
        <v>0</v>
      </c>
      <c r="P1870" s="16">
        <f t="shared" si="464"/>
        <v>0</v>
      </c>
      <c r="Q1870" s="7"/>
      <c r="R1870" s="7"/>
      <c r="S1870" s="16">
        <f>SUBTOTAL(9,S1867:S1869)</f>
        <v>176</v>
      </c>
    </row>
    <row r="1871" spans="2:19" outlineLevel="2" x14ac:dyDescent="0.15">
      <c r="B1871" s="10" t="s">
        <v>1741</v>
      </c>
      <c r="C1871" s="10" t="s">
        <v>22</v>
      </c>
      <c r="D1871" s="7" t="s">
        <v>188</v>
      </c>
      <c r="E1871" s="10" t="s">
        <v>679</v>
      </c>
      <c r="F1871" s="10" t="s">
        <v>1324</v>
      </c>
      <c r="G1871" s="10" t="s">
        <v>1324</v>
      </c>
      <c r="H1871" s="16">
        <v>14</v>
      </c>
      <c r="I1871" s="16">
        <v>0</v>
      </c>
      <c r="J1871" s="16">
        <v>14</v>
      </c>
      <c r="K1871" s="16">
        <v>0</v>
      </c>
      <c r="L1871" s="16">
        <v>0</v>
      </c>
      <c r="M1871" s="16">
        <v>0</v>
      </c>
      <c r="N1871" s="16">
        <v>0</v>
      </c>
      <c r="O1871" s="16">
        <v>0</v>
      </c>
      <c r="P1871" s="16">
        <v>0</v>
      </c>
      <c r="Q1871" s="7" t="s">
        <v>433</v>
      </c>
      <c r="R1871" s="7" t="str">
        <f>IF(Q1871="","",VLOOKUP(Q1871,Sheet2!$A$14:$B$65,2,0))</f>
        <v/>
      </c>
      <c r="S1871" s="16">
        <v>0</v>
      </c>
    </row>
    <row r="1872" spans="2:19" outlineLevel="2" x14ac:dyDescent="0.15">
      <c r="B1872" s="10" t="s">
        <v>1741</v>
      </c>
      <c r="C1872" s="10" t="s">
        <v>22</v>
      </c>
      <c r="D1872" s="7" t="s">
        <v>188</v>
      </c>
      <c r="E1872" s="10" t="s">
        <v>504</v>
      </c>
      <c r="F1872" s="10" t="s">
        <v>1322</v>
      </c>
      <c r="G1872" s="10" t="s">
        <v>1322</v>
      </c>
      <c r="H1872" s="16">
        <v>21</v>
      </c>
      <c r="I1872" s="16">
        <v>20</v>
      </c>
      <c r="J1872" s="16">
        <v>1</v>
      </c>
      <c r="K1872" s="16">
        <v>0</v>
      </c>
      <c r="L1872" s="16">
        <v>0</v>
      </c>
      <c r="M1872" s="16">
        <v>0</v>
      </c>
      <c r="N1872" s="16">
        <v>0</v>
      </c>
      <c r="O1872" s="16">
        <v>0</v>
      </c>
      <c r="P1872" s="16">
        <v>0</v>
      </c>
      <c r="Q1872" s="7" t="s">
        <v>1219</v>
      </c>
      <c r="R1872" s="7" t="str">
        <f>IF(Q1872="","",VLOOKUP(Q1872,Sheet2!$A$14:$B$65,2,0))</f>
        <v>急性期一般入院料１</v>
      </c>
      <c r="S1872" s="16">
        <v>21</v>
      </c>
    </row>
    <row r="1873" spans="2:19" outlineLevel="2" x14ac:dyDescent="0.15">
      <c r="B1873" s="10" t="s">
        <v>1741</v>
      </c>
      <c r="C1873" s="10" t="s">
        <v>22</v>
      </c>
      <c r="D1873" s="7" t="s">
        <v>188</v>
      </c>
      <c r="E1873" s="10" t="s">
        <v>505</v>
      </c>
      <c r="F1873" s="10" t="s">
        <v>1322</v>
      </c>
      <c r="G1873" s="10" t="s">
        <v>1322</v>
      </c>
      <c r="H1873" s="16">
        <v>55</v>
      </c>
      <c r="I1873" s="16">
        <v>51</v>
      </c>
      <c r="J1873" s="16">
        <v>4</v>
      </c>
      <c r="K1873" s="16">
        <v>0</v>
      </c>
      <c r="L1873" s="16">
        <v>0</v>
      </c>
      <c r="M1873" s="16">
        <v>0</v>
      </c>
      <c r="N1873" s="16">
        <v>0</v>
      </c>
      <c r="O1873" s="16">
        <v>0</v>
      </c>
      <c r="P1873" s="16">
        <v>0</v>
      </c>
      <c r="Q1873" s="7" t="s">
        <v>1219</v>
      </c>
      <c r="R1873" s="7" t="str">
        <f>IF(Q1873="","",VLOOKUP(Q1873,Sheet2!$A$14:$B$65,2,0))</f>
        <v>急性期一般入院料１</v>
      </c>
      <c r="S1873" s="16">
        <v>55</v>
      </c>
    </row>
    <row r="1874" spans="2:19" outlineLevel="2" x14ac:dyDescent="0.15">
      <c r="B1874" s="10" t="s">
        <v>1741</v>
      </c>
      <c r="C1874" s="10" t="s">
        <v>22</v>
      </c>
      <c r="D1874" s="7" t="s">
        <v>188</v>
      </c>
      <c r="E1874" s="10" t="s">
        <v>765</v>
      </c>
      <c r="F1874" s="10" t="s">
        <v>1323</v>
      </c>
      <c r="G1874" s="10" t="s">
        <v>1323</v>
      </c>
      <c r="H1874" s="16">
        <v>55</v>
      </c>
      <c r="I1874" s="16">
        <v>50</v>
      </c>
      <c r="J1874" s="16">
        <v>5</v>
      </c>
      <c r="K1874" s="16">
        <v>0</v>
      </c>
      <c r="L1874" s="16">
        <v>0</v>
      </c>
      <c r="M1874" s="16">
        <v>0</v>
      </c>
      <c r="N1874" s="16">
        <v>0</v>
      </c>
      <c r="O1874" s="16">
        <v>0</v>
      </c>
      <c r="P1874" s="16">
        <v>0</v>
      </c>
      <c r="Q1874" s="7" t="s">
        <v>1278</v>
      </c>
      <c r="R1874" s="7" t="str">
        <f>IF(Q1874="","",VLOOKUP(Q1874,Sheet2!$A$14:$B$65,2,0))</f>
        <v>小児入院医療管理料５</v>
      </c>
      <c r="S1874" s="16">
        <v>55</v>
      </c>
    </row>
    <row r="1875" spans="2:19" outlineLevel="2" x14ac:dyDescent="0.15">
      <c r="B1875" s="10" t="s">
        <v>1741</v>
      </c>
      <c r="C1875" s="10" t="s">
        <v>22</v>
      </c>
      <c r="D1875" s="7" t="s">
        <v>188</v>
      </c>
      <c r="E1875" s="10" t="s">
        <v>854</v>
      </c>
      <c r="F1875" s="10" t="s">
        <v>1322</v>
      </c>
      <c r="G1875" s="10" t="s">
        <v>1322</v>
      </c>
      <c r="H1875" s="16">
        <v>54</v>
      </c>
      <c r="I1875" s="16">
        <v>50</v>
      </c>
      <c r="J1875" s="16">
        <v>4</v>
      </c>
      <c r="K1875" s="16">
        <v>0</v>
      </c>
      <c r="L1875" s="16">
        <v>0</v>
      </c>
      <c r="M1875" s="16">
        <v>0</v>
      </c>
      <c r="N1875" s="16">
        <v>0</v>
      </c>
      <c r="O1875" s="16">
        <v>0</v>
      </c>
      <c r="P1875" s="16">
        <v>0</v>
      </c>
      <c r="Q1875" s="7" t="s">
        <v>1219</v>
      </c>
      <c r="R1875" s="7" t="str">
        <f>IF(Q1875="","",VLOOKUP(Q1875,Sheet2!$A$14:$B$65,2,0))</f>
        <v>急性期一般入院料１</v>
      </c>
      <c r="S1875" s="16">
        <v>54</v>
      </c>
    </row>
    <row r="1876" spans="2:19" outlineLevel="1" x14ac:dyDescent="0.15">
      <c r="B1876" s="10"/>
      <c r="C1876" s="10"/>
      <c r="D1876" s="9" t="s">
        <v>1447</v>
      </c>
      <c r="E1876" s="10"/>
      <c r="F1876" s="10"/>
      <c r="G1876" s="10"/>
      <c r="H1876" s="16">
        <f t="shared" ref="H1876:P1876" si="465">SUBTOTAL(9,H1871:H1875)</f>
        <v>199</v>
      </c>
      <c r="I1876" s="16">
        <f t="shared" si="465"/>
        <v>171</v>
      </c>
      <c r="J1876" s="16">
        <f t="shared" si="465"/>
        <v>28</v>
      </c>
      <c r="K1876" s="16">
        <f t="shared" si="465"/>
        <v>0</v>
      </c>
      <c r="L1876" s="16">
        <f t="shared" si="465"/>
        <v>0</v>
      </c>
      <c r="M1876" s="16">
        <f t="shared" si="465"/>
        <v>0</v>
      </c>
      <c r="N1876" s="16">
        <f t="shared" si="465"/>
        <v>0</v>
      </c>
      <c r="O1876" s="16">
        <f t="shared" si="465"/>
        <v>0</v>
      </c>
      <c r="P1876" s="16">
        <f t="shared" si="465"/>
        <v>0</v>
      </c>
      <c r="Q1876" s="7"/>
      <c r="R1876" s="7"/>
      <c r="S1876" s="16">
        <f>SUBTOTAL(9,S1871:S1875)</f>
        <v>185</v>
      </c>
    </row>
    <row r="1877" spans="2:19" outlineLevel="2" x14ac:dyDescent="0.15">
      <c r="B1877" s="10" t="s">
        <v>1741</v>
      </c>
      <c r="C1877" s="10" t="s">
        <v>22</v>
      </c>
      <c r="D1877" s="7" t="s">
        <v>160</v>
      </c>
      <c r="E1877" s="10" t="s">
        <v>767</v>
      </c>
      <c r="F1877" s="10" t="s">
        <v>1322</v>
      </c>
      <c r="G1877" s="10" t="s">
        <v>1322</v>
      </c>
      <c r="H1877" s="16">
        <v>59</v>
      </c>
      <c r="I1877" s="16">
        <v>55</v>
      </c>
      <c r="J1877" s="16">
        <v>4</v>
      </c>
      <c r="K1877" s="16">
        <v>0</v>
      </c>
      <c r="L1877" s="16">
        <v>0</v>
      </c>
      <c r="M1877" s="16">
        <v>0</v>
      </c>
      <c r="N1877" s="16">
        <v>0</v>
      </c>
      <c r="O1877" s="16">
        <v>0</v>
      </c>
      <c r="P1877" s="16">
        <v>0</v>
      </c>
      <c r="Q1877" s="7" t="s">
        <v>1254</v>
      </c>
      <c r="R1877" s="7" t="str">
        <f>IF(Q1877="","",VLOOKUP(Q1877,Sheet2!$A$14:$B$65,2,0))</f>
        <v>急性期一般入院料２</v>
      </c>
      <c r="S1877" s="16">
        <v>59</v>
      </c>
    </row>
    <row r="1878" spans="2:19" outlineLevel="2" x14ac:dyDescent="0.15">
      <c r="B1878" s="10" t="s">
        <v>1741</v>
      </c>
      <c r="C1878" s="10" t="s">
        <v>22</v>
      </c>
      <c r="D1878" s="7" t="s">
        <v>160</v>
      </c>
      <c r="E1878" s="10" t="s">
        <v>768</v>
      </c>
      <c r="F1878" s="10" t="s">
        <v>1322</v>
      </c>
      <c r="G1878" s="10" t="s">
        <v>1322</v>
      </c>
      <c r="H1878" s="16">
        <v>54</v>
      </c>
      <c r="I1878" s="16">
        <v>51</v>
      </c>
      <c r="J1878" s="16">
        <v>3</v>
      </c>
      <c r="K1878" s="16">
        <v>0</v>
      </c>
      <c r="L1878" s="16">
        <v>0</v>
      </c>
      <c r="M1878" s="16">
        <v>0</v>
      </c>
      <c r="N1878" s="16">
        <v>0</v>
      </c>
      <c r="O1878" s="16">
        <v>0</v>
      </c>
      <c r="P1878" s="16">
        <v>0</v>
      </c>
      <c r="Q1878" s="7" t="s">
        <v>1254</v>
      </c>
      <c r="R1878" s="7" t="str">
        <f>IF(Q1878="","",VLOOKUP(Q1878,Sheet2!$A$14:$B$65,2,0))</f>
        <v>急性期一般入院料２</v>
      </c>
      <c r="S1878" s="16">
        <v>54</v>
      </c>
    </row>
    <row r="1879" spans="2:19" outlineLevel="2" x14ac:dyDescent="0.15">
      <c r="B1879" s="10" t="s">
        <v>1741</v>
      </c>
      <c r="C1879" s="10" t="s">
        <v>22</v>
      </c>
      <c r="D1879" s="7" t="s">
        <v>160</v>
      </c>
      <c r="E1879" s="10" t="s">
        <v>769</v>
      </c>
      <c r="F1879" s="10" t="s">
        <v>1322</v>
      </c>
      <c r="G1879" s="10" t="s">
        <v>1322</v>
      </c>
      <c r="H1879" s="16">
        <v>45</v>
      </c>
      <c r="I1879" s="16">
        <v>44</v>
      </c>
      <c r="J1879" s="16">
        <v>1</v>
      </c>
      <c r="K1879" s="16">
        <v>0</v>
      </c>
      <c r="L1879" s="16">
        <v>0</v>
      </c>
      <c r="M1879" s="16">
        <v>0</v>
      </c>
      <c r="N1879" s="16">
        <v>0</v>
      </c>
      <c r="O1879" s="16">
        <v>0</v>
      </c>
      <c r="P1879" s="16">
        <v>0</v>
      </c>
      <c r="Q1879" s="7" t="s">
        <v>1254</v>
      </c>
      <c r="R1879" s="7" t="str">
        <f>IF(Q1879="","",VLOOKUP(Q1879,Sheet2!$A$14:$B$65,2,0))</f>
        <v>急性期一般入院料２</v>
      </c>
      <c r="S1879" s="16">
        <v>45</v>
      </c>
    </row>
    <row r="1880" spans="2:19" outlineLevel="2" x14ac:dyDescent="0.15">
      <c r="B1880" s="10" t="s">
        <v>1741</v>
      </c>
      <c r="C1880" s="10" t="s">
        <v>22</v>
      </c>
      <c r="D1880" s="7" t="s">
        <v>160</v>
      </c>
      <c r="E1880" s="10" t="s">
        <v>770</v>
      </c>
      <c r="F1880" s="10" t="s">
        <v>1193</v>
      </c>
      <c r="G1880" s="10" t="s">
        <v>1193</v>
      </c>
      <c r="H1880" s="16">
        <v>0</v>
      </c>
      <c r="I1880" s="16">
        <v>0</v>
      </c>
      <c r="J1880" s="16">
        <v>0</v>
      </c>
      <c r="K1880" s="16">
        <v>50</v>
      </c>
      <c r="L1880" s="16">
        <v>32</v>
      </c>
      <c r="M1880" s="16">
        <v>18</v>
      </c>
      <c r="N1880" s="16">
        <v>0</v>
      </c>
      <c r="O1880" s="16">
        <v>0</v>
      </c>
      <c r="P1880" s="16">
        <v>0</v>
      </c>
      <c r="Q1880" s="7" t="s">
        <v>1266</v>
      </c>
      <c r="R1880" s="7" t="str">
        <f>IF(Q1880="","",VLOOKUP(Q1880,Sheet2!$A$14:$B$65,2,0))</f>
        <v>急性期一般入院料７</v>
      </c>
      <c r="S1880" s="16">
        <v>50</v>
      </c>
    </row>
    <row r="1881" spans="2:19" outlineLevel="2" x14ac:dyDescent="0.15">
      <c r="B1881" s="10" t="s">
        <v>1741</v>
      </c>
      <c r="C1881" s="10" t="s">
        <v>22</v>
      </c>
      <c r="D1881" s="7" t="s">
        <v>160</v>
      </c>
      <c r="E1881" s="10" t="s">
        <v>771</v>
      </c>
      <c r="F1881" s="10" t="s">
        <v>1323</v>
      </c>
      <c r="G1881" s="10" t="s">
        <v>1323</v>
      </c>
      <c r="H1881" s="16">
        <v>0</v>
      </c>
      <c r="I1881" s="16">
        <v>0</v>
      </c>
      <c r="J1881" s="16">
        <v>0</v>
      </c>
      <c r="K1881" s="16">
        <v>46</v>
      </c>
      <c r="L1881" s="16">
        <v>44</v>
      </c>
      <c r="M1881" s="16">
        <v>2</v>
      </c>
      <c r="N1881" s="16">
        <v>0</v>
      </c>
      <c r="O1881" s="16">
        <v>0</v>
      </c>
      <c r="P1881" s="16">
        <v>0</v>
      </c>
      <c r="Q1881" s="7" t="s">
        <v>1282</v>
      </c>
      <c r="R1881" s="7" t="str">
        <f>IF(Q1881="","",VLOOKUP(Q1881,Sheet2!$A$14:$B$65,2,0))</f>
        <v>小児入院医療管理料３</v>
      </c>
      <c r="S1881" s="16">
        <v>46</v>
      </c>
    </row>
    <row r="1882" spans="2:19" outlineLevel="1" x14ac:dyDescent="0.15">
      <c r="B1882" s="10"/>
      <c r="C1882" s="10"/>
      <c r="D1882" s="9" t="s">
        <v>1419</v>
      </c>
      <c r="E1882" s="10"/>
      <c r="F1882" s="10"/>
      <c r="G1882" s="10"/>
      <c r="H1882" s="16">
        <f t="shared" ref="H1882:P1882" si="466">SUBTOTAL(9,H1877:H1881)</f>
        <v>158</v>
      </c>
      <c r="I1882" s="16">
        <f t="shared" si="466"/>
        <v>150</v>
      </c>
      <c r="J1882" s="16">
        <f t="shared" si="466"/>
        <v>8</v>
      </c>
      <c r="K1882" s="16">
        <f t="shared" si="466"/>
        <v>96</v>
      </c>
      <c r="L1882" s="16">
        <f t="shared" si="466"/>
        <v>76</v>
      </c>
      <c r="M1882" s="16">
        <f t="shared" si="466"/>
        <v>20</v>
      </c>
      <c r="N1882" s="16">
        <f t="shared" si="466"/>
        <v>0</v>
      </c>
      <c r="O1882" s="16">
        <f t="shared" si="466"/>
        <v>0</v>
      </c>
      <c r="P1882" s="16">
        <f t="shared" si="466"/>
        <v>0</v>
      </c>
      <c r="Q1882" s="7"/>
      <c r="R1882" s="7"/>
      <c r="S1882" s="16">
        <f>SUBTOTAL(9,S1877:S1881)</f>
        <v>254</v>
      </c>
    </row>
    <row r="1883" spans="2:19" outlineLevel="2" x14ac:dyDescent="0.15">
      <c r="B1883" s="10" t="s">
        <v>1741</v>
      </c>
      <c r="C1883" s="10" t="s">
        <v>22</v>
      </c>
      <c r="D1883" s="7" t="s">
        <v>105</v>
      </c>
      <c r="E1883" s="10" t="s">
        <v>615</v>
      </c>
      <c r="F1883" s="10" t="s">
        <v>1321</v>
      </c>
      <c r="G1883" s="10" t="s">
        <v>1321</v>
      </c>
      <c r="H1883" s="16">
        <v>4</v>
      </c>
      <c r="I1883" s="16">
        <v>4</v>
      </c>
      <c r="J1883" s="16">
        <v>0</v>
      </c>
      <c r="K1883" s="16">
        <v>0</v>
      </c>
      <c r="L1883" s="16">
        <v>0</v>
      </c>
      <c r="M1883" s="16">
        <v>0</v>
      </c>
      <c r="N1883" s="16">
        <v>0</v>
      </c>
      <c r="O1883" s="16">
        <v>0</v>
      </c>
      <c r="P1883" s="16">
        <v>0</v>
      </c>
      <c r="Q1883" s="7" t="s">
        <v>1301</v>
      </c>
      <c r="R1883" s="7" t="str">
        <f>IF(Q1883="","",VLOOKUP(Q1883,Sheet2!$A$14:$B$65,2,0))</f>
        <v>救命救急入院料３</v>
      </c>
      <c r="S1883" s="16">
        <v>4</v>
      </c>
    </row>
    <row r="1884" spans="2:19" outlineLevel="2" x14ac:dyDescent="0.15">
      <c r="B1884" s="10" t="s">
        <v>1741</v>
      </c>
      <c r="C1884" s="10" t="s">
        <v>22</v>
      </c>
      <c r="D1884" s="7" t="s">
        <v>105</v>
      </c>
      <c r="E1884" s="10" t="s">
        <v>616</v>
      </c>
      <c r="F1884" s="10" t="s">
        <v>1321</v>
      </c>
      <c r="G1884" s="10" t="s">
        <v>1321</v>
      </c>
      <c r="H1884" s="16">
        <v>8</v>
      </c>
      <c r="I1884" s="16">
        <v>8</v>
      </c>
      <c r="J1884" s="16">
        <v>0</v>
      </c>
      <c r="K1884" s="16">
        <v>0</v>
      </c>
      <c r="L1884" s="16">
        <v>0</v>
      </c>
      <c r="M1884" s="16">
        <v>0</v>
      </c>
      <c r="N1884" s="16">
        <v>0</v>
      </c>
      <c r="O1884" s="16">
        <v>0</v>
      </c>
      <c r="P1884" s="16">
        <v>0</v>
      </c>
      <c r="Q1884" s="7" t="s">
        <v>1277</v>
      </c>
      <c r="R1884" s="7" t="str">
        <f>IF(Q1884="","",VLOOKUP(Q1884,Sheet2!$A$14:$B$65,2,0))</f>
        <v>救命救急入院料１</v>
      </c>
      <c r="S1884" s="16">
        <v>8</v>
      </c>
    </row>
    <row r="1885" spans="2:19" outlineLevel="2" x14ac:dyDescent="0.15">
      <c r="B1885" s="10" t="s">
        <v>1741</v>
      </c>
      <c r="C1885" s="10" t="s">
        <v>22</v>
      </c>
      <c r="D1885" s="7" t="s">
        <v>105</v>
      </c>
      <c r="E1885" s="10" t="s">
        <v>617</v>
      </c>
      <c r="F1885" s="10" t="s">
        <v>1321</v>
      </c>
      <c r="G1885" s="10" t="s">
        <v>1321</v>
      </c>
      <c r="H1885" s="16">
        <v>12</v>
      </c>
      <c r="I1885" s="16">
        <v>12</v>
      </c>
      <c r="J1885" s="16">
        <v>0</v>
      </c>
      <c r="K1885" s="16">
        <v>0</v>
      </c>
      <c r="L1885" s="16">
        <v>0</v>
      </c>
      <c r="M1885" s="16">
        <v>0</v>
      </c>
      <c r="N1885" s="16">
        <v>0</v>
      </c>
      <c r="O1885" s="16">
        <v>0</v>
      </c>
      <c r="P1885" s="16">
        <v>0</v>
      </c>
      <c r="Q1885" s="7" t="s">
        <v>1301</v>
      </c>
      <c r="R1885" s="7" t="str">
        <f>IF(Q1885="","",VLOOKUP(Q1885,Sheet2!$A$14:$B$65,2,0))</f>
        <v>救命救急入院料３</v>
      </c>
      <c r="S1885" s="16">
        <v>12</v>
      </c>
    </row>
    <row r="1886" spans="2:19" outlineLevel="2" x14ac:dyDescent="0.15">
      <c r="B1886" s="10" t="s">
        <v>1741</v>
      </c>
      <c r="C1886" s="10" t="s">
        <v>22</v>
      </c>
      <c r="D1886" s="7" t="s">
        <v>105</v>
      </c>
      <c r="E1886" s="10" t="s">
        <v>618</v>
      </c>
      <c r="F1886" s="10" t="s">
        <v>1322</v>
      </c>
      <c r="G1886" s="10" t="s">
        <v>1322</v>
      </c>
      <c r="H1886" s="16">
        <v>38</v>
      </c>
      <c r="I1886" s="16">
        <v>38</v>
      </c>
      <c r="J1886" s="16">
        <v>0</v>
      </c>
      <c r="K1886" s="16">
        <v>0</v>
      </c>
      <c r="L1886" s="16">
        <v>0</v>
      </c>
      <c r="M1886" s="16">
        <v>0</v>
      </c>
      <c r="N1886" s="16">
        <v>0</v>
      </c>
      <c r="O1886" s="16">
        <v>0</v>
      </c>
      <c r="P1886" s="16">
        <v>0</v>
      </c>
      <c r="Q1886" s="7" t="s">
        <v>1219</v>
      </c>
      <c r="R1886" s="7" t="str">
        <f>IF(Q1886="","",VLOOKUP(Q1886,Sheet2!$A$14:$B$65,2,0))</f>
        <v>急性期一般入院料１</v>
      </c>
      <c r="S1886" s="16">
        <v>38</v>
      </c>
    </row>
    <row r="1887" spans="2:19" outlineLevel="2" x14ac:dyDescent="0.15">
      <c r="B1887" s="10" t="s">
        <v>1741</v>
      </c>
      <c r="C1887" s="10" t="s">
        <v>22</v>
      </c>
      <c r="D1887" s="7" t="s">
        <v>105</v>
      </c>
      <c r="E1887" s="10" t="s">
        <v>619</v>
      </c>
      <c r="F1887" s="10" t="s">
        <v>1321</v>
      </c>
      <c r="G1887" s="10" t="s">
        <v>1321</v>
      </c>
      <c r="H1887" s="16">
        <v>4</v>
      </c>
      <c r="I1887" s="16">
        <v>4</v>
      </c>
      <c r="J1887" s="16">
        <v>0</v>
      </c>
      <c r="K1887" s="16">
        <v>0</v>
      </c>
      <c r="L1887" s="16">
        <v>0</v>
      </c>
      <c r="M1887" s="16">
        <v>0</v>
      </c>
      <c r="N1887" s="16">
        <v>0</v>
      </c>
      <c r="O1887" s="16">
        <v>0</v>
      </c>
      <c r="P1887" s="16">
        <v>0</v>
      </c>
      <c r="Q1887" s="7" t="s">
        <v>1301</v>
      </c>
      <c r="R1887" s="7" t="str">
        <f>IF(Q1887="","",VLOOKUP(Q1887,Sheet2!$A$14:$B$65,2,0))</f>
        <v>救命救急入院料３</v>
      </c>
      <c r="S1887" s="16">
        <v>4</v>
      </c>
    </row>
    <row r="1888" spans="2:19" outlineLevel="2" x14ac:dyDescent="0.15">
      <c r="B1888" s="10" t="s">
        <v>1741</v>
      </c>
      <c r="C1888" s="10" t="s">
        <v>22</v>
      </c>
      <c r="D1888" s="7" t="s">
        <v>105</v>
      </c>
      <c r="E1888" s="10" t="s">
        <v>620</v>
      </c>
      <c r="F1888" s="10" t="s">
        <v>1322</v>
      </c>
      <c r="G1888" s="10" t="s">
        <v>1322</v>
      </c>
      <c r="H1888" s="16">
        <v>38</v>
      </c>
      <c r="I1888" s="16">
        <v>38</v>
      </c>
      <c r="J1888" s="16">
        <v>0</v>
      </c>
      <c r="K1888" s="16">
        <v>0</v>
      </c>
      <c r="L1888" s="16">
        <v>0</v>
      </c>
      <c r="M1888" s="16">
        <v>0</v>
      </c>
      <c r="N1888" s="16">
        <v>0</v>
      </c>
      <c r="O1888" s="16">
        <v>0</v>
      </c>
      <c r="P1888" s="16">
        <v>0</v>
      </c>
      <c r="Q1888" s="7" t="s">
        <v>1219</v>
      </c>
      <c r="R1888" s="7" t="str">
        <f>IF(Q1888="","",VLOOKUP(Q1888,Sheet2!$A$14:$B$65,2,0))</f>
        <v>急性期一般入院料１</v>
      </c>
      <c r="S1888" s="16">
        <v>38</v>
      </c>
    </row>
    <row r="1889" spans="2:19" outlineLevel="2" x14ac:dyDescent="0.15">
      <c r="B1889" s="10" t="s">
        <v>1741</v>
      </c>
      <c r="C1889" s="10" t="s">
        <v>22</v>
      </c>
      <c r="D1889" s="7" t="s">
        <v>105</v>
      </c>
      <c r="E1889" s="10" t="s">
        <v>621</v>
      </c>
      <c r="F1889" s="10" t="s">
        <v>1322</v>
      </c>
      <c r="G1889" s="10" t="s">
        <v>1322</v>
      </c>
      <c r="H1889" s="16">
        <v>40</v>
      </c>
      <c r="I1889" s="16">
        <v>40</v>
      </c>
      <c r="J1889" s="16">
        <v>0</v>
      </c>
      <c r="K1889" s="16">
        <v>0</v>
      </c>
      <c r="L1889" s="16">
        <v>0</v>
      </c>
      <c r="M1889" s="16">
        <v>0</v>
      </c>
      <c r="N1889" s="16">
        <v>0</v>
      </c>
      <c r="O1889" s="16">
        <v>0</v>
      </c>
      <c r="P1889" s="16">
        <v>0</v>
      </c>
      <c r="Q1889" s="7" t="s">
        <v>1219</v>
      </c>
      <c r="R1889" s="7" t="str">
        <f>IF(Q1889="","",VLOOKUP(Q1889,Sheet2!$A$14:$B$65,2,0))</f>
        <v>急性期一般入院料１</v>
      </c>
      <c r="S1889" s="16">
        <v>40</v>
      </c>
    </row>
    <row r="1890" spans="2:19" outlineLevel="2" x14ac:dyDescent="0.15">
      <c r="B1890" s="10" t="s">
        <v>1741</v>
      </c>
      <c r="C1890" s="10" t="s">
        <v>22</v>
      </c>
      <c r="D1890" s="7" t="s">
        <v>105</v>
      </c>
      <c r="E1890" s="10" t="s">
        <v>622</v>
      </c>
      <c r="F1890" s="10" t="s">
        <v>1322</v>
      </c>
      <c r="G1890" s="10" t="s">
        <v>1322</v>
      </c>
      <c r="H1890" s="16">
        <v>38</v>
      </c>
      <c r="I1890" s="16">
        <v>38</v>
      </c>
      <c r="J1890" s="16">
        <v>0</v>
      </c>
      <c r="K1890" s="16">
        <v>0</v>
      </c>
      <c r="L1890" s="16">
        <v>0</v>
      </c>
      <c r="M1890" s="16">
        <v>0</v>
      </c>
      <c r="N1890" s="16">
        <v>0</v>
      </c>
      <c r="O1890" s="16">
        <v>0</v>
      </c>
      <c r="P1890" s="16">
        <v>0</v>
      </c>
      <c r="Q1890" s="7" t="s">
        <v>1219</v>
      </c>
      <c r="R1890" s="7" t="str">
        <f>IF(Q1890="","",VLOOKUP(Q1890,Sheet2!$A$14:$B$65,2,0))</f>
        <v>急性期一般入院料１</v>
      </c>
      <c r="S1890" s="16">
        <v>38</v>
      </c>
    </row>
    <row r="1891" spans="2:19" outlineLevel="2" x14ac:dyDescent="0.15">
      <c r="B1891" s="10" t="s">
        <v>1741</v>
      </c>
      <c r="C1891" s="10" t="s">
        <v>22</v>
      </c>
      <c r="D1891" s="7" t="s">
        <v>105</v>
      </c>
      <c r="E1891" s="10" t="s">
        <v>623</v>
      </c>
      <c r="F1891" s="10" t="s">
        <v>1322</v>
      </c>
      <c r="G1891" s="10" t="s">
        <v>1322</v>
      </c>
      <c r="H1891" s="16">
        <v>32</v>
      </c>
      <c r="I1891" s="16">
        <v>32</v>
      </c>
      <c r="J1891" s="16">
        <v>0</v>
      </c>
      <c r="K1891" s="16">
        <v>0</v>
      </c>
      <c r="L1891" s="16">
        <v>0</v>
      </c>
      <c r="M1891" s="16">
        <v>0</v>
      </c>
      <c r="N1891" s="16">
        <v>0</v>
      </c>
      <c r="O1891" s="16">
        <v>0</v>
      </c>
      <c r="P1891" s="16">
        <v>0</v>
      </c>
      <c r="Q1891" s="7" t="s">
        <v>1219</v>
      </c>
      <c r="R1891" s="7" t="str">
        <f>IF(Q1891="","",VLOOKUP(Q1891,Sheet2!$A$14:$B$65,2,0))</f>
        <v>急性期一般入院料１</v>
      </c>
      <c r="S1891" s="16">
        <v>32</v>
      </c>
    </row>
    <row r="1892" spans="2:19" outlineLevel="1" x14ac:dyDescent="0.15">
      <c r="B1892" s="10"/>
      <c r="C1892" s="10"/>
      <c r="D1892" s="9" t="s">
        <v>1364</v>
      </c>
      <c r="E1892" s="10"/>
      <c r="F1892" s="10"/>
      <c r="G1892" s="10"/>
      <c r="H1892" s="16">
        <f t="shared" ref="H1892:P1892" si="467">SUBTOTAL(9,H1883:H1891)</f>
        <v>214</v>
      </c>
      <c r="I1892" s="16">
        <f t="shared" si="467"/>
        <v>214</v>
      </c>
      <c r="J1892" s="16">
        <f t="shared" si="467"/>
        <v>0</v>
      </c>
      <c r="K1892" s="16">
        <f t="shared" si="467"/>
        <v>0</v>
      </c>
      <c r="L1892" s="16">
        <f t="shared" si="467"/>
        <v>0</v>
      </c>
      <c r="M1892" s="16">
        <f t="shared" si="467"/>
        <v>0</v>
      </c>
      <c r="N1892" s="16">
        <f t="shared" si="467"/>
        <v>0</v>
      </c>
      <c r="O1892" s="16">
        <f t="shared" si="467"/>
        <v>0</v>
      </c>
      <c r="P1892" s="16">
        <f t="shared" si="467"/>
        <v>0</v>
      </c>
      <c r="Q1892" s="7"/>
      <c r="R1892" s="7"/>
      <c r="S1892" s="16">
        <f>SUBTOTAL(9,S1883:S1891)</f>
        <v>214</v>
      </c>
    </row>
    <row r="1893" spans="2:19" outlineLevel="2" x14ac:dyDescent="0.15">
      <c r="B1893" s="10" t="s">
        <v>1741</v>
      </c>
      <c r="C1893" s="10" t="s">
        <v>22</v>
      </c>
      <c r="D1893" s="7" t="s">
        <v>409</v>
      </c>
      <c r="E1893" s="10" t="s">
        <v>764</v>
      </c>
      <c r="F1893" s="10" t="s">
        <v>1193</v>
      </c>
      <c r="G1893" s="10" t="s">
        <v>1193</v>
      </c>
      <c r="H1893" s="16">
        <v>0</v>
      </c>
      <c r="I1893" s="16">
        <v>0</v>
      </c>
      <c r="J1893" s="16">
        <v>0</v>
      </c>
      <c r="K1893" s="16">
        <v>42</v>
      </c>
      <c r="L1893" s="16">
        <v>42</v>
      </c>
      <c r="M1893" s="16">
        <v>0</v>
      </c>
      <c r="N1893" s="16">
        <v>0</v>
      </c>
      <c r="O1893" s="16">
        <v>0</v>
      </c>
      <c r="P1893" s="16">
        <v>0</v>
      </c>
      <c r="Q1893" s="7" t="s">
        <v>1257</v>
      </c>
      <c r="R1893" s="7" t="str">
        <f>IF(Q1893="","",VLOOKUP(Q1893,Sheet2!$A$14:$B$65,2,0))</f>
        <v>急性期一般入院料６</v>
      </c>
      <c r="S1893" s="16">
        <v>42</v>
      </c>
    </row>
    <row r="1894" spans="2:19" outlineLevel="2" x14ac:dyDescent="0.15">
      <c r="B1894" s="10" t="s">
        <v>1741</v>
      </c>
      <c r="C1894" s="10" t="s">
        <v>22</v>
      </c>
      <c r="D1894" s="7" t="s">
        <v>409</v>
      </c>
      <c r="E1894" s="10" t="s">
        <v>850</v>
      </c>
      <c r="F1894" s="10" t="s">
        <v>1193</v>
      </c>
      <c r="G1894" s="10" t="s">
        <v>1193</v>
      </c>
      <c r="H1894" s="16">
        <v>0</v>
      </c>
      <c r="I1894" s="16">
        <v>0</v>
      </c>
      <c r="J1894" s="16">
        <v>0</v>
      </c>
      <c r="K1894" s="16">
        <v>43</v>
      </c>
      <c r="L1894" s="16">
        <v>43</v>
      </c>
      <c r="M1894" s="16">
        <v>0</v>
      </c>
      <c r="N1894" s="16">
        <v>0</v>
      </c>
      <c r="O1894" s="16">
        <v>0</v>
      </c>
      <c r="P1894" s="16">
        <v>0</v>
      </c>
      <c r="Q1894" s="7" t="s">
        <v>1266</v>
      </c>
      <c r="R1894" s="7" t="str">
        <f>IF(Q1894="","",VLOOKUP(Q1894,Sheet2!$A$14:$B$65,2,0))</f>
        <v>急性期一般入院料７</v>
      </c>
      <c r="S1894" s="16">
        <v>43</v>
      </c>
    </row>
    <row r="1895" spans="2:19" outlineLevel="1" x14ac:dyDescent="0.15">
      <c r="B1895" s="10"/>
      <c r="C1895" s="10"/>
      <c r="D1895" s="9" t="s">
        <v>1667</v>
      </c>
      <c r="E1895" s="10"/>
      <c r="F1895" s="10"/>
      <c r="G1895" s="10"/>
      <c r="H1895" s="16">
        <f t="shared" ref="H1895:P1895" si="468">SUBTOTAL(9,H1893:H1894)</f>
        <v>0</v>
      </c>
      <c r="I1895" s="16">
        <f t="shared" si="468"/>
        <v>0</v>
      </c>
      <c r="J1895" s="16">
        <f t="shared" si="468"/>
        <v>0</v>
      </c>
      <c r="K1895" s="16">
        <f t="shared" si="468"/>
        <v>85</v>
      </c>
      <c r="L1895" s="16">
        <f t="shared" si="468"/>
        <v>85</v>
      </c>
      <c r="M1895" s="16">
        <f t="shared" si="468"/>
        <v>0</v>
      </c>
      <c r="N1895" s="16">
        <f t="shared" si="468"/>
        <v>0</v>
      </c>
      <c r="O1895" s="16">
        <f t="shared" si="468"/>
        <v>0</v>
      </c>
      <c r="P1895" s="16">
        <f t="shared" si="468"/>
        <v>0</v>
      </c>
      <c r="Q1895" s="7"/>
      <c r="R1895" s="7"/>
      <c r="S1895" s="16">
        <f>SUBTOTAL(9,S1893:S1894)</f>
        <v>85</v>
      </c>
    </row>
    <row r="1896" spans="2:19" outlineLevel="2" x14ac:dyDescent="0.15">
      <c r="B1896" s="10" t="s">
        <v>1741</v>
      </c>
      <c r="C1896" s="10" t="s">
        <v>22</v>
      </c>
      <c r="D1896" s="7" t="s">
        <v>212</v>
      </c>
      <c r="E1896" s="10" t="s">
        <v>771</v>
      </c>
      <c r="F1896" s="10" t="s">
        <v>1322</v>
      </c>
      <c r="G1896" s="10" t="s">
        <v>1322</v>
      </c>
      <c r="H1896" s="16">
        <v>53</v>
      </c>
      <c r="I1896" s="16">
        <v>53</v>
      </c>
      <c r="J1896" s="16">
        <v>0</v>
      </c>
      <c r="K1896" s="16">
        <v>0</v>
      </c>
      <c r="L1896" s="16">
        <v>0</v>
      </c>
      <c r="M1896" s="16">
        <v>0</v>
      </c>
      <c r="N1896" s="16">
        <v>0</v>
      </c>
      <c r="O1896" s="16">
        <v>0</v>
      </c>
      <c r="P1896" s="16">
        <v>0</v>
      </c>
      <c r="Q1896" s="7" t="s">
        <v>1254</v>
      </c>
      <c r="R1896" s="7" t="str">
        <f>IF(Q1896="","",VLOOKUP(Q1896,Sheet2!$A$14:$B$65,2,0))</f>
        <v>急性期一般入院料２</v>
      </c>
      <c r="S1896" s="16">
        <v>53</v>
      </c>
    </row>
    <row r="1897" spans="2:19" outlineLevel="2" x14ac:dyDescent="0.15">
      <c r="B1897" s="10" t="s">
        <v>1741</v>
      </c>
      <c r="C1897" s="10" t="s">
        <v>22</v>
      </c>
      <c r="D1897" s="7" t="s">
        <v>212</v>
      </c>
      <c r="E1897" s="10" t="s">
        <v>768</v>
      </c>
      <c r="F1897" s="10" t="s">
        <v>1322</v>
      </c>
      <c r="G1897" s="10" t="s">
        <v>1322</v>
      </c>
      <c r="H1897" s="16">
        <v>51</v>
      </c>
      <c r="I1897" s="16">
        <v>51</v>
      </c>
      <c r="J1897" s="16">
        <v>0</v>
      </c>
      <c r="K1897" s="16">
        <v>0</v>
      </c>
      <c r="L1897" s="16">
        <v>0</v>
      </c>
      <c r="M1897" s="16">
        <v>0</v>
      </c>
      <c r="N1897" s="16">
        <v>0</v>
      </c>
      <c r="O1897" s="16">
        <v>0</v>
      </c>
      <c r="P1897" s="16">
        <v>0</v>
      </c>
      <c r="Q1897" s="7" t="s">
        <v>1254</v>
      </c>
      <c r="R1897" s="7" t="str">
        <f>IF(Q1897="","",VLOOKUP(Q1897,Sheet2!$A$14:$B$65,2,0))</f>
        <v>急性期一般入院料２</v>
      </c>
      <c r="S1897" s="16">
        <v>51</v>
      </c>
    </row>
    <row r="1898" spans="2:19" outlineLevel="2" x14ac:dyDescent="0.15">
      <c r="B1898" s="10" t="s">
        <v>1741</v>
      </c>
      <c r="C1898" s="10" t="s">
        <v>22</v>
      </c>
      <c r="D1898" s="7" t="s">
        <v>212</v>
      </c>
      <c r="E1898" s="10" t="s">
        <v>926</v>
      </c>
      <c r="F1898" s="10" t="s">
        <v>1322</v>
      </c>
      <c r="G1898" s="10" t="s">
        <v>1322</v>
      </c>
      <c r="H1898" s="16">
        <v>46</v>
      </c>
      <c r="I1898" s="16">
        <v>46</v>
      </c>
      <c r="J1898" s="16">
        <v>0</v>
      </c>
      <c r="K1898" s="16">
        <v>0</v>
      </c>
      <c r="L1898" s="16">
        <v>0</v>
      </c>
      <c r="M1898" s="16">
        <v>0</v>
      </c>
      <c r="N1898" s="16">
        <v>0</v>
      </c>
      <c r="O1898" s="16">
        <v>0</v>
      </c>
      <c r="P1898" s="16">
        <v>0</v>
      </c>
      <c r="Q1898" s="7" t="s">
        <v>1254</v>
      </c>
      <c r="R1898" s="7" t="str">
        <f>IF(Q1898="","",VLOOKUP(Q1898,Sheet2!$A$14:$B$65,2,0))</f>
        <v>急性期一般入院料２</v>
      </c>
      <c r="S1898" s="16">
        <v>46</v>
      </c>
    </row>
    <row r="1899" spans="2:19" outlineLevel="2" x14ac:dyDescent="0.15">
      <c r="B1899" s="10" t="s">
        <v>1741</v>
      </c>
      <c r="C1899" s="10" t="s">
        <v>22</v>
      </c>
      <c r="D1899" s="7" t="s">
        <v>212</v>
      </c>
      <c r="E1899" s="10" t="s">
        <v>927</v>
      </c>
      <c r="F1899" s="10" t="s">
        <v>1322</v>
      </c>
      <c r="G1899" s="10" t="s">
        <v>1322</v>
      </c>
      <c r="H1899" s="16">
        <v>48</v>
      </c>
      <c r="I1899" s="16">
        <v>48</v>
      </c>
      <c r="J1899" s="16">
        <v>0</v>
      </c>
      <c r="K1899" s="16">
        <v>0</v>
      </c>
      <c r="L1899" s="16">
        <v>0</v>
      </c>
      <c r="M1899" s="16">
        <v>0</v>
      </c>
      <c r="N1899" s="16">
        <v>0</v>
      </c>
      <c r="O1899" s="16">
        <v>0</v>
      </c>
      <c r="P1899" s="16">
        <v>0</v>
      </c>
      <c r="Q1899" s="7" t="s">
        <v>1254</v>
      </c>
      <c r="R1899" s="7" t="str">
        <f>IF(Q1899="","",VLOOKUP(Q1899,Sheet2!$A$14:$B$65,2,0))</f>
        <v>急性期一般入院料２</v>
      </c>
      <c r="S1899" s="16">
        <v>48</v>
      </c>
    </row>
    <row r="1900" spans="2:19" outlineLevel="2" x14ac:dyDescent="0.15">
      <c r="B1900" s="10" t="s">
        <v>1741</v>
      </c>
      <c r="C1900" s="10" t="s">
        <v>22</v>
      </c>
      <c r="D1900" s="7" t="s">
        <v>212</v>
      </c>
      <c r="E1900" s="10" t="s">
        <v>536</v>
      </c>
      <c r="F1900" s="10" t="s">
        <v>1323</v>
      </c>
      <c r="G1900" s="10" t="s">
        <v>1323</v>
      </c>
      <c r="H1900" s="16">
        <v>52</v>
      </c>
      <c r="I1900" s="16">
        <v>37</v>
      </c>
      <c r="J1900" s="16">
        <v>15</v>
      </c>
      <c r="K1900" s="16">
        <v>0</v>
      </c>
      <c r="L1900" s="16">
        <v>0</v>
      </c>
      <c r="M1900" s="16">
        <v>0</v>
      </c>
      <c r="N1900" s="16">
        <v>0</v>
      </c>
      <c r="O1900" s="16">
        <v>0</v>
      </c>
      <c r="P1900" s="16">
        <v>0</v>
      </c>
      <c r="Q1900" s="7" t="s">
        <v>1282</v>
      </c>
      <c r="R1900" s="7" t="str">
        <f>IF(Q1900="","",VLOOKUP(Q1900,Sheet2!$A$14:$B$65,2,0))</f>
        <v>小児入院医療管理料３</v>
      </c>
      <c r="S1900" s="16">
        <v>52</v>
      </c>
    </row>
    <row r="1901" spans="2:19" outlineLevel="1" x14ac:dyDescent="0.15">
      <c r="B1901" s="10"/>
      <c r="C1901" s="10"/>
      <c r="D1901" s="9" t="s">
        <v>1471</v>
      </c>
      <c r="E1901" s="10"/>
      <c r="F1901" s="10"/>
      <c r="G1901" s="10"/>
      <c r="H1901" s="16">
        <f t="shared" ref="H1901:P1901" si="469">SUBTOTAL(9,H1896:H1900)</f>
        <v>250</v>
      </c>
      <c r="I1901" s="16">
        <f t="shared" si="469"/>
        <v>235</v>
      </c>
      <c r="J1901" s="16">
        <f t="shared" si="469"/>
        <v>15</v>
      </c>
      <c r="K1901" s="16">
        <f t="shared" si="469"/>
        <v>0</v>
      </c>
      <c r="L1901" s="16">
        <f t="shared" si="469"/>
        <v>0</v>
      </c>
      <c r="M1901" s="16">
        <f t="shared" si="469"/>
        <v>0</v>
      </c>
      <c r="N1901" s="16">
        <f t="shared" si="469"/>
        <v>0</v>
      </c>
      <c r="O1901" s="16">
        <f t="shared" si="469"/>
        <v>0</v>
      </c>
      <c r="P1901" s="16">
        <f t="shared" si="469"/>
        <v>0</v>
      </c>
      <c r="Q1901" s="7"/>
      <c r="R1901" s="7"/>
      <c r="S1901" s="16">
        <f>SUBTOTAL(9,S1896:S1900)</f>
        <v>250</v>
      </c>
    </row>
    <row r="1902" spans="2:19" outlineLevel="2" x14ac:dyDescent="0.15">
      <c r="B1902" s="10" t="s">
        <v>1741</v>
      </c>
      <c r="C1902" s="10" t="s">
        <v>22</v>
      </c>
      <c r="D1902" s="7" t="s">
        <v>173</v>
      </c>
      <c r="E1902" s="10" t="s">
        <v>782</v>
      </c>
      <c r="F1902" s="10" t="s">
        <v>1323</v>
      </c>
      <c r="G1902" s="10" t="s">
        <v>1323</v>
      </c>
      <c r="H1902" s="16">
        <v>0</v>
      </c>
      <c r="I1902" s="16">
        <v>0</v>
      </c>
      <c r="J1902" s="16">
        <v>0</v>
      </c>
      <c r="K1902" s="16">
        <v>50</v>
      </c>
      <c r="L1902" s="16">
        <v>50</v>
      </c>
      <c r="M1902" s="16">
        <v>0</v>
      </c>
      <c r="N1902" s="16">
        <v>0</v>
      </c>
      <c r="O1902" s="16">
        <v>0</v>
      </c>
      <c r="P1902" s="16">
        <v>0</v>
      </c>
      <c r="Q1902" s="7" t="s">
        <v>1276</v>
      </c>
      <c r="R1902" s="7" t="str">
        <f>IF(Q1902="","",VLOOKUP(Q1902,Sheet2!$A$14:$B$65,2,0))</f>
        <v>小児入院医療管理料１</v>
      </c>
      <c r="S1902" s="16">
        <v>50</v>
      </c>
    </row>
    <row r="1903" spans="2:19" outlineLevel="2" x14ac:dyDescent="0.15">
      <c r="B1903" s="10" t="s">
        <v>1741</v>
      </c>
      <c r="C1903" s="10" t="s">
        <v>22</v>
      </c>
      <c r="D1903" s="7" t="s">
        <v>173</v>
      </c>
      <c r="E1903" s="10" t="s">
        <v>783</v>
      </c>
      <c r="F1903" s="10" t="s">
        <v>1323</v>
      </c>
      <c r="G1903" s="10" t="s">
        <v>1323</v>
      </c>
      <c r="H1903" s="16">
        <v>50</v>
      </c>
      <c r="I1903" s="16">
        <v>50</v>
      </c>
      <c r="J1903" s="16">
        <v>0</v>
      </c>
      <c r="K1903" s="16">
        <v>0</v>
      </c>
      <c r="L1903" s="16">
        <v>0</v>
      </c>
      <c r="M1903" s="16">
        <v>0</v>
      </c>
      <c r="N1903" s="16">
        <v>0</v>
      </c>
      <c r="O1903" s="16">
        <v>0</v>
      </c>
      <c r="P1903" s="16">
        <v>0</v>
      </c>
      <c r="Q1903" s="7" t="s">
        <v>1254</v>
      </c>
      <c r="R1903" s="7" t="str">
        <f>IF(Q1903="","",VLOOKUP(Q1903,Sheet2!$A$14:$B$65,2,0))</f>
        <v>急性期一般入院料２</v>
      </c>
      <c r="S1903" s="16">
        <v>50</v>
      </c>
    </row>
    <row r="1904" spans="2:19" outlineLevel="1" x14ac:dyDescent="0.15">
      <c r="B1904" s="10"/>
      <c r="C1904" s="10"/>
      <c r="D1904" s="9" t="s">
        <v>1432</v>
      </c>
      <c r="E1904" s="10"/>
      <c r="F1904" s="10"/>
      <c r="G1904" s="10"/>
      <c r="H1904" s="16">
        <f t="shared" ref="H1904:P1904" si="470">SUBTOTAL(9,H1902:H1903)</f>
        <v>50</v>
      </c>
      <c r="I1904" s="16">
        <f t="shared" si="470"/>
        <v>50</v>
      </c>
      <c r="J1904" s="16">
        <f t="shared" si="470"/>
        <v>0</v>
      </c>
      <c r="K1904" s="16">
        <f t="shared" si="470"/>
        <v>50</v>
      </c>
      <c r="L1904" s="16">
        <f t="shared" si="470"/>
        <v>50</v>
      </c>
      <c r="M1904" s="16">
        <f t="shared" si="470"/>
        <v>0</v>
      </c>
      <c r="N1904" s="16">
        <f t="shared" si="470"/>
        <v>0</v>
      </c>
      <c r="O1904" s="16">
        <f t="shared" si="470"/>
        <v>0</v>
      </c>
      <c r="P1904" s="16">
        <f t="shared" si="470"/>
        <v>0</v>
      </c>
      <c r="Q1904" s="7"/>
      <c r="R1904" s="7"/>
      <c r="S1904" s="16">
        <f>SUBTOTAL(9,S1902:S1903)</f>
        <v>100</v>
      </c>
    </row>
    <row r="1905" spans="2:19" outlineLevel="2" x14ac:dyDescent="0.15">
      <c r="B1905" s="10" t="s">
        <v>1741</v>
      </c>
      <c r="C1905" s="10" t="s">
        <v>22</v>
      </c>
      <c r="D1905" s="7" t="s">
        <v>449</v>
      </c>
      <c r="E1905" s="10" t="s">
        <v>763</v>
      </c>
      <c r="F1905" s="10" t="s">
        <v>1193</v>
      </c>
      <c r="G1905" s="10" t="s">
        <v>1193</v>
      </c>
      <c r="H1905" s="16">
        <v>0</v>
      </c>
      <c r="I1905" s="16">
        <v>0</v>
      </c>
      <c r="J1905" s="16">
        <v>0</v>
      </c>
      <c r="K1905" s="16">
        <v>45</v>
      </c>
      <c r="L1905" s="16">
        <v>45</v>
      </c>
      <c r="M1905" s="16">
        <v>0</v>
      </c>
      <c r="N1905" s="16">
        <v>0</v>
      </c>
      <c r="O1905" s="16">
        <v>0</v>
      </c>
      <c r="P1905" s="16">
        <v>0</v>
      </c>
      <c r="Q1905" s="7" t="s">
        <v>1266</v>
      </c>
      <c r="R1905" s="7" t="str">
        <f>IF(Q1905="","",VLOOKUP(Q1905,Sheet2!$A$14:$B$65,2,0))</f>
        <v>急性期一般入院料７</v>
      </c>
      <c r="S1905" s="16">
        <v>45</v>
      </c>
    </row>
    <row r="1906" spans="2:19" outlineLevel="2" x14ac:dyDescent="0.15">
      <c r="B1906" s="10" t="s">
        <v>1741</v>
      </c>
      <c r="C1906" s="10" t="s">
        <v>22</v>
      </c>
      <c r="D1906" s="7" t="s">
        <v>449</v>
      </c>
      <c r="E1906" s="10" t="s">
        <v>700</v>
      </c>
      <c r="F1906" s="10" t="s">
        <v>1193</v>
      </c>
      <c r="G1906" s="10" t="s">
        <v>1193</v>
      </c>
      <c r="H1906" s="16">
        <v>0</v>
      </c>
      <c r="I1906" s="16">
        <v>0</v>
      </c>
      <c r="J1906" s="16">
        <v>0</v>
      </c>
      <c r="K1906" s="16">
        <v>50</v>
      </c>
      <c r="L1906" s="16">
        <v>50</v>
      </c>
      <c r="M1906" s="16">
        <v>0</v>
      </c>
      <c r="N1906" s="16">
        <v>0</v>
      </c>
      <c r="O1906" s="16">
        <v>0</v>
      </c>
      <c r="P1906" s="16">
        <v>0</v>
      </c>
      <c r="Q1906" s="7" t="s">
        <v>1266</v>
      </c>
      <c r="R1906" s="7" t="str">
        <f>IF(Q1906="","",VLOOKUP(Q1906,Sheet2!$A$14:$B$65,2,0))</f>
        <v>急性期一般入院料７</v>
      </c>
      <c r="S1906" s="16">
        <v>50</v>
      </c>
    </row>
    <row r="1907" spans="2:19" outlineLevel="1" x14ac:dyDescent="0.15">
      <c r="B1907" s="10"/>
      <c r="C1907" s="10"/>
      <c r="D1907" s="9" t="s">
        <v>1706</v>
      </c>
      <c r="E1907" s="10"/>
      <c r="F1907" s="10"/>
      <c r="G1907" s="10"/>
      <c r="H1907" s="16">
        <f t="shared" ref="H1907:P1907" si="471">SUBTOTAL(9,H1905:H1906)</f>
        <v>0</v>
      </c>
      <c r="I1907" s="16">
        <f t="shared" si="471"/>
        <v>0</v>
      </c>
      <c r="J1907" s="16">
        <f t="shared" si="471"/>
        <v>0</v>
      </c>
      <c r="K1907" s="16">
        <f t="shared" si="471"/>
        <v>95</v>
      </c>
      <c r="L1907" s="16">
        <f t="shared" si="471"/>
        <v>95</v>
      </c>
      <c r="M1907" s="16">
        <f t="shared" si="471"/>
        <v>0</v>
      </c>
      <c r="N1907" s="16">
        <f t="shared" si="471"/>
        <v>0</v>
      </c>
      <c r="O1907" s="16">
        <f t="shared" si="471"/>
        <v>0</v>
      </c>
      <c r="P1907" s="16">
        <f t="shared" si="471"/>
        <v>0</v>
      </c>
      <c r="Q1907" s="7"/>
      <c r="R1907" s="7"/>
      <c r="S1907" s="16">
        <f>SUBTOTAL(9,S1905:S1906)</f>
        <v>95</v>
      </c>
    </row>
    <row r="1908" spans="2:19" outlineLevel="1" x14ac:dyDescent="0.15">
      <c r="B1908" s="67" t="s">
        <v>1757</v>
      </c>
      <c r="C1908" s="68"/>
      <c r="D1908" s="68"/>
      <c r="E1908" s="68"/>
      <c r="F1908" s="68"/>
      <c r="G1908" s="69"/>
      <c r="H1908" s="16">
        <f>SUBTOTAL(9,H1443:H1907)</f>
        <v>10818</v>
      </c>
      <c r="I1908" s="16">
        <f t="shared" ref="I1908:P1908" si="472">SUBTOTAL(9,I1443:I1907)</f>
        <v>10306</v>
      </c>
      <c r="J1908" s="16">
        <f t="shared" si="472"/>
        <v>512</v>
      </c>
      <c r="K1908" s="16">
        <f t="shared" si="472"/>
        <v>4914</v>
      </c>
      <c r="L1908" s="16">
        <f t="shared" si="472"/>
        <v>4827</v>
      </c>
      <c r="M1908" s="16">
        <f t="shared" si="472"/>
        <v>87</v>
      </c>
      <c r="N1908" s="16">
        <f t="shared" si="472"/>
        <v>409</v>
      </c>
      <c r="O1908" s="16">
        <f t="shared" si="472"/>
        <v>389</v>
      </c>
      <c r="P1908" s="16">
        <f t="shared" si="472"/>
        <v>20</v>
      </c>
      <c r="Q1908" s="7"/>
      <c r="R1908" s="7"/>
      <c r="S1908" s="16">
        <f>SUBTOTAL(9,S1443:S1907)</f>
        <v>15005</v>
      </c>
    </row>
    <row r="1909" spans="2:19" outlineLevel="1" x14ac:dyDescent="0.15">
      <c r="B1909" s="70" t="s">
        <v>1745</v>
      </c>
      <c r="C1909" s="68"/>
      <c r="D1909" s="68"/>
      <c r="E1909" s="68"/>
      <c r="F1909" s="68"/>
      <c r="G1909" s="69"/>
      <c r="H1909" s="16">
        <f>SUMIF($F$1443:$F$1907,"休棟等",H1443:H1907)</f>
        <v>42</v>
      </c>
      <c r="I1909" s="16">
        <f t="shared" ref="I1909:P1909" si="473">SUMIF($F$1443:$F$1907,"休棟等",I1443:I1907)</f>
        <v>18</v>
      </c>
      <c r="J1909" s="16">
        <f t="shared" si="473"/>
        <v>24</v>
      </c>
      <c r="K1909" s="16">
        <f t="shared" si="473"/>
        <v>0</v>
      </c>
      <c r="L1909" s="16">
        <f t="shared" si="473"/>
        <v>0</v>
      </c>
      <c r="M1909" s="16">
        <f t="shared" si="473"/>
        <v>0</v>
      </c>
      <c r="N1909" s="16">
        <f t="shared" si="473"/>
        <v>0</v>
      </c>
      <c r="O1909" s="16">
        <f t="shared" si="473"/>
        <v>0</v>
      </c>
      <c r="P1909" s="16">
        <f t="shared" si="473"/>
        <v>0</v>
      </c>
      <c r="Q1909" s="7"/>
      <c r="R1909" s="7"/>
      <c r="S1909" s="16">
        <f>SUMIF($F$1443:$F$1907,"休棟等",S1443:S1907)</f>
        <v>0</v>
      </c>
    </row>
    <row r="1910" spans="2:19" outlineLevel="1" x14ac:dyDescent="0.15">
      <c r="B1910" s="67" t="s">
        <v>1746</v>
      </c>
      <c r="C1910" s="68"/>
      <c r="D1910" s="68"/>
      <c r="E1910" s="68"/>
      <c r="F1910" s="68"/>
      <c r="G1910" s="69"/>
      <c r="H1910" s="16">
        <f>H1908-H1909</f>
        <v>10776</v>
      </c>
      <c r="I1910" s="16">
        <f t="shared" ref="I1910:P1910" si="474">I1908-I1909</f>
        <v>10288</v>
      </c>
      <c r="J1910" s="16">
        <f t="shared" si="474"/>
        <v>488</v>
      </c>
      <c r="K1910" s="16">
        <f t="shared" si="474"/>
        <v>4914</v>
      </c>
      <c r="L1910" s="16">
        <f t="shared" si="474"/>
        <v>4827</v>
      </c>
      <c r="M1910" s="16">
        <f t="shared" si="474"/>
        <v>87</v>
      </c>
      <c r="N1910" s="16">
        <f t="shared" si="474"/>
        <v>409</v>
      </c>
      <c r="O1910" s="16">
        <f t="shared" si="474"/>
        <v>389</v>
      </c>
      <c r="P1910" s="16">
        <f t="shared" si="474"/>
        <v>20</v>
      </c>
      <c r="Q1910" s="7"/>
      <c r="R1910" s="7"/>
      <c r="S1910" s="16">
        <f>S1908-S1909</f>
        <v>15005</v>
      </c>
    </row>
    <row r="1911" spans="2:19" outlineLevel="2" x14ac:dyDescent="0.15">
      <c r="B1911" s="10" t="s">
        <v>1742</v>
      </c>
      <c r="C1911" s="10" t="s">
        <v>41</v>
      </c>
      <c r="D1911" s="7" t="s">
        <v>163</v>
      </c>
      <c r="E1911" s="10" t="s">
        <v>667</v>
      </c>
      <c r="F1911" s="10" t="s">
        <v>1193</v>
      </c>
      <c r="G1911" s="10" t="s">
        <v>1193</v>
      </c>
      <c r="H1911" s="16">
        <v>0</v>
      </c>
      <c r="I1911" s="16">
        <v>0</v>
      </c>
      <c r="J1911" s="16">
        <v>0</v>
      </c>
      <c r="K1911" s="16">
        <v>58</v>
      </c>
      <c r="L1911" s="16">
        <v>58</v>
      </c>
      <c r="M1911" s="16">
        <v>0</v>
      </c>
      <c r="N1911" s="16">
        <v>0</v>
      </c>
      <c r="O1911" s="16">
        <v>0</v>
      </c>
      <c r="P1911" s="16">
        <v>0</v>
      </c>
      <c r="Q1911" s="7" t="s">
        <v>1257</v>
      </c>
      <c r="R1911" s="7" t="str">
        <f>IF(Q1911="","",VLOOKUP(Q1911,Sheet2!$A$14:$B$65,2,0))</f>
        <v>急性期一般入院料６</v>
      </c>
      <c r="S1911" s="16">
        <v>58</v>
      </c>
    </row>
    <row r="1912" spans="2:19" outlineLevel="2" x14ac:dyDescent="0.15">
      <c r="B1912" s="10" t="s">
        <v>1742</v>
      </c>
      <c r="C1912" s="10" t="s">
        <v>41</v>
      </c>
      <c r="D1912" s="7" t="s">
        <v>163</v>
      </c>
      <c r="E1912" s="10" t="s">
        <v>668</v>
      </c>
      <c r="F1912" s="10" t="s">
        <v>1193</v>
      </c>
      <c r="G1912" s="10" t="s">
        <v>1193</v>
      </c>
      <c r="H1912" s="16">
        <v>0</v>
      </c>
      <c r="I1912" s="16">
        <v>0</v>
      </c>
      <c r="J1912" s="16">
        <v>0</v>
      </c>
      <c r="K1912" s="16">
        <v>58</v>
      </c>
      <c r="L1912" s="16">
        <v>58</v>
      </c>
      <c r="M1912" s="16">
        <v>0</v>
      </c>
      <c r="N1912" s="16">
        <v>0</v>
      </c>
      <c r="O1912" s="16">
        <v>0</v>
      </c>
      <c r="P1912" s="16">
        <v>0</v>
      </c>
      <c r="Q1912" s="7" t="s">
        <v>1257</v>
      </c>
      <c r="R1912" s="7" t="str">
        <f>IF(Q1912="","",VLOOKUP(Q1912,Sheet2!$A$14:$B$65,2,0))</f>
        <v>急性期一般入院料６</v>
      </c>
      <c r="S1912" s="16">
        <v>58</v>
      </c>
    </row>
    <row r="1913" spans="2:19" outlineLevel="2" x14ac:dyDescent="0.15">
      <c r="B1913" s="10" t="s">
        <v>1742</v>
      </c>
      <c r="C1913" s="10" t="s">
        <v>41</v>
      </c>
      <c r="D1913" s="7" t="s">
        <v>163</v>
      </c>
      <c r="E1913" s="10" t="s">
        <v>774</v>
      </c>
      <c r="F1913" s="10" t="s">
        <v>1193</v>
      </c>
      <c r="G1913" s="10" t="s">
        <v>1323</v>
      </c>
      <c r="H1913" s="16">
        <v>0</v>
      </c>
      <c r="I1913" s="16">
        <v>0</v>
      </c>
      <c r="J1913" s="16">
        <v>0</v>
      </c>
      <c r="K1913" s="16">
        <v>58</v>
      </c>
      <c r="L1913" s="16">
        <v>58</v>
      </c>
      <c r="M1913" s="16">
        <v>0</v>
      </c>
      <c r="N1913" s="16">
        <v>0</v>
      </c>
      <c r="O1913" s="16">
        <v>0</v>
      </c>
      <c r="P1913" s="16">
        <v>0</v>
      </c>
      <c r="Q1913" s="7" t="s">
        <v>1266</v>
      </c>
      <c r="R1913" s="7" t="str">
        <f>IF(Q1913="","",VLOOKUP(Q1913,Sheet2!$A$14:$B$65,2,0))</f>
        <v>急性期一般入院料７</v>
      </c>
      <c r="S1913" s="16">
        <v>58</v>
      </c>
    </row>
    <row r="1914" spans="2:19" outlineLevel="1" x14ac:dyDescent="0.15">
      <c r="B1914" s="10"/>
      <c r="C1914" s="10"/>
      <c r="D1914" s="9" t="s">
        <v>1422</v>
      </c>
      <c r="E1914" s="10"/>
      <c r="F1914" s="10"/>
      <c r="G1914" s="10"/>
      <c r="H1914" s="16">
        <f t="shared" ref="H1914:P1914" si="475">SUBTOTAL(9,H1911:H1913)</f>
        <v>0</v>
      </c>
      <c r="I1914" s="16">
        <f t="shared" si="475"/>
        <v>0</v>
      </c>
      <c r="J1914" s="16">
        <f t="shared" si="475"/>
        <v>0</v>
      </c>
      <c r="K1914" s="16">
        <f t="shared" si="475"/>
        <v>174</v>
      </c>
      <c r="L1914" s="16">
        <f t="shared" si="475"/>
        <v>174</v>
      </c>
      <c r="M1914" s="16">
        <f t="shared" si="475"/>
        <v>0</v>
      </c>
      <c r="N1914" s="16">
        <f t="shared" si="475"/>
        <v>0</v>
      </c>
      <c r="O1914" s="16">
        <f t="shared" si="475"/>
        <v>0</v>
      </c>
      <c r="P1914" s="16">
        <f t="shared" si="475"/>
        <v>0</v>
      </c>
      <c r="Q1914" s="7"/>
      <c r="R1914" s="7"/>
      <c r="S1914" s="16">
        <f>SUBTOTAL(9,S1911:S1913)</f>
        <v>174</v>
      </c>
    </row>
    <row r="1915" spans="2:19" outlineLevel="2" x14ac:dyDescent="0.15">
      <c r="B1915" s="10" t="s">
        <v>1742</v>
      </c>
      <c r="C1915" s="10" t="s">
        <v>49</v>
      </c>
      <c r="D1915" s="7" t="s">
        <v>345</v>
      </c>
      <c r="E1915" s="10" t="s">
        <v>1156</v>
      </c>
      <c r="F1915" s="10" t="s">
        <v>1193</v>
      </c>
      <c r="G1915" s="10" t="s">
        <v>1193</v>
      </c>
      <c r="H1915" s="16">
        <v>0</v>
      </c>
      <c r="I1915" s="16">
        <v>0</v>
      </c>
      <c r="J1915" s="16">
        <v>0</v>
      </c>
      <c r="K1915" s="16">
        <v>53</v>
      </c>
      <c r="L1915" s="16">
        <v>53</v>
      </c>
      <c r="M1915" s="16">
        <v>0</v>
      </c>
      <c r="N1915" s="16">
        <v>0</v>
      </c>
      <c r="O1915" s="16">
        <v>0</v>
      </c>
      <c r="P1915" s="16">
        <v>0</v>
      </c>
      <c r="Q1915" s="7" t="s">
        <v>1257</v>
      </c>
      <c r="R1915" s="7" t="str">
        <f>IF(Q1915="","",VLOOKUP(Q1915,Sheet2!$A$14:$B$65,2,0))</f>
        <v>急性期一般入院料６</v>
      </c>
      <c r="S1915" s="16">
        <v>53</v>
      </c>
    </row>
    <row r="1916" spans="2:19" outlineLevel="2" x14ac:dyDescent="0.15">
      <c r="B1916" s="10" t="s">
        <v>1742</v>
      </c>
      <c r="C1916" s="10" t="s">
        <v>49</v>
      </c>
      <c r="D1916" s="7" t="s">
        <v>345</v>
      </c>
      <c r="E1916" s="10" t="s">
        <v>1157</v>
      </c>
      <c r="F1916" s="10" t="s">
        <v>1193</v>
      </c>
      <c r="G1916" s="10" t="s">
        <v>1193</v>
      </c>
      <c r="H1916" s="16">
        <v>0</v>
      </c>
      <c r="I1916" s="16">
        <v>0</v>
      </c>
      <c r="J1916" s="16">
        <v>0</v>
      </c>
      <c r="K1916" s="16">
        <v>59</v>
      </c>
      <c r="L1916" s="16">
        <v>59</v>
      </c>
      <c r="M1916" s="16">
        <v>0</v>
      </c>
      <c r="N1916" s="16">
        <v>0</v>
      </c>
      <c r="O1916" s="16">
        <v>0</v>
      </c>
      <c r="P1916" s="16">
        <v>0</v>
      </c>
      <c r="Q1916" s="7" t="s">
        <v>1257</v>
      </c>
      <c r="R1916" s="7" t="str">
        <f>IF(Q1916="","",VLOOKUP(Q1916,Sheet2!$A$14:$B$65,2,0))</f>
        <v>急性期一般入院料６</v>
      </c>
      <c r="S1916" s="16">
        <v>59</v>
      </c>
    </row>
    <row r="1917" spans="2:19" outlineLevel="1" x14ac:dyDescent="0.15">
      <c r="B1917" s="10"/>
      <c r="C1917" s="10"/>
      <c r="D1917" s="9" t="s">
        <v>1603</v>
      </c>
      <c r="E1917" s="10"/>
      <c r="F1917" s="10"/>
      <c r="G1917" s="10"/>
      <c r="H1917" s="16">
        <f t="shared" ref="H1917:P1917" si="476">SUBTOTAL(9,H1915:H1916)</f>
        <v>0</v>
      </c>
      <c r="I1917" s="16">
        <f t="shared" si="476"/>
        <v>0</v>
      </c>
      <c r="J1917" s="16">
        <f t="shared" si="476"/>
        <v>0</v>
      </c>
      <c r="K1917" s="16">
        <f t="shared" si="476"/>
        <v>112</v>
      </c>
      <c r="L1917" s="16">
        <f t="shared" si="476"/>
        <v>112</v>
      </c>
      <c r="M1917" s="16">
        <f t="shared" si="476"/>
        <v>0</v>
      </c>
      <c r="N1917" s="16">
        <f t="shared" si="476"/>
        <v>0</v>
      </c>
      <c r="O1917" s="16">
        <f t="shared" si="476"/>
        <v>0</v>
      </c>
      <c r="P1917" s="16">
        <f t="shared" si="476"/>
        <v>0</v>
      </c>
      <c r="Q1917" s="7"/>
      <c r="R1917" s="7"/>
      <c r="S1917" s="16">
        <f>SUBTOTAL(9,S1915:S1916)</f>
        <v>112</v>
      </c>
    </row>
    <row r="1918" spans="2:19" outlineLevel="2" x14ac:dyDescent="0.15">
      <c r="B1918" s="10" t="s">
        <v>1742</v>
      </c>
      <c r="C1918" s="10" t="s">
        <v>49</v>
      </c>
      <c r="D1918" s="7" t="s">
        <v>236</v>
      </c>
      <c r="E1918" s="10" t="s">
        <v>966</v>
      </c>
      <c r="F1918" s="10" t="s">
        <v>1193</v>
      </c>
      <c r="G1918" s="10" t="s">
        <v>1193</v>
      </c>
      <c r="H1918" s="16">
        <v>60</v>
      </c>
      <c r="I1918" s="16">
        <v>60</v>
      </c>
      <c r="J1918" s="16">
        <v>0</v>
      </c>
      <c r="K1918" s="16">
        <v>0</v>
      </c>
      <c r="L1918" s="16">
        <v>0</v>
      </c>
      <c r="M1918" s="16">
        <v>0</v>
      </c>
      <c r="N1918" s="16">
        <v>0</v>
      </c>
      <c r="O1918" s="16">
        <v>0</v>
      </c>
      <c r="P1918" s="16">
        <v>0</v>
      </c>
      <c r="Q1918" s="7" t="s">
        <v>1294</v>
      </c>
      <c r="R1918" s="7" t="str">
        <f>IF(Q1918="","",VLOOKUP(Q1918,Sheet2!$A$14:$B$65,2,0))</f>
        <v>特定機能病院一般病棟７対１入院基本料</v>
      </c>
      <c r="S1918" s="16">
        <v>60</v>
      </c>
    </row>
    <row r="1919" spans="2:19" outlineLevel="2" x14ac:dyDescent="0.15">
      <c r="B1919" s="10" t="s">
        <v>1742</v>
      </c>
      <c r="C1919" s="10" t="s">
        <v>49</v>
      </c>
      <c r="D1919" s="7" t="s">
        <v>236</v>
      </c>
      <c r="E1919" s="10" t="s">
        <v>483</v>
      </c>
      <c r="F1919" s="10" t="s">
        <v>1193</v>
      </c>
      <c r="G1919" s="10" t="s">
        <v>1193</v>
      </c>
      <c r="H1919" s="16">
        <v>0</v>
      </c>
      <c r="I1919" s="16">
        <v>0</v>
      </c>
      <c r="J1919" s="16">
        <v>0</v>
      </c>
      <c r="K1919" s="16">
        <v>60</v>
      </c>
      <c r="L1919" s="16">
        <v>60</v>
      </c>
      <c r="M1919" s="16">
        <v>0</v>
      </c>
      <c r="N1919" s="16">
        <v>0</v>
      </c>
      <c r="O1919" s="16">
        <v>0</v>
      </c>
      <c r="P1919" s="16">
        <v>0</v>
      </c>
      <c r="Q1919" s="7" t="s">
        <v>1257</v>
      </c>
      <c r="R1919" s="7" t="str">
        <f>IF(Q1919="","",VLOOKUP(Q1919,Sheet2!$A$14:$B$65,2,0))</f>
        <v>急性期一般入院料６</v>
      </c>
      <c r="S1919" s="16">
        <v>60</v>
      </c>
    </row>
    <row r="1920" spans="2:19" outlineLevel="1" x14ac:dyDescent="0.15">
      <c r="B1920" s="10"/>
      <c r="C1920" s="10"/>
      <c r="D1920" s="9" t="s">
        <v>1494</v>
      </c>
      <c r="E1920" s="10"/>
      <c r="F1920" s="10"/>
      <c r="G1920" s="10"/>
      <c r="H1920" s="16">
        <f t="shared" ref="H1920:P1920" si="477">SUBTOTAL(9,H1918:H1919)</f>
        <v>60</v>
      </c>
      <c r="I1920" s="16">
        <f t="shared" si="477"/>
        <v>60</v>
      </c>
      <c r="J1920" s="16">
        <f t="shared" si="477"/>
        <v>0</v>
      </c>
      <c r="K1920" s="16">
        <f t="shared" si="477"/>
        <v>60</v>
      </c>
      <c r="L1920" s="16">
        <f t="shared" si="477"/>
        <v>60</v>
      </c>
      <c r="M1920" s="16">
        <f t="shared" si="477"/>
        <v>0</v>
      </c>
      <c r="N1920" s="16">
        <f t="shared" si="477"/>
        <v>0</v>
      </c>
      <c r="O1920" s="16">
        <f t="shared" si="477"/>
        <v>0</v>
      </c>
      <c r="P1920" s="16">
        <f t="shared" si="477"/>
        <v>0</v>
      </c>
      <c r="Q1920" s="7"/>
      <c r="R1920" s="7"/>
      <c r="S1920" s="16">
        <f>SUBTOTAL(9,S1918:S1919)</f>
        <v>120</v>
      </c>
    </row>
    <row r="1921" spans="2:19" outlineLevel="2" x14ac:dyDescent="0.15">
      <c r="B1921" s="10" t="s">
        <v>1742</v>
      </c>
      <c r="C1921" s="10" t="s">
        <v>49</v>
      </c>
      <c r="D1921" s="7" t="s">
        <v>215</v>
      </c>
      <c r="E1921" s="10" t="s">
        <v>929</v>
      </c>
      <c r="F1921" s="10" t="s">
        <v>1322</v>
      </c>
      <c r="G1921" s="10" t="s">
        <v>1322</v>
      </c>
      <c r="H1921" s="16">
        <v>38</v>
      </c>
      <c r="I1921" s="16">
        <v>38</v>
      </c>
      <c r="J1921" s="16">
        <v>0</v>
      </c>
      <c r="K1921" s="16">
        <v>0</v>
      </c>
      <c r="L1921" s="16">
        <v>0</v>
      </c>
      <c r="M1921" s="16">
        <v>0</v>
      </c>
      <c r="N1921" s="16">
        <v>0</v>
      </c>
      <c r="O1921" s="16">
        <v>0</v>
      </c>
      <c r="P1921" s="16">
        <v>0</v>
      </c>
      <c r="Q1921" s="7" t="s">
        <v>1219</v>
      </c>
      <c r="R1921" s="7" t="str">
        <f>IF(Q1921="","",VLOOKUP(Q1921,Sheet2!$A$14:$B$65,2,0))</f>
        <v>急性期一般入院料１</v>
      </c>
      <c r="S1921" s="16">
        <v>38</v>
      </c>
    </row>
    <row r="1922" spans="2:19" outlineLevel="2" x14ac:dyDescent="0.15">
      <c r="B1922" s="10" t="s">
        <v>1742</v>
      </c>
      <c r="C1922" s="10" t="s">
        <v>49</v>
      </c>
      <c r="D1922" s="7" t="s">
        <v>215</v>
      </c>
      <c r="E1922" s="10" t="s">
        <v>930</v>
      </c>
      <c r="F1922" s="10" t="s">
        <v>1322</v>
      </c>
      <c r="G1922" s="10" t="s">
        <v>1322</v>
      </c>
      <c r="H1922" s="16">
        <v>40</v>
      </c>
      <c r="I1922" s="16">
        <v>40</v>
      </c>
      <c r="J1922" s="16">
        <v>0</v>
      </c>
      <c r="K1922" s="16">
        <v>0</v>
      </c>
      <c r="L1922" s="16">
        <v>0</v>
      </c>
      <c r="M1922" s="16">
        <v>0</v>
      </c>
      <c r="N1922" s="16">
        <v>0</v>
      </c>
      <c r="O1922" s="16">
        <v>0</v>
      </c>
      <c r="P1922" s="16">
        <v>0</v>
      </c>
      <c r="Q1922" s="7" t="s">
        <v>1219</v>
      </c>
      <c r="R1922" s="7" t="str">
        <f>IF(Q1922="","",VLOOKUP(Q1922,Sheet2!$A$14:$B$65,2,0))</f>
        <v>急性期一般入院料１</v>
      </c>
      <c r="S1922" s="16">
        <v>40</v>
      </c>
    </row>
    <row r="1923" spans="2:19" outlineLevel="2" x14ac:dyDescent="0.15">
      <c r="B1923" s="10" t="s">
        <v>1742</v>
      </c>
      <c r="C1923" s="10" t="s">
        <v>49</v>
      </c>
      <c r="D1923" s="7" t="s">
        <v>215</v>
      </c>
      <c r="E1923" s="10" t="s">
        <v>931</v>
      </c>
      <c r="F1923" s="10" t="s">
        <v>1322</v>
      </c>
      <c r="G1923" s="10" t="s">
        <v>1322</v>
      </c>
      <c r="H1923" s="16">
        <v>40</v>
      </c>
      <c r="I1923" s="16">
        <v>40</v>
      </c>
      <c r="J1923" s="16">
        <v>0</v>
      </c>
      <c r="K1923" s="16">
        <v>0</v>
      </c>
      <c r="L1923" s="16">
        <v>0</v>
      </c>
      <c r="M1923" s="16">
        <v>0</v>
      </c>
      <c r="N1923" s="16">
        <v>0</v>
      </c>
      <c r="O1923" s="16">
        <v>0</v>
      </c>
      <c r="P1923" s="16">
        <v>0</v>
      </c>
      <c r="Q1923" s="7" t="s">
        <v>1219</v>
      </c>
      <c r="R1923" s="7" t="str">
        <f>IF(Q1923="","",VLOOKUP(Q1923,Sheet2!$A$14:$B$65,2,0))</f>
        <v>急性期一般入院料１</v>
      </c>
      <c r="S1923" s="16">
        <v>40</v>
      </c>
    </row>
    <row r="1924" spans="2:19" outlineLevel="2" x14ac:dyDescent="0.15">
      <c r="B1924" s="10" t="s">
        <v>1742</v>
      </c>
      <c r="C1924" s="10" t="s">
        <v>49</v>
      </c>
      <c r="D1924" s="7" t="s">
        <v>215</v>
      </c>
      <c r="E1924" s="10" t="s">
        <v>932</v>
      </c>
      <c r="F1924" s="10" t="s">
        <v>1322</v>
      </c>
      <c r="G1924" s="10" t="s">
        <v>1322</v>
      </c>
      <c r="H1924" s="16">
        <v>40</v>
      </c>
      <c r="I1924" s="16">
        <v>40</v>
      </c>
      <c r="J1924" s="16">
        <v>0</v>
      </c>
      <c r="K1924" s="16">
        <v>0</v>
      </c>
      <c r="L1924" s="16">
        <v>0</v>
      </c>
      <c r="M1924" s="16">
        <v>0</v>
      </c>
      <c r="N1924" s="16">
        <v>0</v>
      </c>
      <c r="O1924" s="16">
        <v>0</v>
      </c>
      <c r="P1924" s="16">
        <v>0</v>
      </c>
      <c r="Q1924" s="7" t="s">
        <v>1219</v>
      </c>
      <c r="R1924" s="7" t="str">
        <f>IF(Q1924="","",VLOOKUP(Q1924,Sheet2!$A$14:$B$65,2,0))</f>
        <v>急性期一般入院料１</v>
      </c>
      <c r="S1924" s="16">
        <v>40</v>
      </c>
    </row>
    <row r="1925" spans="2:19" outlineLevel="2" x14ac:dyDescent="0.15">
      <c r="B1925" s="10" t="s">
        <v>1742</v>
      </c>
      <c r="C1925" s="10" t="s">
        <v>49</v>
      </c>
      <c r="D1925" s="7" t="s">
        <v>215</v>
      </c>
      <c r="E1925" s="10" t="s">
        <v>933</v>
      </c>
      <c r="F1925" s="10" t="s">
        <v>1323</v>
      </c>
      <c r="G1925" s="10" t="s">
        <v>1323</v>
      </c>
      <c r="H1925" s="16">
        <v>0</v>
      </c>
      <c r="I1925" s="16">
        <v>0</v>
      </c>
      <c r="J1925" s="16">
        <v>0</v>
      </c>
      <c r="K1925" s="16">
        <v>60</v>
      </c>
      <c r="L1925" s="16">
        <v>60</v>
      </c>
      <c r="M1925" s="16">
        <v>0</v>
      </c>
      <c r="N1925" s="16">
        <v>0</v>
      </c>
      <c r="O1925" s="16">
        <v>0</v>
      </c>
      <c r="P1925" s="16">
        <v>0</v>
      </c>
      <c r="Q1925" s="7" t="s">
        <v>1283</v>
      </c>
      <c r="R1925" s="7" t="str">
        <f>IF(Q1925="","",VLOOKUP(Q1925,Sheet2!$A$14:$B$65,2,0))</f>
        <v>特殊疾患入院医療管理料</v>
      </c>
      <c r="S1925" s="16">
        <v>60</v>
      </c>
    </row>
    <row r="1926" spans="2:19" outlineLevel="2" x14ac:dyDescent="0.15">
      <c r="B1926" s="10" t="s">
        <v>1742</v>
      </c>
      <c r="C1926" s="10" t="s">
        <v>49</v>
      </c>
      <c r="D1926" s="7" t="s">
        <v>215</v>
      </c>
      <c r="E1926" s="10" t="s">
        <v>934</v>
      </c>
      <c r="F1926" s="10" t="s">
        <v>1323</v>
      </c>
      <c r="G1926" s="10" t="s">
        <v>1323</v>
      </c>
      <c r="H1926" s="16">
        <v>0</v>
      </c>
      <c r="I1926" s="16">
        <v>0</v>
      </c>
      <c r="J1926" s="16">
        <v>0</v>
      </c>
      <c r="K1926" s="16">
        <v>40</v>
      </c>
      <c r="L1926" s="16">
        <v>40</v>
      </c>
      <c r="M1926" s="16">
        <v>0</v>
      </c>
      <c r="N1926" s="16">
        <v>0</v>
      </c>
      <c r="O1926" s="16">
        <v>0</v>
      </c>
      <c r="P1926" s="16">
        <v>0</v>
      </c>
      <c r="Q1926" s="7" t="s">
        <v>1282</v>
      </c>
      <c r="R1926" s="7" t="str">
        <f>IF(Q1926="","",VLOOKUP(Q1926,Sheet2!$A$14:$B$65,2,0))</f>
        <v>小児入院医療管理料３</v>
      </c>
      <c r="S1926" s="16">
        <v>40</v>
      </c>
    </row>
    <row r="1927" spans="2:19" outlineLevel="2" x14ac:dyDescent="0.15">
      <c r="B1927" s="10" t="s">
        <v>1742</v>
      </c>
      <c r="C1927" s="10" t="s">
        <v>49</v>
      </c>
      <c r="D1927" s="7" t="s">
        <v>215</v>
      </c>
      <c r="E1927" s="10" t="s">
        <v>935</v>
      </c>
      <c r="F1927" s="10" t="s">
        <v>1321</v>
      </c>
      <c r="G1927" s="10" t="s">
        <v>1321</v>
      </c>
      <c r="H1927" s="16">
        <v>4</v>
      </c>
      <c r="I1927" s="16">
        <v>4</v>
      </c>
      <c r="J1927" s="16">
        <v>0</v>
      </c>
      <c r="K1927" s="16">
        <v>0</v>
      </c>
      <c r="L1927" s="16">
        <v>0</v>
      </c>
      <c r="M1927" s="16">
        <v>0</v>
      </c>
      <c r="N1927" s="16">
        <v>0</v>
      </c>
      <c r="O1927" s="16">
        <v>0</v>
      </c>
      <c r="P1927" s="16">
        <v>0</v>
      </c>
      <c r="Q1927" s="7" t="s">
        <v>1264</v>
      </c>
      <c r="R1927" s="7" t="str">
        <f>IF(Q1927="","",VLOOKUP(Q1927,Sheet2!$A$14:$B$65,2,0))</f>
        <v>障害者施設等13対１入院基本料</v>
      </c>
      <c r="S1927" s="16">
        <v>4</v>
      </c>
    </row>
    <row r="1928" spans="2:19" outlineLevel="2" x14ac:dyDescent="0.15">
      <c r="B1928" s="10" t="s">
        <v>1742</v>
      </c>
      <c r="C1928" s="10" t="s">
        <v>49</v>
      </c>
      <c r="D1928" s="7" t="s">
        <v>215</v>
      </c>
      <c r="E1928" s="10" t="s">
        <v>936</v>
      </c>
      <c r="F1928" s="10" t="s">
        <v>1321</v>
      </c>
      <c r="G1928" s="10" t="s">
        <v>1321</v>
      </c>
      <c r="H1928" s="16">
        <v>4</v>
      </c>
      <c r="I1928" s="16">
        <v>4</v>
      </c>
      <c r="J1928" s="16">
        <v>0</v>
      </c>
      <c r="K1928" s="16">
        <v>0</v>
      </c>
      <c r="L1928" s="16">
        <v>0</v>
      </c>
      <c r="M1928" s="16">
        <v>0</v>
      </c>
      <c r="N1928" s="16">
        <v>0</v>
      </c>
      <c r="O1928" s="16">
        <v>0</v>
      </c>
      <c r="P1928" s="16">
        <v>0</v>
      </c>
      <c r="Q1928" s="7" t="s">
        <v>1301</v>
      </c>
      <c r="R1928" s="7" t="str">
        <f>IF(Q1928="","",VLOOKUP(Q1928,Sheet2!$A$14:$B$65,2,0))</f>
        <v>救命救急入院料３</v>
      </c>
      <c r="S1928" s="16">
        <v>4</v>
      </c>
    </row>
    <row r="1929" spans="2:19" outlineLevel="1" x14ac:dyDescent="0.15">
      <c r="B1929" s="10"/>
      <c r="C1929" s="10"/>
      <c r="D1929" s="9" t="s">
        <v>1474</v>
      </c>
      <c r="E1929" s="10"/>
      <c r="F1929" s="10"/>
      <c r="G1929" s="10"/>
      <c r="H1929" s="16">
        <f t="shared" ref="H1929:P1929" si="478">SUBTOTAL(9,H1921:H1928)</f>
        <v>166</v>
      </c>
      <c r="I1929" s="16">
        <f t="shared" si="478"/>
        <v>166</v>
      </c>
      <c r="J1929" s="16">
        <f t="shared" si="478"/>
        <v>0</v>
      </c>
      <c r="K1929" s="16">
        <f t="shared" si="478"/>
        <v>100</v>
      </c>
      <c r="L1929" s="16">
        <f t="shared" si="478"/>
        <v>100</v>
      </c>
      <c r="M1929" s="16">
        <f t="shared" si="478"/>
        <v>0</v>
      </c>
      <c r="N1929" s="16">
        <f t="shared" si="478"/>
        <v>0</v>
      </c>
      <c r="O1929" s="16">
        <f t="shared" si="478"/>
        <v>0</v>
      </c>
      <c r="P1929" s="16">
        <f t="shared" si="478"/>
        <v>0</v>
      </c>
      <c r="Q1929" s="7"/>
      <c r="R1929" s="7"/>
      <c r="S1929" s="16">
        <f>SUBTOTAL(9,S1921:S1928)</f>
        <v>266</v>
      </c>
    </row>
    <row r="1930" spans="2:19" outlineLevel="2" x14ac:dyDescent="0.15">
      <c r="B1930" s="10" t="s">
        <v>1742</v>
      </c>
      <c r="C1930" s="10" t="s">
        <v>43</v>
      </c>
      <c r="D1930" s="7" t="s">
        <v>171</v>
      </c>
      <c r="E1930" s="10" t="s">
        <v>492</v>
      </c>
      <c r="F1930" s="10" t="s">
        <v>1322</v>
      </c>
      <c r="G1930" s="10" t="s">
        <v>1322</v>
      </c>
      <c r="H1930" s="16">
        <v>48</v>
      </c>
      <c r="I1930" s="16">
        <v>48</v>
      </c>
      <c r="J1930" s="16">
        <v>0</v>
      </c>
      <c r="K1930" s="16">
        <v>0</v>
      </c>
      <c r="L1930" s="16">
        <v>0</v>
      </c>
      <c r="M1930" s="16">
        <v>0</v>
      </c>
      <c r="N1930" s="16">
        <v>0</v>
      </c>
      <c r="O1930" s="16">
        <v>0</v>
      </c>
      <c r="P1930" s="16">
        <v>0</v>
      </c>
      <c r="Q1930" s="7" t="s">
        <v>1254</v>
      </c>
      <c r="R1930" s="7" t="str">
        <f>IF(Q1930="","",VLOOKUP(Q1930,Sheet2!$A$14:$B$65,2,0))</f>
        <v>急性期一般入院料２</v>
      </c>
      <c r="S1930" s="16">
        <v>48</v>
      </c>
    </row>
    <row r="1931" spans="2:19" outlineLevel="2" x14ac:dyDescent="0.15">
      <c r="B1931" s="10" t="s">
        <v>1742</v>
      </c>
      <c r="C1931" s="10" t="s">
        <v>43</v>
      </c>
      <c r="D1931" s="7" t="s">
        <v>171</v>
      </c>
      <c r="E1931" s="10" t="s">
        <v>493</v>
      </c>
      <c r="F1931" s="10" t="s">
        <v>1193</v>
      </c>
      <c r="G1931" s="10" t="s">
        <v>1193</v>
      </c>
      <c r="H1931" s="16">
        <v>0</v>
      </c>
      <c r="I1931" s="16">
        <v>0</v>
      </c>
      <c r="J1931" s="16">
        <v>0</v>
      </c>
      <c r="K1931" s="16">
        <v>24</v>
      </c>
      <c r="L1931" s="16">
        <v>24</v>
      </c>
      <c r="M1931" s="16">
        <v>0</v>
      </c>
      <c r="N1931" s="16">
        <v>0</v>
      </c>
      <c r="O1931" s="16">
        <v>0</v>
      </c>
      <c r="P1931" s="16">
        <v>0</v>
      </c>
      <c r="Q1931" s="7" t="s">
        <v>1257</v>
      </c>
      <c r="R1931" s="7" t="str">
        <f>IF(Q1931="","",VLOOKUP(Q1931,Sheet2!$A$14:$B$65,2,0))</f>
        <v>急性期一般入院料６</v>
      </c>
      <c r="S1931" s="16">
        <v>24</v>
      </c>
    </row>
    <row r="1932" spans="2:19" outlineLevel="1" x14ac:dyDescent="0.15">
      <c r="B1932" s="10"/>
      <c r="C1932" s="10"/>
      <c r="D1932" s="9" t="s">
        <v>1430</v>
      </c>
      <c r="E1932" s="10"/>
      <c r="F1932" s="10"/>
      <c r="G1932" s="10"/>
      <c r="H1932" s="16">
        <f t="shared" ref="H1932:P1932" si="479">SUBTOTAL(9,H1930:H1931)</f>
        <v>48</v>
      </c>
      <c r="I1932" s="16">
        <f t="shared" si="479"/>
        <v>48</v>
      </c>
      <c r="J1932" s="16">
        <f t="shared" si="479"/>
        <v>0</v>
      </c>
      <c r="K1932" s="16">
        <f t="shared" si="479"/>
        <v>24</v>
      </c>
      <c r="L1932" s="16">
        <f t="shared" si="479"/>
        <v>24</v>
      </c>
      <c r="M1932" s="16">
        <f t="shared" si="479"/>
        <v>0</v>
      </c>
      <c r="N1932" s="16">
        <f t="shared" si="479"/>
        <v>0</v>
      </c>
      <c r="O1932" s="16">
        <f t="shared" si="479"/>
        <v>0</v>
      </c>
      <c r="P1932" s="16">
        <f t="shared" si="479"/>
        <v>0</v>
      </c>
      <c r="Q1932" s="7"/>
      <c r="R1932" s="7"/>
      <c r="S1932" s="16">
        <f>SUBTOTAL(9,S1930:S1931)</f>
        <v>72</v>
      </c>
    </row>
    <row r="1933" spans="2:19" outlineLevel="2" x14ac:dyDescent="0.15">
      <c r="B1933" s="10" t="s">
        <v>1742</v>
      </c>
      <c r="C1933" s="10" t="s">
        <v>16</v>
      </c>
      <c r="D1933" s="7" t="s">
        <v>225</v>
      </c>
      <c r="E1933" s="10" t="s">
        <v>493</v>
      </c>
      <c r="F1933" s="10" t="s">
        <v>1193</v>
      </c>
      <c r="G1933" s="10" t="s">
        <v>1193</v>
      </c>
      <c r="H1933" s="16">
        <v>0</v>
      </c>
      <c r="I1933" s="16">
        <v>0</v>
      </c>
      <c r="J1933" s="16">
        <v>0</v>
      </c>
      <c r="K1933" s="16">
        <v>44</v>
      </c>
      <c r="L1933" s="16">
        <v>44</v>
      </c>
      <c r="M1933" s="16">
        <v>0</v>
      </c>
      <c r="N1933" s="16">
        <v>0</v>
      </c>
      <c r="O1933" s="16">
        <v>0</v>
      </c>
      <c r="P1933" s="16">
        <v>0</v>
      </c>
      <c r="Q1933" s="7" t="s">
        <v>1257</v>
      </c>
      <c r="R1933" s="7" t="str">
        <f>IF(Q1933="","",VLOOKUP(Q1933,Sheet2!$A$14:$B$65,2,0))</f>
        <v>急性期一般入院料６</v>
      </c>
      <c r="S1933" s="16">
        <v>44</v>
      </c>
    </row>
    <row r="1934" spans="2:19" outlineLevel="2" x14ac:dyDescent="0.15">
      <c r="B1934" s="10" t="s">
        <v>1742</v>
      </c>
      <c r="C1934" s="10" t="s">
        <v>16</v>
      </c>
      <c r="D1934" s="7" t="s">
        <v>225</v>
      </c>
      <c r="E1934" s="10" t="s">
        <v>588</v>
      </c>
      <c r="F1934" s="10" t="s">
        <v>1322</v>
      </c>
      <c r="G1934" s="10" t="s">
        <v>1322</v>
      </c>
      <c r="H1934" s="16">
        <v>50</v>
      </c>
      <c r="I1934" s="16">
        <v>50</v>
      </c>
      <c r="J1934" s="16">
        <v>0</v>
      </c>
      <c r="K1934" s="16">
        <v>0</v>
      </c>
      <c r="L1934" s="16">
        <v>0</v>
      </c>
      <c r="M1934" s="16">
        <v>0</v>
      </c>
      <c r="N1934" s="16">
        <v>0</v>
      </c>
      <c r="O1934" s="16">
        <v>0</v>
      </c>
      <c r="P1934" s="16">
        <v>0</v>
      </c>
      <c r="Q1934" s="7" t="s">
        <v>1282</v>
      </c>
      <c r="R1934" s="7" t="str">
        <f>IF(Q1934="","",VLOOKUP(Q1934,Sheet2!$A$14:$B$65,2,0))</f>
        <v>小児入院医療管理料３</v>
      </c>
      <c r="S1934" s="16">
        <v>50</v>
      </c>
    </row>
    <row r="1935" spans="2:19" outlineLevel="2" x14ac:dyDescent="0.15">
      <c r="B1935" s="10" t="s">
        <v>1742</v>
      </c>
      <c r="C1935" s="10" t="s">
        <v>16</v>
      </c>
      <c r="D1935" s="7" t="s">
        <v>225</v>
      </c>
      <c r="E1935" s="10" t="s">
        <v>587</v>
      </c>
      <c r="F1935" s="10" t="s">
        <v>1323</v>
      </c>
      <c r="G1935" s="10" t="s">
        <v>1323</v>
      </c>
      <c r="H1935" s="16">
        <v>0</v>
      </c>
      <c r="I1935" s="16">
        <v>0</v>
      </c>
      <c r="J1935" s="16">
        <v>0</v>
      </c>
      <c r="K1935" s="16">
        <v>27</v>
      </c>
      <c r="L1935" s="16">
        <v>27</v>
      </c>
      <c r="M1935" s="16">
        <v>0</v>
      </c>
      <c r="N1935" s="16">
        <v>0</v>
      </c>
      <c r="O1935" s="16">
        <v>0</v>
      </c>
      <c r="P1935" s="16">
        <v>0</v>
      </c>
      <c r="Q1935" s="7" t="s">
        <v>1276</v>
      </c>
      <c r="R1935" s="7" t="str">
        <f>IF(Q1935="","",VLOOKUP(Q1935,Sheet2!$A$14:$B$65,2,0))</f>
        <v>小児入院医療管理料１</v>
      </c>
      <c r="S1935" s="16">
        <v>27</v>
      </c>
    </row>
    <row r="1936" spans="2:19" outlineLevel="1" x14ac:dyDescent="0.15">
      <c r="B1936" s="10"/>
      <c r="C1936" s="10"/>
      <c r="D1936" s="9" t="s">
        <v>1484</v>
      </c>
      <c r="E1936" s="10"/>
      <c r="F1936" s="10"/>
      <c r="G1936" s="10"/>
      <c r="H1936" s="16">
        <f t="shared" ref="H1936:P1936" si="480">SUBTOTAL(9,H1933:H1935)</f>
        <v>50</v>
      </c>
      <c r="I1936" s="16">
        <f t="shared" si="480"/>
        <v>50</v>
      </c>
      <c r="J1936" s="16">
        <f t="shared" si="480"/>
        <v>0</v>
      </c>
      <c r="K1936" s="16">
        <f t="shared" si="480"/>
        <v>71</v>
      </c>
      <c r="L1936" s="16">
        <f t="shared" si="480"/>
        <v>71</v>
      </c>
      <c r="M1936" s="16">
        <f t="shared" si="480"/>
        <v>0</v>
      </c>
      <c r="N1936" s="16">
        <f t="shared" si="480"/>
        <v>0</v>
      </c>
      <c r="O1936" s="16">
        <f t="shared" si="480"/>
        <v>0</v>
      </c>
      <c r="P1936" s="16">
        <f t="shared" si="480"/>
        <v>0</v>
      </c>
      <c r="Q1936" s="7"/>
      <c r="R1936" s="7"/>
      <c r="S1936" s="16">
        <f>SUBTOTAL(9,S1933:S1935)</f>
        <v>121</v>
      </c>
    </row>
    <row r="1937" spans="2:19" outlineLevel="2" x14ac:dyDescent="0.15">
      <c r="B1937" s="10" t="s">
        <v>1742</v>
      </c>
      <c r="C1937" s="10" t="s">
        <v>16</v>
      </c>
      <c r="D1937" s="7" t="s">
        <v>276</v>
      </c>
      <c r="E1937" s="10" t="s">
        <v>1047</v>
      </c>
      <c r="F1937" s="10" t="s">
        <v>1193</v>
      </c>
      <c r="G1937" s="10" t="s">
        <v>1193</v>
      </c>
      <c r="H1937" s="16">
        <v>0</v>
      </c>
      <c r="I1937" s="16">
        <v>0</v>
      </c>
      <c r="J1937" s="16">
        <v>0</v>
      </c>
      <c r="K1937" s="16">
        <v>60</v>
      </c>
      <c r="L1937" s="16">
        <v>60</v>
      </c>
      <c r="M1937" s="16">
        <v>0</v>
      </c>
      <c r="N1937" s="16">
        <v>0</v>
      </c>
      <c r="O1937" s="16">
        <v>0</v>
      </c>
      <c r="P1937" s="16">
        <v>0</v>
      </c>
      <c r="Q1937" s="7" t="s">
        <v>1257</v>
      </c>
      <c r="R1937" s="7" t="str">
        <f>IF(Q1937="","",VLOOKUP(Q1937,Sheet2!$A$14:$B$65,2,0))</f>
        <v>急性期一般入院料６</v>
      </c>
      <c r="S1937" s="16">
        <v>60</v>
      </c>
    </row>
    <row r="1938" spans="2:19" outlineLevel="1" x14ac:dyDescent="0.15">
      <c r="B1938" s="10"/>
      <c r="C1938" s="10"/>
      <c r="D1938" s="9" t="s">
        <v>1534</v>
      </c>
      <c r="E1938" s="10"/>
      <c r="F1938" s="10"/>
      <c r="G1938" s="10"/>
      <c r="H1938" s="16">
        <f t="shared" ref="H1938:P1938" si="481">SUBTOTAL(9,H1937:H1937)</f>
        <v>0</v>
      </c>
      <c r="I1938" s="16">
        <f t="shared" si="481"/>
        <v>0</v>
      </c>
      <c r="J1938" s="16">
        <f t="shared" si="481"/>
        <v>0</v>
      </c>
      <c r="K1938" s="16">
        <f t="shared" si="481"/>
        <v>60</v>
      </c>
      <c r="L1938" s="16">
        <f t="shared" si="481"/>
        <v>60</v>
      </c>
      <c r="M1938" s="16">
        <f t="shared" si="481"/>
        <v>0</v>
      </c>
      <c r="N1938" s="16">
        <f t="shared" si="481"/>
        <v>0</v>
      </c>
      <c r="O1938" s="16">
        <f t="shared" si="481"/>
        <v>0</v>
      </c>
      <c r="P1938" s="16">
        <f t="shared" si="481"/>
        <v>0</v>
      </c>
      <c r="Q1938" s="7"/>
      <c r="R1938" s="7"/>
      <c r="S1938" s="16">
        <f>SUBTOTAL(9,S1937:S1937)</f>
        <v>60</v>
      </c>
    </row>
    <row r="1939" spans="2:19" outlineLevel="2" x14ac:dyDescent="0.15">
      <c r="B1939" s="10" t="s">
        <v>1742</v>
      </c>
      <c r="C1939" s="10" t="s">
        <v>16</v>
      </c>
      <c r="D1939" s="7" t="s">
        <v>255</v>
      </c>
      <c r="E1939" s="10" t="s">
        <v>993</v>
      </c>
      <c r="F1939" s="10" t="s">
        <v>1193</v>
      </c>
      <c r="G1939" s="10" t="s">
        <v>1193</v>
      </c>
      <c r="H1939" s="16">
        <v>0</v>
      </c>
      <c r="I1939" s="16">
        <v>0</v>
      </c>
      <c r="J1939" s="16">
        <v>0</v>
      </c>
      <c r="K1939" s="16">
        <v>44</v>
      </c>
      <c r="L1939" s="16">
        <v>44</v>
      </c>
      <c r="M1939" s="16">
        <v>0</v>
      </c>
      <c r="N1939" s="16">
        <v>0</v>
      </c>
      <c r="O1939" s="16">
        <v>0</v>
      </c>
      <c r="P1939" s="16">
        <v>0</v>
      </c>
      <c r="Q1939" s="7" t="s">
        <v>1257</v>
      </c>
      <c r="R1939" s="7" t="str">
        <f>IF(Q1939="","",VLOOKUP(Q1939,Sheet2!$A$14:$B$65,2,0))</f>
        <v>急性期一般入院料６</v>
      </c>
      <c r="S1939" s="16">
        <v>44</v>
      </c>
    </row>
    <row r="1940" spans="2:19" outlineLevel="1" x14ac:dyDescent="0.15">
      <c r="B1940" s="10"/>
      <c r="C1940" s="10"/>
      <c r="D1940" s="9" t="s">
        <v>1513</v>
      </c>
      <c r="E1940" s="10"/>
      <c r="F1940" s="10"/>
      <c r="G1940" s="10"/>
      <c r="H1940" s="16">
        <f t="shared" ref="H1940:P1940" si="482">SUBTOTAL(9,H1939:H1939)</f>
        <v>0</v>
      </c>
      <c r="I1940" s="16">
        <f t="shared" si="482"/>
        <v>0</v>
      </c>
      <c r="J1940" s="16">
        <f t="shared" si="482"/>
        <v>0</v>
      </c>
      <c r="K1940" s="16">
        <f t="shared" si="482"/>
        <v>44</v>
      </c>
      <c r="L1940" s="16">
        <f t="shared" si="482"/>
        <v>44</v>
      </c>
      <c r="M1940" s="16">
        <f t="shared" si="482"/>
        <v>0</v>
      </c>
      <c r="N1940" s="16">
        <f t="shared" si="482"/>
        <v>0</v>
      </c>
      <c r="O1940" s="16">
        <f t="shared" si="482"/>
        <v>0</v>
      </c>
      <c r="P1940" s="16">
        <f t="shared" si="482"/>
        <v>0</v>
      </c>
      <c r="Q1940" s="7"/>
      <c r="R1940" s="7"/>
      <c r="S1940" s="16">
        <f>SUBTOTAL(9,S1939:S1939)</f>
        <v>44</v>
      </c>
    </row>
    <row r="1941" spans="2:19" outlineLevel="2" x14ac:dyDescent="0.15">
      <c r="B1941" s="10" t="s">
        <v>1742</v>
      </c>
      <c r="C1941" s="10" t="s">
        <v>16</v>
      </c>
      <c r="D1941" s="7" t="s">
        <v>463</v>
      </c>
      <c r="E1941" s="10" t="s">
        <v>879</v>
      </c>
      <c r="F1941" s="10" t="s">
        <v>1322</v>
      </c>
      <c r="G1941" s="10" t="s">
        <v>1322</v>
      </c>
      <c r="H1941" s="16">
        <v>47</v>
      </c>
      <c r="I1941" s="16">
        <v>47</v>
      </c>
      <c r="J1941" s="16">
        <v>0</v>
      </c>
      <c r="K1941" s="16">
        <v>0</v>
      </c>
      <c r="L1941" s="16">
        <v>0</v>
      </c>
      <c r="M1941" s="16">
        <v>0</v>
      </c>
      <c r="N1941" s="16">
        <v>0</v>
      </c>
      <c r="O1941" s="16">
        <v>0</v>
      </c>
      <c r="P1941" s="16">
        <v>0</v>
      </c>
      <c r="Q1941" s="7" t="s">
        <v>1254</v>
      </c>
      <c r="R1941" s="7" t="str">
        <f>IF(Q1941="","",VLOOKUP(Q1941,Sheet2!$A$14:$B$65,2,0))</f>
        <v>急性期一般入院料２</v>
      </c>
      <c r="S1941" s="16">
        <v>47</v>
      </c>
    </row>
    <row r="1942" spans="2:19" outlineLevel="2" x14ac:dyDescent="0.15">
      <c r="B1942" s="10" t="s">
        <v>1742</v>
      </c>
      <c r="C1942" s="10" t="s">
        <v>16</v>
      </c>
      <c r="D1942" s="7" t="s">
        <v>463</v>
      </c>
      <c r="E1942" s="10" t="s">
        <v>878</v>
      </c>
      <c r="F1942" s="10" t="s">
        <v>1322</v>
      </c>
      <c r="G1942" s="10" t="s">
        <v>1322</v>
      </c>
      <c r="H1942" s="16">
        <v>51</v>
      </c>
      <c r="I1942" s="16">
        <v>51</v>
      </c>
      <c r="J1942" s="16">
        <v>0</v>
      </c>
      <c r="K1942" s="16">
        <v>0</v>
      </c>
      <c r="L1942" s="16">
        <v>0</v>
      </c>
      <c r="M1942" s="16">
        <v>0</v>
      </c>
      <c r="N1942" s="16">
        <v>0</v>
      </c>
      <c r="O1942" s="16">
        <v>0</v>
      </c>
      <c r="P1942" s="16">
        <v>0</v>
      </c>
      <c r="Q1942" s="7" t="s">
        <v>1254</v>
      </c>
      <c r="R1942" s="7" t="str">
        <f>IF(Q1942="","",VLOOKUP(Q1942,Sheet2!$A$14:$B$65,2,0))</f>
        <v>急性期一般入院料２</v>
      </c>
      <c r="S1942" s="16">
        <v>51</v>
      </c>
    </row>
    <row r="1943" spans="2:19" outlineLevel="2" x14ac:dyDescent="0.15">
      <c r="B1943" s="10" t="s">
        <v>1742</v>
      </c>
      <c r="C1943" s="10" t="s">
        <v>16</v>
      </c>
      <c r="D1943" s="7" t="s">
        <v>463</v>
      </c>
      <c r="E1943" s="10" t="s">
        <v>880</v>
      </c>
      <c r="F1943" s="10" t="s">
        <v>1193</v>
      </c>
      <c r="G1943" s="10" t="s">
        <v>1193</v>
      </c>
      <c r="H1943" s="16">
        <v>0</v>
      </c>
      <c r="I1943" s="16">
        <v>0</v>
      </c>
      <c r="J1943" s="16">
        <v>0</v>
      </c>
      <c r="K1943" s="16">
        <v>50</v>
      </c>
      <c r="L1943" s="16">
        <v>50</v>
      </c>
      <c r="M1943" s="16">
        <v>0</v>
      </c>
      <c r="N1943" s="16">
        <v>0</v>
      </c>
      <c r="O1943" s="16">
        <v>0</v>
      </c>
      <c r="P1943" s="16">
        <v>0</v>
      </c>
      <c r="Q1943" s="7" t="s">
        <v>1257</v>
      </c>
      <c r="R1943" s="7" t="str">
        <f>IF(Q1943="","",VLOOKUP(Q1943,Sheet2!$A$14:$B$65,2,0))</f>
        <v>急性期一般入院料６</v>
      </c>
      <c r="S1943" s="16">
        <v>50</v>
      </c>
    </row>
    <row r="1944" spans="2:19" outlineLevel="1" x14ac:dyDescent="0.15">
      <c r="B1944" s="10"/>
      <c r="C1944" s="10"/>
      <c r="D1944" s="9" t="s">
        <v>1720</v>
      </c>
      <c r="E1944" s="10"/>
      <c r="F1944" s="10"/>
      <c r="G1944" s="10"/>
      <c r="H1944" s="16">
        <f t="shared" ref="H1944:P1944" si="483">SUBTOTAL(9,H1941:H1943)</f>
        <v>98</v>
      </c>
      <c r="I1944" s="16">
        <f t="shared" si="483"/>
        <v>98</v>
      </c>
      <c r="J1944" s="16">
        <f t="shared" si="483"/>
        <v>0</v>
      </c>
      <c r="K1944" s="16">
        <f t="shared" si="483"/>
        <v>50</v>
      </c>
      <c r="L1944" s="16">
        <f t="shared" si="483"/>
        <v>50</v>
      </c>
      <c r="M1944" s="16">
        <f t="shared" si="483"/>
        <v>0</v>
      </c>
      <c r="N1944" s="16">
        <f t="shared" si="483"/>
        <v>0</v>
      </c>
      <c r="O1944" s="16">
        <f t="shared" si="483"/>
        <v>0</v>
      </c>
      <c r="P1944" s="16">
        <f t="shared" si="483"/>
        <v>0</v>
      </c>
      <c r="Q1944" s="7"/>
      <c r="R1944" s="7"/>
      <c r="S1944" s="16">
        <f>SUBTOTAL(9,S1941:S1943)</f>
        <v>148</v>
      </c>
    </row>
    <row r="1945" spans="2:19" outlineLevel="2" x14ac:dyDescent="0.15">
      <c r="B1945" s="10" t="s">
        <v>1742</v>
      </c>
      <c r="C1945" s="10" t="s">
        <v>16</v>
      </c>
      <c r="D1945" s="7" t="s">
        <v>87</v>
      </c>
      <c r="E1945" s="10" t="s">
        <v>468</v>
      </c>
      <c r="F1945" s="10" t="s">
        <v>1323</v>
      </c>
      <c r="G1945" s="10" t="s">
        <v>1323</v>
      </c>
      <c r="H1945" s="16">
        <v>52</v>
      </c>
      <c r="I1945" s="16">
        <v>52</v>
      </c>
      <c r="J1945" s="16">
        <v>0</v>
      </c>
      <c r="K1945" s="16">
        <v>0</v>
      </c>
      <c r="L1945" s="16">
        <v>0</v>
      </c>
      <c r="M1945" s="16">
        <v>0</v>
      </c>
      <c r="N1945" s="16">
        <v>0</v>
      </c>
      <c r="O1945" s="16">
        <v>0</v>
      </c>
      <c r="P1945" s="16">
        <v>0</v>
      </c>
      <c r="Q1945" s="7" t="s">
        <v>1283</v>
      </c>
      <c r="R1945" s="7" t="str">
        <f>IF(Q1945="","",VLOOKUP(Q1945,Sheet2!$A$14:$B$65,2,0))</f>
        <v>特殊疾患入院医療管理料</v>
      </c>
      <c r="S1945" s="16">
        <v>52</v>
      </c>
    </row>
    <row r="1946" spans="2:19" outlineLevel="2" x14ac:dyDescent="0.15">
      <c r="B1946" s="10" t="s">
        <v>1742</v>
      </c>
      <c r="C1946" s="10" t="s">
        <v>16</v>
      </c>
      <c r="D1946" s="7" t="s">
        <v>87</v>
      </c>
      <c r="E1946" s="10" t="s">
        <v>484</v>
      </c>
      <c r="F1946" s="10" t="s">
        <v>1322</v>
      </c>
      <c r="G1946" s="10" t="s">
        <v>1322</v>
      </c>
      <c r="H1946" s="16">
        <v>46</v>
      </c>
      <c r="I1946" s="16">
        <v>46</v>
      </c>
      <c r="J1946" s="16">
        <v>0</v>
      </c>
      <c r="K1946" s="16">
        <v>0</v>
      </c>
      <c r="L1946" s="16">
        <v>0</v>
      </c>
      <c r="M1946" s="16">
        <v>0</v>
      </c>
      <c r="N1946" s="16">
        <v>0</v>
      </c>
      <c r="O1946" s="16">
        <v>0</v>
      </c>
      <c r="P1946" s="16">
        <v>0</v>
      </c>
      <c r="Q1946" s="7" t="s">
        <v>1219</v>
      </c>
      <c r="R1946" s="7" t="str">
        <f>IF(Q1946="","",VLOOKUP(Q1946,Sheet2!$A$14:$B$65,2,0))</f>
        <v>急性期一般入院料１</v>
      </c>
      <c r="S1946" s="16">
        <v>46</v>
      </c>
    </row>
    <row r="1947" spans="2:19" outlineLevel="2" x14ac:dyDescent="0.15">
      <c r="B1947" s="10" t="s">
        <v>1742</v>
      </c>
      <c r="C1947" s="10" t="s">
        <v>16</v>
      </c>
      <c r="D1947" s="7" t="s">
        <v>87</v>
      </c>
      <c r="E1947" s="10" t="s">
        <v>485</v>
      </c>
      <c r="F1947" s="10" t="s">
        <v>1322</v>
      </c>
      <c r="G1947" s="10" t="s">
        <v>1322</v>
      </c>
      <c r="H1947" s="16">
        <v>47</v>
      </c>
      <c r="I1947" s="16">
        <v>47</v>
      </c>
      <c r="J1947" s="16">
        <v>0</v>
      </c>
      <c r="K1947" s="16">
        <v>0</v>
      </c>
      <c r="L1947" s="16">
        <v>0</v>
      </c>
      <c r="M1947" s="16">
        <v>0</v>
      </c>
      <c r="N1947" s="16">
        <v>0</v>
      </c>
      <c r="O1947" s="16">
        <v>0</v>
      </c>
      <c r="P1947" s="16">
        <v>0</v>
      </c>
      <c r="Q1947" s="7" t="s">
        <v>1219</v>
      </c>
      <c r="R1947" s="7" t="str">
        <f>IF(Q1947="","",VLOOKUP(Q1947,Sheet2!$A$14:$B$65,2,0))</f>
        <v>急性期一般入院料１</v>
      </c>
      <c r="S1947" s="16">
        <v>47</v>
      </c>
    </row>
    <row r="1948" spans="2:19" outlineLevel="2" x14ac:dyDescent="0.15">
      <c r="B1948" s="10" t="s">
        <v>1742</v>
      </c>
      <c r="C1948" s="10" t="s">
        <v>16</v>
      </c>
      <c r="D1948" s="7" t="s">
        <v>87</v>
      </c>
      <c r="E1948" s="10" t="s">
        <v>529</v>
      </c>
      <c r="F1948" s="10" t="s">
        <v>1322</v>
      </c>
      <c r="G1948" s="10" t="s">
        <v>1322</v>
      </c>
      <c r="H1948" s="16">
        <v>45</v>
      </c>
      <c r="I1948" s="16">
        <v>45</v>
      </c>
      <c r="J1948" s="16">
        <v>0</v>
      </c>
      <c r="K1948" s="16">
        <v>0</v>
      </c>
      <c r="L1948" s="16">
        <v>0</v>
      </c>
      <c r="M1948" s="16">
        <v>0</v>
      </c>
      <c r="N1948" s="16">
        <v>0</v>
      </c>
      <c r="O1948" s="16">
        <v>0</v>
      </c>
      <c r="P1948" s="16">
        <v>0</v>
      </c>
      <c r="Q1948" s="7" t="s">
        <v>1219</v>
      </c>
      <c r="R1948" s="7" t="str">
        <f>IF(Q1948="","",VLOOKUP(Q1948,Sheet2!$A$14:$B$65,2,0))</f>
        <v>急性期一般入院料１</v>
      </c>
      <c r="S1948" s="16">
        <v>45</v>
      </c>
    </row>
    <row r="1949" spans="2:19" outlineLevel="2" x14ac:dyDescent="0.15">
      <c r="B1949" s="10" t="s">
        <v>1742</v>
      </c>
      <c r="C1949" s="10" t="s">
        <v>16</v>
      </c>
      <c r="D1949" s="7" t="s">
        <v>87</v>
      </c>
      <c r="E1949" s="10" t="s">
        <v>532</v>
      </c>
      <c r="F1949" s="10" t="s">
        <v>1322</v>
      </c>
      <c r="G1949" s="10" t="s">
        <v>1322</v>
      </c>
      <c r="H1949" s="16">
        <v>40</v>
      </c>
      <c r="I1949" s="16">
        <v>40</v>
      </c>
      <c r="J1949" s="16">
        <v>0</v>
      </c>
      <c r="K1949" s="16">
        <v>0</v>
      </c>
      <c r="L1949" s="16">
        <v>0</v>
      </c>
      <c r="M1949" s="16">
        <v>0</v>
      </c>
      <c r="N1949" s="16">
        <v>0</v>
      </c>
      <c r="O1949" s="16">
        <v>0</v>
      </c>
      <c r="P1949" s="16">
        <v>0</v>
      </c>
      <c r="Q1949" s="7" t="s">
        <v>1219</v>
      </c>
      <c r="R1949" s="7" t="str">
        <f>IF(Q1949="","",VLOOKUP(Q1949,Sheet2!$A$14:$B$65,2,0))</f>
        <v>急性期一般入院料１</v>
      </c>
      <c r="S1949" s="16">
        <v>40</v>
      </c>
    </row>
    <row r="1950" spans="2:19" outlineLevel="2" x14ac:dyDescent="0.15">
      <c r="B1950" s="10" t="s">
        <v>1742</v>
      </c>
      <c r="C1950" s="10" t="s">
        <v>16</v>
      </c>
      <c r="D1950" s="7" t="s">
        <v>87</v>
      </c>
      <c r="E1950" s="10" t="s">
        <v>533</v>
      </c>
      <c r="F1950" s="10" t="s">
        <v>1321</v>
      </c>
      <c r="G1950" s="10" t="s">
        <v>1321</v>
      </c>
      <c r="H1950" s="16">
        <v>10</v>
      </c>
      <c r="I1950" s="16">
        <v>10</v>
      </c>
      <c r="J1950" s="16">
        <v>0</v>
      </c>
      <c r="K1950" s="16">
        <v>0</v>
      </c>
      <c r="L1950" s="16">
        <v>0</v>
      </c>
      <c r="M1950" s="16">
        <v>0</v>
      </c>
      <c r="N1950" s="16">
        <v>0</v>
      </c>
      <c r="O1950" s="16">
        <v>0</v>
      </c>
      <c r="P1950" s="16">
        <v>0</v>
      </c>
      <c r="Q1950" s="7" t="s">
        <v>1301</v>
      </c>
      <c r="R1950" s="7" t="str">
        <f>IF(Q1950="","",VLOOKUP(Q1950,Sheet2!$A$14:$B$65,2,0))</f>
        <v>救命救急入院料３</v>
      </c>
      <c r="S1950" s="16">
        <v>10</v>
      </c>
    </row>
    <row r="1951" spans="2:19" outlineLevel="2" x14ac:dyDescent="0.15">
      <c r="B1951" s="10" t="s">
        <v>1742</v>
      </c>
      <c r="C1951" s="10" t="s">
        <v>16</v>
      </c>
      <c r="D1951" s="7" t="s">
        <v>87</v>
      </c>
      <c r="E1951" s="10" t="s">
        <v>534</v>
      </c>
      <c r="F1951" s="10" t="s">
        <v>1321</v>
      </c>
      <c r="G1951" s="10" t="s">
        <v>1321</v>
      </c>
      <c r="H1951" s="16">
        <v>6</v>
      </c>
      <c r="I1951" s="16">
        <v>6</v>
      </c>
      <c r="J1951" s="16">
        <v>0</v>
      </c>
      <c r="K1951" s="16">
        <v>0</v>
      </c>
      <c r="L1951" s="16">
        <v>0</v>
      </c>
      <c r="M1951" s="16">
        <v>0</v>
      </c>
      <c r="N1951" s="16">
        <v>0</v>
      </c>
      <c r="O1951" s="16">
        <v>0</v>
      </c>
      <c r="P1951" s="16">
        <v>0</v>
      </c>
      <c r="Q1951" s="7" t="s">
        <v>1298</v>
      </c>
      <c r="R1951" s="7" t="str">
        <f>IF(Q1951="","",VLOOKUP(Q1951,Sheet2!$A$14:$B$65,2,0))</f>
        <v>救命救急入院料２</v>
      </c>
      <c r="S1951" s="16">
        <v>6</v>
      </c>
    </row>
    <row r="1952" spans="2:19" outlineLevel="1" x14ac:dyDescent="0.15">
      <c r="B1952" s="10"/>
      <c r="C1952" s="10"/>
      <c r="D1952" s="9" t="s">
        <v>1346</v>
      </c>
      <c r="E1952" s="10"/>
      <c r="F1952" s="10"/>
      <c r="G1952" s="10"/>
      <c r="H1952" s="16">
        <f t="shared" ref="H1952:P1952" si="484">SUBTOTAL(9,H1945:H1951)</f>
        <v>246</v>
      </c>
      <c r="I1952" s="16">
        <f t="shared" si="484"/>
        <v>246</v>
      </c>
      <c r="J1952" s="16">
        <f t="shared" si="484"/>
        <v>0</v>
      </c>
      <c r="K1952" s="16">
        <f t="shared" si="484"/>
        <v>0</v>
      </c>
      <c r="L1952" s="16">
        <f t="shared" si="484"/>
        <v>0</v>
      </c>
      <c r="M1952" s="16">
        <f t="shared" si="484"/>
        <v>0</v>
      </c>
      <c r="N1952" s="16">
        <f t="shared" si="484"/>
        <v>0</v>
      </c>
      <c r="O1952" s="16">
        <f t="shared" si="484"/>
        <v>0</v>
      </c>
      <c r="P1952" s="16">
        <f t="shared" si="484"/>
        <v>0</v>
      </c>
      <c r="Q1952" s="7"/>
      <c r="R1952" s="7"/>
      <c r="S1952" s="16">
        <f>SUBTOTAL(9,S1945:S1951)</f>
        <v>246</v>
      </c>
    </row>
    <row r="1953" spans="2:19" outlineLevel="2" x14ac:dyDescent="0.15">
      <c r="B1953" s="10" t="s">
        <v>1742</v>
      </c>
      <c r="C1953" s="10" t="s">
        <v>16</v>
      </c>
      <c r="D1953" s="7" t="s">
        <v>384</v>
      </c>
      <c r="E1953" s="10" t="s">
        <v>1195</v>
      </c>
      <c r="F1953" s="10" t="s">
        <v>1322</v>
      </c>
      <c r="G1953" s="10" t="s">
        <v>1322</v>
      </c>
      <c r="H1953" s="16">
        <v>53</v>
      </c>
      <c r="I1953" s="16">
        <v>53</v>
      </c>
      <c r="J1953" s="16">
        <v>0</v>
      </c>
      <c r="K1953" s="16">
        <v>0</v>
      </c>
      <c r="L1953" s="16">
        <v>0</v>
      </c>
      <c r="M1953" s="16">
        <v>0</v>
      </c>
      <c r="N1953" s="16">
        <v>0</v>
      </c>
      <c r="O1953" s="16">
        <v>0</v>
      </c>
      <c r="P1953" s="16">
        <v>0</v>
      </c>
      <c r="Q1953" s="7" t="s">
        <v>1254</v>
      </c>
      <c r="R1953" s="7" t="str">
        <f>IF(Q1953="","",VLOOKUP(Q1953,Sheet2!$A$14:$B$65,2,0))</f>
        <v>急性期一般入院料２</v>
      </c>
      <c r="S1953" s="16">
        <v>53</v>
      </c>
    </row>
    <row r="1954" spans="2:19" outlineLevel="2" x14ac:dyDescent="0.15">
      <c r="B1954" s="10" t="s">
        <v>1742</v>
      </c>
      <c r="C1954" s="10" t="s">
        <v>16</v>
      </c>
      <c r="D1954" s="7" t="s">
        <v>384</v>
      </c>
      <c r="E1954" s="10" t="s">
        <v>1196</v>
      </c>
      <c r="F1954" s="10" t="s">
        <v>1193</v>
      </c>
      <c r="G1954" s="10" t="s">
        <v>1193</v>
      </c>
      <c r="H1954" s="16">
        <v>0</v>
      </c>
      <c r="I1954" s="16">
        <v>0</v>
      </c>
      <c r="J1954" s="16">
        <v>0</v>
      </c>
      <c r="K1954" s="16">
        <v>53</v>
      </c>
      <c r="L1954" s="16">
        <v>53</v>
      </c>
      <c r="M1954" s="16">
        <v>0</v>
      </c>
      <c r="N1954" s="16">
        <v>0</v>
      </c>
      <c r="O1954" s="16">
        <v>0</v>
      </c>
      <c r="P1954" s="16">
        <v>0</v>
      </c>
      <c r="Q1954" s="7" t="s">
        <v>1257</v>
      </c>
      <c r="R1954" s="7" t="str">
        <f>IF(Q1954="","",VLOOKUP(Q1954,Sheet2!$A$14:$B$65,2,0))</f>
        <v>急性期一般入院料６</v>
      </c>
      <c r="S1954" s="16">
        <v>53</v>
      </c>
    </row>
    <row r="1955" spans="2:19" outlineLevel="1" x14ac:dyDescent="0.15">
      <c r="B1955" s="10"/>
      <c r="C1955" s="10"/>
      <c r="D1955" s="9" t="s">
        <v>1642</v>
      </c>
      <c r="E1955" s="10"/>
      <c r="F1955" s="10"/>
      <c r="G1955" s="10"/>
      <c r="H1955" s="16">
        <f t="shared" ref="H1955:P1955" si="485">SUBTOTAL(9,H1953:H1954)</f>
        <v>53</v>
      </c>
      <c r="I1955" s="16">
        <f t="shared" si="485"/>
        <v>53</v>
      </c>
      <c r="J1955" s="16">
        <f t="shared" si="485"/>
        <v>0</v>
      </c>
      <c r="K1955" s="16">
        <f t="shared" si="485"/>
        <v>53</v>
      </c>
      <c r="L1955" s="16">
        <f t="shared" si="485"/>
        <v>53</v>
      </c>
      <c r="M1955" s="16">
        <f t="shared" si="485"/>
        <v>0</v>
      </c>
      <c r="N1955" s="16">
        <f t="shared" si="485"/>
        <v>0</v>
      </c>
      <c r="O1955" s="16">
        <f t="shared" si="485"/>
        <v>0</v>
      </c>
      <c r="P1955" s="16">
        <f t="shared" si="485"/>
        <v>0</v>
      </c>
      <c r="Q1955" s="7"/>
      <c r="R1955" s="7"/>
      <c r="S1955" s="16">
        <f>SUBTOTAL(9,S1953:S1954)</f>
        <v>106</v>
      </c>
    </row>
    <row r="1956" spans="2:19" outlineLevel="2" x14ac:dyDescent="0.15">
      <c r="B1956" s="10" t="s">
        <v>1742</v>
      </c>
      <c r="C1956" s="10" t="s">
        <v>44</v>
      </c>
      <c r="D1956" s="7" t="s">
        <v>178</v>
      </c>
      <c r="E1956" s="10" t="s">
        <v>531</v>
      </c>
      <c r="F1956" s="10" t="s">
        <v>1193</v>
      </c>
      <c r="G1956" s="10" t="s">
        <v>1193</v>
      </c>
      <c r="H1956" s="16">
        <v>0</v>
      </c>
      <c r="I1956" s="16">
        <v>0</v>
      </c>
      <c r="J1956" s="16">
        <v>0</v>
      </c>
      <c r="K1956" s="16">
        <v>44</v>
      </c>
      <c r="L1956" s="16">
        <v>44</v>
      </c>
      <c r="M1956" s="16">
        <v>0</v>
      </c>
      <c r="N1956" s="16">
        <v>0</v>
      </c>
      <c r="O1956" s="16">
        <v>0</v>
      </c>
      <c r="P1956" s="16">
        <v>0</v>
      </c>
      <c r="Q1956" s="7" t="s">
        <v>1266</v>
      </c>
      <c r="R1956" s="7" t="str">
        <f>IF(Q1956="","",VLOOKUP(Q1956,Sheet2!$A$14:$B$65,2,0))</f>
        <v>急性期一般入院料７</v>
      </c>
      <c r="S1956" s="16">
        <v>44</v>
      </c>
    </row>
    <row r="1957" spans="2:19" outlineLevel="1" x14ac:dyDescent="0.15">
      <c r="B1957" s="10"/>
      <c r="C1957" s="10"/>
      <c r="D1957" s="9" t="s">
        <v>1437</v>
      </c>
      <c r="E1957" s="10"/>
      <c r="F1957" s="10"/>
      <c r="G1957" s="10"/>
      <c r="H1957" s="16">
        <f t="shared" ref="H1957:P1957" si="486">SUBTOTAL(9,H1956:H1956)</f>
        <v>0</v>
      </c>
      <c r="I1957" s="16">
        <f t="shared" si="486"/>
        <v>0</v>
      </c>
      <c r="J1957" s="16">
        <f t="shared" si="486"/>
        <v>0</v>
      </c>
      <c r="K1957" s="16">
        <f t="shared" si="486"/>
        <v>44</v>
      </c>
      <c r="L1957" s="16">
        <f t="shared" si="486"/>
        <v>44</v>
      </c>
      <c r="M1957" s="16">
        <f t="shared" si="486"/>
        <v>0</v>
      </c>
      <c r="N1957" s="16">
        <f t="shared" si="486"/>
        <v>0</v>
      </c>
      <c r="O1957" s="16">
        <f t="shared" si="486"/>
        <v>0</v>
      </c>
      <c r="P1957" s="16">
        <f t="shared" si="486"/>
        <v>0</v>
      </c>
      <c r="Q1957" s="7"/>
      <c r="R1957" s="7"/>
      <c r="S1957" s="16">
        <f>SUBTOTAL(9,S1956:S1956)</f>
        <v>44</v>
      </c>
    </row>
    <row r="1958" spans="2:19" outlineLevel="2" x14ac:dyDescent="0.15">
      <c r="B1958" s="10" t="s">
        <v>1742</v>
      </c>
      <c r="C1958" s="10" t="s">
        <v>34</v>
      </c>
      <c r="D1958" s="7" t="s">
        <v>139</v>
      </c>
      <c r="E1958" s="10" t="s">
        <v>695</v>
      </c>
      <c r="F1958" s="10" t="s">
        <v>1193</v>
      </c>
      <c r="G1958" s="10" t="s">
        <v>1325</v>
      </c>
      <c r="H1958" s="16">
        <v>0</v>
      </c>
      <c r="I1958" s="16">
        <v>0</v>
      </c>
      <c r="J1958" s="16">
        <v>0</v>
      </c>
      <c r="K1958" s="16">
        <v>45</v>
      </c>
      <c r="L1958" s="16">
        <v>45</v>
      </c>
      <c r="M1958" s="16">
        <v>0</v>
      </c>
      <c r="N1958" s="16">
        <v>0</v>
      </c>
      <c r="O1958" s="16">
        <v>0</v>
      </c>
      <c r="P1958" s="16">
        <v>0</v>
      </c>
      <c r="Q1958" s="7" t="s">
        <v>1266</v>
      </c>
      <c r="R1958" s="7" t="str">
        <f>IF(Q1958="","",VLOOKUP(Q1958,Sheet2!$A$14:$B$65,2,0))</f>
        <v>急性期一般入院料７</v>
      </c>
      <c r="S1958" s="16">
        <v>45</v>
      </c>
    </row>
    <row r="1959" spans="2:19" outlineLevel="1" x14ac:dyDescent="0.15">
      <c r="B1959" s="10"/>
      <c r="C1959" s="10"/>
      <c r="D1959" s="9" t="s">
        <v>1398</v>
      </c>
      <c r="E1959" s="10"/>
      <c r="F1959" s="10"/>
      <c r="G1959" s="10"/>
      <c r="H1959" s="16">
        <f t="shared" ref="H1959:P1959" si="487">SUBTOTAL(9,H1958:H1958)</f>
        <v>0</v>
      </c>
      <c r="I1959" s="16">
        <f t="shared" si="487"/>
        <v>0</v>
      </c>
      <c r="J1959" s="16">
        <f t="shared" si="487"/>
        <v>0</v>
      </c>
      <c r="K1959" s="16">
        <f t="shared" si="487"/>
        <v>45</v>
      </c>
      <c r="L1959" s="16">
        <f t="shared" si="487"/>
        <v>45</v>
      </c>
      <c r="M1959" s="16">
        <f t="shared" si="487"/>
        <v>0</v>
      </c>
      <c r="N1959" s="16">
        <f t="shared" si="487"/>
        <v>0</v>
      </c>
      <c r="O1959" s="16">
        <f t="shared" si="487"/>
        <v>0</v>
      </c>
      <c r="P1959" s="16">
        <f t="shared" si="487"/>
        <v>0</v>
      </c>
      <c r="Q1959" s="7"/>
      <c r="R1959" s="7"/>
      <c r="S1959" s="16">
        <f>SUBTOTAL(9,S1958:S1958)</f>
        <v>45</v>
      </c>
    </row>
    <row r="1960" spans="2:19" outlineLevel="1" x14ac:dyDescent="0.15">
      <c r="B1960" s="67" t="s">
        <v>1758</v>
      </c>
      <c r="C1960" s="68"/>
      <c r="D1960" s="68"/>
      <c r="E1960" s="68"/>
      <c r="F1960" s="68"/>
      <c r="G1960" s="69"/>
      <c r="H1960" s="16">
        <f>SUBTOTAL(9,H1911:H1959)</f>
        <v>721</v>
      </c>
      <c r="I1960" s="16">
        <f t="shared" ref="I1960:P1960" si="488">SUBTOTAL(9,I1911:I1959)</f>
        <v>721</v>
      </c>
      <c r="J1960" s="16">
        <f t="shared" si="488"/>
        <v>0</v>
      </c>
      <c r="K1960" s="16">
        <f t="shared" si="488"/>
        <v>837</v>
      </c>
      <c r="L1960" s="16">
        <f t="shared" si="488"/>
        <v>837</v>
      </c>
      <c r="M1960" s="16">
        <f t="shared" si="488"/>
        <v>0</v>
      </c>
      <c r="N1960" s="16">
        <f t="shared" si="488"/>
        <v>0</v>
      </c>
      <c r="O1960" s="16">
        <f t="shared" si="488"/>
        <v>0</v>
      </c>
      <c r="P1960" s="16">
        <f t="shared" si="488"/>
        <v>0</v>
      </c>
      <c r="Q1960" s="7"/>
      <c r="R1960" s="7"/>
      <c r="S1960" s="16">
        <f>SUBTOTAL(9,S1911:S1959)</f>
        <v>1558</v>
      </c>
    </row>
    <row r="1961" spans="2:19" outlineLevel="1" x14ac:dyDescent="0.15">
      <c r="B1961" s="70" t="s">
        <v>1745</v>
      </c>
      <c r="C1961" s="68"/>
      <c r="D1961" s="68"/>
      <c r="E1961" s="68"/>
      <c r="F1961" s="68"/>
      <c r="G1961" s="69"/>
      <c r="H1961" s="16">
        <f>SUMIF($F$1911:$F$1959,"休棟等",H1911:H1959)</f>
        <v>0</v>
      </c>
      <c r="I1961" s="16">
        <f t="shared" ref="I1961:P1961" si="489">SUMIF($F$1911:$F$1959,"休棟等",I1911:I1959)</f>
        <v>0</v>
      </c>
      <c r="J1961" s="16">
        <f t="shared" si="489"/>
        <v>0</v>
      </c>
      <c r="K1961" s="16">
        <f t="shared" si="489"/>
        <v>0</v>
      </c>
      <c r="L1961" s="16">
        <f t="shared" si="489"/>
        <v>0</v>
      </c>
      <c r="M1961" s="16">
        <f t="shared" si="489"/>
        <v>0</v>
      </c>
      <c r="N1961" s="16">
        <f t="shared" si="489"/>
        <v>0</v>
      </c>
      <c r="O1961" s="16">
        <f t="shared" si="489"/>
        <v>0</v>
      </c>
      <c r="P1961" s="16">
        <f t="shared" si="489"/>
        <v>0</v>
      </c>
      <c r="Q1961" s="7"/>
      <c r="R1961" s="7"/>
      <c r="S1961" s="16">
        <f>SUMIF($F$1911:$F$1959,"休棟等",S1911:S1959)</f>
        <v>0</v>
      </c>
    </row>
    <row r="1962" spans="2:19" outlineLevel="1" x14ac:dyDescent="0.15">
      <c r="B1962" s="67" t="s">
        <v>1746</v>
      </c>
      <c r="C1962" s="68"/>
      <c r="D1962" s="68"/>
      <c r="E1962" s="68"/>
      <c r="F1962" s="68"/>
      <c r="G1962" s="69"/>
      <c r="H1962" s="16">
        <f>H1960-H1961</f>
        <v>721</v>
      </c>
      <c r="I1962" s="16">
        <f t="shared" ref="I1962:P1962" si="490">I1960-I1961</f>
        <v>721</v>
      </c>
      <c r="J1962" s="16">
        <f t="shared" si="490"/>
        <v>0</v>
      </c>
      <c r="K1962" s="16">
        <f t="shared" si="490"/>
        <v>837</v>
      </c>
      <c r="L1962" s="16">
        <f t="shared" si="490"/>
        <v>837</v>
      </c>
      <c r="M1962" s="16">
        <f t="shared" si="490"/>
        <v>0</v>
      </c>
      <c r="N1962" s="16">
        <f t="shared" si="490"/>
        <v>0</v>
      </c>
      <c r="O1962" s="16">
        <f t="shared" si="490"/>
        <v>0</v>
      </c>
      <c r="P1962" s="16">
        <f t="shared" si="490"/>
        <v>0</v>
      </c>
      <c r="Q1962" s="7"/>
      <c r="R1962" s="7"/>
      <c r="S1962" s="16">
        <f>S1960-S1961</f>
        <v>1558</v>
      </c>
    </row>
    <row r="1963" spans="2:19" x14ac:dyDescent="0.15">
      <c r="B1963" s="12"/>
      <c r="C1963" s="12"/>
      <c r="D1963" s="15" t="s">
        <v>1722</v>
      </c>
      <c r="E1963" s="12"/>
      <c r="F1963" s="12"/>
      <c r="G1963" s="12"/>
      <c r="H1963" s="14">
        <f t="shared" ref="H1963:P1963" si="491">SUBTOTAL(9,H4:H1958)</f>
        <v>84853</v>
      </c>
      <c r="I1963" s="14">
        <f t="shared" si="491"/>
        <v>81771</v>
      </c>
      <c r="J1963" s="14">
        <f t="shared" si="491"/>
        <v>3082</v>
      </c>
      <c r="K1963" s="14">
        <f t="shared" si="491"/>
        <v>39685</v>
      </c>
      <c r="L1963" s="14">
        <f t="shared" si="491"/>
        <v>38927</v>
      </c>
      <c r="M1963" s="14">
        <f t="shared" si="491"/>
        <v>758</v>
      </c>
      <c r="N1963" s="14">
        <f t="shared" si="491"/>
        <v>5238</v>
      </c>
      <c r="O1963" s="14">
        <f t="shared" si="491"/>
        <v>5190</v>
      </c>
      <c r="P1963" s="14">
        <f t="shared" si="491"/>
        <v>48</v>
      </c>
      <c r="Q1963" s="13"/>
      <c r="R1963" s="13"/>
      <c r="S1963" s="14">
        <f>SUBTOTAL(9,S4:S1958)</f>
        <v>116980</v>
      </c>
    </row>
  </sheetData>
  <autoFilter ref="B6:S1962">
    <sortState ref="B9:S1526">
      <sortCondition ref="B5"/>
    </sortState>
  </autoFilter>
  <mergeCells count="52">
    <mergeCell ref="B1392:G1392"/>
    <mergeCell ref="B1440:G1440"/>
    <mergeCell ref="B1441:G1441"/>
    <mergeCell ref="B1442:G1442"/>
    <mergeCell ref="B1352:G1352"/>
    <mergeCell ref="B1353:G1353"/>
    <mergeCell ref="B1354:G1354"/>
    <mergeCell ref="B1390:G1390"/>
    <mergeCell ref="B1391:G1391"/>
    <mergeCell ref="B1136:G1136"/>
    <mergeCell ref="B1137:G1137"/>
    <mergeCell ref="B1257:G1257"/>
    <mergeCell ref="B1258:G1258"/>
    <mergeCell ref="B1259:G1259"/>
    <mergeCell ref="B863:G863"/>
    <mergeCell ref="B1078:G1078"/>
    <mergeCell ref="B1079:G1079"/>
    <mergeCell ref="B1080:G1080"/>
    <mergeCell ref="B1135:G1135"/>
    <mergeCell ref="B829:G829"/>
    <mergeCell ref="B830:G830"/>
    <mergeCell ref="B831:G831"/>
    <mergeCell ref="B861:G861"/>
    <mergeCell ref="B862:G862"/>
    <mergeCell ref="B676:G676"/>
    <mergeCell ref="B677:G677"/>
    <mergeCell ref="B725:G725"/>
    <mergeCell ref="B726:G726"/>
    <mergeCell ref="B727:G727"/>
    <mergeCell ref="B570:G570"/>
    <mergeCell ref="B571:G571"/>
    <mergeCell ref="B572:G572"/>
    <mergeCell ref="Q4:S5"/>
    <mergeCell ref="B675:G675"/>
    <mergeCell ref="Q3:S3"/>
    <mergeCell ref="H4:J5"/>
    <mergeCell ref="K4:M5"/>
    <mergeCell ref="N5:P5"/>
    <mergeCell ref="H3:P3"/>
    <mergeCell ref="F3:G3"/>
    <mergeCell ref="F4:F6"/>
    <mergeCell ref="G4:G6"/>
    <mergeCell ref="B3:B6"/>
    <mergeCell ref="C3:C6"/>
    <mergeCell ref="D3:D6"/>
    <mergeCell ref="E3:E6"/>
    <mergeCell ref="B1962:G1962"/>
    <mergeCell ref="B1908:G1908"/>
    <mergeCell ref="B1909:G1909"/>
    <mergeCell ref="B1910:G1910"/>
    <mergeCell ref="B1960:G1960"/>
    <mergeCell ref="B1961:G1961"/>
  </mergeCells>
  <phoneticPr fontId="3"/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view="pageBreakPreview" zoomScale="85" zoomScaleNormal="70" zoomScaleSheetLayoutView="85" workbookViewId="0">
      <pane xSplit="3" ySplit="6" topLeftCell="D82" activePane="bottomRight" state="frozen"/>
      <selection activeCell="Q31" sqref="Q31"/>
      <selection pane="topRight" activeCell="Q31" sqref="Q31"/>
      <selection pane="bottomLeft" activeCell="Q31" sqref="Q31"/>
      <selection pane="bottomRight" activeCell="P1" sqref="P1:Q1048576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5.125" style="18" customWidth="1"/>
    <col min="5" max="5" width="10.125" style="18" customWidth="1"/>
    <col min="6" max="6" width="8.875" style="18" customWidth="1"/>
    <col min="7" max="15" width="6" style="18" bestFit="1" customWidth="1"/>
    <col min="16" max="16" width="9" style="18" hidden="1" customWidth="1"/>
    <col min="17" max="17" width="7.375" style="18" hidden="1" customWidth="1"/>
    <col min="18" max="18" width="29.875" style="18" customWidth="1"/>
    <col min="19" max="19" width="6" style="18" bestFit="1" customWidth="1"/>
    <col min="20" max="16384" width="9" style="18"/>
  </cols>
  <sheetData>
    <row r="1" spans="1:19" x14ac:dyDescent="0.15">
      <c r="E1" s="41"/>
      <c r="F1" s="41"/>
      <c r="Q1" s="28"/>
      <c r="R1" s="45" t="s">
        <v>1940</v>
      </c>
    </row>
    <row r="2" spans="1:19" x14ac:dyDescent="0.15">
      <c r="A2" s="1" t="s">
        <v>1941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42"/>
      <c r="R2" s="42"/>
      <c r="S2" s="42"/>
    </row>
    <row r="3" spans="1:19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  <c r="S3" s="73"/>
    </row>
    <row r="4" spans="1:19" x14ac:dyDescent="0.15">
      <c r="A4" s="74"/>
      <c r="B4" s="74"/>
      <c r="C4" s="75"/>
      <c r="D4" s="76"/>
      <c r="E4" s="72" t="s">
        <v>1942</v>
      </c>
      <c r="F4" s="72" t="s">
        <v>1943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  <c r="S4" s="82"/>
    </row>
    <row r="5" spans="1:19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  <c r="S5" s="82"/>
    </row>
    <row r="6" spans="1:19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/>
      <c r="S6" s="5" t="s">
        <v>1312</v>
      </c>
    </row>
    <row r="7" spans="1:19" x14ac:dyDescent="0.15">
      <c r="A7" s="33" t="s">
        <v>1787</v>
      </c>
      <c r="B7" s="33" t="s">
        <v>8</v>
      </c>
      <c r="C7" s="43" t="s">
        <v>76</v>
      </c>
      <c r="D7" s="43" t="s">
        <v>510</v>
      </c>
      <c r="E7" s="33" t="s">
        <v>1825</v>
      </c>
      <c r="F7" s="33" t="s">
        <v>1825</v>
      </c>
      <c r="G7" s="33">
        <v>44</v>
      </c>
      <c r="H7" s="33">
        <v>44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2">
        <v>0</v>
      </c>
      <c r="Q7" s="35" t="s">
        <v>1830</v>
      </c>
      <c r="R7" s="7" t="str">
        <f>IF(Q7="","",VLOOKUP(Q7,Sheet2!$A$14:$B$79,2,0))</f>
        <v>一般病棟特別入院基本料</v>
      </c>
      <c r="S7" s="33">
        <v>44</v>
      </c>
    </row>
    <row r="8" spans="1:19" x14ac:dyDescent="0.15">
      <c r="A8" s="44"/>
      <c r="B8" s="33"/>
      <c r="C8" s="43" t="s">
        <v>1805</v>
      </c>
      <c r="D8" s="43"/>
      <c r="E8" s="20"/>
      <c r="F8" s="20"/>
      <c r="G8" s="33">
        <v>44</v>
      </c>
      <c r="H8" s="33">
        <v>44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25"/>
      <c r="Q8" s="20"/>
      <c r="R8" s="7" t="str">
        <f>IF(Q8="","",VLOOKUP(Q8,Sheet2!$A$14:$B$79,2,0))</f>
        <v/>
      </c>
      <c r="S8" s="26"/>
    </row>
    <row r="9" spans="1:19" x14ac:dyDescent="0.15">
      <c r="A9" s="33" t="s">
        <v>1787</v>
      </c>
      <c r="B9" s="33" t="s">
        <v>8</v>
      </c>
      <c r="C9" s="43" t="s">
        <v>333</v>
      </c>
      <c r="D9" s="43" t="s">
        <v>1791</v>
      </c>
      <c r="E9" s="33" t="s">
        <v>1826</v>
      </c>
      <c r="F9" s="33" t="s">
        <v>1826</v>
      </c>
      <c r="G9" s="33">
        <v>58</v>
      </c>
      <c r="H9" s="33">
        <v>57</v>
      </c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26">
        <v>0</v>
      </c>
      <c r="O9" s="26">
        <v>0</v>
      </c>
      <c r="P9" s="24"/>
      <c r="Q9" s="35" t="s">
        <v>1831</v>
      </c>
      <c r="R9" s="7" t="str">
        <f>IF(Q9="","",VLOOKUP(Q9,Sheet2!$A$14:$B$79,2,0))</f>
        <v>療養病棟入院料１</v>
      </c>
      <c r="S9" s="33">
        <v>58</v>
      </c>
    </row>
    <row r="10" spans="1:19" x14ac:dyDescent="0.15">
      <c r="A10" s="44"/>
      <c r="B10" s="33"/>
      <c r="C10" s="43" t="s">
        <v>1806</v>
      </c>
      <c r="D10" s="43"/>
      <c r="E10" s="20"/>
      <c r="F10" s="20"/>
      <c r="G10" s="33">
        <v>58</v>
      </c>
      <c r="H10" s="33">
        <v>57</v>
      </c>
      <c r="I10" s="33">
        <v>1</v>
      </c>
      <c r="J10" s="33">
        <v>0</v>
      </c>
      <c r="K10" s="33">
        <v>0</v>
      </c>
      <c r="L10" s="33">
        <v>0</v>
      </c>
      <c r="M10" s="33">
        <v>0</v>
      </c>
      <c r="N10" s="26">
        <v>0</v>
      </c>
      <c r="O10" s="26">
        <v>0</v>
      </c>
      <c r="P10" s="24"/>
      <c r="Q10" s="20"/>
      <c r="R10" s="7" t="str">
        <f>IF(Q10="","",VLOOKUP(Q10,Sheet2!$A$14:$B$79,2,0))</f>
        <v/>
      </c>
      <c r="S10" s="26"/>
    </row>
    <row r="11" spans="1:19" x14ac:dyDescent="0.15">
      <c r="A11" s="33" t="s">
        <v>1787</v>
      </c>
      <c r="B11" s="33" t="s">
        <v>8</v>
      </c>
      <c r="C11" s="43" t="s">
        <v>283</v>
      </c>
      <c r="D11" s="43" t="s">
        <v>700</v>
      </c>
      <c r="E11" s="33" t="s">
        <v>1825</v>
      </c>
      <c r="F11" s="33" t="s">
        <v>1825</v>
      </c>
      <c r="G11" s="33">
        <v>34</v>
      </c>
      <c r="H11" s="33">
        <v>34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24" t="s">
        <v>1255</v>
      </c>
      <c r="Q11" s="35" t="s">
        <v>1832</v>
      </c>
      <c r="R11" s="7" t="str">
        <f>IF(Q11="","",VLOOKUP(Q11,Sheet2!$A$14:$B$79,2,0))</f>
        <v>地域一般入院料１</v>
      </c>
      <c r="S11" s="33">
        <v>34</v>
      </c>
    </row>
    <row r="12" spans="1:19" x14ac:dyDescent="0.15">
      <c r="A12" s="33" t="s">
        <v>1787</v>
      </c>
      <c r="B12" s="33" t="s">
        <v>8</v>
      </c>
      <c r="C12" s="43" t="s">
        <v>283</v>
      </c>
      <c r="D12" s="43" t="s">
        <v>1792</v>
      </c>
      <c r="E12" s="33" t="s">
        <v>1825</v>
      </c>
      <c r="F12" s="33" t="s">
        <v>1825</v>
      </c>
      <c r="G12" s="33">
        <v>10</v>
      </c>
      <c r="H12" s="33">
        <v>10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24"/>
      <c r="Q12" s="35" t="s">
        <v>1833</v>
      </c>
      <c r="R12" s="7" t="str">
        <f>IF(Q12="","",VLOOKUP(Q12,Sheet2!$A$14:$B$79,2,0))</f>
        <v>地域包括ケア入院医療管理料４</v>
      </c>
      <c r="S12" s="33">
        <v>10</v>
      </c>
    </row>
    <row r="13" spans="1:19" x14ac:dyDescent="0.15">
      <c r="A13" s="44"/>
      <c r="B13" s="33"/>
      <c r="C13" s="43" t="s">
        <v>1807</v>
      </c>
      <c r="D13" s="43"/>
      <c r="E13" s="20"/>
      <c r="F13" s="20"/>
      <c r="G13" s="26">
        <v>44</v>
      </c>
      <c r="H13" s="26">
        <v>44</v>
      </c>
      <c r="I13" s="33">
        <v>0</v>
      </c>
      <c r="J13" s="33">
        <v>0</v>
      </c>
      <c r="K13" s="26">
        <v>0</v>
      </c>
      <c r="L13" s="33">
        <v>0</v>
      </c>
      <c r="M13" s="26">
        <v>0</v>
      </c>
      <c r="N13" s="26">
        <v>0</v>
      </c>
      <c r="O13" s="26">
        <v>0</v>
      </c>
      <c r="P13" s="24"/>
      <c r="Q13" s="20"/>
      <c r="R13" s="7" t="str">
        <f>IF(Q13="","",VLOOKUP(Q13,Sheet2!$A$14:$B$79,2,0))</f>
        <v/>
      </c>
      <c r="S13" s="26"/>
    </row>
    <row r="14" spans="1:19" x14ac:dyDescent="0.15">
      <c r="A14" s="33" t="s">
        <v>1787</v>
      </c>
      <c r="B14" s="33" t="s">
        <v>8</v>
      </c>
      <c r="C14" s="43" t="s">
        <v>1788</v>
      </c>
      <c r="D14" s="43" t="s">
        <v>767</v>
      </c>
      <c r="E14" s="33" t="s">
        <v>1827</v>
      </c>
      <c r="F14" s="33" t="s">
        <v>1827</v>
      </c>
      <c r="G14" s="33">
        <v>50</v>
      </c>
      <c r="H14" s="33">
        <v>50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24"/>
      <c r="Q14" s="35" t="s">
        <v>1834</v>
      </c>
      <c r="R14" s="7" t="str">
        <f>IF(Q14="","",VLOOKUP(Q14,Sheet2!$A$14:$B$79,2,0))</f>
        <v>地域包括ケア病棟入院料１</v>
      </c>
      <c r="S14" s="33">
        <v>50</v>
      </c>
    </row>
    <row r="15" spans="1:19" x14ac:dyDescent="0.15">
      <c r="A15" s="33" t="s">
        <v>1787</v>
      </c>
      <c r="B15" s="33" t="s">
        <v>8</v>
      </c>
      <c r="C15" s="43" t="s">
        <v>1788</v>
      </c>
      <c r="D15" s="43" t="s">
        <v>1793</v>
      </c>
      <c r="E15" s="33" t="s">
        <v>1827</v>
      </c>
      <c r="F15" s="33" t="s">
        <v>1827</v>
      </c>
      <c r="G15" s="33">
        <v>39</v>
      </c>
      <c r="H15" s="33">
        <v>39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24" t="s">
        <v>1258</v>
      </c>
      <c r="Q15" s="35" t="s">
        <v>1835</v>
      </c>
      <c r="R15" s="7" t="str">
        <f>IF(Q15="","",VLOOKUP(Q15,Sheet2!$A$14:$B$79,2,0))</f>
        <v>地域包括ケア病棟入院料３</v>
      </c>
      <c r="S15" s="33">
        <v>39</v>
      </c>
    </row>
    <row r="16" spans="1:19" x14ac:dyDescent="0.15">
      <c r="A16" s="33" t="s">
        <v>1787</v>
      </c>
      <c r="B16" s="33" t="s">
        <v>8</v>
      </c>
      <c r="C16" s="43" t="s">
        <v>1788</v>
      </c>
      <c r="D16" s="43" t="s">
        <v>1794</v>
      </c>
      <c r="E16" s="33" t="s">
        <v>1826</v>
      </c>
      <c r="F16" s="33" t="s">
        <v>1826</v>
      </c>
      <c r="G16" s="33">
        <v>0</v>
      </c>
      <c r="H16" s="33">
        <v>0</v>
      </c>
      <c r="I16" s="33">
        <v>0</v>
      </c>
      <c r="J16" s="33">
        <v>50</v>
      </c>
      <c r="K16" s="33">
        <v>50</v>
      </c>
      <c r="L16" s="33">
        <v>0</v>
      </c>
      <c r="M16" s="33">
        <v>0</v>
      </c>
      <c r="N16" s="33">
        <v>0</v>
      </c>
      <c r="O16" s="33">
        <v>0</v>
      </c>
      <c r="P16" s="24"/>
      <c r="Q16" s="35" t="s">
        <v>1831</v>
      </c>
      <c r="R16" s="7" t="str">
        <f>IF(Q16="","",VLOOKUP(Q16,Sheet2!$A$14:$B$79,2,0))</f>
        <v>療養病棟入院料１</v>
      </c>
      <c r="S16" s="33">
        <v>50</v>
      </c>
    </row>
    <row r="17" spans="1:19" x14ac:dyDescent="0.15">
      <c r="A17" s="33" t="s">
        <v>1787</v>
      </c>
      <c r="B17" s="33" t="s">
        <v>8</v>
      </c>
      <c r="C17" s="43" t="s">
        <v>1788</v>
      </c>
      <c r="D17" s="43" t="s">
        <v>768</v>
      </c>
      <c r="E17" s="33" t="s">
        <v>1826</v>
      </c>
      <c r="F17" s="33" t="s">
        <v>1826</v>
      </c>
      <c r="G17" s="33">
        <v>0</v>
      </c>
      <c r="H17" s="33">
        <v>0</v>
      </c>
      <c r="I17" s="33">
        <v>0</v>
      </c>
      <c r="J17" s="33">
        <v>50</v>
      </c>
      <c r="K17" s="33">
        <v>50</v>
      </c>
      <c r="L17" s="33">
        <v>0</v>
      </c>
      <c r="M17" s="33">
        <v>50</v>
      </c>
      <c r="N17" s="33">
        <v>50</v>
      </c>
      <c r="O17" s="33">
        <v>0</v>
      </c>
      <c r="P17" s="24" t="s">
        <v>1294</v>
      </c>
      <c r="Q17" s="20"/>
      <c r="R17" s="7" t="str">
        <f>IF(Q17="","",VLOOKUP(Q17,Sheet2!$A$14:$B$79,2,0))</f>
        <v/>
      </c>
      <c r="S17" s="26">
        <v>0</v>
      </c>
    </row>
    <row r="18" spans="1:19" x14ac:dyDescent="0.15">
      <c r="A18" s="44"/>
      <c r="B18" s="33"/>
      <c r="C18" s="43" t="s">
        <v>1808</v>
      </c>
      <c r="D18" s="43"/>
      <c r="E18" s="20"/>
      <c r="F18" s="20"/>
      <c r="G18" s="26">
        <v>89</v>
      </c>
      <c r="H18" s="26">
        <v>89</v>
      </c>
      <c r="I18" s="26">
        <v>0</v>
      </c>
      <c r="J18" s="26">
        <v>100</v>
      </c>
      <c r="K18" s="26">
        <v>100</v>
      </c>
      <c r="L18" s="33">
        <v>0</v>
      </c>
      <c r="M18" s="26">
        <v>50</v>
      </c>
      <c r="N18" s="26">
        <v>50</v>
      </c>
      <c r="O18" s="33">
        <v>0</v>
      </c>
      <c r="P18" s="24"/>
      <c r="Q18" s="20"/>
      <c r="R18" s="7" t="str">
        <f>IF(Q18="","",VLOOKUP(Q18,Sheet2!$A$14:$B$79,2,0))</f>
        <v/>
      </c>
      <c r="S18" s="26"/>
    </row>
    <row r="19" spans="1:19" x14ac:dyDescent="0.15">
      <c r="A19" s="33" t="s">
        <v>1787</v>
      </c>
      <c r="B19" s="33" t="s">
        <v>8</v>
      </c>
      <c r="C19" s="43" t="s">
        <v>422</v>
      </c>
      <c r="D19" s="43" t="s">
        <v>587</v>
      </c>
      <c r="E19" s="33" t="s">
        <v>1827</v>
      </c>
      <c r="F19" s="33" t="s">
        <v>1827</v>
      </c>
      <c r="G19" s="33">
        <v>28</v>
      </c>
      <c r="H19" s="33">
        <v>28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24"/>
      <c r="Q19" s="35" t="s">
        <v>1836</v>
      </c>
      <c r="R19" s="7" t="str">
        <f>IF(Q19="","",VLOOKUP(Q19,Sheet2!$A$14:$B$79,2,0))</f>
        <v>小児入院医療管理料５</v>
      </c>
      <c r="S19" s="33">
        <v>28</v>
      </c>
    </row>
    <row r="20" spans="1:19" x14ac:dyDescent="0.15">
      <c r="A20" s="33" t="s">
        <v>1787</v>
      </c>
      <c r="B20" s="33" t="s">
        <v>8</v>
      </c>
      <c r="C20" s="43" t="s">
        <v>422</v>
      </c>
      <c r="D20" s="43" t="s">
        <v>492</v>
      </c>
      <c r="E20" s="33" t="s">
        <v>1825</v>
      </c>
      <c r="F20" s="33" t="s">
        <v>1825</v>
      </c>
      <c r="G20" s="33">
        <v>32</v>
      </c>
      <c r="H20" s="33">
        <v>32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24" t="s">
        <v>1294</v>
      </c>
      <c r="Q20" s="35" t="s">
        <v>1837</v>
      </c>
      <c r="R20" s="7" t="str">
        <f>IF(Q20="","",VLOOKUP(Q20,Sheet2!$A$14:$B$79,2,0))</f>
        <v>急性期一般入院料６</v>
      </c>
      <c r="S20" s="33">
        <v>32</v>
      </c>
    </row>
    <row r="21" spans="1:19" x14ac:dyDescent="0.15">
      <c r="A21" s="33" t="s">
        <v>1787</v>
      </c>
      <c r="B21" s="33" t="s">
        <v>8</v>
      </c>
      <c r="C21" s="43" t="s">
        <v>422</v>
      </c>
      <c r="D21" s="43" t="s">
        <v>588</v>
      </c>
      <c r="E21" s="33" t="s">
        <v>1827</v>
      </c>
      <c r="F21" s="33" t="s">
        <v>1827</v>
      </c>
      <c r="G21" s="33">
        <v>0</v>
      </c>
      <c r="H21" s="33">
        <v>0</v>
      </c>
      <c r="I21" s="33">
        <v>0</v>
      </c>
      <c r="J21" s="33">
        <v>36</v>
      </c>
      <c r="K21" s="33">
        <v>36</v>
      </c>
      <c r="L21" s="33">
        <v>0</v>
      </c>
      <c r="M21" s="33">
        <v>0</v>
      </c>
      <c r="N21" s="33">
        <v>0</v>
      </c>
      <c r="O21" s="33">
        <v>0</v>
      </c>
      <c r="P21" s="24" t="s">
        <v>1294</v>
      </c>
      <c r="Q21" s="35" t="s">
        <v>1834</v>
      </c>
      <c r="R21" s="7" t="str">
        <f>IF(Q21="","",VLOOKUP(Q21,Sheet2!$A$14:$B$79,2,0))</f>
        <v>地域包括ケア病棟入院料１</v>
      </c>
      <c r="S21" s="33">
        <v>36</v>
      </c>
    </row>
    <row r="22" spans="1:19" x14ac:dyDescent="0.15">
      <c r="A22" s="44"/>
      <c r="B22" s="33"/>
      <c r="C22" s="43" t="s">
        <v>1809</v>
      </c>
      <c r="D22" s="43"/>
      <c r="E22" s="20"/>
      <c r="F22" s="20"/>
      <c r="G22" s="26">
        <v>60</v>
      </c>
      <c r="H22" s="26">
        <v>60</v>
      </c>
      <c r="I22" s="26">
        <v>0</v>
      </c>
      <c r="J22" s="26">
        <v>36</v>
      </c>
      <c r="K22" s="26">
        <v>36</v>
      </c>
      <c r="L22" s="26">
        <v>0</v>
      </c>
      <c r="M22" s="26">
        <v>0</v>
      </c>
      <c r="N22" s="26">
        <v>0</v>
      </c>
      <c r="O22" s="26">
        <v>0</v>
      </c>
      <c r="P22" s="24"/>
      <c r="Q22" s="20"/>
      <c r="R22" s="7" t="str">
        <f>IF(Q22="","",VLOOKUP(Q22,Sheet2!$A$14:$B$79,2,0))</f>
        <v/>
      </c>
      <c r="S22" s="26"/>
    </row>
    <row r="23" spans="1:19" x14ac:dyDescent="0.15">
      <c r="A23" s="33" t="s">
        <v>1787</v>
      </c>
      <c r="B23" s="33" t="s">
        <v>8</v>
      </c>
      <c r="C23" s="43" t="s">
        <v>143</v>
      </c>
      <c r="D23" s="43" t="s">
        <v>495</v>
      </c>
      <c r="E23" s="33" t="s">
        <v>1825</v>
      </c>
      <c r="F23" s="33" t="s">
        <v>1825</v>
      </c>
      <c r="G23" s="33">
        <v>20</v>
      </c>
      <c r="H23" s="33">
        <v>20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24" t="s">
        <v>1254</v>
      </c>
      <c r="Q23" s="35" t="s">
        <v>1838</v>
      </c>
      <c r="R23" s="7" t="str">
        <f>IF(Q23="","",VLOOKUP(Q23,Sheet2!$A$14:$B$79,2,0))</f>
        <v>特殊疾患病棟入院料１</v>
      </c>
      <c r="S23" s="33">
        <v>20</v>
      </c>
    </row>
    <row r="24" spans="1:19" x14ac:dyDescent="0.15">
      <c r="A24" s="33" t="s">
        <v>1787</v>
      </c>
      <c r="B24" s="33" t="s">
        <v>8</v>
      </c>
      <c r="C24" s="43" t="s">
        <v>143</v>
      </c>
      <c r="D24" s="43" t="s">
        <v>587</v>
      </c>
      <c r="E24" s="33" t="s">
        <v>1827</v>
      </c>
      <c r="F24" s="33" t="s">
        <v>1827</v>
      </c>
      <c r="G24" s="33">
        <v>44</v>
      </c>
      <c r="H24" s="33">
        <v>44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24"/>
      <c r="Q24" s="35" t="s">
        <v>1839</v>
      </c>
      <c r="R24" s="7" t="str">
        <f>IF(Q24="","",VLOOKUP(Q24,Sheet2!$A$14:$B$79,2,0))</f>
        <v>回復期リハビリテーション病棟入院料３</v>
      </c>
      <c r="S24" s="33">
        <v>44</v>
      </c>
    </row>
    <row r="25" spans="1:19" x14ac:dyDescent="0.15">
      <c r="A25" s="33" t="s">
        <v>1787</v>
      </c>
      <c r="B25" s="33" t="s">
        <v>8</v>
      </c>
      <c r="C25" s="43" t="s">
        <v>143</v>
      </c>
      <c r="D25" s="43" t="s">
        <v>484</v>
      </c>
      <c r="E25" s="33" t="s">
        <v>1825</v>
      </c>
      <c r="F25" s="33" t="s">
        <v>1825</v>
      </c>
      <c r="G25" s="33">
        <v>44</v>
      </c>
      <c r="H25" s="33">
        <v>44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24" t="s">
        <v>1254</v>
      </c>
      <c r="Q25" s="35" t="s">
        <v>1840</v>
      </c>
      <c r="R25" s="7" t="str">
        <f>IF(Q25="","",VLOOKUP(Q25,Sheet2!$A$14:$B$79,2,0))</f>
        <v>急性期一般入院料４</v>
      </c>
      <c r="S25" s="33">
        <v>44</v>
      </c>
    </row>
    <row r="26" spans="1:19" x14ac:dyDescent="0.15">
      <c r="A26" s="33" t="s">
        <v>1787</v>
      </c>
      <c r="B26" s="33" t="s">
        <v>8</v>
      </c>
      <c r="C26" s="43" t="s">
        <v>143</v>
      </c>
      <c r="D26" s="43" t="s">
        <v>485</v>
      </c>
      <c r="E26" s="33" t="s">
        <v>1825</v>
      </c>
      <c r="F26" s="33" t="s">
        <v>1825</v>
      </c>
      <c r="G26" s="33">
        <v>45</v>
      </c>
      <c r="H26" s="33">
        <v>45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24" t="s">
        <v>1276</v>
      </c>
      <c r="Q26" s="35" t="s">
        <v>1841</v>
      </c>
      <c r="R26" s="7" t="str">
        <f>IF(Q26="","",VLOOKUP(Q26,Sheet2!$A$14:$B$79,2,0))</f>
        <v>小児入院医療管理料４</v>
      </c>
      <c r="S26" s="33">
        <v>45</v>
      </c>
    </row>
    <row r="27" spans="1:19" x14ac:dyDescent="0.15">
      <c r="A27" s="33" t="s">
        <v>1787</v>
      </c>
      <c r="B27" s="33" t="s">
        <v>8</v>
      </c>
      <c r="C27" s="43" t="s">
        <v>143</v>
      </c>
      <c r="D27" s="43" t="s">
        <v>529</v>
      </c>
      <c r="E27" s="33" t="s">
        <v>1827</v>
      </c>
      <c r="F27" s="33" t="s">
        <v>1827</v>
      </c>
      <c r="G27" s="33">
        <v>44</v>
      </c>
      <c r="H27" s="33">
        <v>44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24" t="s">
        <v>1254</v>
      </c>
      <c r="Q27" s="35" t="s">
        <v>1842</v>
      </c>
      <c r="R27" s="7" t="str">
        <f>IF(Q27="","",VLOOKUP(Q27,Sheet2!$A$14:$B$79,2,0))</f>
        <v>地域包括ケア病棟入院料２</v>
      </c>
      <c r="S27" s="33">
        <v>44</v>
      </c>
    </row>
    <row r="28" spans="1:19" x14ac:dyDescent="0.15">
      <c r="A28" s="44"/>
      <c r="B28" s="33"/>
      <c r="C28" s="43" t="s">
        <v>1810</v>
      </c>
      <c r="D28" s="43"/>
      <c r="E28" s="20"/>
      <c r="F28" s="20"/>
      <c r="G28" s="26">
        <v>197</v>
      </c>
      <c r="H28" s="26">
        <v>197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4"/>
      <c r="Q28" s="20"/>
      <c r="R28" s="7" t="str">
        <f>IF(Q28="","",VLOOKUP(Q28,Sheet2!$A$14:$B$79,2,0))</f>
        <v/>
      </c>
      <c r="S28" s="26"/>
    </row>
    <row r="29" spans="1:19" x14ac:dyDescent="0.15">
      <c r="A29" s="33" t="s">
        <v>1787</v>
      </c>
      <c r="B29" s="33" t="s">
        <v>8</v>
      </c>
      <c r="C29" s="43" t="s">
        <v>176</v>
      </c>
      <c r="D29" s="43" t="s">
        <v>787</v>
      </c>
      <c r="E29" s="33" t="s">
        <v>1825</v>
      </c>
      <c r="F29" s="33" t="s">
        <v>1825</v>
      </c>
      <c r="G29" s="33">
        <v>36</v>
      </c>
      <c r="H29" s="33">
        <v>36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24" t="s">
        <v>1254</v>
      </c>
      <c r="Q29" s="35" t="s">
        <v>1843</v>
      </c>
      <c r="R29" s="7" t="str">
        <f>IF(Q29="","",VLOOKUP(Q29,Sheet2!$A$14:$B$79,2,0))</f>
        <v>急性期一般入院料１</v>
      </c>
      <c r="S29" s="33">
        <v>36</v>
      </c>
    </row>
    <row r="30" spans="1:19" x14ac:dyDescent="0.15">
      <c r="A30" s="33" t="s">
        <v>1787</v>
      </c>
      <c r="B30" s="33" t="s">
        <v>8</v>
      </c>
      <c r="C30" s="43" t="s">
        <v>176</v>
      </c>
      <c r="D30" s="43" t="s">
        <v>788</v>
      </c>
      <c r="E30" s="33" t="s">
        <v>1825</v>
      </c>
      <c r="F30" s="33" t="s">
        <v>1825</v>
      </c>
      <c r="G30" s="33">
        <v>39</v>
      </c>
      <c r="H30" s="33">
        <v>39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24" t="s">
        <v>1282</v>
      </c>
      <c r="Q30" s="35" t="s">
        <v>1843</v>
      </c>
      <c r="R30" s="7" t="str">
        <f>IF(Q30="","",VLOOKUP(Q30,Sheet2!$A$14:$B$79,2,0))</f>
        <v>急性期一般入院料１</v>
      </c>
      <c r="S30" s="33">
        <v>39</v>
      </c>
    </row>
    <row r="31" spans="1:19" x14ac:dyDescent="0.15">
      <c r="A31" s="33" t="s">
        <v>1787</v>
      </c>
      <c r="B31" s="33" t="s">
        <v>8</v>
      </c>
      <c r="C31" s="43" t="s">
        <v>176</v>
      </c>
      <c r="D31" s="43" t="s">
        <v>789</v>
      </c>
      <c r="E31" s="33" t="s">
        <v>1825</v>
      </c>
      <c r="F31" s="33" t="s">
        <v>1825</v>
      </c>
      <c r="G31" s="33">
        <v>24</v>
      </c>
      <c r="H31" s="33">
        <v>24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24"/>
      <c r="Q31" s="35" t="s">
        <v>1843</v>
      </c>
      <c r="R31" s="7" t="str">
        <f>IF(Q31="","",VLOOKUP(Q31,Sheet2!$A$14:$B$79,2,0))</f>
        <v>急性期一般入院料１</v>
      </c>
      <c r="S31" s="33">
        <v>24</v>
      </c>
    </row>
    <row r="32" spans="1:19" x14ac:dyDescent="0.15">
      <c r="A32" s="33" t="s">
        <v>1787</v>
      </c>
      <c r="B32" s="33" t="s">
        <v>8</v>
      </c>
      <c r="C32" s="43" t="s">
        <v>176</v>
      </c>
      <c r="D32" s="43" t="s">
        <v>790</v>
      </c>
      <c r="E32" s="33" t="s">
        <v>1825</v>
      </c>
      <c r="F32" s="33" t="s">
        <v>1828</v>
      </c>
      <c r="G32" s="33">
        <v>6</v>
      </c>
      <c r="H32" s="33">
        <v>6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24" t="s">
        <v>1270</v>
      </c>
      <c r="Q32" s="35" t="s">
        <v>1843</v>
      </c>
      <c r="R32" s="7" t="str">
        <f>IF(Q32="","",VLOOKUP(Q32,Sheet2!$A$14:$B$79,2,0))</f>
        <v>急性期一般入院料１</v>
      </c>
      <c r="S32" s="33">
        <v>6</v>
      </c>
    </row>
    <row r="33" spans="1:19" x14ac:dyDescent="0.15">
      <c r="A33" s="33" t="s">
        <v>1787</v>
      </c>
      <c r="B33" s="33" t="s">
        <v>8</v>
      </c>
      <c r="C33" s="43" t="s">
        <v>176</v>
      </c>
      <c r="D33" s="43" t="s">
        <v>791</v>
      </c>
      <c r="E33" s="33" t="s">
        <v>1825</v>
      </c>
      <c r="F33" s="33" t="s">
        <v>1825</v>
      </c>
      <c r="G33" s="33">
        <v>28</v>
      </c>
      <c r="H33" s="33">
        <v>28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24" t="s">
        <v>1297</v>
      </c>
      <c r="Q33" s="35" t="s">
        <v>1844</v>
      </c>
      <c r="R33" s="7" t="str">
        <f>IF(Q33="","",VLOOKUP(Q33,Sheet2!$A$14:$B$79,2,0))</f>
        <v>小児入院医療管理料２</v>
      </c>
      <c r="S33" s="33">
        <v>28</v>
      </c>
    </row>
    <row r="34" spans="1:19" x14ac:dyDescent="0.15">
      <c r="A34" s="33" t="s">
        <v>1787</v>
      </c>
      <c r="B34" s="33" t="s">
        <v>8</v>
      </c>
      <c r="C34" s="43" t="s">
        <v>176</v>
      </c>
      <c r="D34" s="43" t="s">
        <v>543</v>
      </c>
      <c r="E34" s="33" t="s">
        <v>1828</v>
      </c>
      <c r="F34" s="33" t="s">
        <v>1828</v>
      </c>
      <c r="G34" s="33">
        <v>9</v>
      </c>
      <c r="H34" s="33">
        <v>9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24" t="s">
        <v>1301</v>
      </c>
      <c r="Q34" s="35" t="s">
        <v>1845</v>
      </c>
      <c r="R34" s="7" t="str">
        <f>IF(Q34="","",VLOOKUP(Q34,Sheet2!$A$14:$B$79,2,0))</f>
        <v>新生児特定集中治療室管理料２</v>
      </c>
      <c r="S34" s="33">
        <v>9</v>
      </c>
    </row>
    <row r="35" spans="1:19" x14ac:dyDescent="0.15">
      <c r="A35" s="33" t="s">
        <v>1787</v>
      </c>
      <c r="B35" s="33" t="s">
        <v>8</v>
      </c>
      <c r="C35" s="43" t="s">
        <v>176</v>
      </c>
      <c r="D35" s="43" t="s">
        <v>544</v>
      </c>
      <c r="E35" s="33" t="s">
        <v>1828</v>
      </c>
      <c r="F35" s="33" t="s">
        <v>1828</v>
      </c>
      <c r="G35" s="33">
        <v>12</v>
      </c>
      <c r="H35" s="33">
        <v>12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24" t="s">
        <v>433</v>
      </c>
      <c r="Q35" s="35" t="s">
        <v>1846</v>
      </c>
      <c r="R35" s="7" t="str">
        <f>IF(Q35="","",VLOOKUP(Q35,Sheet2!$A$14:$B$79,2,0))</f>
        <v>新生児治療回復室入院医療管理料</v>
      </c>
      <c r="S35" s="33">
        <v>12</v>
      </c>
    </row>
    <row r="36" spans="1:19" x14ac:dyDescent="0.15">
      <c r="A36" s="33" t="s">
        <v>1787</v>
      </c>
      <c r="B36" s="33" t="s">
        <v>8</v>
      </c>
      <c r="C36" s="43" t="s">
        <v>176</v>
      </c>
      <c r="D36" s="43" t="s">
        <v>792</v>
      </c>
      <c r="E36" s="33" t="s">
        <v>1825</v>
      </c>
      <c r="F36" s="33" t="s">
        <v>1825</v>
      </c>
      <c r="G36" s="33">
        <v>38</v>
      </c>
      <c r="H36" s="33">
        <v>38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24" t="s">
        <v>1219</v>
      </c>
      <c r="Q36" s="35" t="s">
        <v>1847</v>
      </c>
      <c r="R36" s="7" t="str">
        <f>IF(Q36="","",VLOOKUP(Q36,Sheet2!$A$14:$B$79,2,0))</f>
        <v>急性期一般入院料１</v>
      </c>
      <c r="S36" s="33">
        <v>38</v>
      </c>
    </row>
    <row r="37" spans="1:19" x14ac:dyDescent="0.15">
      <c r="A37" s="33" t="s">
        <v>1787</v>
      </c>
      <c r="B37" s="33" t="s">
        <v>8</v>
      </c>
      <c r="C37" s="43" t="s">
        <v>176</v>
      </c>
      <c r="D37" s="43" t="s">
        <v>793</v>
      </c>
      <c r="E37" s="33" t="s">
        <v>1825</v>
      </c>
      <c r="F37" s="33" t="s">
        <v>1825</v>
      </c>
      <c r="G37" s="33">
        <v>60</v>
      </c>
      <c r="H37" s="33">
        <v>60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24" t="s">
        <v>1219</v>
      </c>
      <c r="Q37" s="35" t="s">
        <v>1847</v>
      </c>
      <c r="R37" s="7" t="str">
        <f>IF(Q37="","",VLOOKUP(Q37,Sheet2!$A$14:$B$79,2,0))</f>
        <v>急性期一般入院料１</v>
      </c>
      <c r="S37" s="33">
        <v>60</v>
      </c>
    </row>
    <row r="38" spans="1:19" x14ac:dyDescent="0.15">
      <c r="A38" s="33" t="s">
        <v>1787</v>
      </c>
      <c r="B38" s="33" t="s">
        <v>8</v>
      </c>
      <c r="C38" s="43" t="s">
        <v>176</v>
      </c>
      <c r="D38" s="43" t="s">
        <v>794</v>
      </c>
      <c r="E38" s="33" t="s">
        <v>1825</v>
      </c>
      <c r="F38" s="33" t="s">
        <v>1825</v>
      </c>
      <c r="G38" s="33">
        <v>41</v>
      </c>
      <c r="H38" s="33">
        <v>41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24" t="s">
        <v>1219</v>
      </c>
      <c r="Q38" s="35" t="s">
        <v>1847</v>
      </c>
      <c r="R38" s="7" t="str">
        <f>IF(Q38="","",VLOOKUP(Q38,Sheet2!$A$14:$B$79,2,0))</f>
        <v>急性期一般入院料１</v>
      </c>
      <c r="S38" s="33">
        <v>41</v>
      </c>
    </row>
    <row r="39" spans="1:19" x14ac:dyDescent="0.15">
      <c r="A39" s="33" t="s">
        <v>1787</v>
      </c>
      <c r="B39" s="33" t="s">
        <v>8</v>
      </c>
      <c r="C39" s="43" t="s">
        <v>176</v>
      </c>
      <c r="D39" s="43" t="s">
        <v>795</v>
      </c>
      <c r="E39" s="33" t="s">
        <v>1828</v>
      </c>
      <c r="F39" s="33" t="s">
        <v>1828</v>
      </c>
      <c r="G39" s="33">
        <v>14</v>
      </c>
      <c r="H39" s="33">
        <v>14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24" t="s">
        <v>1279</v>
      </c>
      <c r="Q39" s="35" t="s">
        <v>1848</v>
      </c>
      <c r="R39" s="7" t="str">
        <f>IF(Q39="","",VLOOKUP(Q39,Sheet2!$A$14:$B$79,2,0))</f>
        <v>救命救急入院料１</v>
      </c>
      <c r="S39" s="33">
        <v>14</v>
      </c>
    </row>
    <row r="40" spans="1:19" x14ac:dyDescent="0.15">
      <c r="A40" s="33" t="s">
        <v>1787</v>
      </c>
      <c r="B40" s="33" t="s">
        <v>8</v>
      </c>
      <c r="C40" s="43" t="s">
        <v>176</v>
      </c>
      <c r="D40" s="43" t="s">
        <v>796</v>
      </c>
      <c r="E40" s="33" t="s">
        <v>1825</v>
      </c>
      <c r="F40" s="33" t="s">
        <v>1825</v>
      </c>
      <c r="G40" s="33">
        <v>44</v>
      </c>
      <c r="H40" s="33">
        <v>44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24" t="s">
        <v>1219</v>
      </c>
      <c r="Q40" s="35" t="s">
        <v>1847</v>
      </c>
      <c r="R40" s="7" t="str">
        <f>IF(Q40="","",VLOOKUP(Q40,Sheet2!$A$14:$B$79,2,0))</f>
        <v>急性期一般入院料１</v>
      </c>
      <c r="S40" s="33">
        <v>44</v>
      </c>
    </row>
    <row r="41" spans="1:19" x14ac:dyDescent="0.15">
      <c r="A41" s="33" t="s">
        <v>1787</v>
      </c>
      <c r="B41" s="33" t="s">
        <v>8</v>
      </c>
      <c r="C41" s="43" t="s">
        <v>176</v>
      </c>
      <c r="D41" s="43" t="s">
        <v>797</v>
      </c>
      <c r="E41" s="33" t="s">
        <v>1828</v>
      </c>
      <c r="F41" s="33" t="s">
        <v>1828</v>
      </c>
      <c r="G41" s="33">
        <v>10</v>
      </c>
      <c r="H41" s="33">
        <v>10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24" t="s">
        <v>1219</v>
      </c>
      <c r="Q41" s="35" t="s">
        <v>1849</v>
      </c>
      <c r="R41" s="7" t="str">
        <f>IF(Q41="","",VLOOKUP(Q41,Sheet2!$A$14:$B$79,2,0))</f>
        <v>ﾊｲｹｱﾕﾆｯﾄ入院医療管理料１</v>
      </c>
      <c r="S41" s="33">
        <v>10</v>
      </c>
    </row>
    <row r="42" spans="1:19" x14ac:dyDescent="0.15">
      <c r="A42" s="33" t="s">
        <v>1787</v>
      </c>
      <c r="B42" s="33" t="s">
        <v>8</v>
      </c>
      <c r="C42" s="43" t="s">
        <v>176</v>
      </c>
      <c r="D42" s="43" t="s">
        <v>798</v>
      </c>
      <c r="E42" s="33" t="s">
        <v>1825</v>
      </c>
      <c r="F42" s="33" t="s">
        <v>1825</v>
      </c>
      <c r="G42" s="33">
        <v>38</v>
      </c>
      <c r="H42" s="33">
        <v>38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24" t="s">
        <v>1219</v>
      </c>
      <c r="Q42" s="35" t="s">
        <v>1847</v>
      </c>
      <c r="R42" s="7" t="str">
        <f>IF(Q42="","",VLOOKUP(Q42,Sheet2!$A$14:$B$79,2,0))</f>
        <v>急性期一般入院料１</v>
      </c>
      <c r="S42" s="33">
        <v>38</v>
      </c>
    </row>
    <row r="43" spans="1:19" x14ac:dyDescent="0.15">
      <c r="A43" s="33" t="s">
        <v>1787</v>
      </c>
      <c r="B43" s="33" t="s">
        <v>8</v>
      </c>
      <c r="C43" s="43" t="s">
        <v>176</v>
      </c>
      <c r="D43" s="43" t="s">
        <v>799</v>
      </c>
      <c r="E43" s="33" t="s">
        <v>1828</v>
      </c>
      <c r="F43" s="33" t="s">
        <v>1828</v>
      </c>
      <c r="G43" s="33">
        <v>18</v>
      </c>
      <c r="H43" s="33">
        <v>12</v>
      </c>
      <c r="I43" s="33">
        <v>6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24" t="s">
        <v>1219</v>
      </c>
      <c r="Q43" s="35" t="s">
        <v>1848</v>
      </c>
      <c r="R43" s="7" t="str">
        <f>IF(Q43="","",VLOOKUP(Q43,Sheet2!$A$14:$B$79,2,0))</f>
        <v>救命救急入院料１</v>
      </c>
      <c r="S43" s="33">
        <v>12</v>
      </c>
    </row>
    <row r="44" spans="1:19" x14ac:dyDescent="0.15">
      <c r="A44" s="33" t="s">
        <v>1787</v>
      </c>
      <c r="B44" s="33" t="s">
        <v>8</v>
      </c>
      <c r="C44" s="43" t="s">
        <v>176</v>
      </c>
      <c r="D44" s="43" t="s">
        <v>785</v>
      </c>
      <c r="E44" s="33" t="s">
        <v>1828</v>
      </c>
      <c r="F44" s="33" t="s">
        <v>1828</v>
      </c>
      <c r="G44" s="33">
        <v>8</v>
      </c>
      <c r="H44" s="33">
        <v>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24" t="s">
        <v>1303</v>
      </c>
      <c r="Q44" s="35" t="s">
        <v>1850</v>
      </c>
      <c r="R44" s="7" t="str">
        <f>IF(Q44="","",VLOOKUP(Q44,Sheet2!$A$14:$B$79,2,0))</f>
        <v>ﾊｲｹｱﾕﾆｯﾄ入院医療管理料１</v>
      </c>
      <c r="S44" s="33">
        <v>8</v>
      </c>
    </row>
    <row r="45" spans="1:19" x14ac:dyDescent="0.15">
      <c r="A45" s="33" t="s">
        <v>1787</v>
      </c>
      <c r="B45" s="33" t="s">
        <v>8</v>
      </c>
      <c r="C45" s="43" t="s">
        <v>176</v>
      </c>
      <c r="D45" s="43" t="s">
        <v>708</v>
      </c>
      <c r="E45" s="33" t="s">
        <v>1828</v>
      </c>
      <c r="F45" s="33" t="s">
        <v>1828</v>
      </c>
      <c r="G45" s="33">
        <v>13</v>
      </c>
      <c r="H45" s="33">
        <v>2</v>
      </c>
      <c r="I45" s="33">
        <v>11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24" t="s">
        <v>1219</v>
      </c>
      <c r="Q45" s="35" t="s">
        <v>1851</v>
      </c>
      <c r="R45" s="7" t="str">
        <f>IF(Q45="","",VLOOKUP(Q45,Sheet2!$A$14:$B$79,2,0))</f>
        <v>特定集中治療室管理料２</v>
      </c>
      <c r="S45" s="33">
        <v>11</v>
      </c>
    </row>
    <row r="46" spans="1:19" x14ac:dyDescent="0.15">
      <c r="A46" s="33" t="s">
        <v>1787</v>
      </c>
      <c r="B46" s="33" t="s">
        <v>8</v>
      </c>
      <c r="C46" s="43" t="s">
        <v>176</v>
      </c>
      <c r="D46" s="43" t="s">
        <v>1795</v>
      </c>
      <c r="E46" s="33" t="s">
        <v>1825</v>
      </c>
      <c r="F46" s="33" t="s">
        <v>1825</v>
      </c>
      <c r="G46" s="33">
        <v>36</v>
      </c>
      <c r="H46" s="33">
        <v>36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24" t="s">
        <v>1301</v>
      </c>
      <c r="Q46" s="35" t="s">
        <v>1847</v>
      </c>
      <c r="R46" s="7" t="str">
        <f>IF(Q46="","",VLOOKUP(Q46,Sheet2!$A$14:$B$79,2,0))</f>
        <v>急性期一般入院料１</v>
      </c>
      <c r="S46" s="33">
        <v>36</v>
      </c>
    </row>
    <row r="47" spans="1:19" x14ac:dyDescent="0.15">
      <c r="A47" s="33" t="s">
        <v>1787</v>
      </c>
      <c r="B47" s="33" t="s">
        <v>8</v>
      </c>
      <c r="C47" s="43" t="s">
        <v>176</v>
      </c>
      <c r="D47" s="43" t="s">
        <v>801</v>
      </c>
      <c r="E47" s="33" t="s">
        <v>1828</v>
      </c>
      <c r="F47" s="33" t="s">
        <v>1828</v>
      </c>
      <c r="G47" s="33">
        <v>22</v>
      </c>
      <c r="H47" s="33">
        <v>22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24" t="s">
        <v>1219</v>
      </c>
      <c r="Q47" s="35" t="s">
        <v>1848</v>
      </c>
      <c r="R47" s="7" t="str">
        <f>IF(Q47="","",VLOOKUP(Q47,Sheet2!$A$14:$B$79,2,0))</f>
        <v>救命救急入院料１</v>
      </c>
      <c r="S47" s="33">
        <v>22</v>
      </c>
    </row>
    <row r="48" spans="1:19" x14ac:dyDescent="0.15">
      <c r="A48" s="33" t="s">
        <v>1787</v>
      </c>
      <c r="B48" s="33" t="s">
        <v>8</v>
      </c>
      <c r="C48" s="43" t="s">
        <v>176</v>
      </c>
      <c r="D48" s="43" t="s">
        <v>802</v>
      </c>
      <c r="E48" s="33" t="s">
        <v>1825</v>
      </c>
      <c r="F48" s="33" t="s">
        <v>1825</v>
      </c>
      <c r="G48" s="33">
        <v>18</v>
      </c>
      <c r="H48" s="33">
        <v>18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24" t="s">
        <v>1303</v>
      </c>
      <c r="Q48" s="35" t="s">
        <v>1838</v>
      </c>
      <c r="R48" s="7" t="str">
        <f>IF(Q48="","",VLOOKUP(Q48,Sheet2!$A$14:$B$79,2,0))</f>
        <v>特殊疾患病棟入院料１</v>
      </c>
      <c r="S48" s="33">
        <v>18</v>
      </c>
    </row>
    <row r="49" spans="1:19" x14ac:dyDescent="0.15">
      <c r="A49" s="33" t="s">
        <v>1787</v>
      </c>
      <c r="B49" s="33" t="s">
        <v>8</v>
      </c>
      <c r="C49" s="43" t="s">
        <v>176</v>
      </c>
      <c r="D49" s="43" t="s">
        <v>803</v>
      </c>
      <c r="E49" s="33" t="s">
        <v>1825</v>
      </c>
      <c r="F49" s="33" t="s">
        <v>1825</v>
      </c>
      <c r="G49" s="33">
        <v>57</v>
      </c>
      <c r="H49" s="33">
        <v>50</v>
      </c>
      <c r="I49" s="33">
        <v>7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24" t="s">
        <v>1305</v>
      </c>
      <c r="Q49" s="35" t="s">
        <v>1847</v>
      </c>
      <c r="R49" s="7" t="str">
        <f>IF(Q49="","",VLOOKUP(Q49,Sheet2!$A$14:$B$79,2,0))</f>
        <v>急性期一般入院料１</v>
      </c>
      <c r="S49" s="33">
        <v>50</v>
      </c>
    </row>
    <row r="50" spans="1:19" x14ac:dyDescent="0.15">
      <c r="A50" s="33" t="s">
        <v>1787</v>
      </c>
      <c r="B50" s="33" t="s">
        <v>8</v>
      </c>
      <c r="C50" s="43" t="s">
        <v>176</v>
      </c>
      <c r="D50" s="43" t="s">
        <v>804</v>
      </c>
      <c r="E50" s="33" t="s">
        <v>1825</v>
      </c>
      <c r="F50" s="33" t="s">
        <v>1825</v>
      </c>
      <c r="G50" s="33">
        <v>29</v>
      </c>
      <c r="H50" s="33">
        <v>29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24" t="s">
        <v>1219</v>
      </c>
      <c r="Q50" s="35" t="s">
        <v>1847</v>
      </c>
      <c r="R50" s="7" t="str">
        <f>IF(Q50="","",VLOOKUP(Q50,Sheet2!$A$14:$B$79,2,0))</f>
        <v>急性期一般入院料１</v>
      </c>
      <c r="S50" s="33">
        <v>29</v>
      </c>
    </row>
    <row r="51" spans="1:19" x14ac:dyDescent="0.15">
      <c r="A51" s="33" t="s">
        <v>1787</v>
      </c>
      <c r="B51" s="33" t="s">
        <v>8</v>
      </c>
      <c r="C51" s="43" t="s">
        <v>176</v>
      </c>
      <c r="D51" s="43" t="s">
        <v>805</v>
      </c>
      <c r="E51" s="33" t="s">
        <v>1828</v>
      </c>
      <c r="F51" s="33" t="s">
        <v>1828</v>
      </c>
      <c r="G51" s="33">
        <v>12</v>
      </c>
      <c r="H51" s="33">
        <v>12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24" t="s">
        <v>1303</v>
      </c>
      <c r="Q51" s="35" t="s">
        <v>1849</v>
      </c>
      <c r="R51" s="7" t="str">
        <f>IF(Q51="","",VLOOKUP(Q51,Sheet2!$A$14:$B$79,2,0))</f>
        <v>ﾊｲｹｱﾕﾆｯﾄ入院医療管理料１</v>
      </c>
      <c r="S51" s="33">
        <v>12</v>
      </c>
    </row>
    <row r="52" spans="1:19" x14ac:dyDescent="0.15">
      <c r="A52" s="33" t="s">
        <v>1787</v>
      </c>
      <c r="B52" s="33" t="s">
        <v>8</v>
      </c>
      <c r="C52" s="43" t="s">
        <v>176</v>
      </c>
      <c r="D52" s="43" t="s">
        <v>806</v>
      </c>
      <c r="E52" s="33" t="s">
        <v>1825</v>
      </c>
      <c r="F52" s="33" t="s">
        <v>1825</v>
      </c>
      <c r="G52" s="33">
        <v>52</v>
      </c>
      <c r="H52" s="33">
        <v>52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24" t="s">
        <v>1290</v>
      </c>
      <c r="Q52" s="35" t="s">
        <v>1847</v>
      </c>
      <c r="R52" s="7" t="str">
        <f>IF(Q52="","",VLOOKUP(Q52,Sheet2!$A$14:$B$79,2,0))</f>
        <v>急性期一般入院料１</v>
      </c>
      <c r="S52" s="33">
        <v>52</v>
      </c>
    </row>
    <row r="53" spans="1:19" x14ac:dyDescent="0.15">
      <c r="A53" s="33" t="s">
        <v>1787</v>
      </c>
      <c r="B53" s="33" t="s">
        <v>8</v>
      </c>
      <c r="C53" s="43" t="s">
        <v>176</v>
      </c>
      <c r="D53" s="43" t="s">
        <v>807</v>
      </c>
      <c r="E53" s="33" t="s">
        <v>1825</v>
      </c>
      <c r="F53" s="33" t="s">
        <v>1825</v>
      </c>
      <c r="G53" s="33">
        <v>58</v>
      </c>
      <c r="H53" s="33">
        <v>53</v>
      </c>
      <c r="I53" s="33">
        <v>5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24" t="s">
        <v>1219</v>
      </c>
      <c r="Q53" s="35" t="s">
        <v>1847</v>
      </c>
      <c r="R53" s="7" t="str">
        <f>IF(Q53="","",VLOOKUP(Q53,Sheet2!$A$14:$B$79,2,0))</f>
        <v>急性期一般入院料１</v>
      </c>
      <c r="S53" s="33">
        <v>53</v>
      </c>
    </row>
    <row r="54" spans="1:19" x14ac:dyDescent="0.15">
      <c r="A54" s="33" t="s">
        <v>1787</v>
      </c>
      <c r="B54" s="33" t="s">
        <v>8</v>
      </c>
      <c r="C54" s="43" t="s">
        <v>176</v>
      </c>
      <c r="D54" s="43" t="s">
        <v>808</v>
      </c>
      <c r="E54" s="33" t="s">
        <v>1825</v>
      </c>
      <c r="F54" s="33" t="s">
        <v>1825</v>
      </c>
      <c r="G54" s="33">
        <v>60</v>
      </c>
      <c r="H54" s="33">
        <v>52</v>
      </c>
      <c r="I54" s="33">
        <v>8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24" t="s">
        <v>1219</v>
      </c>
      <c r="Q54" s="35" t="s">
        <v>1847</v>
      </c>
      <c r="R54" s="7" t="str">
        <f>IF(Q54="","",VLOOKUP(Q54,Sheet2!$A$14:$B$79,2,0))</f>
        <v>急性期一般入院料１</v>
      </c>
      <c r="S54" s="33">
        <v>52</v>
      </c>
    </row>
    <row r="55" spans="1:19" x14ac:dyDescent="0.15">
      <c r="A55" s="33" t="s">
        <v>1787</v>
      </c>
      <c r="B55" s="33" t="s">
        <v>8</v>
      </c>
      <c r="C55" s="43" t="s">
        <v>176</v>
      </c>
      <c r="D55" s="43" t="s">
        <v>809</v>
      </c>
      <c r="E55" s="33" t="s">
        <v>1825</v>
      </c>
      <c r="F55" s="33" t="s">
        <v>1825</v>
      </c>
      <c r="G55" s="33">
        <v>56</v>
      </c>
      <c r="H55" s="33">
        <v>56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24" t="s">
        <v>1301</v>
      </c>
      <c r="Q55" s="35" t="s">
        <v>1847</v>
      </c>
      <c r="R55" s="7" t="str">
        <f>IF(Q55="","",VLOOKUP(Q55,Sheet2!$A$14:$B$79,2,0))</f>
        <v>急性期一般入院料１</v>
      </c>
      <c r="S55" s="33">
        <v>48</v>
      </c>
    </row>
    <row r="56" spans="1:19" x14ac:dyDescent="0.15">
      <c r="A56" s="33" t="s">
        <v>1787</v>
      </c>
      <c r="B56" s="33" t="s">
        <v>8</v>
      </c>
      <c r="C56" s="43" t="s">
        <v>176</v>
      </c>
      <c r="D56" s="43" t="s">
        <v>810</v>
      </c>
      <c r="E56" s="33" t="s">
        <v>1826</v>
      </c>
      <c r="F56" s="33" t="s">
        <v>1826</v>
      </c>
      <c r="G56" s="33">
        <v>46</v>
      </c>
      <c r="H56" s="33">
        <v>46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24" t="s">
        <v>1219</v>
      </c>
      <c r="Q56" s="35" t="s">
        <v>1852</v>
      </c>
      <c r="R56" s="7" t="str">
        <f>IF(Q56="","",VLOOKUP(Q56,Sheet2!$A$14:$B$79,2,0))</f>
        <v>障害者施設等10対１入院基本料</v>
      </c>
      <c r="S56" s="33">
        <v>46</v>
      </c>
    </row>
    <row r="57" spans="1:19" x14ac:dyDescent="0.15">
      <c r="A57" s="33" t="s">
        <v>1787</v>
      </c>
      <c r="B57" s="33" t="s">
        <v>8</v>
      </c>
      <c r="C57" s="43" t="s">
        <v>176</v>
      </c>
      <c r="D57" s="43" t="s">
        <v>811</v>
      </c>
      <c r="E57" s="33" t="s">
        <v>1825</v>
      </c>
      <c r="F57" s="33" t="s">
        <v>1825</v>
      </c>
      <c r="G57" s="33">
        <v>50</v>
      </c>
      <c r="H57" s="33">
        <v>50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24" t="s">
        <v>1219</v>
      </c>
      <c r="Q57" s="35" t="s">
        <v>1847</v>
      </c>
      <c r="R57" s="7" t="str">
        <f>IF(Q57="","",VLOOKUP(Q57,Sheet2!$A$14:$B$79,2,0))</f>
        <v>急性期一般入院料１</v>
      </c>
      <c r="S57" s="33">
        <v>50</v>
      </c>
    </row>
    <row r="58" spans="1:19" x14ac:dyDescent="0.15">
      <c r="A58" s="33" t="s">
        <v>1787</v>
      </c>
      <c r="B58" s="33" t="s">
        <v>8</v>
      </c>
      <c r="C58" s="43" t="s">
        <v>176</v>
      </c>
      <c r="D58" s="43" t="s">
        <v>786</v>
      </c>
      <c r="E58" s="33" t="s">
        <v>1825</v>
      </c>
      <c r="F58" s="33" t="s">
        <v>1825</v>
      </c>
      <c r="G58" s="33">
        <v>44</v>
      </c>
      <c r="H58" s="33">
        <v>44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24" t="s">
        <v>1219</v>
      </c>
      <c r="Q58" s="35" t="s">
        <v>1847</v>
      </c>
      <c r="R58" s="7" t="str">
        <f>IF(Q58="","",VLOOKUP(Q58,Sheet2!$A$14:$B$79,2,0))</f>
        <v>急性期一般入院料１</v>
      </c>
      <c r="S58" s="33">
        <v>44</v>
      </c>
    </row>
    <row r="59" spans="1:19" x14ac:dyDescent="0.15">
      <c r="A59" s="44"/>
      <c r="B59" s="33"/>
      <c r="C59" s="43" t="s">
        <v>1811</v>
      </c>
      <c r="D59" s="43"/>
      <c r="E59" s="20"/>
      <c r="F59" s="20"/>
      <c r="G59" s="26">
        <f>SUM(G29:G58)</f>
        <v>978</v>
      </c>
      <c r="H59" s="26">
        <f t="shared" ref="H59:O59" si="0">SUM(H29:H58)</f>
        <v>941</v>
      </c>
      <c r="I59" s="26">
        <f>SUM(I29:I58)</f>
        <v>37</v>
      </c>
      <c r="J59" s="26">
        <f t="shared" si="0"/>
        <v>0</v>
      </c>
      <c r="K59" s="26">
        <f t="shared" si="0"/>
        <v>0</v>
      </c>
      <c r="L59" s="26">
        <f t="shared" si="0"/>
        <v>0</v>
      </c>
      <c r="M59" s="26">
        <f t="shared" si="0"/>
        <v>0</v>
      </c>
      <c r="N59" s="26">
        <f t="shared" si="0"/>
        <v>0</v>
      </c>
      <c r="O59" s="26">
        <f t="shared" si="0"/>
        <v>0</v>
      </c>
      <c r="P59" s="24"/>
      <c r="Q59" s="20"/>
      <c r="R59" s="7" t="str">
        <f>IF(Q59="","",VLOOKUP(Q59,Sheet2!$A$14:$B$79,2,0))</f>
        <v/>
      </c>
      <c r="S59" s="26"/>
    </row>
    <row r="60" spans="1:19" x14ac:dyDescent="0.15">
      <c r="A60" s="33" t="s">
        <v>1787</v>
      </c>
      <c r="B60" s="33" t="s">
        <v>8</v>
      </c>
      <c r="C60" s="43" t="s">
        <v>241</v>
      </c>
      <c r="D60" s="43" t="s">
        <v>972</v>
      </c>
      <c r="E60" s="33" t="s">
        <v>1825</v>
      </c>
      <c r="F60" s="33" t="s">
        <v>1825</v>
      </c>
      <c r="G60" s="33">
        <v>50</v>
      </c>
      <c r="H60" s="33">
        <v>50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24" t="s">
        <v>1219</v>
      </c>
      <c r="Q60" s="35" t="s">
        <v>1837</v>
      </c>
      <c r="R60" s="7" t="str">
        <f>IF(Q60="","",VLOOKUP(Q60,Sheet2!$A$14:$B$79,2,0))</f>
        <v>急性期一般入院料６</v>
      </c>
      <c r="S60" s="33">
        <v>50</v>
      </c>
    </row>
    <row r="61" spans="1:19" x14ac:dyDescent="0.15">
      <c r="A61" s="33" t="s">
        <v>1787</v>
      </c>
      <c r="B61" s="33" t="s">
        <v>8</v>
      </c>
      <c r="C61" s="43" t="s">
        <v>241</v>
      </c>
      <c r="D61" s="43" t="s">
        <v>970</v>
      </c>
      <c r="E61" s="33" t="s">
        <v>1827</v>
      </c>
      <c r="F61" s="33" t="s">
        <v>1827</v>
      </c>
      <c r="G61" s="33">
        <v>50</v>
      </c>
      <c r="H61" s="33">
        <v>50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24" t="s">
        <v>1294</v>
      </c>
      <c r="Q61" s="35" t="s">
        <v>1852</v>
      </c>
      <c r="R61" s="7" t="str">
        <f>IF(Q61="","",VLOOKUP(Q61,Sheet2!$A$14:$B$79,2,0))</f>
        <v>障害者施設等10対１入院基本料</v>
      </c>
      <c r="S61" s="33">
        <v>50</v>
      </c>
    </row>
    <row r="62" spans="1:19" x14ac:dyDescent="0.15">
      <c r="A62" s="33" t="s">
        <v>1787</v>
      </c>
      <c r="B62" s="33" t="s">
        <v>8</v>
      </c>
      <c r="C62" s="43" t="s">
        <v>241</v>
      </c>
      <c r="D62" s="43" t="s">
        <v>971</v>
      </c>
      <c r="E62" s="33" t="s">
        <v>1827</v>
      </c>
      <c r="F62" s="33" t="s">
        <v>1827</v>
      </c>
      <c r="G62" s="33">
        <v>50</v>
      </c>
      <c r="H62" s="33">
        <v>50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24" t="s">
        <v>1219</v>
      </c>
      <c r="Q62" s="35" t="s">
        <v>1852</v>
      </c>
      <c r="R62" s="7" t="str">
        <f>IF(Q62="","",VLOOKUP(Q62,Sheet2!$A$14:$B$79,2,0))</f>
        <v>障害者施設等10対１入院基本料</v>
      </c>
      <c r="S62" s="33">
        <v>50</v>
      </c>
    </row>
    <row r="63" spans="1:19" x14ac:dyDescent="0.15">
      <c r="A63" s="44"/>
      <c r="B63" s="33"/>
      <c r="C63" s="43" t="s">
        <v>1812</v>
      </c>
      <c r="D63" s="43"/>
      <c r="E63" s="20"/>
      <c r="F63" s="20"/>
      <c r="G63" s="26">
        <v>150</v>
      </c>
      <c r="H63" s="26">
        <v>150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4"/>
      <c r="Q63" s="20"/>
      <c r="R63" s="7" t="str">
        <f>IF(Q63="","",VLOOKUP(Q63,Sheet2!$A$14:$B$79,2,0))</f>
        <v/>
      </c>
      <c r="S63" s="26"/>
    </row>
    <row r="64" spans="1:19" x14ac:dyDescent="0.15">
      <c r="A64" s="33" t="s">
        <v>1787</v>
      </c>
      <c r="B64" s="33" t="s">
        <v>8</v>
      </c>
      <c r="C64" s="43" t="s">
        <v>425</v>
      </c>
      <c r="D64" s="43" t="s">
        <v>1796</v>
      </c>
      <c r="E64" s="33" t="s">
        <v>1825</v>
      </c>
      <c r="F64" s="33" t="s">
        <v>1825</v>
      </c>
      <c r="G64" s="34">
        <v>50</v>
      </c>
      <c r="H64" s="34">
        <v>50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24"/>
      <c r="Q64" s="35" t="s">
        <v>1830</v>
      </c>
      <c r="R64" s="7" t="str">
        <f>IF(Q64="","",VLOOKUP(Q64,Sheet2!$A$14:$B$79,2,0))</f>
        <v>一般病棟特別入院基本料</v>
      </c>
      <c r="S64" s="33">
        <v>50</v>
      </c>
    </row>
    <row r="65" spans="1:19" x14ac:dyDescent="0.15">
      <c r="A65" s="44"/>
      <c r="B65" s="33"/>
      <c r="C65" s="43" t="s">
        <v>1813</v>
      </c>
      <c r="D65" s="43"/>
      <c r="E65" s="20"/>
      <c r="F65" s="20"/>
      <c r="G65" s="34">
        <v>50</v>
      </c>
      <c r="H65" s="34">
        <v>50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24"/>
      <c r="Q65" s="20"/>
      <c r="R65" s="7" t="str">
        <f>IF(Q65="","",VLOOKUP(Q65,Sheet2!$A$14:$B$79,2,0))</f>
        <v/>
      </c>
      <c r="S65" s="26"/>
    </row>
    <row r="66" spans="1:19" x14ac:dyDescent="0.15">
      <c r="A66" s="33" t="s">
        <v>1787</v>
      </c>
      <c r="B66" s="33" t="s">
        <v>8</v>
      </c>
      <c r="C66" s="43" t="s">
        <v>306</v>
      </c>
      <c r="D66" s="43" t="s">
        <v>491</v>
      </c>
      <c r="E66" s="33" t="s">
        <v>1826</v>
      </c>
      <c r="F66" s="33" t="s">
        <v>1826</v>
      </c>
      <c r="G66" s="33">
        <v>55</v>
      </c>
      <c r="H66" s="33">
        <v>55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24" t="s">
        <v>1290</v>
      </c>
      <c r="Q66" s="35" t="s">
        <v>1852</v>
      </c>
      <c r="R66" s="7" t="str">
        <f>IF(Q66="","",VLOOKUP(Q66,Sheet2!$A$14:$B$79,2,0))</f>
        <v>障害者施設等10対１入院基本料</v>
      </c>
      <c r="S66" s="33">
        <v>55</v>
      </c>
    </row>
    <row r="67" spans="1:19" x14ac:dyDescent="0.15">
      <c r="A67" s="44"/>
      <c r="B67" s="33"/>
      <c r="C67" s="43" t="s">
        <v>1814</v>
      </c>
      <c r="D67" s="43"/>
      <c r="E67" s="20"/>
      <c r="F67" s="20"/>
      <c r="G67" s="33">
        <v>55</v>
      </c>
      <c r="H67" s="33">
        <v>55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24"/>
      <c r="Q67" s="20"/>
      <c r="R67" s="7" t="str">
        <f>IF(Q67="","",VLOOKUP(Q67,Sheet2!$A$14:$B$79,2,0))</f>
        <v/>
      </c>
      <c r="S67" s="26"/>
    </row>
    <row r="68" spans="1:19" x14ac:dyDescent="0.15">
      <c r="A68" s="33" t="s">
        <v>1787</v>
      </c>
      <c r="B68" s="33" t="s">
        <v>8</v>
      </c>
      <c r="C68" s="43" t="s">
        <v>98</v>
      </c>
      <c r="D68" s="43" t="s">
        <v>524</v>
      </c>
      <c r="E68" s="33" t="s">
        <v>1825</v>
      </c>
      <c r="F68" s="33" t="s">
        <v>1825</v>
      </c>
      <c r="G68" s="33">
        <v>50</v>
      </c>
      <c r="H68" s="33">
        <v>50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24" t="s">
        <v>1276</v>
      </c>
      <c r="Q68" s="35" t="s">
        <v>1840</v>
      </c>
      <c r="R68" s="7" t="str">
        <f>IF(Q68="","",VLOOKUP(Q68,Sheet2!$A$14:$B$79,2,0))</f>
        <v>急性期一般入院料４</v>
      </c>
      <c r="S68" s="33">
        <v>50</v>
      </c>
    </row>
    <row r="69" spans="1:19" x14ac:dyDescent="0.15">
      <c r="A69" s="33" t="s">
        <v>1787</v>
      </c>
      <c r="B69" s="33" t="s">
        <v>8</v>
      </c>
      <c r="C69" s="43" t="s">
        <v>98</v>
      </c>
      <c r="D69" s="43" t="s">
        <v>536</v>
      </c>
      <c r="E69" s="33" t="s">
        <v>1827</v>
      </c>
      <c r="F69" s="33" t="s">
        <v>1827</v>
      </c>
      <c r="G69" s="33">
        <v>50</v>
      </c>
      <c r="H69" s="33">
        <v>50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24" t="s">
        <v>1254</v>
      </c>
      <c r="Q69" s="35" t="s">
        <v>1839</v>
      </c>
      <c r="R69" s="7" t="str">
        <f>IF(Q69="","",VLOOKUP(Q69,Sheet2!$A$14:$B$79,2,0))</f>
        <v>回復期リハビリテーション病棟入院料３</v>
      </c>
      <c r="S69" s="33">
        <v>50</v>
      </c>
    </row>
    <row r="70" spans="1:19" x14ac:dyDescent="0.15">
      <c r="A70" s="33" t="s">
        <v>1787</v>
      </c>
      <c r="B70" s="33" t="s">
        <v>8</v>
      </c>
      <c r="C70" s="43" t="s">
        <v>98</v>
      </c>
      <c r="D70" s="43" t="s">
        <v>538</v>
      </c>
      <c r="E70" s="33" t="s">
        <v>1825</v>
      </c>
      <c r="F70" s="33" t="s">
        <v>1825</v>
      </c>
      <c r="G70" s="33">
        <v>50</v>
      </c>
      <c r="H70" s="33">
        <v>50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24" t="s">
        <v>1254</v>
      </c>
      <c r="Q70" s="35" t="s">
        <v>1840</v>
      </c>
      <c r="R70" s="7" t="str">
        <f>IF(Q70="","",VLOOKUP(Q70,Sheet2!$A$14:$B$79,2,0))</f>
        <v>急性期一般入院料４</v>
      </c>
      <c r="S70" s="33">
        <v>50</v>
      </c>
    </row>
    <row r="71" spans="1:19" x14ac:dyDescent="0.15">
      <c r="A71" s="33" t="s">
        <v>1787</v>
      </c>
      <c r="B71" s="33" t="s">
        <v>8</v>
      </c>
      <c r="C71" s="43" t="s">
        <v>98</v>
      </c>
      <c r="D71" s="43" t="s">
        <v>540</v>
      </c>
      <c r="E71" s="33" t="s">
        <v>1825</v>
      </c>
      <c r="F71" s="33" t="s">
        <v>1825</v>
      </c>
      <c r="G71" s="33">
        <v>50</v>
      </c>
      <c r="H71" s="33">
        <v>50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24" t="s">
        <v>1282</v>
      </c>
      <c r="Q71" s="35" t="s">
        <v>1840</v>
      </c>
      <c r="R71" s="7" t="str">
        <f>IF(Q71="","",VLOOKUP(Q71,Sheet2!$A$14:$B$79,2,0))</f>
        <v>急性期一般入院料４</v>
      </c>
      <c r="S71" s="33">
        <v>50</v>
      </c>
    </row>
    <row r="72" spans="1:19" x14ac:dyDescent="0.15">
      <c r="A72" s="33" t="s">
        <v>1787</v>
      </c>
      <c r="B72" s="33" t="s">
        <v>8</v>
      </c>
      <c r="C72" s="43" t="s">
        <v>98</v>
      </c>
      <c r="D72" s="43" t="s">
        <v>599</v>
      </c>
      <c r="E72" s="33" t="s">
        <v>1827</v>
      </c>
      <c r="F72" s="33" t="s">
        <v>1827</v>
      </c>
      <c r="G72" s="33">
        <v>50</v>
      </c>
      <c r="H72" s="33">
        <v>50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24"/>
      <c r="Q72" s="35" t="s">
        <v>1842</v>
      </c>
      <c r="R72" s="7" t="str">
        <f>IF(Q72="","",VLOOKUP(Q72,Sheet2!$A$14:$B$79,2,0))</f>
        <v>地域包括ケア病棟入院料２</v>
      </c>
      <c r="S72" s="33">
        <v>50</v>
      </c>
    </row>
    <row r="73" spans="1:19" x14ac:dyDescent="0.15">
      <c r="A73" s="44"/>
      <c r="B73" s="33"/>
      <c r="C73" s="43" t="s">
        <v>1815</v>
      </c>
      <c r="D73" s="43"/>
      <c r="E73" s="20"/>
      <c r="F73" s="20"/>
      <c r="G73" s="26">
        <v>250</v>
      </c>
      <c r="H73" s="26">
        <v>250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24"/>
      <c r="Q73" s="20"/>
      <c r="R73" s="7" t="str">
        <f>IF(Q73="","",VLOOKUP(Q73,Sheet2!$A$14:$B$79,2,0))</f>
        <v/>
      </c>
      <c r="S73" s="26"/>
    </row>
    <row r="74" spans="1:19" x14ac:dyDescent="0.15">
      <c r="A74" s="33" t="s">
        <v>1787</v>
      </c>
      <c r="B74" s="33" t="s">
        <v>62</v>
      </c>
      <c r="C74" s="43" t="s">
        <v>378</v>
      </c>
      <c r="D74" s="43" t="s">
        <v>491</v>
      </c>
      <c r="E74" s="33" t="s">
        <v>1825</v>
      </c>
      <c r="F74" s="33" t="s">
        <v>1825</v>
      </c>
      <c r="G74" s="33">
        <v>30</v>
      </c>
      <c r="H74" s="33">
        <v>30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24" t="s">
        <v>1256</v>
      </c>
      <c r="Q74" s="35" t="s">
        <v>1853</v>
      </c>
      <c r="R74" s="7" t="str">
        <f>IF(Q74="","",VLOOKUP(Q74,Sheet2!$A$14:$B$79,2,0))</f>
        <v>地域一般入院料３</v>
      </c>
      <c r="S74" s="33">
        <v>30</v>
      </c>
    </row>
    <row r="75" spans="1:19" x14ac:dyDescent="0.15">
      <c r="A75" s="33" t="s">
        <v>1787</v>
      </c>
      <c r="B75" s="33" t="s">
        <v>62</v>
      </c>
      <c r="C75" s="43" t="s">
        <v>378</v>
      </c>
      <c r="D75" s="43" t="s">
        <v>634</v>
      </c>
      <c r="E75" s="33" t="s">
        <v>1826</v>
      </c>
      <c r="F75" s="33" t="s">
        <v>1826</v>
      </c>
      <c r="G75" s="33">
        <v>0</v>
      </c>
      <c r="H75" s="33">
        <v>0</v>
      </c>
      <c r="I75" s="33">
        <v>0</v>
      </c>
      <c r="J75" s="33">
        <v>31</v>
      </c>
      <c r="K75" s="33">
        <v>31</v>
      </c>
      <c r="L75" s="33">
        <v>0</v>
      </c>
      <c r="M75" s="33">
        <v>31</v>
      </c>
      <c r="N75" s="33">
        <v>31</v>
      </c>
      <c r="O75" s="33">
        <v>0</v>
      </c>
      <c r="P75" s="24"/>
      <c r="Q75" s="33"/>
      <c r="R75" s="7" t="str">
        <f>IF(Q75="","",VLOOKUP(Q75,Sheet2!$A$14:$B$79,2,0))</f>
        <v/>
      </c>
      <c r="S75" s="33">
        <v>0</v>
      </c>
    </row>
    <row r="76" spans="1:19" x14ac:dyDescent="0.15">
      <c r="A76" s="33" t="s">
        <v>1787</v>
      </c>
      <c r="B76" s="33" t="s">
        <v>62</v>
      </c>
      <c r="C76" s="43" t="s">
        <v>378</v>
      </c>
      <c r="D76" s="43" t="s">
        <v>633</v>
      </c>
      <c r="E76" s="33" t="s">
        <v>1826</v>
      </c>
      <c r="F76" s="33" t="s">
        <v>1826</v>
      </c>
      <c r="G76" s="33">
        <v>0</v>
      </c>
      <c r="H76" s="33">
        <v>0</v>
      </c>
      <c r="I76" s="33">
        <v>0</v>
      </c>
      <c r="J76" s="33">
        <v>30</v>
      </c>
      <c r="K76" s="33">
        <v>30</v>
      </c>
      <c r="L76" s="33">
        <v>0</v>
      </c>
      <c r="M76" s="33">
        <v>0</v>
      </c>
      <c r="N76" s="33">
        <v>0</v>
      </c>
      <c r="O76" s="33">
        <v>0</v>
      </c>
      <c r="P76" s="24" t="s">
        <v>1282</v>
      </c>
      <c r="Q76" s="35" t="s">
        <v>1831</v>
      </c>
      <c r="R76" s="7" t="str">
        <f>IF(Q76="","",VLOOKUP(Q76,Sheet2!$A$14:$B$79,2,0))</f>
        <v>療養病棟入院料１</v>
      </c>
      <c r="S76" s="33">
        <v>30</v>
      </c>
    </row>
    <row r="77" spans="1:19" x14ac:dyDescent="0.15">
      <c r="A77" s="44"/>
      <c r="B77" s="33"/>
      <c r="C77" s="43" t="s">
        <v>1816</v>
      </c>
      <c r="D77" s="43"/>
      <c r="E77" s="20"/>
      <c r="F77" s="20"/>
      <c r="G77" s="26">
        <v>30</v>
      </c>
      <c r="H77" s="26">
        <v>30</v>
      </c>
      <c r="I77" s="26">
        <v>0</v>
      </c>
      <c r="J77" s="26">
        <v>61</v>
      </c>
      <c r="K77" s="26">
        <v>61</v>
      </c>
      <c r="L77" s="26">
        <v>0</v>
      </c>
      <c r="M77" s="26">
        <v>31</v>
      </c>
      <c r="N77" s="26">
        <v>31</v>
      </c>
      <c r="O77" s="26">
        <v>0</v>
      </c>
      <c r="P77" s="24"/>
      <c r="Q77" s="20"/>
      <c r="R77" s="7" t="str">
        <f>IF(Q77="","",VLOOKUP(Q77,Sheet2!$A$14:$B$79,2,0))</f>
        <v/>
      </c>
      <c r="S77" s="26"/>
    </row>
    <row r="78" spans="1:19" x14ac:dyDescent="0.15">
      <c r="A78" s="33" t="s">
        <v>1787</v>
      </c>
      <c r="B78" s="33" t="s">
        <v>20</v>
      </c>
      <c r="C78" s="43" t="s">
        <v>1789</v>
      </c>
      <c r="D78" s="43" t="s">
        <v>1213</v>
      </c>
      <c r="E78" s="33" t="s">
        <v>1826</v>
      </c>
      <c r="F78" s="33" t="s">
        <v>1826</v>
      </c>
      <c r="G78" s="33">
        <v>0</v>
      </c>
      <c r="H78" s="33">
        <v>0</v>
      </c>
      <c r="I78" s="33">
        <v>0</v>
      </c>
      <c r="J78" s="33">
        <v>30</v>
      </c>
      <c r="K78" s="33">
        <v>30</v>
      </c>
      <c r="L78" s="33">
        <v>0</v>
      </c>
      <c r="M78" s="33">
        <v>0</v>
      </c>
      <c r="N78" s="33">
        <v>0</v>
      </c>
      <c r="O78" s="33">
        <v>0</v>
      </c>
      <c r="P78" s="24"/>
      <c r="Q78" s="35" t="s">
        <v>1854</v>
      </c>
      <c r="R78" s="7" t="str">
        <f>IF(Q78="","",VLOOKUP(Q78,Sheet2!$A$14:$B$79,2,0))</f>
        <v>療養病棟入院料２</v>
      </c>
      <c r="S78" s="33">
        <v>30</v>
      </c>
    </row>
    <row r="79" spans="1:19" x14ac:dyDescent="0.15">
      <c r="A79" s="33" t="s">
        <v>1787</v>
      </c>
      <c r="B79" s="33" t="s">
        <v>20</v>
      </c>
      <c r="C79" s="43" t="s">
        <v>1789</v>
      </c>
      <c r="D79" s="43" t="s">
        <v>1797</v>
      </c>
      <c r="E79" s="33" t="s">
        <v>1827</v>
      </c>
      <c r="F79" s="33" t="s">
        <v>1827</v>
      </c>
      <c r="G79" s="33">
        <v>0</v>
      </c>
      <c r="H79" s="33">
        <v>0</v>
      </c>
      <c r="I79" s="33">
        <v>0</v>
      </c>
      <c r="J79" s="33">
        <v>42</v>
      </c>
      <c r="K79" s="33">
        <v>42</v>
      </c>
      <c r="L79" s="33">
        <v>0</v>
      </c>
      <c r="M79" s="33">
        <v>0</v>
      </c>
      <c r="N79" s="33">
        <v>0</v>
      </c>
      <c r="O79" s="33">
        <v>0</v>
      </c>
      <c r="P79" s="24" t="s">
        <v>1266</v>
      </c>
      <c r="Q79" s="35" t="s">
        <v>1855</v>
      </c>
      <c r="R79" s="7" t="str">
        <f>IF(Q79="","",VLOOKUP(Q79,Sheet2!$A$14:$B$79,2,0))</f>
        <v>回復期リハビリテーション病棟入院料４</v>
      </c>
      <c r="S79" s="33">
        <v>42</v>
      </c>
    </row>
    <row r="80" spans="1:19" x14ac:dyDescent="0.15">
      <c r="A80" s="44"/>
      <c r="B80" s="33"/>
      <c r="C80" s="43" t="s">
        <v>1817</v>
      </c>
      <c r="D80" s="43"/>
      <c r="E80" s="20"/>
      <c r="F80" s="20"/>
      <c r="G80" s="26">
        <v>0</v>
      </c>
      <c r="H80" s="26">
        <v>0</v>
      </c>
      <c r="I80" s="26">
        <v>0</v>
      </c>
      <c r="J80" s="26">
        <v>72</v>
      </c>
      <c r="K80" s="26">
        <v>72</v>
      </c>
      <c r="L80" s="26">
        <v>0</v>
      </c>
      <c r="M80" s="26">
        <v>0</v>
      </c>
      <c r="N80" s="26">
        <v>0</v>
      </c>
      <c r="O80" s="26">
        <v>0</v>
      </c>
      <c r="P80" s="24"/>
      <c r="Q80" s="20"/>
      <c r="R80" s="7" t="str">
        <f>IF(Q80="","",VLOOKUP(Q80,Sheet2!$A$14:$B$79,2,0))</f>
        <v/>
      </c>
      <c r="S80" s="26"/>
    </row>
    <row r="81" spans="1:19" x14ac:dyDescent="0.15">
      <c r="A81" s="33" t="s">
        <v>1787</v>
      </c>
      <c r="B81" s="33" t="s">
        <v>20</v>
      </c>
      <c r="C81" s="43" t="s">
        <v>237</v>
      </c>
      <c r="D81" s="43" t="s">
        <v>588</v>
      </c>
      <c r="E81" s="33" t="s">
        <v>1827</v>
      </c>
      <c r="F81" s="33" t="s">
        <v>1827</v>
      </c>
      <c r="G81" s="33">
        <v>60</v>
      </c>
      <c r="H81" s="33">
        <v>60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24"/>
      <c r="Q81" s="35" t="s">
        <v>1834</v>
      </c>
      <c r="R81" s="7" t="str">
        <f>IF(Q81="","",VLOOKUP(Q81,Sheet2!$A$14:$B$79,2,0))</f>
        <v>地域包括ケア病棟入院料１</v>
      </c>
      <c r="S81" s="33">
        <v>60</v>
      </c>
    </row>
    <row r="82" spans="1:19" x14ac:dyDescent="0.15">
      <c r="A82" s="44"/>
      <c r="B82" s="33"/>
      <c r="C82" s="43" t="s">
        <v>1818</v>
      </c>
      <c r="D82" s="43"/>
      <c r="E82" s="20"/>
      <c r="F82" s="20"/>
      <c r="G82" s="33">
        <v>60</v>
      </c>
      <c r="H82" s="33">
        <v>60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24"/>
      <c r="Q82" s="20"/>
      <c r="R82" s="7" t="str">
        <f>IF(Q82="","",VLOOKUP(Q82,Sheet2!$A$14:$B$79,2,0))</f>
        <v/>
      </c>
      <c r="S82" s="26"/>
    </row>
    <row r="83" spans="1:19" x14ac:dyDescent="0.15">
      <c r="A83" s="33" t="s">
        <v>1787</v>
      </c>
      <c r="B83" s="33" t="s">
        <v>20</v>
      </c>
      <c r="C83" s="43" t="s">
        <v>101</v>
      </c>
      <c r="D83" s="43" t="s">
        <v>1798</v>
      </c>
      <c r="E83" s="33" t="s">
        <v>1826</v>
      </c>
      <c r="F83" s="33" t="s">
        <v>1826</v>
      </c>
      <c r="G83" s="33">
        <v>50</v>
      </c>
      <c r="H83" s="33">
        <v>48</v>
      </c>
      <c r="I83" s="33">
        <v>2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24" t="s">
        <v>1254</v>
      </c>
      <c r="Q83" s="35" t="s">
        <v>1856</v>
      </c>
      <c r="R83" s="7" t="str">
        <f>IF(Q83="","",VLOOKUP(Q83,Sheet2!$A$14:$B$79,2,0))</f>
        <v>特定一般病棟入院料１</v>
      </c>
      <c r="S83" s="33">
        <v>50</v>
      </c>
    </row>
    <row r="84" spans="1:19" x14ac:dyDescent="0.15">
      <c r="A84" s="33" t="s">
        <v>1787</v>
      </c>
      <c r="B84" s="33" t="s">
        <v>20</v>
      </c>
      <c r="C84" s="43" t="s">
        <v>101</v>
      </c>
      <c r="D84" s="43" t="s">
        <v>1799</v>
      </c>
      <c r="E84" s="33" t="s">
        <v>1825</v>
      </c>
      <c r="F84" s="33" t="s">
        <v>1825</v>
      </c>
      <c r="G84" s="33">
        <v>49</v>
      </c>
      <c r="H84" s="33">
        <v>49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24" t="s">
        <v>1257</v>
      </c>
      <c r="Q84" s="35" t="s">
        <v>1837</v>
      </c>
      <c r="R84" s="7" t="str">
        <f>IF(Q84="","",VLOOKUP(Q84,Sheet2!$A$14:$B$79,2,0))</f>
        <v>急性期一般入院料６</v>
      </c>
      <c r="S84" s="33">
        <v>49</v>
      </c>
    </row>
    <row r="85" spans="1:19" x14ac:dyDescent="0.15">
      <c r="A85" s="33" t="s">
        <v>1787</v>
      </c>
      <c r="B85" s="33" t="s">
        <v>20</v>
      </c>
      <c r="C85" s="43" t="s">
        <v>101</v>
      </c>
      <c r="D85" s="43" t="s">
        <v>1800</v>
      </c>
      <c r="E85" s="33" t="s">
        <v>1827</v>
      </c>
      <c r="F85" s="33" t="s">
        <v>1827</v>
      </c>
      <c r="G85" s="33">
        <v>43</v>
      </c>
      <c r="H85" s="33">
        <v>43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24"/>
      <c r="Q85" s="35" t="s">
        <v>1834</v>
      </c>
      <c r="R85" s="7" t="str">
        <f>IF(Q85="","",VLOOKUP(Q85,Sheet2!$A$14:$B$79,2,0))</f>
        <v>地域包括ケア病棟入院料１</v>
      </c>
      <c r="S85" s="33">
        <v>43</v>
      </c>
    </row>
    <row r="86" spans="1:19" x14ac:dyDescent="0.15">
      <c r="A86" s="44"/>
      <c r="B86" s="33"/>
      <c r="C86" s="43" t="s">
        <v>1819</v>
      </c>
      <c r="D86" s="43"/>
      <c r="E86" s="20"/>
      <c r="F86" s="20"/>
      <c r="G86" s="26">
        <v>142</v>
      </c>
      <c r="H86" s="26">
        <v>140</v>
      </c>
      <c r="I86" s="26">
        <v>2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24"/>
      <c r="Q86" s="20"/>
      <c r="R86" s="7" t="str">
        <f>IF(Q86="","",VLOOKUP(Q86,Sheet2!$A$14:$B$79,2,0))</f>
        <v/>
      </c>
      <c r="S86" s="26"/>
    </row>
    <row r="87" spans="1:19" x14ac:dyDescent="0.15">
      <c r="A87" s="33" t="s">
        <v>1787</v>
      </c>
      <c r="B87" s="33" t="s">
        <v>20</v>
      </c>
      <c r="C87" s="43" t="s">
        <v>434</v>
      </c>
      <c r="D87" s="43" t="s">
        <v>1239</v>
      </c>
      <c r="E87" s="33" t="s">
        <v>1827</v>
      </c>
      <c r="F87" s="33" t="s">
        <v>1827</v>
      </c>
      <c r="G87" s="33">
        <v>50</v>
      </c>
      <c r="H87" s="33">
        <v>50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24" t="s">
        <v>1266</v>
      </c>
      <c r="Q87" s="35" t="s">
        <v>1842</v>
      </c>
      <c r="R87" s="7" t="str">
        <f>IF(Q87="","",VLOOKUP(Q87,Sheet2!$A$14:$B$79,2,0))</f>
        <v>地域包括ケア病棟入院料２</v>
      </c>
      <c r="S87" s="33">
        <v>50</v>
      </c>
    </row>
    <row r="88" spans="1:19" x14ac:dyDescent="0.15">
      <c r="A88" s="33" t="s">
        <v>1787</v>
      </c>
      <c r="B88" s="33" t="s">
        <v>20</v>
      </c>
      <c r="C88" s="43" t="s">
        <v>434</v>
      </c>
      <c r="D88" s="43" t="s">
        <v>679</v>
      </c>
      <c r="E88" s="33" t="s">
        <v>1826</v>
      </c>
      <c r="F88" s="33" t="s">
        <v>1826</v>
      </c>
      <c r="G88" s="33">
        <v>0</v>
      </c>
      <c r="H88" s="33">
        <v>0</v>
      </c>
      <c r="I88" s="33">
        <v>0</v>
      </c>
      <c r="J88" s="33">
        <v>60</v>
      </c>
      <c r="K88" s="33">
        <v>60</v>
      </c>
      <c r="L88" s="33">
        <v>0</v>
      </c>
      <c r="M88" s="33">
        <v>0</v>
      </c>
      <c r="N88" s="33">
        <v>0</v>
      </c>
      <c r="O88" s="33">
        <v>0</v>
      </c>
      <c r="P88" s="24"/>
      <c r="Q88" s="35" t="s">
        <v>1831</v>
      </c>
      <c r="R88" s="7" t="str">
        <f>IF(Q88="","",VLOOKUP(Q88,Sheet2!$A$14:$B$79,2,0))</f>
        <v>療養病棟入院料１</v>
      </c>
      <c r="S88" s="33">
        <v>60</v>
      </c>
    </row>
    <row r="89" spans="1:19" x14ac:dyDescent="0.15">
      <c r="A89" s="44"/>
      <c r="B89" s="33"/>
      <c r="C89" s="43" t="s">
        <v>1820</v>
      </c>
      <c r="D89" s="43"/>
      <c r="E89" s="20"/>
      <c r="F89" s="20"/>
      <c r="G89" s="26">
        <v>50</v>
      </c>
      <c r="H89" s="26">
        <v>50</v>
      </c>
      <c r="I89" s="26">
        <v>0</v>
      </c>
      <c r="J89" s="26">
        <v>60</v>
      </c>
      <c r="K89" s="26">
        <v>60</v>
      </c>
      <c r="L89" s="33">
        <v>0</v>
      </c>
      <c r="M89" s="33">
        <v>0</v>
      </c>
      <c r="N89" s="33">
        <v>0</v>
      </c>
      <c r="O89" s="33">
        <v>0</v>
      </c>
      <c r="P89" s="24"/>
      <c r="Q89" s="20"/>
      <c r="R89" s="7" t="str">
        <f>IF(Q89="","",VLOOKUP(Q89,Sheet2!$A$14:$B$79,2,0))</f>
        <v/>
      </c>
      <c r="S89" s="26"/>
    </row>
    <row r="90" spans="1:19" x14ac:dyDescent="0.15">
      <c r="A90" s="33" t="s">
        <v>1787</v>
      </c>
      <c r="B90" s="33" t="s">
        <v>20</v>
      </c>
      <c r="C90" s="43" t="s">
        <v>269</v>
      </c>
      <c r="D90" s="43" t="s">
        <v>1044</v>
      </c>
      <c r="E90" s="33" t="s">
        <v>1826</v>
      </c>
      <c r="F90" s="7" t="s">
        <v>1944</v>
      </c>
      <c r="G90" s="33">
        <v>0</v>
      </c>
      <c r="H90" s="33">
        <v>0</v>
      </c>
      <c r="I90" s="33">
        <v>0</v>
      </c>
      <c r="J90" s="33">
        <v>42</v>
      </c>
      <c r="K90" s="33">
        <v>37</v>
      </c>
      <c r="L90" s="33">
        <v>5</v>
      </c>
      <c r="M90" s="33">
        <v>0</v>
      </c>
      <c r="N90" s="33">
        <v>0</v>
      </c>
      <c r="O90" s="33">
        <v>0</v>
      </c>
      <c r="P90" s="24" t="s">
        <v>1257</v>
      </c>
      <c r="Q90" s="35" t="s">
        <v>1831</v>
      </c>
      <c r="R90" s="7" t="str">
        <f>IF(Q90="","",VLOOKUP(Q90,Sheet2!$A$14:$B$79,2,0))</f>
        <v>療養病棟入院料１</v>
      </c>
      <c r="S90" s="33">
        <v>42</v>
      </c>
    </row>
    <row r="91" spans="1:19" x14ac:dyDescent="0.15">
      <c r="A91" s="44"/>
      <c r="B91" s="33"/>
      <c r="C91" s="43" t="s">
        <v>1821</v>
      </c>
      <c r="D91" s="43"/>
      <c r="E91" s="20"/>
      <c r="F91" s="20"/>
      <c r="G91" s="33">
        <v>0</v>
      </c>
      <c r="H91" s="33">
        <v>0</v>
      </c>
      <c r="I91" s="33">
        <v>0</v>
      </c>
      <c r="J91" s="33">
        <v>42</v>
      </c>
      <c r="K91" s="33">
        <v>37</v>
      </c>
      <c r="L91" s="33">
        <v>5</v>
      </c>
      <c r="M91" s="33">
        <v>0</v>
      </c>
      <c r="N91" s="33">
        <v>0</v>
      </c>
      <c r="O91" s="33">
        <v>0</v>
      </c>
      <c r="P91" s="24"/>
      <c r="Q91" s="20"/>
      <c r="R91" s="7" t="str">
        <f>IF(Q91="","",VLOOKUP(Q91,Sheet2!$A$14:$B$79,2,0))</f>
        <v/>
      </c>
      <c r="S91" s="26"/>
    </row>
    <row r="92" spans="1:19" x14ac:dyDescent="0.15">
      <c r="A92" s="33" t="s">
        <v>1787</v>
      </c>
      <c r="B92" s="33" t="s">
        <v>20</v>
      </c>
      <c r="C92" s="43" t="s">
        <v>128</v>
      </c>
      <c r="D92" s="43" t="s">
        <v>1801</v>
      </c>
      <c r="E92" s="33" t="s">
        <v>1826</v>
      </c>
      <c r="F92" s="33" t="s">
        <v>1826</v>
      </c>
      <c r="G92" s="33">
        <v>42</v>
      </c>
      <c r="H92" s="33">
        <v>39</v>
      </c>
      <c r="I92" s="33">
        <v>3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24"/>
      <c r="Q92" s="35" t="s">
        <v>1834</v>
      </c>
      <c r="R92" s="7" t="str">
        <f>IF(Q92="","",VLOOKUP(Q92,Sheet2!$A$14:$B$79,2,0))</f>
        <v>地域包括ケア病棟入院料１</v>
      </c>
      <c r="S92" s="33">
        <v>42</v>
      </c>
    </row>
    <row r="93" spans="1:19" x14ac:dyDescent="0.15">
      <c r="A93" s="33" t="s">
        <v>1787</v>
      </c>
      <c r="B93" s="33" t="s">
        <v>20</v>
      </c>
      <c r="C93" s="43" t="s">
        <v>128</v>
      </c>
      <c r="D93" s="43" t="s">
        <v>1802</v>
      </c>
      <c r="E93" s="33" t="s">
        <v>1827</v>
      </c>
      <c r="F93" s="33" t="s">
        <v>1827</v>
      </c>
      <c r="G93" s="33">
        <v>38</v>
      </c>
      <c r="H93" s="33">
        <v>38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24" t="s">
        <v>1272</v>
      </c>
      <c r="Q93" s="35" t="s">
        <v>1837</v>
      </c>
      <c r="R93" s="7" t="str">
        <f>IF(Q93="","",VLOOKUP(Q93,Sheet2!$A$14:$B$79,2,0))</f>
        <v>急性期一般入院料６</v>
      </c>
      <c r="S93" s="33">
        <v>38</v>
      </c>
    </row>
    <row r="94" spans="1:19" x14ac:dyDescent="0.15">
      <c r="A94" s="33" t="s">
        <v>1787</v>
      </c>
      <c r="B94" s="33" t="s">
        <v>20</v>
      </c>
      <c r="C94" s="43" t="s">
        <v>128</v>
      </c>
      <c r="D94" s="43" t="s">
        <v>1803</v>
      </c>
      <c r="E94" s="33" t="s">
        <v>1825</v>
      </c>
      <c r="F94" s="33" t="s">
        <v>1825</v>
      </c>
      <c r="G94" s="33">
        <v>0</v>
      </c>
      <c r="H94" s="33">
        <v>0</v>
      </c>
      <c r="I94" s="33">
        <v>0</v>
      </c>
      <c r="J94" s="33">
        <v>51</v>
      </c>
      <c r="K94" s="33">
        <v>49</v>
      </c>
      <c r="L94" s="33">
        <v>2</v>
      </c>
      <c r="M94" s="33">
        <v>0</v>
      </c>
      <c r="N94" s="33">
        <v>0</v>
      </c>
      <c r="O94" s="33">
        <v>0</v>
      </c>
      <c r="P94" s="24" t="s">
        <v>1254</v>
      </c>
      <c r="Q94" s="35" t="s">
        <v>1831</v>
      </c>
      <c r="R94" s="7" t="str">
        <f>IF(Q94="","",VLOOKUP(Q94,Sheet2!$A$14:$B$79,2,0))</f>
        <v>療養病棟入院料１</v>
      </c>
      <c r="S94" s="33">
        <v>51</v>
      </c>
    </row>
    <row r="95" spans="1:19" x14ac:dyDescent="0.15">
      <c r="A95" s="33" t="s">
        <v>1787</v>
      </c>
      <c r="B95" s="33" t="s">
        <v>20</v>
      </c>
      <c r="C95" s="43" t="s">
        <v>128</v>
      </c>
      <c r="D95" s="43" t="s">
        <v>1804</v>
      </c>
      <c r="E95" s="33" t="s">
        <v>1826</v>
      </c>
      <c r="F95" s="7" t="s">
        <v>1944</v>
      </c>
      <c r="G95" s="33">
        <v>0</v>
      </c>
      <c r="H95" s="33">
        <v>0</v>
      </c>
      <c r="I95" s="33">
        <v>0</v>
      </c>
      <c r="J95" s="33">
        <v>50</v>
      </c>
      <c r="K95" s="33">
        <v>47</v>
      </c>
      <c r="L95" s="33">
        <v>3</v>
      </c>
      <c r="M95" s="33">
        <v>0</v>
      </c>
      <c r="N95" s="33">
        <v>0</v>
      </c>
      <c r="O95" s="33">
        <v>0</v>
      </c>
      <c r="P95" s="24" t="s">
        <v>1282</v>
      </c>
      <c r="Q95" s="35" t="s">
        <v>1854</v>
      </c>
      <c r="R95" s="7" t="str">
        <f>IF(Q95="","",VLOOKUP(Q95,Sheet2!$A$14:$B$79,2,0))</f>
        <v>療養病棟入院料２</v>
      </c>
      <c r="S95" s="33">
        <v>50</v>
      </c>
    </row>
    <row r="96" spans="1:19" x14ac:dyDescent="0.15">
      <c r="A96" s="44"/>
      <c r="B96" s="33"/>
      <c r="C96" s="43" t="s">
        <v>1822</v>
      </c>
      <c r="D96" s="43"/>
      <c r="E96" s="20"/>
      <c r="F96" s="20"/>
      <c r="G96" s="26">
        <v>80</v>
      </c>
      <c r="H96" s="26">
        <v>77</v>
      </c>
      <c r="I96" s="26">
        <v>3</v>
      </c>
      <c r="J96" s="26">
        <v>101</v>
      </c>
      <c r="K96" s="26">
        <v>96</v>
      </c>
      <c r="L96" s="26">
        <v>5</v>
      </c>
      <c r="M96" s="33">
        <v>0</v>
      </c>
      <c r="N96" s="33">
        <v>0</v>
      </c>
      <c r="O96" s="33">
        <v>0</v>
      </c>
      <c r="P96" s="24"/>
      <c r="Q96" s="20"/>
      <c r="R96" s="7" t="str">
        <f>IF(Q96="","",VLOOKUP(Q96,Sheet2!$A$14:$B$79,2,0))</f>
        <v/>
      </c>
      <c r="S96" s="26"/>
    </row>
    <row r="97" spans="1:19" x14ac:dyDescent="0.15">
      <c r="A97" s="33" t="s">
        <v>1787</v>
      </c>
      <c r="B97" s="33" t="s">
        <v>20</v>
      </c>
      <c r="C97" s="43" t="s">
        <v>460</v>
      </c>
      <c r="D97" s="43" t="s">
        <v>492</v>
      </c>
      <c r="E97" s="33" t="s">
        <v>1825</v>
      </c>
      <c r="F97" s="33" t="s">
        <v>1825</v>
      </c>
      <c r="G97" s="33">
        <v>40</v>
      </c>
      <c r="H97" s="33">
        <v>30</v>
      </c>
      <c r="I97" s="33">
        <v>10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24"/>
      <c r="Q97" s="35" t="s">
        <v>1830</v>
      </c>
      <c r="R97" s="7" t="str">
        <f>IF(Q97="","",VLOOKUP(Q97,Sheet2!$A$14:$B$79,2,0))</f>
        <v>一般病棟特別入院基本料</v>
      </c>
      <c r="S97" s="26">
        <v>40</v>
      </c>
    </row>
    <row r="98" spans="1:19" x14ac:dyDescent="0.15">
      <c r="A98" s="44"/>
      <c r="B98" s="33"/>
      <c r="C98" s="43" t="s">
        <v>1823</v>
      </c>
      <c r="D98" s="43"/>
      <c r="E98" s="20"/>
      <c r="F98" s="20"/>
      <c r="G98" s="33">
        <v>40</v>
      </c>
      <c r="H98" s="33">
        <v>30</v>
      </c>
      <c r="I98" s="33">
        <v>10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24"/>
      <c r="Q98" s="20"/>
      <c r="R98" s="7" t="str">
        <f>IF(Q98="","",VLOOKUP(Q98,Sheet2!$A$14:$B$79,2,0))</f>
        <v/>
      </c>
      <c r="S98" s="26"/>
    </row>
    <row r="99" spans="1:19" x14ac:dyDescent="0.15">
      <c r="A99" s="33" t="s">
        <v>1787</v>
      </c>
      <c r="B99" s="33" t="s">
        <v>20</v>
      </c>
      <c r="C99" s="43" t="s">
        <v>1790</v>
      </c>
      <c r="D99" s="43" t="s">
        <v>531</v>
      </c>
      <c r="E99" s="33" t="s">
        <v>1826</v>
      </c>
      <c r="F99" s="33" t="s">
        <v>1826</v>
      </c>
      <c r="G99" s="33">
        <v>0</v>
      </c>
      <c r="H99" s="33">
        <v>0</v>
      </c>
      <c r="I99" s="33">
        <v>0</v>
      </c>
      <c r="J99" s="33">
        <v>48</v>
      </c>
      <c r="K99" s="33">
        <v>48</v>
      </c>
      <c r="L99" s="33">
        <v>0</v>
      </c>
      <c r="M99" s="33">
        <v>36</v>
      </c>
      <c r="N99" s="33">
        <v>36</v>
      </c>
      <c r="O99" s="33">
        <v>0</v>
      </c>
      <c r="P99" s="24" t="s">
        <v>1282</v>
      </c>
      <c r="Q99" s="35" t="s">
        <v>1854</v>
      </c>
      <c r="R99" s="7" t="str">
        <f>IF(Q99="","",VLOOKUP(Q99,Sheet2!$A$14:$B$79,2,0))</f>
        <v>療養病棟入院料２</v>
      </c>
      <c r="S99" s="33">
        <v>12</v>
      </c>
    </row>
    <row r="100" spans="1:19" x14ac:dyDescent="0.15">
      <c r="A100" s="33" t="s">
        <v>1787</v>
      </c>
      <c r="B100" s="33" t="s">
        <v>20</v>
      </c>
      <c r="C100" s="43" t="s">
        <v>1790</v>
      </c>
      <c r="D100" s="43" t="s">
        <v>433</v>
      </c>
      <c r="E100" s="33" t="s">
        <v>1826</v>
      </c>
      <c r="F100" s="33" t="s">
        <v>1826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3">
        <v>0</v>
      </c>
      <c r="O100" s="33">
        <v>0</v>
      </c>
      <c r="P100" s="24" t="s">
        <v>1254</v>
      </c>
      <c r="Q100" s="33"/>
      <c r="R100" s="7" t="str">
        <f>IF(Q100="","",VLOOKUP(Q100,Sheet2!$A$14:$B$79,2,0))</f>
        <v/>
      </c>
      <c r="S100" s="34"/>
    </row>
    <row r="101" spans="1:19" x14ac:dyDescent="0.15">
      <c r="A101" s="44"/>
      <c r="B101" s="33"/>
      <c r="C101" s="43" t="s">
        <v>1824</v>
      </c>
      <c r="D101" s="43"/>
      <c r="E101" s="20"/>
      <c r="F101" s="20"/>
      <c r="G101" s="26">
        <v>0</v>
      </c>
      <c r="H101" s="26">
        <v>0</v>
      </c>
      <c r="I101" s="26">
        <v>0</v>
      </c>
      <c r="J101" s="26">
        <v>48</v>
      </c>
      <c r="K101" s="26">
        <v>48</v>
      </c>
      <c r="L101" s="26">
        <v>0</v>
      </c>
      <c r="M101" s="26">
        <v>36</v>
      </c>
      <c r="N101" s="26">
        <v>36</v>
      </c>
      <c r="O101" s="26">
        <v>0</v>
      </c>
      <c r="P101" s="24"/>
      <c r="Q101" s="33"/>
      <c r="R101" s="7" t="str">
        <f>IF(Q101="","",VLOOKUP(Q101,Sheet2!$A$14:$B$79,2,0))</f>
        <v/>
      </c>
      <c r="S101" s="26"/>
    </row>
    <row r="102" spans="1:19" x14ac:dyDescent="0.15">
      <c r="A102" s="20"/>
      <c r="B102" s="20"/>
      <c r="C102" s="20"/>
      <c r="D102" s="20"/>
      <c r="E102" s="20"/>
      <c r="F102" s="20"/>
      <c r="G102" s="26"/>
      <c r="H102" s="26"/>
      <c r="I102" s="26"/>
      <c r="J102" s="26"/>
      <c r="K102" s="26"/>
      <c r="L102" s="26"/>
      <c r="M102" s="26"/>
      <c r="N102" s="26"/>
      <c r="O102" s="26"/>
      <c r="P102" s="20"/>
      <c r="Q102" s="20"/>
      <c r="R102" s="20"/>
      <c r="S102" s="26"/>
    </row>
    <row r="103" spans="1:19" x14ac:dyDescent="0.15">
      <c r="A103" s="87" t="s">
        <v>1754</v>
      </c>
      <c r="B103" s="88"/>
      <c r="C103" s="88"/>
      <c r="D103" s="88"/>
      <c r="E103" s="88"/>
      <c r="F103" s="89"/>
      <c r="G103" s="26">
        <f>SUM(G65,G8,G10,G13,G18,G22,G28,G59,G67,G73,G77,G80,G63,G82,G86,G89,G91,G96,G98,G101)</f>
        <v>2377</v>
      </c>
      <c r="H103" s="26">
        <f>SUM(H8,H10,H13,H18,H22,H28,H59,H67,H73,H77,H80,H63,H82,H86,H89,H91,H96,H98,H101,H65)</f>
        <v>2324</v>
      </c>
      <c r="I103" s="26">
        <f t="shared" ref="I103:O103" si="1">SUM(I8,I10,I13,I18,I22,I28,I59,I67,I73,I77,I80,I63,I82,I86,I89,I91,I96,I98,I101)</f>
        <v>53</v>
      </c>
      <c r="J103" s="26">
        <f t="shared" si="1"/>
        <v>520</v>
      </c>
      <c r="K103" s="26">
        <f t="shared" si="1"/>
        <v>510</v>
      </c>
      <c r="L103" s="26">
        <f t="shared" si="1"/>
        <v>10</v>
      </c>
      <c r="M103" s="26">
        <f t="shared" si="1"/>
        <v>117</v>
      </c>
      <c r="N103" s="26">
        <f t="shared" si="1"/>
        <v>117</v>
      </c>
      <c r="O103" s="26">
        <f t="shared" si="1"/>
        <v>0</v>
      </c>
      <c r="P103" s="20"/>
      <c r="Q103" s="20"/>
      <c r="R103" s="20"/>
      <c r="S103" s="26"/>
    </row>
    <row r="104" spans="1:19" x14ac:dyDescent="0.15">
      <c r="A104" s="87" t="s">
        <v>1745</v>
      </c>
      <c r="B104" s="88"/>
      <c r="C104" s="88"/>
      <c r="D104" s="88"/>
      <c r="E104" s="88"/>
      <c r="F104" s="89"/>
      <c r="G104" s="16">
        <f>SUMIF($F$1903:$F$1951,"休棟等",G54:G102)</f>
        <v>0</v>
      </c>
      <c r="H104" s="16">
        <f>SUMIF($F$1903:$F$1951,"休棟等",H54:H102)</f>
        <v>0</v>
      </c>
      <c r="I104" s="16">
        <f t="shared" ref="I104:O104" si="2">SUMIF($F$1903:$F$1951,"休棟等",I54:I102)</f>
        <v>0</v>
      </c>
      <c r="J104" s="16">
        <f t="shared" si="2"/>
        <v>0</v>
      </c>
      <c r="K104" s="16">
        <f t="shared" si="2"/>
        <v>0</v>
      </c>
      <c r="L104" s="16">
        <f t="shared" si="2"/>
        <v>0</v>
      </c>
      <c r="M104" s="16">
        <f t="shared" si="2"/>
        <v>0</v>
      </c>
      <c r="N104" s="16">
        <f t="shared" si="2"/>
        <v>0</v>
      </c>
      <c r="O104" s="16">
        <f t="shared" si="2"/>
        <v>0</v>
      </c>
      <c r="P104" s="20"/>
      <c r="Q104" s="20"/>
      <c r="R104" s="20"/>
      <c r="S104" s="26"/>
    </row>
    <row r="105" spans="1:19" x14ac:dyDescent="0.15">
      <c r="A105" s="87" t="s">
        <v>1767</v>
      </c>
      <c r="B105" s="88"/>
      <c r="C105" s="88"/>
      <c r="D105" s="88"/>
      <c r="E105" s="88"/>
      <c r="F105" s="89"/>
      <c r="G105" s="26">
        <f>G103-G104</f>
        <v>2377</v>
      </c>
      <c r="H105" s="26">
        <f>H103-H104</f>
        <v>2324</v>
      </c>
      <c r="I105" s="26">
        <f t="shared" ref="I105:O105" si="3">I103-I104</f>
        <v>53</v>
      </c>
      <c r="J105" s="26">
        <f t="shared" si="3"/>
        <v>520</v>
      </c>
      <c r="K105" s="26">
        <f t="shared" si="3"/>
        <v>510</v>
      </c>
      <c r="L105" s="26">
        <f t="shared" si="3"/>
        <v>10</v>
      </c>
      <c r="M105" s="26">
        <f t="shared" si="3"/>
        <v>117</v>
      </c>
      <c r="N105" s="26">
        <f t="shared" si="3"/>
        <v>117</v>
      </c>
      <c r="O105" s="26">
        <f t="shared" si="3"/>
        <v>0</v>
      </c>
      <c r="P105" s="20"/>
      <c r="Q105" s="20"/>
      <c r="R105" s="20"/>
      <c r="S105" s="26"/>
    </row>
    <row r="107" spans="1:19" x14ac:dyDescent="0.15">
      <c r="D107" s="85" t="s">
        <v>1950</v>
      </c>
      <c r="E107" s="85"/>
      <c r="F107" s="85"/>
      <c r="G107" s="85" t="s">
        <v>1781</v>
      </c>
      <c r="H107" s="85"/>
      <c r="I107" s="85" t="s">
        <v>1782</v>
      </c>
      <c r="J107" s="85"/>
      <c r="K107" s="83" t="s">
        <v>1783</v>
      </c>
      <c r="L107" s="84"/>
    </row>
    <row r="108" spans="1:19" x14ac:dyDescent="0.15">
      <c r="D108" s="85"/>
      <c r="E108" s="85"/>
      <c r="F108" s="85"/>
      <c r="G108" s="22" t="s">
        <v>1784</v>
      </c>
      <c r="H108" s="22" t="s">
        <v>1785</v>
      </c>
      <c r="I108" s="22" t="s">
        <v>1784</v>
      </c>
      <c r="J108" s="22" t="s">
        <v>1785</v>
      </c>
      <c r="K108" s="22" t="s">
        <v>1784</v>
      </c>
      <c r="L108" s="22" t="s">
        <v>1785</v>
      </c>
    </row>
    <row r="109" spans="1:19" x14ac:dyDescent="0.15">
      <c r="D109" s="85" t="s">
        <v>1316</v>
      </c>
      <c r="E109" s="85"/>
      <c r="F109" s="83"/>
      <c r="G109" s="23">
        <f>SUMIF($E$7:$E$102,D109,$G$7:$G$102)</f>
        <v>118</v>
      </c>
      <c r="H109" s="23">
        <f>SUMIF($E$7:$E$102,D109,$H$7:$H$102)</f>
        <v>101</v>
      </c>
      <c r="I109" s="23">
        <f>SUMIF($E$7:$E$102,D109,$J$7:$J$102)</f>
        <v>0</v>
      </c>
      <c r="J109" s="23">
        <f>SUMIF($E$7:$E$102,D109,$K$7:$K$102)</f>
        <v>0</v>
      </c>
      <c r="K109" s="23">
        <f>SUM(G109,I109)</f>
        <v>118</v>
      </c>
      <c r="L109" s="23">
        <f>SUM(H109,J109)</f>
        <v>101</v>
      </c>
    </row>
    <row r="110" spans="1:19" x14ac:dyDescent="0.15">
      <c r="D110" s="85" t="s">
        <v>1317</v>
      </c>
      <c r="E110" s="85"/>
      <c r="F110" s="83"/>
      <c r="G110" s="23">
        <f>SUMIF($E$7:$E$102,D110,$G$7:$G$102)</f>
        <v>1412</v>
      </c>
      <c r="H110" s="23">
        <f>SUMIF($E$7:$E$102,D110,$H$7:$H$102)</f>
        <v>1382</v>
      </c>
      <c r="I110" s="23">
        <f>SUMIF($E$7:$E$102,D110,$J$7:$J$102)</f>
        <v>51</v>
      </c>
      <c r="J110" s="23">
        <f>SUMIF($E$7:$E$102,D110,$K$7:$K$102)</f>
        <v>49</v>
      </c>
      <c r="K110" s="23">
        <f t="shared" ref="K110:L112" si="4">SUM(G110,I110)</f>
        <v>1463</v>
      </c>
      <c r="L110" s="23">
        <f t="shared" si="4"/>
        <v>1431</v>
      </c>
    </row>
    <row r="111" spans="1:19" x14ac:dyDescent="0.15">
      <c r="D111" s="85" t="s">
        <v>1318</v>
      </c>
      <c r="E111" s="85"/>
      <c r="F111" s="83"/>
      <c r="G111" s="23">
        <f>SUMIF($E$7:$E$102,D111,$G$7:$G$102)</f>
        <v>596</v>
      </c>
      <c r="H111" s="23">
        <f>SUMIF($E$7:$E$102,D111,$H$7:$H$102)</f>
        <v>596</v>
      </c>
      <c r="I111" s="23">
        <f>SUMIF($E$7:$E$102,D111,$J$7:$J$102)</f>
        <v>78</v>
      </c>
      <c r="J111" s="23">
        <f>SUMIF($E$7:$E$102,D111,$K$7:$K$102)</f>
        <v>78</v>
      </c>
      <c r="K111" s="23">
        <f t="shared" si="4"/>
        <v>674</v>
      </c>
      <c r="L111" s="23">
        <f t="shared" si="4"/>
        <v>674</v>
      </c>
    </row>
    <row r="112" spans="1:19" x14ac:dyDescent="0.15">
      <c r="D112" s="85" t="s">
        <v>1319</v>
      </c>
      <c r="E112" s="85"/>
      <c r="F112" s="83"/>
      <c r="G112" s="23">
        <f>SUMIF($E$7:$E$102,D112,$G$7:$G$102)</f>
        <v>251</v>
      </c>
      <c r="H112" s="23">
        <f>SUMIF($E$7:$E$102,D112,$H$7:$H$102)</f>
        <v>245</v>
      </c>
      <c r="I112" s="23">
        <f>SUMIF($E$7:$E$102,D112,$J$7:$J$102)</f>
        <v>391</v>
      </c>
      <c r="J112" s="23">
        <f>SUMIF($E$7:$E$102,D112,$K$7:$K$102)</f>
        <v>383</v>
      </c>
      <c r="K112" s="23">
        <f t="shared" si="4"/>
        <v>642</v>
      </c>
      <c r="L112" s="23">
        <f t="shared" si="4"/>
        <v>628</v>
      </c>
    </row>
    <row r="113" spans="4:12" x14ac:dyDescent="0.15">
      <c r="D113" s="85" t="s">
        <v>1783</v>
      </c>
      <c r="E113" s="85"/>
      <c r="F113" s="83"/>
      <c r="G113" s="23">
        <f>SUM(G109:G112)</f>
        <v>2377</v>
      </c>
      <c r="H113" s="23">
        <f>SUM(H109:H112)</f>
        <v>2324</v>
      </c>
      <c r="I113" s="23">
        <f t="shared" ref="I113:L113" si="5">SUM(I109:I112)</f>
        <v>520</v>
      </c>
      <c r="J113" s="23">
        <f t="shared" si="5"/>
        <v>510</v>
      </c>
      <c r="K113" s="23">
        <f t="shared" si="5"/>
        <v>2897</v>
      </c>
      <c r="L113" s="23">
        <f t="shared" si="5"/>
        <v>2834</v>
      </c>
    </row>
  </sheetData>
  <mergeCells count="25">
    <mergeCell ref="D110:F110"/>
    <mergeCell ref="D111:F111"/>
    <mergeCell ref="D112:F112"/>
    <mergeCell ref="D113:F113"/>
    <mergeCell ref="D107:F108"/>
    <mergeCell ref="G107:H107"/>
    <mergeCell ref="I107:J107"/>
    <mergeCell ref="K107:L107"/>
    <mergeCell ref="D109:F109"/>
    <mergeCell ref="A103:F103"/>
    <mergeCell ref="A104:F104"/>
    <mergeCell ref="A105:F105"/>
    <mergeCell ref="P3:S3"/>
    <mergeCell ref="E4:E6"/>
    <mergeCell ref="F4:F6"/>
    <mergeCell ref="G4:I5"/>
    <mergeCell ref="J4:L5"/>
    <mergeCell ref="P4:S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zoomScale="85" zoomScaleNormal="70" zoomScaleSheetLayoutView="85" workbookViewId="0">
      <pane xSplit="3" ySplit="6" topLeftCell="E7" activePane="bottomRight" state="frozen"/>
      <selection activeCell="Q31" sqref="Q31"/>
      <selection pane="topRight" activeCell="Q31" sqref="Q31"/>
      <selection pane="bottomLeft" activeCell="Q31" sqref="Q31"/>
      <selection pane="bottomRight" activeCell="Q7" sqref="Q7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9" style="18" hidden="1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2473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2474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1777</v>
      </c>
      <c r="B7" s="20" t="s">
        <v>32</v>
      </c>
      <c r="C7" s="43" t="s">
        <v>270</v>
      </c>
      <c r="D7" s="43" t="s">
        <v>492</v>
      </c>
      <c r="E7" s="33" t="s">
        <v>2487</v>
      </c>
      <c r="F7" s="33" t="s">
        <v>2487</v>
      </c>
      <c r="G7" s="33">
        <v>54</v>
      </c>
      <c r="H7" s="33">
        <v>54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59" t="s">
        <v>2492</v>
      </c>
      <c r="Q7" s="7" t="str">
        <f>IF(P7="","",VLOOKUP(P7,Sheet2!$A$14:$B$79,2,0))</f>
        <v>急性期一般入院料５</v>
      </c>
      <c r="R7" s="33">
        <v>54</v>
      </c>
    </row>
    <row r="8" spans="1:18" x14ac:dyDescent="0.15">
      <c r="A8" s="20" t="s">
        <v>1777</v>
      </c>
      <c r="B8" s="20" t="s">
        <v>32</v>
      </c>
      <c r="C8" s="43" t="s">
        <v>270</v>
      </c>
      <c r="D8" s="43" t="s">
        <v>493</v>
      </c>
      <c r="E8" s="33" t="s">
        <v>2488</v>
      </c>
      <c r="F8" s="33" t="s">
        <v>2487</v>
      </c>
      <c r="G8" s="33">
        <v>0</v>
      </c>
      <c r="H8" s="33">
        <v>0</v>
      </c>
      <c r="I8" s="33">
        <v>0</v>
      </c>
      <c r="J8" s="33">
        <v>30</v>
      </c>
      <c r="K8" s="33">
        <v>30</v>
      </c>
      <c r="L8" s="33">
        <v>0</v>
      </c>
      <c r="M8" s="33">
        <v>0</v>
      </c>
      <c r="N8" s="33">
        <v>0</v>
      </c>
      <c r="O8" s="33">
        <v>0</v>
      </c>
      <c r="P8" s="35" t="s">
        <v>2493</v>
      </c>
      <c r="Q8" s="7" t="str">
        <f>IF(P8="","",VLOOKUP(P8,Sheet2!$A$14:$B$79,2,0))</f>
        <v>療養病棟入院料１</v>
      </c>
      <c r="R8" s="33">
        <v>30</v>
      </c>
    </row>
    <row r="9" spans="1:18" x14ac:dyDescent="0.15">
      <c r="A9" s="20"/>
      <c r="B9" s="20"/>
      <c r="C9" s="20" t="s">
        <v>1528</v>
      </c>
      <c r="D9" s="20"/>
      <c r="E9" s="20"/>
      <c r="F9" s="20"/>
      <c r="G9" s="26">
        <f>SUM(G7:G8)</f>
        <v>54</v>
      </c>
      <c r="H9" s="26">
        <f t="shared" ref="H9:O9" si="0">SUM(H7:H8)</f>
        <v>54</v>
      </c>
      <c r="I9" s="26">
        <f t="shared" si="0"/>
        <v>0</v>
      </c>
      <c r="J9" s="26">
        <f t="shared" si="0"/>
        <v>30</v>
      </c>
      <c r="K9" s="26">
        <f t="shared" si="0"/>
        <v>30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0"/>
      <c r="Q9" s="7" t="str">
        <f>IF(P9="","",VLOOKUP(P9,Sheet2!$A$14:$B$79,2,0))</f>
        <v/>
      </c>
      <c r="R9" s="26"/>
    </row>
    <row r="10" spans="1:18" x14ac:dyDescent="0.15">
      <c r="A10" s="20" t="s">
        <v>1777</v>
      </c>
      <c r="B10" s="20" t="s">
        <v>32</v>
      </c>
      <c r="C10" s="43" t="s">
        <v>192</v>
      </c>
      <c r="D10" s="43" t="s">
        <v>468</v>
      </c>
      <c r="E10" s="33" t="s">
        <v>2487</v>
      </c>
      <c r="F10" s="33" t="s">
        <v>2487</v>
      </c>
      <c r="G10" s="33">
        <v>47</v>
      </c>
      <c r="H10" s="33">
        <v>47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5" t="s">
        <v>2494</v>
      </c>
      <c r="Q10" s="7" t="str">
        <f>IF(P10="","",VLOOKUP(P10,Sheet2!$A$14:$B$79,2,0))</f>
        <v>急性期一般入院料１</v>
      </c>
      <c r="R10" s="33">
        <v>47</v>
      </c>
    </row>
    <row r="11" spans="1:18" x14ac:dyDescent="0.15">
      <c r="A11" s="20" t="s">
        <v>1777</v>
      </c>
      <c r="B11" s="20" t="s">
        <v>32</v>
      </c>
      <c r="C11" s="43" t="s">
        <v>192</v>
      </c>
      <c r="D11" s="43" t="s">
        <v>484</v>
      </c>
      <c r="E11" s="33" t="s">
        <v>2487</v>
      </c>
      <c r="F11" s="33" t="s">
        <v>2487</v>
      </c>
      <c r="G11" s="33">
        <v>57</v>
      </c>
      <c r="H11" s="33">
        <v>57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60" t="s">
        <v>2495</v>
      </c>
      <c r="Q11" s="7" t="str">
        <f>IF(P11="","",VLOOKUP(P11,Sheet2!$A$14:$B$79,2,0))</f>
        <v>急性期一般入院料１</v>
      </c>
      <c r="R11" s="33">
        <v>57</v>
      </c>
    </row>
    <row r="12" spans="1:18" x14ac:dyDescent="0.15">
      <c r="A12" s="20" t="s">
        <v>1777</v>
      </c>
      <c r="B12" s="20" t="s">
        <v>32</v>
      </c>
      <c r="C12" s="43" t="s">
        <v>192</v>
      </c>
      <c r="D12" s="43" t="s">
        <v>485</v>
      </c>
      <c r="E12" s="33" t="s">
        <v>2489</v>
      </c>
      <c r="F12" s="33" t="s">
        <v>2489</v>
      </c>
      <c r="G12" s="33">
        <v>28</v>
      </c>
      <c r="H12" s="33">
        <v>28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60" t="s">
        <v>2496</v>
      </c>
      <c r="Q12" s="7" t="str">
        <f>IF(P12="","",VLOOKUP(P12,Sheet2!$A$14:$B$79,2,0))</f>
        <v>地域包括ケア病棟入院料２</v>
      </c>
      <c r="R12" s="33">
        <v>28</v>
      </c>
    </row>
    <row r="13" spans="1:18" x14ac:dyDescent="0.15">
      <c r="A13" s="20"/>
      <c r="B13" s="20"/>
      <c r="C13" s="43" t="s">
        <v>2475</v>
      </c>
      <c r="D13" s="20"/>
      <c r="E13" s="20"/>
      <c r="F13" s="20"/>
      <c r="G13" s="26">
        <f>SUM(G10:G12)</f>
        <v>132</v>
      </c>
      <c r="H13" s="26">
        <f t="shared" ref="H13:O13" si="1">SUM(H10:H12)</f>
        <v>132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  <c r="P13" s="61"/>
      <c r="Q13" s="7" t="str">
        <f>IF(P13="","",VLOOKUP(P13,Sheet2!$A$14:$B$79,2,0))</f>
        <v/>
      </c>
      <c r="R13" s="26"/>
    </row>
    <row r="14" spans="1:18" x14ac:dyDescent="0.15">
      <c r="A14" s="20" t="s">
        <v>1777</v>
      </c>
      <c r="B14" s="20" t="s">
        <v>32</v>
      </c>
      <c r="C14" s="43" t="s">
        <v>135</v>
      </c>
      <c r="D14" s="43" t="s">
        <v>484</v>
      </c>
      <c r="E14" s="33" t="s">
        <v>2489</v>
      </c>
      <c r="F14" s="33" t="s">
        <v>2489</v>
      </c>
      <c r="G14" s="33">
        <v>50</v>
      </c>
      <c r="H14" s="33">
        <v>50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5" t="s">
        <v>2496</v>
      </c>
      <c r="Q14" s="7" t="str">
        <f>IF(P14="","",VLOOKUP(P14,Sheet2!$A$14:$B$79,2,0))</f>
        <v>地域包括ケア病棟入院料２</v>
      </c>
      <c r="R14" s="33">
        <v>50</v>
      </c>
    </row>
    <row r="15" spans="1:18" x14ac:dyDescent="0.15">
      <c r="A15" s="20" t="s">
        <v>1777</v>
      </c>
      <c r="B15" s="20" t="s">
        <v>32</v>
      </c>
      <c r="C15" s="43" t="s">
        <v>135</v>
      </c>
      <c r="D15" s="43" t="s">
        <v>485</v>
      </c>
      <c r="E15" s="33" t="s">
        <v>2487</v>
      </c>
      <c r="F15" s="33" t="s">
        <v>2487</v>
      </c>
      <c r="G15" s="33">
        <v>53</v>
      </c>
      <c r="H15" s="33">
        <v>53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5" t="s">
        <v>2497</v>
      </c>
      <c r="Q15" s="7" t="str">
        <f>IF(P15="","",VLOOKUP(P15,Sheet2!$A$14:$B$79,2,0))</f>
        <v>急性期一般入院料１</v>
      </c>
      <c r="R15" s="33">
        <v>53</v>
      </c>
    </row>
    <row r="16" spans="1:18" x14ac:dyDescent="0.15">
      <c r="A16" s="20" t="s">
        <v>1777</v>
      </c>
      <c r="B16" s="20" t="s">
        <v>32</v>
      </c>
      <c r="C16" s="43" t="s">
        <v>135</v>
      </c>
      <c r="D16" s="43" t="s">
        <v>529</v>
      </c>
      <c r="E16" s="33" t="s">
        <v>2487</v>
      </c>
      <c r="F16" s="33" t="s">
        <v>2487</v>
      </c>
      <c r="G16" s="33">
        <v>53</v>
      </c>
      <c r="H16" s="33">
        <v>53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5" t="s">
        <v>2497</v>
      </c>
      <c r="Q16" s="7" t="str">
        <f>IF(P16="","",VLOOKUP(P16,Sheet2!$A$14:$B$79,2,0))</f>
        <v>急性期一般入院料１</v>
      </c>
      <c r="R16" s="33">
        <v>53</v>
      </c>
    </row>
    <row r="17" spans="1:18" x14ac:dyDescent="0.15">
      <c r="A17" s="20"/>
      <c r="B17" s="20"/>
      <c r="C17" s="43" t="s">
        <v>2476</v>
      </c>
      <c r="D17" s="20"/>
      <c r="E17" s="20"/>
      <c r="F17" s="20"/>
      <c r="G17" s="26">
        <f>SUM(G14:G16)</f>
        <v>156</v>
      </c>
      <c r="H17" s="26">
        <f t="shared" ref="H17:O17" si="2">SUM(H14:H16)</f>
        <v>156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0"/>
      <c r="Q17" s="7" t="str">
        <f>IF(P17="","",VLOOKUP(P17,Sheet2!$A$14:$B$79,2,0))</f>
        <v/>
      </c>
      <c r="R17" s="26"/>
    </row>
    <row r="18" spans="1:18" x14ac:dyDescent="0.15">
      <c r="A18" s="20" t="s">
        <v>1777</v>
      </c>
      <c r="B18" s="20" t="s">
        <v>15</v>
      </c>
      <c r="C18" s="43" t="s">
        <v>2477</v>
      </c>
      <c r="D18" s="43" t="s">
        <v>701</v>
      </c>
      <c r="E18" s="33" t="s">
        <v>2488</v>
      </c>
      <c r="F18" s="33" t="s">
        <v>2488</v>
      </c>
      <c r="G18" s="33">
        <v>0</v>
      </c>
      <c r="H18" s="33">
        <v>0</v>
      </c>
      <c r="I18" s="33">
        <v>0</v>
      </c>
      <c r="J18" s="33">
        <v>48</v>
      </c>
      <c r="K18" s="33">
        <v>48</v>
      </c>
      <c r="L18" s="33">
        <v>0</v>
      </c>
      <c r="M18" s="33">
        <v>0</v>
      </c>
      <c r="N18" s="33">
        <v>0</v>
      </c>
      <c r="O18" s="33">
        <v>0</v>
      </c>
      <c r="P18" s="35" t="s">
        <v>2498</v>
      </c>
      <c r="Q18" s="7" t="str">
        <f>IF(P18="","",VLOOKUP(P18,Sheet2!$A$14:$B$79,2,0))</f>
        <v>療養病棟入院料２</v>
      </c>
      <c r="R18" s="33">
        <v>48</v>
      </c>
    </row>
    <row r="19" spans="1:18" x14ac:dyDescent="0.15">
      <c r="A19" s="20"/>
      <c r="B19" s="20"/>
      <c r="C19" s="43" t="s">
        <v>2478</v>
      </c>
      <c r="D19" s="20"/>
      <c r="E19" s="20"/>
      <c r="F19" s="20"/>
      <c r="G19" s="26">
        <f>SUM(G18)</f>
        <v>0</v>
      </c>
      <c r="H19" s="26">
        <f t="shared" ref="H19:O19" si="3">SUM(H18)</f>
        <v>0</v>
      </c>
      <c r="I19" s="26">
        <f t="shared" si="3"/>
        <v>0</v>
      </c>
      <c r="J19" s="26">
        <f t="shared" si="3"/>
        <v>48</v>
      </c>
      <c r="K19" s="26">
        <f t="shared" si="3"/>
        <v>48</v>
      </c>
      <c r="L19" s="26">
        <f t="shared" si="3"/>
        <v>0</v>
      </c>
      <c r="M19" s="26">
        <f t="shared" si="3"/>
        <v>0</v>
      </c>
      <c r="N19" s="26">
        <f t="shared" si="3"/>
        <v>0</v>
      </c>
      <c r="O19" s="26">
        <f t="shared" si="3"/>
        <v>0</v>
      </c>
      <c r="P19" s="20"/>
      <c r="Q19" s="7" t="str">
        <f>IF(P19="","",VLOOKUP(P19,Sheet2!$A$14:$B$79,2,0))</f>
        <v/>
      </c>
      <c r="R19" s="26"/>
    </row>
    <row r="20" spans="1:18" x14ac:dyDescent="0.15">
      <c r="A20" s="20" t="s">
        <v>1777</v>
      </c>
      <c r="B20" s="20" t="s">
        <v>15</v>
      </c>
      <c r="C20" s="43" t="s">
        <v>86</v>
      </c>
      <c r="D20" s="43" t="s">
        <v>531</v>
      </c>
      <c r="E20" s="33" t="s">
        <v>2487</v>
      </c>
      <c r="F20" s="33" t="s">
        <v>2487</v>
      </c>
      <c r="G20" s="33">
        <v>60</v>
      </c>
      <c r="H20" s="33">
        <v>60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5" t="s">
        <v>2499</v>
      </c>
      <c r="Q20" s="7" t="str">
        <f>IF(P20="","",VLOOKUP(P20,Sheet2!$A$14:$B$79,2,0))</f>
        <v>地域一般入院料３</v>
      </c>
      <c r="R20" s="33">
        <v>60</v>
      </c>
    </row>
    <row r="21" spans="1:18" x14ac:dyDescent="0.15">
      <c r="A21" s="20"/>
      <c r="B21" s="20"/>
      <c r="C21" s="43" t="s">
        <v>2479</v>
      </c>
      <c r="D21" s="20"/>
      <c r="E21" s="20"/>
      <c r="F21" s="20"/>
      <c r="G21" s="26">
        <f>SUM(G20)</f>
        <v>60</v>
      </c>
      <c r="H21" s="26">
        <f t="shared" ref="H21:O21" si="4">SUM(H20)</f>
        <v>60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0"/>
      <c r="Q21" s="7" t="str">
        <f>IF(P21="","",VLOOKUP(P21,Sheet2!$A$14:$B$79,2,0))</f>
        <v/>
      </c>
      <c r="R21" s="26"/>
    </row>
    <row r="22" spans="1:18" x14ac:dyDescent="0.15">
      <c r="A22" s="20" t="s">
        <v>1777</v>
      </c>
      <c r="B22" s="20" t="s">
        <v>15</v>
      </c>
      <c r="C22" s="43" t="s">
        <v>2480</v>
      </c>
      <c r="D22" s="43" t="s">
        <v>483</v>
      </c>
      <c r="E22" s="33" t="s">
        <v>2487</v>
      </c>
      <c r="F22" s="33" t="s">
        <v>2487</v>
      </c>
      <c r="G22" s="33">
        <v>60</v>
      </c>
      <c r="H22" s="33">
        <v>60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5" t="s">
        <v>2500</v>
      </c>
      <c r="Q22" s="7" t="str">
        <f>IF(P22="","",VLOOKUP(P22,Sheet2!$A$14:$B$79,2,0))</f>
        <v>急性期一般入院料６</v>
      </c>
      <c r="R22" s="33">
        <v>60</v>
      </c>
    </row>
    <row r="23" spans="1:18" x14ac:dyDescent="0.15">
      <c r="A23" s="20" t="s">
        <v>1777</v>
      </c>
      <c r="B23" s="20" t="s">
        <v>15</v>
      </c>
      <c r="C23" s="43" t="s">
        <v>2480</v>
      </c>
      <c r="D23" s="43" t="s">
        <v>1166</v>
      </c>
      <c r="E23" s="33" t="s">
        <v>2489</v>
      </c>
      <c r="F23" s="33" t="s">
        <v>2489</v>
      </c>
      <c r="G23" s="33">
        <v>33</v>
      </c>
      <c r="H23" s="33">
        <v>33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5" t="s">
        <v>2496</v>
      </c>
      <c r="Q23" s="7" t="str">
        <f>IF(P23="","",VLOOKUP(P23,Sheet2!$A$14:$B$79,2,0))</f>
        <v>地域包括ケア病棟入院料２</v>
      </c>
      <c r="R23" s="33">
        <v>33</v>
      </c>
    </row>
    <row r="24" spans="1:18" x14ac:dyDescent="0.15">
      <c r="A24" s="20" t="s">
        <v>1777</v>
      </c>
      <c r="B24" s="20" t="s">
        <v>15</v>
      </c>
      <c r="C24" s="43" t="s">
        <v>2480</v>
      </c>
      <c r="D24" s="43" t="s">
        <v>1165</v>
      </c>
      <c r="E24" s="33" t="s">
        <v>2488</v>
      </c>
      <c r="F24" s="33" t="s">
        <v>2488</v>
      </c>
      <c r="G24" s="33">
        <v>0</v>
      </c>
      <c r="H24" s="33">
        <v>0</v>
      </c>
      <c r="I24" s="33">
        <v>0</v>
      </c>
      <c r="J24" s="33">
        <v>26</v>
      </c>
      <c r="K24" s="33">
        <v>26</v>
      </c>
      <c r="L24" s="33">
        <v>0</v>
      </c>
      <c r="M24" s="33">
        <v>0</v>
      </c>
      <c r="N24" s="33">
        <v>0</v>
      </c>
      <c r="O24" s="33">
        <v>0</v>
      </c>
      <c r="P24" s="35" t="s">
        <v>2501</v>
      </c>
      <c r="Q24" s="7" t="str">
        <f>IF(P24="","",VLOOKUP(P24,Sheet2!$A$14:$B$79,2,0))</f>
        <v>療養病棟入院料１</v>
      </c>
      <c r="R24" s="33">
        <v>26</v>
      </c>
    </row>
    <row r="25" spans="1:18" x14ac:dyDescent="0.15">
      <c r="A25" s="20" t="s">
        <v>1777</v>
      </c>
      <c r="B25" s="20" t="s">
        <v>15</v>
      </c>
      <c r="C25" s="43" t="s">
        <v>2480</v>
      </c>
      <c r="D25" s="43" t="s">
        <v>484</v>
      </c>
      <c r="E25" s="33" t="s">
        <v>2489</v>
      </c>
      <c r="F25" s="33" t="s">
        <v>2489</v>
      </c>
      <c r="G25" s="33">
        <v>0</v>
      </c>
      <c r="H25" s="33">
        <v>0</v>
      </c>
      <c r="I25" s="33">
        <v>0</v>
      </c>
      <c r="J25" s="33">
        <v>51</v>
      </c>
      <c r="K25" s="33">
        <v>51</v>
      </c>
      <c r="L25" s="33">
        <v>0</v>
      </c>
      <c r="M25" s="33">
        <v>0</v>
      </c>
      <c r="N25" s="33">
        <v>0</v>
      </c>
      <c r="O25" s="33">
        <v>0</v>
      </c>
      <c r="P25" s="35" t="s">
        <v>2502</v>
      </c>
      <c r="Q25" s="7" t="str">
        <f>IF(P25="","",VLOOKUP(P25,Sheet2!$A$14:$B$79,2,0))</f>
        <v>回復期リハビリテーション病棟入院料４</v>
      </c>
      <c r="R25" s="33">
        <v>51</v>
      </c>
    </row>
    <row r="26" spans="1:18" x14ac:dyDescent="0.15">
      <c r="A26" s="20" t="s">
        <v>1777</v>
      </c>
      <c r="B26" s="20" t="s">
        <v>15</v>
      </c>
      <c r="C26" s="43" t="s">
        <v>2480</v>
      </c>
      <c r="D26" s="43" t="s">
        <v>485</v>
      </c>
      <c r="E26" s="33" t="s">
        <v>2488</v>
      </c>
      <c r="F26" s="33" t="s">
        <v>2488</v>
      </c>
      <c r="G26" s="33">
        <v>0</v>
      </c>
      <c r="H26" s="33">
        <v>0</v>
      </c>
      <c r="I26" s="33">
        <v>0</v>
      </c>
      <c r="J26" s="33">
        <v>60</v>
      </c>
      <c r="K26" s="33">
        <v>60</v>
      </c>
      <c r="L26" s="33">
        <v>0</v>
      </c>
      <c r="M26" s="33">
        <v>0</v>
      </c>
      <c r="N26" s="33">
        <v>0</v>
      </c>
      <c r="O26" s="33">
        <v>0</v>
      </c>
      <c r="P26" s="35" t="s">
        <v>2501</v>
      </c>
      <c r="Q26" s="7" t="str">
        <f>IF(P26="","",VLOOKUP(P26,Sheet2!$A$14:$B$79,2,0))</f>
        <v>療養病棟入院料１</v>
      </c>
      <c r="R26" s="33">
        <v>60</v>
      </c>
    </row>
    <row r="27" spans="1:18" x14ac:dyDescent="0.15">
      <c r="A27" s="20"/>
      <c r="B27" s="20"/>
      <c r="C27" s="43" t="s">
        <v>2481</v>
      </c>
      <c r="D27" s="20"/>
      <c r="E27" s="20"/>
      <c r="F27" s="20"/>
      <c r="G27" s="26">
        <f>SUM(G22:G26)</f>
        <v>93</v>
      </c>
      <c r="H27" s="26">
        <f t="shared" ref="H27:O27" si="5">SUM(H22:H26)</f>
        <v>93</v>
      </c>
      <c r="I27" s="26">
        <f t="shared" si="5"/>
        <v>0</v>
      </c>
      <c r="J27" s="26">
        <f t="shared" si="5"/>
        <v>137</v>
      </c>
      <c r="K27" s="26">
        <f t="shared" si="5"/>
        <v>137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0"/>
      <c r="Q27" s="7" t="str">
        <f>IF(P27="","",VLOOKUP(P27,Sheet2!$A$14:$B$79,2,0))</f>
        <v/>
      </c>
      <c r="R27" s="26"/>
    </row>
    <row r="28" spans="1:18" x14ac:dyDescent="0.15">
      <c r="A28" s="20" t="s">
        <v>1777</v>
      </c>
      <c r="B28" s="20" t="s">
        <v>15</v>
      </c>
      <c r="C28" s="43" t="s">
        <v>398</v>
      </c>
      <c r="D28" s="43" t="s">
        <v>670</v>
      </c>
      <c r="E28" s="33" t="s">
        <v>2488</v>
      </c>
      <c r="F28" s="33" t="s">
        <v>2488</v>
      </c>
      <c r="G28" s="33">
        <v>0</v>
      </c>
      <c r="H28" s="33">
        <v>0</v>
      </c>
      <c r="I28" s="33">
        <v>0</v>
      </c>
      <c r="J28" s="33">
        <v>56</v>
      </c>
      <c r="K28" s="33">
        <v>56</v>
      </c>
      <c r="L28" s="33">
        <v>0</v>
      </c>
      <c r="M28" s="33">
        <v>0</v>
      </c>
      <c r="N28" s="33">
        <v>0</v>
      </c>
      <c r="O28" s="33">
        <v>0</v>
      </c>
      <c r="P28" s="35" t="s">
        <v>2501</v>
      </c>
      <c r="Q28" s="7" t="str">
        <f>IF(P28="","",VLOOKUP(P28,Sheet2!$A$14:$B$79,2,0))</f>
        <v>療養病棟入院料１</v>
      </c>
      <c r="R28" s="33">
        <v>56</v>
      </c>
    </row>
    <row r="29" spans="1:18" x14ac:dyDescent="0.15">
      <c r="A29" s="20" t="s">
        <v>1777</v>
      </c>
      <c r="B29" s="20" t="s">
        <v>15</v>
      </c>
      <c r="C29" s="43" t="s">
        <v>398</v>
      </c>
      <c r="D29" s="43" t="s">
        <v>1211</v>
      </c>
      <c r="E29" s="33" t="s">
        <v>2488</v>
      </c>
      <c r="F29" s="33" t="s">
        <v>2490</v>
      </c>
      <c r="G29" s="33">
        <v>0</v>
      </c>
      <c r="H29" s="33">
        <v>0</v>
      </c>
      <c r="I29" s="33">
        <v>0</v>
      </c>
      <c r="J29" s="33">
        <v>30</v>
      </c>
      <c r="K29" s="33">
        <v>30</v>
      </c>
      <c r="L29" s="33">
        <v>0</v>
      </c>
      <c r="M29" s="33">
        <v>30</v>
      </c>
      <c r="N29" s="33">
        <v>30</v>
      </c>
      <c r="O29" s="33">
        <v>0</v>
      </c>
      <c r="P29" s="33"/>
      <c r="Q29" s="7" t="str">
        <f>IF(P29="","",VLOOKUP(P29,Sheet2!$A$14:$B$79,2,0))</f>
        <v/>
      </c>
      <c r="R29" s="33">
        <v>0</v>
      </c>
    </row>
    <row r="30" spans="1:18" x14ac:dyDescent="0.15">
      <c r="A30" s="20" t="s">
        <v>1777</v>
      </c>
      <c r="B30" s="20" t="s">
        <v>15</v>
      </c>
      <c r="C30" s="43" t="s">
        <v>398</v>
      </c>
      <c r="D30" s="43" t="s">
        <v>1210</v>
      </c>
      <c r="E30" s="33" t="s">
        <v>2488</v>
      </c>
      <c r="F30" s="33" t="s">
        <v>2490</v>
      </c>
      <c r="G30" s="33">
        <v>0</v>
      </c>
      <c r="H30" s="33">
        <v>0</v>
      </c>
      <c r="I30" s="33">
        <v>0</v>
      </c>
      <c r="J30" s="33">
        <v>60</v>
      </c>
      <c r="K30" s="33">
        <v>60</v>
      </c>
      <c r="L30" s="33">
        <v>0</v>
      </c>
      <c r="M30" s="33">
        <v>60</v>
      </c>
      <c r="N30" s="33">
        <v>60</v>
      </c>
      <c r="O30" s="33">
        <v>0</v>
      </c>
      <c r="P30" s="33"/>
      <c r="Q30" s="7" t="str">
        <f>IF(P30="","",VLOOKUP(P30,Sheet2!$A$14:$B$79,2,0))</f>
        <v/>
      </c>
      <c r="R30" s="33">
        <v>0</v>
      </c>
    </row>
    <row r="31" spans="1:18" x14ac:dyDescent="0.15">
      <c r="A31" s="20"/>
      <c r="B31" s="20"/>
      <c r="C31" s="43" t="s">
        <v>2482</v>
      </c>
      <c r="D31" s="20"/>
      <c r="E31" s="20"/>
      <c r="F31" s="20"/>
      <c r="G31" s="26">
        <f>SUM(G28:G30)</f>
        <v>0</v>
      </c>
      <c r="H31" s="26">
        <f t="shared" ref="H31:O31" si="6">SUM(H28:H30)</f>
        <v>0</v>
      </c>
      <c r="I31" s="26">
        <f t="shared" si="6"/>
        <v>0</v>
      </c>
      <c r="J31" s="26">
        <f t="shared" si="6"/>
        <v>146</v>
      </c>
      <c r="K31" s="26">
        <f t="shared" si="6"/>
        <v>146</v>
      </c>
      <c r="L31" s="26">
        <f t="shared" si="6"/>
        <v>0</v>
      </c>
      <c r="M31" s="26">
        <f t="shared" si="6"/>
        <v>90</v>
      </c>
      <c r="N31" s="26">
        <f t="shared" si="6"/>
        <v>90</v>
      </c>
      <c r="O31" s="26">
        <f t="shared" si="6"/>
        <v>0</v>
      </c>
      <c r="P31" s="20"/>
      <c r="Q31" s="7" t="str">
        <f>IF(P31="","",VLOOKUP(P31,Sheet2!$A$14:$B$79,2,0))</f>
        <v/>
      </c>
      <c r="R31" s="26"/>
    </row>
    <row r="32" spans="1:18" x14ac:dyDescent="0.15">
      <c r="A32" s="20" t="s">
        <v>1777</v>
      </c>
      <c r="B32" s="20" t="s">
        <v>54</v>
      </c>
      <c r="C32" s="43" t="s">
        <v>273</v>
      </c>
      <c r="D32" s="43" t="s">
        <v>667</v>
      </c>
      <c r="E32" s="33" t="s">
        <v>2488</v>
      </c>
      <c r="F32" s="33" t="s">
        <v>2488</v>
      </c>
      <c r="G32" s="33">
        <v>56</v>
      </c>
      <c r="H32" s="33">
        <v>47</v>
      </c>
      <c r="I32" s="33">
        <v>9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5" t="s">
        <v>2503</v>
      </c>
      <c r="Q32" s="7" t="str">
        <f>IF(P32="","",VLOOKUP(P32,Sheet2!$A$14:$B$79,2,0))</f>
        <v>地域一般入院料２</v>
      </c>
      <c r="R32" s="33">
        <v>56</v>
      </c>
    </row>
    <row r="33" spans="1:18" x14ac:dyDescent="0.15">
      <c r="A33" s="20"/>
      <c r="B33" s="20"/>
      <c r="C33" s="43" t="s">
        <v>2486</v>
      </c>
      <c r="D33" s="20"/>
      <c r="E33" s="20"/>
      <c r="F33" s="20"/>
      <c r="G33" s="26">
        <f>SUM(G32)</f>
        <v>56</v>
      </c>
      <c r="H33" s="26">
        <f t="shared" ref="H33:O33" si="7">SUM(H32)</f>
        <v>47</v>
      </c>
      <c r="I33" s="26">
        <f t="shared" si="7"/>
        <v>9</v>
      </c>
      <c r="J33" s="26">
        <f t="shared" si="7"/>
        <v>0</v>
      </c>
      <c r="K33" s="26">
        <f t="shared" si="7"/>
        <v>0</v>
      </c>
      <c r="L33" s="26">
        <f t="shared" si="7"/>
        <v>0</v>
      </c>
      <c r="M33" s="26">
        <f t="shared" si="7"/>
        <v>0</v>
      </c>
      <c r="N33" s="26">
        <f t="shared" si="7"/>
        <v>0</v>
      </c>
      <c r="O33" s="26">
        <f t="shared" si="7"/>
        <v>0</v>
      </c>
      <c r="P33" s="20"/>
      <c r="Q33" s="7" t="str">
        <f>IF(P33="","",VLOOKUP(P33,Sheet2!$A$14:$B$79,2,0))</f>
        <v/>
      </c>
      <c r="R33" s="26"/>
    </row>
    <row r="34" spans="1:18" x14ac:dyDescent="0.15">
      <c r="A34" s="20" t="s">
        <v>1777</v>
      </c>
      <c r="B34" s="20" t="s">
        <v>33</v>
      </c>
      <c r="C34" s="43" t="s">
        <v>136</v>
      </c>
      <c r="D34" s="43" t="s">
        <v>701</v>
      </c>
      <c r="E34" s="33" t="s">
        <v>2487</v>
      </c>
      <c r="F34" s="33" t="s">
        <v>2487</v>
      </c>
      <c r="G34" s="33">
        <v>61</v>
      </c>
      <c r="H34" s="33">
        <v>49</v>
      </c>
      <c r="I34" s="33">
        <v>12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5" t="s">
        <v>2491</v>
      </c>
      <c r="Q34" s="7" t="str">
        <f>IF(P34="","",VLOOKUP(P34,Sheet2!$A$14:$B$79,2,0))</f>
        <v>急性期一般入院料５</v>
      </c>
      <c r="R34" s="33">
        <v>61</v>
      </c>
    </row>
    <row r="35" spans="1:18" x14ac:dyDescent="0.15">
      <c r="A35" s="20" t="s">
        <v>1777</v>
      </c>
      <c r="B35" s="20" t="s">
        <v>33</v>
      </c>
      <c r="C35" s="43" t="s">
        <v>136</v>
      </c>
      <c r="D35" s="43" t="s">
        <v>2483</v>
      </c>
      <c r="E35" s="33" t="s">
        <v>2487</v>
      </c>
      <c r="F35" s="33" t="s">
        <v>2487</v>
      </c>
      <c r="G35" s="33">
        <v>39</v>
      </c>
      <c r="H35" s="33">
        <v>37</v>
      </c>
      <c r="I35" s="33">
        <v>2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5" t="s">
        <v>2491</v>
      </c>
      <c r="Q35" s="7" t="str">
        <f>IF(P35="","",VLOOKUP(P35,Sheet2!$A$14:$B$79,2,0))</f>
        <v>急性期一般入院料５</v>
      </c>
      <c r="R35" s="33">
        <v>39</v>
      </c>
    </row>
    <row r="36" spans="1:18" x14ac:dyDescent="0.15">
      <c r="A36" s="20" t="s">
        <v>1777</v>
      </c>
      <c r="B36" s="20" t="s">
        <v>33</v>
      </c>
      <c r="C36" s="43" t="s">
        <v>136</v>
      </c>
      <c r="D36" s="43" t="s">
        <v>2484</v>
      </c>
      <c r="E36" s="33" t="s">
        <v>2489</v>
      </c>
      <c r="F36" s="33" t="s">
        <v>2489</v>
      </c>
      <c r="G36" s="33">
        <v>22</v>
      </c>
      <c r="H36" s="33">
        <v>22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5" t="s">
        <v>2496</v>
      </c>
      <c r="Q36" s="7" t="str">
        <f>IF(P36="","",VLOOKUP(P36,Sheet2!$A$14:$B$79,2,0))</f>
        <v>地域包括ケア病棟入院料２</v>
      </c>
      <c r="R36" s="33">
        <v>22</v>
      </c>
    </row>
    <row r="37" spans="1:18" x14ac:dyDescent="0.15">
      <c r="A37" s="20" t="s">
        <v>1777</v>
      </c>
      <c r="B37" s="20" t="s">
        <v>33</v>
      </c>
      <c r="C37" s="43" t="s">
        <v>136</v>
      </c>
      <c r="D37" s="43" t="s">
        <v>770</v>
      </c>
      <c r="E37" s="33" t="s">
        <v>2488</v>
      </c>
      <c r="F37" s="33" t="s">
        <v>2488</v>
      </c>
      <c r="G37" s="33">
        <v>0</v>
      </c>
      <c r="H37" s="33">
        <v>0</v>
      </c>
      <c r="I37" s="33">
        <v>0</v>
      </c>
      <c r="J37" s="33">
        <v>40</v>
      </c>
      <c r="K37" s="33">
        <v>36</v>
      </c>
      <c r="L37" s="33">
        <v>4</v>
      </c>
      <c r="M37" s="33">
        <v>0</v>
      </c>
      <c r="N37" s="33">
        <v>0</v>
      </c>
      <c r="O37" s="33">
        <v>0</v>
      </c>
      <c r="P37" s="35" t="s">
        <v>2501</v>
      </c>
      <c r="Q37" s="7" t="str">
        <f>IF(P37="","",VLOOKUP(P37,Sheet2!$A$14:$B$79,2,0))</f>
        <v>療養病棟入院料１</v>
      </c>
      <c r="R37" s="33">
        <v>40</v>
      </c>
    </row>
    <row r="38" spans="1:18" x14ac:dyDescent="0.15">
      <c r="A38" s="20" t="s">
        <v>1777</v>
      </c>
      <c r="B38" s="20" t="s">
        <v>33</v>
      </c>
      <c r="C38" s="43" t="s">
        <v>136</v>
      </c>
      <c r="D38" s="43" t="s">
        <v>2485</v>
      </c>
      <c r="E38" s="33" t="s">
        <v>2489</v>
      </c>
      <c r="F38" s="33" t="s">
        <v>2489</v>
      </c>
      <c r="G38" s="33">
        <v>0</v>
      </c>
      <c r="H38" s="33">
        <v>0</v>
      </c>
      <c r="I38" s="33">
        <v>0</v>
      </c>
      <c r="J38" s="33">
        <v>60</v>
      </c>
      <c r="K38" s="33">
        <v>47</v>
      </c>
      <c r="L38" s="33">
        <v>13</v>
      </c>
      <c r="M38" s="33">
        <v>0</v>
      </c>
      <c r="N38" s="33">
        <v>0</v>
      </c>
      <c r="O38" s="33">
        <v>0</v>
      </c>
      <c r="P38" s="35" t="s">
        <v>2502</v>
      </c>
      <c r="Q38" s="7" t="str">
        <f>IF(P38="","",VLOOKUP(P38,Sheet2!$A$14:$B$79,2,0))</f>
        <v>回復期リハビリテーション病棟入院料４</v>
      </c>
      <c r="R38" s="33">
        <v>60</v>
      </c>
    </row>
    <row r="39" spans="1:18" x14ac:dyDescent="0.15">
      <c r="A39" s="20"/>
      <c r="B39" s="20"/>
      <c r="C39" s="20" t="s">
        <v>1395</v>
      </c>
      <c r="D39" s="20"/>
      <c r="E39" s="20"/>
      <c r="F39" s="20"/>
      <c r="G39" s="26">
        <f>SUM(G34:G38)</f>
        <v>122</v>
      </c>
      <c r="H39" s="26">
        <f t="shared" ref="H39:O39" si="8">SUM(H34:H38)</f>
        <v>108</v>
      </c>
      <c r="I39" s="26">
        <f t="shared" si="8"/>
        <v>14</v>
      </c>
      <c r="J39" s="26">
        <f t="shared" si="8"/>
        <v>100</v>
      </c>
      <c r="K39" s="26">
        <f t="shared" si="8"/>
        <v>83</v>
      </c>
      <c r="L39" s="26">
        <f t="shared" si="8"/>
        <v>17</v>
      </c>
      <c r="M39" s="26">
        <f t="shared" si="8"/>
        <v>0</v>
      </c>
      <c r="N39" s="26">
        <f t="shared" si="8"/>
        <v>0</v>
      </c>
      <c r="O39" s="26">
        <f t="shared" si="8"/>
        <v>0</v>
      </c>
      <c r="P39" s="58"/>
      <c r="Q39" s="20"/>
      <c r="R39" s="26"/>
    </row>
    <row r="40" spans="1:18" x14ac:dyDescent="0.15">
      <c r="A40" s="87" t="s">
        <v>1755</v>
      </c>
      <c r="B40" s="88"/>
      <c r="C40" s="88"/>
      <c r="D40" s="88"/>
      <c r="E40" s="88"/>
      <c r="F40" s="89"/>
      <c r="G40" s="26">
        <f>SUM(G39,G33,G31,G27,G21,G19,G17,G13,G9)</f>
        <v>673</v>
      </c>
      <c r="H40" s="26">
        <f t="shared" ref="H40:O40" si="9">SUM(H39,H33,H31,H27,H21,H19,H17,H13,H9)</f>
        <v>650</v>
      </c>
      <c r="I40" s="26">
        <f t="shared" si="9"/>
        <v>23</v>
      </c>
      <c r="J40" s="26">
        <f t="shared" si="9"/>
        <v>461</v>
      </c>
      <c r="K40" s="26">
        <f t="shared" si="9"/>
        <v>444</v>
      </c>
      <c r="L40" s="26">
        <f t="shared" si="9"/>
        <v>17</v>
      </c>
      <c r="M40" s="26">
        <f t="shared" si="9"/>
        <v>90</v>
      </c>
      <c r="N40" s="26">
        <f t="shared" si="9"/>
        <v>90</v>
      </c>
      <c r="O40" s="26">
        <f t="shared" si="9"/>
        <v>0</v>
      </c>
      <c r="P40" s="20"/>
      <c r="Q40" s="20"/>
      <c r="R40" s="26">
        <f>SUM(R7:R39)</f>
        <v>1044</v>
      </c>
    </row>
    <row r="41" spans="1:18" x14ac:dyDescent="0.15">
      <c r="A41" s="87" t="s">
        <v>1745</v>
      </c>
      <c r="B41" s="88"/>
      <c r="C41" s="88"/>
      <c r="D41" s="88"/>
      <c r="E41" s="88"/>
      <c r="F41" s="89"/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0"/>
      <c r="Q41" s="20"/>
      <c r="R41" s="26">
        <v>0</v>
      </c>
    </row>
    <row r="42" spans="1:18" x14ac:dyDescent="0.15">
      <c r="A42" s="87" t="s">
        <v>1767</v>
      </c>
      <c r="B42" s="88"/>
      <c r="C42" s="88"/>
      <c r="D42" s="88"/>
      <c r="E42" s="88"/>
      <c r="F42" s="89"/>
      <c r="G42" s="26">
        <f>G40-G41</f>
        <v>673</v>
      </c>
      <c r="H42" s="26">
        <f t="shared" ref="H42:O42" si="10">H40-H41</f>
        <v>650</v>
      </c>
      <c r="I42" s="26">
        <f t="shared" si="10"/>
        <v>23</v>
      </c>
      <c r="J42" s="26">
        <f t="shared" si="10"/>
        <v>461</v>
      </c>
      <c r="K42" s="26">
        <f t="shared" si="10"/>
        <v>444</v>
      </c>
      <c r="L42" s="26">
        <f t="shared" si="10"/>
        <v>17</v>
      </c>
      <c r="M42" s="26">
        <f t="shared" si="10"/>
        <v>90</v>
      </c>
      <c r="N42" s="26">
        <f t="shared" si="10"/>
        <v>90</v>
      </c>
      <c r="O42" s="26">
        <f t="shared" si="10"/>
        <v>0</v>
      </c>
      <c r="P42" s="20"/>
      <c r="Q42" s="20"/>
      <c r="R42" s="26">
        <v>1044</v>
      </c>
    </row>
    <row r="44" spans="1:18" x14ac:dyDescent="0.15">
      <c r="D44" s="85" t="s">
        <v>2424</v>
      </c>
      <c r="E44" s="85"/>
      <c r="F44" s="85"/>
      <c r="G44" s="85" t="s">
        <v>1781</v>
      </c>
      <c r="H44" s="85"/>
      <c r="I44" s="85" t="s">
        <v>1782</v>
      </c>
      <c r="J44" s="85"/>
      <c r="K44" s="83" t="s">
        <v>1783</v>
      </c>
      <c r="L44" s="84"/>
    </row>
    <row r="45" spans="1:18" x14ac:dyDescent="0.15">
      <c r="D45" s="85"/>
      <c r="E45" s="85"/>
      <c r="F45" s="85"/>
      <c r="G45" s="22" t="s">
        <v>1784</v>
      </c>
      <c r="H45" s="22" t="s">
        <v>1785</v>
      </c>
      <c r="I45" s="22" t="s">
        <v>1784</v>
      </c>
      <c r="J45" s="22" t="s">
        <v>1785</v>
      </c>
      <c r="K45" s="22" t="s">
        <v>1784</v>
      </c>
      <c r="L45" s="22" t="s">
        <v>1785</v>
      </c>
    </row>
    <row r="46" spans="1:18" x14ac:dyDescent="0.15">
      <c r="D46" s="85" t="s">
        <v>1316</v>
      </c>
      <c r="E46" s="85"/>
      <c r="F46" s="83"/>
      <c r="G46" s="23">
        <f>SUMIF($E$7:$E$39,D46,$G$7:$G$39)</f>
        <v>0</v>
      </c>
      <c r="H46" s="23">
        <f>SUMIF($E$7:$E$39,D46,$H$7:$H$39)</f>
        <v>0</v>
      </c>
      <c r="I46" s="23">
        <f>SUMIF($E$7:$E$39,D46,$J$7:$J$39)</f>
        <v>0</v>
      </c>
      <c r="J46" s="23">
        <f>SUMIF($E$7:$E$39,D46,$K$7:$K$39)</f>
        <v>0</v>
      </c>
      <c r="K46" s="23">
        <f>SUM(G46,I46)</f>
        <v>0</v>
      </c>
      <c r="L46" s="23">
        <f>SUM(H46,J46)</f>
        <v>0</v>
      </c>
    </row>
    <row r="47" spans="1:18" x14ac:dyDescent="0.15">
      <c r="D47" s="85" t="s">
        <v>1317</v>
      </c>
      <c r="E47" s="85"/>
      <c r="F47" s="83"/>
      <c r="G47" s="23">
        <f>SUMIF($E$7:$E$39,D47,$G$7:$G$39)</f>
        <v>484</v>
      </c>
      <c r="H47" s="23">
        <f>SUMIF($E$7:$E$39,D47,$H$7:$H$39)</f>
        <v>470</v>
      </c>
      <c r="I47" s="23">
        <f>SUMIF($E$7:$E$39,D47,$J$7:$J$39)</f>
        <v>0</v>
      </c>
      <c r="J47" s="23">
        <f>SUMIF($E$7:$E$39,D47,$K$7:$K$39)</f>
        <v>0</v>
      </c>
      <c r="K47" s="23">
        <f t="shared" ref="K47:L49" si="11">SUM(G47,I47)</f>
        <v>484</v>
      </c>
      <c r="L47" s="23">
        <f t="shared" si="11"/>
        <v>470</v>
      </c>
    </row>
    <row r="48" spans="1:18" x14ac:dyDescent="0.15">
      <c r="D48" s="85" t="s">
        <v>1318</v>
      </c>
      <c r="E48" s="85"/>
      <c r="F48" s="83"/>
      <c r="G48" s="23">
        <f>SUMIF($E$7:$E$39,D48,$G$7:$G$39)</f>
        <v>133</v>
      </c>
      <c r="H48" s="23">
        <f>SUMIF($E$7:$E$39,D48,$H$7:$H$39)</f>
        <v>133</v>
      </c>
      <c r="I48" s="23">
        <f>SUMIF($E$7:$E$39,D48,$J$7:$J$39)</f>
        <v>111</v>
      </c>
      <c r="J48" s="23">
        <f>SUMIF($E$7:$E$39,D48,$K$7:$K$39)</f>
        <v>98</v>
      </c>
      <c r="K48" s="23">
        <f t="shared" si="11"/>
        <v>244</v>
      </c>
      <c r="L48" s="23">
        <f t="shared" si="11"/>
        <v>231</v>
      </c>
    </row>
    <row r="49" spans="4:12" x14ac:dyDescent="0.15">
      <c r="D49" s="85" t="s">
        <v>1319</v>
      </c>
      <c r="E49" s="85"/>
      <c r="F49" s="83"/>
      <c r="G49" s="23">
        <f>SUMIF($E$7:$E$39,D49,$G$7:$G$39)</f>
        <v>56</v>
      </c>
      <c r="H49" s="23">
        <f>SUMIF($E$7:$E$39,D49,$H$7:$H$39)</f>
        <v>47</v>
      </c>
      <c r="I49" s="23">
        <f>SUMIF($E$7:$E$39,D49,$J$7:$J$39)</f>
        <v>350</v>
      </c>
      <c r="J49" s="23">
        <f>SUMIF($E$7:$E$39,D49,$K$7:$K$39)</f>
        <v>346</v>
      </c>
      <c r="K49" s="23">
        <f t="shared" si="11"/>
        <v>406</v>
      </c>
      <c r="L49" s="23">
        <f t="shared" si="11"/>
        <v>393</v>
      </c>
    </row>
    <row r="50" spans="4:12" x14ac:dyDescent="0.15">
      <c r="D50" s="85" t="s">
        <v>1783</v>
      </c>
      <c r="E50" s="85"/>
      <c r="F50" s="83"/>
      <c r="G50" s="23">
        <f>SUM(G46:G49)</f>
        <v>673</v>
      </c>
      <c r="H50" s="23">
        <f>SUM(H46:H49)</f>
        <v>650</v>
      </c>
      <c r="I50" s="23">
        <f t="shared" ref="I50:L50" si="12">SUM(I46:I49)</f>
        <v>461</v>
      </c>
      <c r="J50" s="23">
        <f t="shared" si="12"/>
        <v>444</v>
      </c>
      <c r="K50" s="23">
        <f t="shared" si="12"/>
        <v>1134</v>
      </c>
      <c r="L50" s="23">
        <f t="shared" si="12"/>
        <v>1094</v>
      </c>
    </row>
  </sheetData>
  <mergeCells count="25">
    <mergeCell ref="D47:F47"/>
    <mergeCell ref="D48:F48"/>
    <mergeCell ref="D49:F49"/>
    <mergeCell ref="D50:F50"/>
    <mergeCell ref="D44:F45"/>
    <mergeCell ref="G44:H44"/>
    <mergeCell ref="I44:J44"/>
    <mergeCell ref="K44:L44"/>
    <mergeCell ref="D46:F46"/>
    <mergeCell ref="A40:F40"/>
    <mergeCell ref="A41:F41"/>
    <mergeCell ref="A42:F42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1"/>
  <sheetViews>
    <sheetView topLeftCell="A4" workbookViewId="0">
      <selection activeCell="B14" sqref="B14"/>
    </sheetView>
  </sheetViews>
  <sheetFormatPr defaultRowHeight="13.5" x14ac:dyDescent="0.15"/>
  <cols>
    <col min="2" max="2" width="43.375" bestFit="1" customWidth="1"/>
  </cols>
  <sheetData>
    <row r="2" spans="1:8" x14ac:dyDescent="0.15">
      <c r="A2" s="91" t="s">
        <v>1314</v>
      </c>
      <c r="B2" s="92"/>
      <c r="C2" s="37"/>
      <c r="D2" s="37"/>
    </row>
    <row r="3" spans="1:8" ht="14.25" x14ac:dyDescent="0.15">
      <c r="A3" s="6" t="s">
        <v>1315</v>
      </c>
      <c r="B3" s="39" t="s">
        <v>1321</v>
      </c>
      <c r="C3" s="40"/>
      <c r="D3" s="40"/>
    </row>
    <row r="4" spans="1:8" ht="14.25" x14ac:dyDescent="0.15">
      <c r="A4" s="6" t="s">
        <v>1254</v>
      </c>
      <c r="B4" s="39" t="s">
        <v>1875</v>
      </c>
      <c r="C4" s="40"/>
      <c r="D4" s="40"/>
    </row>
    <row r="5" spans="1:8" ht="14.25" x14ac:dyDescent="0.15">
      <c r="A5" s="6" t="s">
        <v>1255</v>
      </c>
      <c r="B5" s="39" t="s">
        <v>1876</v>
      </c>
      <c r="C5" s="40"/>
      <c r="D5" s="40"/>
    </row>
    <row r="6" spans="1:8" ht="14.25" x14ac:dyDescent="0.15">
      <c r="A6" s="6" t="s">
        <v>1256</v>
      </c>
      <c r="B6" s="39" t="s">
        <v>1877</v>
      </c>
      <c r="C6" s="40"/>
      <c r="D6" s="40"/>
    </row>
    <row r="7" spans="1:8" ht="14.25" x14ac:dyDescent="0.15">
      <c r="A7" s="6" t="s">
        <v>1258</v>
      </c>
      <c r="B7" s="7" t="s">
        <v>1947</v>
      </c>
      <c r="C7" s="40"/>
      <c r="D7" s="40"/>
    </row>
    <row r="8" spans="1:8" ht="14.25" x14ac:dyDescent="0.15">
      <c r="A8" s="6" t="s">
        <v>1257</v>
      </c>
      <c r="B8" s="7" t="s">
        <v>1948</v>
      </c>
      <c r="C8" s="40"/>
      <c r="D8" s="40"/>
    </row>
    <row r="9" spans="1:8" ht="14.25" x14ac:dyDescent="0.15">
      <c r="A9" s="6" t="s">
        <v>1266</v>
      </c>
      <c r="B9" s="7" t="s">
        <v>1944</v>
      </c>
      <c r="C9" s="40"/>
      <c r="D9" s="40"/>
    </row>
    <row r="10" spans="1:8" ht="14.25" x14ac:dyDescent="0.15">
      <c r="A10" s="6" t="s">
        <v>1300</v>
      </c>
      <c r="B10" s="7" t="s">
        <v>1949</v>
      </c>
      <c r="C10" s="40"/>
      <c r="D10" s="40"/>
    </row>
    <row r="11" spans="1:8" x14ac:dyDescent="0.15">
      <c r="A11" s="38" t="s">
        <v>1945</v>
      </c>
      <c r="B11" s="7" t="s">
        <v>1946</v>
      </c>
      <c r="D11" s="37"/>
    </row>
    <row r="12" spans="1:8" x14ac:dyDescent="0.15">
      <c r="A12" s="38"/>
      <c r="B12" s="7"/>
      <c r="D12" s="37"/>
    </row>
    <row r="13" spans="1:8" x14ac:dyDescent="0.15">
      <c r="A13" s="93" t="s">
        <v>1320</v>
      </c>
      <c r="B13" s="93"/>
      <c r="D13" s="37"/>
      <c r="E13" s="37"/>
      <c r="F13" s="37"/>
    </row>
    <row r="14" spans="1:8" ht="14.25" x14ac:dyDescent="0.15">
      <c r="A14" s="8" t="s">
        <v>1829</v>
      </c>
      <c r="B14" s="46" t="s">
        <v>1878</v>
      </c>
      <c r="C14" s="36"/>
      <c r="D14" s="49"/>
      <c r="E14" s="36"/>
      <c r="F14" s="36"/>
      <c r="G14" s="36"/>
      <c r="H14" s="37"/>
    </row>
    <row r="15" spans="1:8" ht="14.25" x14ac:dyDescent="0.15">
      <c r="A15" s="8" t="s">
        <v>1254</v>
      </c>
      <c r="B15" s="46" t="s">
        <v>1879</v>
      </c>
      <c r="C15" s="36"/>
      <c r="D15" s="49"/>
      <c r="E15" s="36"/>
      <c r="F15" s="36"/>
      <c r="G15" s="36"/>
      <c r="H15" s="37"/>
    </row>
    <row r="16" spans="1:8" ht="14.25" x14ac:dyDescent="0.15">
      <c r="A16" s="8" t="s">
        <v>1255</v>
      </c>
      <c r="B16" s="46" t="s">
        <v>1880</v>
      </c>
      <c r="C16" s="36"/>
      <c r="D16" s="49"/>
      <c r="E16" s="36"/>
      <c r="F16" s="36"/>
      <c r="G16" s="36"/>
      <c r="H16" s="37"/>
    </row>
    <row r="17" spans="1:8" ht="14.25" x14ac:dyDescent="0.15">
      <c r="A17" s="8" t="s">
        <v>1256</v>
      </c>
      <c r="B17" s="46" t="s">
        <v>1881</v>
      </c>
      <c r="C17" s="36"/>
      <c r="D17" s="49"/>
      <c r="E17" s="36"/>
      <c r="F17" s="36"/>
      <c r="G17" s="36"/>
      <c r="H17" s="37"/>
    </row>
    <row r="18" spans="1:8" ht="14.25" x14ac:dyDescent="0.15">
      <c r="A18" s="8" t="s">
        <v>1258</v>
      </c>
      <c r="B18" s="46" t="s">
        <v>1882</v>
      </c>
      <c r="C18" s="36"/>
      <c r="D18" s="49"/>
      <c r="E18" s="36"/>
      <c r="F18" s="36"/>
      <c r="G18" s="36"/>
      <c r="H18" s="37"/>
    </row>
    <row r="19" spans="1:8" ht="14.25" x14ac:dyDescent="0.15">
      <c r="A19" s="8" t="s">
        <v>1257</v>
      </c>
      <c r="B19" s="46" t="s">
        <v>1883</v>
      </c>
      <c r="C19" s="36"/>
      <c r="D19" s="49"/>
      <c r="E19" s="36"/>
      <c r="F19" s="36"/>
      <c r="G19" s="36"/>
      <c r="H19" s="37"/>
    </row>
    <row r="20" spans="1:8" ht="14.25" x14ac:dyDescent="0.15">
      <c r="A20" s="8" t="s">
        <v>1266</v>
      </c>
      <c r="B20" s="46" t="s">
        <v>1884</v>
      </c>
      <c r="C20" s="36"/>
      <c r="D20" s="49"/>
      <c r="E20" s="36"/>
      <c r="F20" s="36"/>
      <c r="G20" s="36"/>
      <c r="H20" s="37"/>
    </row>
    <row r="21" spans="1:8" ht="14.25" x14ac:dyDescent="0.15">
      <c r="A21" s="8" t="s">
        <v>1300</v>
      </c>
      <c r="B21" s="46" t="s">
        <v>1885</v>
      </c>
      <c r="C21" s="36"/>
      <c r="D21" s="49"/>
      <c r="E21" s="36"/>
      <c r="F21" s="36"/>
      <c r="G21" s="36"/>
      <c r="H21" s="37"/>
    </row>
    <row r="22" spans="1:8" ht="14.25" x14ac:dyDescent="0.15">
      <c r="A22" s="8" t="s">
        <v>1261</v>
      </c>
      <c r="B22" s="46" t="s">
        <v>1886</v>
      </c>
      <c r="C22" s="36"/>
      <c r="D22" s="49"/>
      <c r="E22" s="36"/>
      <c r="F22" s="36"/>
      <c r="G22" s="36"/>
      <c r="H22" s="37"/>
    </row>
    <row r="23" spans="1:8" ht="14.25" x14ac:dyDescent="0.15">
      <c r="A23" s="8" t="s">
        <v>1267</v>
      </c>
      <c r="B23" s="46" t="s">
        <v>1887</v>
      </c>
      <c r="C23" s="36"/>
      <c r="D23" s="49"/>
      <c r="E23" s="36"/>
      <c r="F23" s="36"/>
      <c r="G23" s="36"/>
      <c r="H23" s="37"/>
    </row>
    <row r="24" spans="1:8" ht="14.25" x14ac:dyDescent="0.15">
      <c r="A24" s="8" t="s">
        <v>1293</v>
      </c>
      <c r="B24" s="47" t="s">
        <v>1857</v>
      </c>
      <c r="C24" s="36"/>
      <c r="D24" s="50"/>
      <c r="E24" s="36"/>
      <c r="F24" s="36"/>
      <c r="G24" s="36"/>
      <c r="H24" s="37"/>
    </row>
    <row r="25" spans="1:8" ht="14.25" customHeight="1" x14ac:dyDescent="0.15">
      <c r="A25" s="8" t="s">
        <v>1291</v>
      </c>
      <c r="B25" s="47" t="s">
        <v>1888</v>
      </c>
      <c r="C25" s="36"/>
      <c r="D25" s="50"/>
      <c r="E25" s="36"/>
      <c r="F25" s="36"/>
      <c r="G25" s="36"/>
      <c r="H25" s="37"/>
    </row>
    <row r="26" spans="1:8" ht="14.25" x14ac:dyDescent="0.15">
      <c r="A26" s="8" t="s">
        <v>1304</v>
      </c>
      <c r="B26" s="47" t="s">
        <v>1889</v>
      </c>
      <c r="C26" s="36"/>
      <c r="D26" s="50"/>
      <c r="E26" s="36"/>
      <c r="F26" s="36"/>
      <c r="G26" s="36"/>
      <c r="H26" s="37"/>
    </row>
    <row r="27" spans="1:8" ht="14.25" x14ac:dyDescent="0.15">
      <c r="A27" s="8" t="s">
        <v>1262</v>
      </c>
      <c r="B27" s="47" t="s">
        <v>1890</v>
      </c>
      <c r="C27" s="36"/>
      <c r="D27" s="50"/>
      <c r="E27" s="36"/>
      <c r="F27" s="36"/>
      <c r="G27" s="36"/>
      <c r="H27" s="37"/>
    </row>
    <row r="28" spans="1:8" ht="14.25" x14ac:dyDescent="0.15">
      <c r="A28" s="8" t="s">
        <v>1294</v>
      </c>
      <c r="B28" s="47" t="s">
        <v>1891</v>
      </c>
      <c r="C28" s="36"/>
      <c r="D28" s="50"/>
      <c r="E28" s="36"/>
      <c r="F28" s="36"/>
      <c r="G28" s="36"/>
      <c r="H28" s="37"/>
    </row>
    <row r="29" spans="1:8" ht="14.25" customHeight="1" x14ac:dyDescent="0.15">
      <c r="A29" s="8" t="s">
        <v>1284</v>
      </c>
      <c r="B29" s="48" t="s">
        <v>1892</v>
      </c>
      <c r="C29" s="36"/>
      <c r="D29" s="51"/>
      <c r="E29" s="36"/>
      <c r="F29" s="36"/>
      <c r="G29" s="36"/>
      <c r="H29" s="37"/>
    </row>
    <row r="30" spans="1:8" ht="14.25" x14ac:dyDescent="0.15">
      <c r="A30" s="8" t="s">
        <v>1275</v>
      </c>
      <c r="B30" s="47" t="s">
        <v>1893</v>
      </c>
      <c r="C30" s="36"/>
      <c r="D30" s="50"/>
      <c r="E30" s="36"/>
      <c r="F30" s="36"/>
      <c r="G30" s="36"/>
      <c r="H30" s="37"/>
    </row>
    <row r="31" spans="1:8" ht="14.25" x14ac:dyDescent="0.15">
      <c r="A31" s="8" t="s">
        <v>1303</v>
      </c>
      <c r="B31" s="48" t="s">
        <v>1894</v>
      </c>
      <c r="C31" s="36"/>
      <c r="D31" s="51"/>
      <c r="E31" s="36"/>
      <c r="F31" s="36"/>
      <c r="G31" s="36"/>
      <c r="H31" s="37"/>
    </row>
    <row r="32" spans="1:8" ht="14.25" x14ac:dyDescent="0.15">
      <c r="A32" s="8" t="s">
        <v>1306</v>
      </c>
      <c r="B32" s="48" t="s">
        <v>1895</v>
      </c>
      <c r="C32" s="36"/>
      <c r="D32" s="51"/>
      <c r="E32" s="36"/>
      <c r="F32" s="36"/>
      <c r="G32" s="36"/>
      <c r="H32" s="37"/>
    </row>
    <row r="33" spans="1:8" ht="14.25" x14ac:dyDescent="0.15">
      <c r="A33" s="8" t="s">
        <v>1273</v>
      </c>
      <c r="B33" s="47" t="s">
        <v>1896</v>
      </c>
      <c r="C33" s="36"/>
      <c r="D33" s="50"/>
      <c r="E33" s="36"/>
      <c r="F33" s="36"/>
      <c r="G33" s="36"/>
      <c r="H33" s="37"/>
    </row>
    <row r="34" spans="1:8" ht="14.25" x14ac:dyDescent="0.15">
      <c r="A34" s="8" t="s">
        <v>1271</v>
      </c>
      <c r="B34" s="48" t="s">
        <v>1897</v>
      </c>
      <c r="C34" s="36"/>
      <c r="D34" s="51"/>
      <c r="E34" s="36"/>
      <c r="F34" s="36"/>
      <c r="G34" s="36"/>
      <c r="H34" s="37"/>
    </row>
    <row r="35" spans="1:8" ht="14.25" x14ac:dyDescent="0.15">
      <c r="A35" s="8" t="s">
        <v>1264</v>
      </c>
      <c r="B35" s="48" t="s">
        <v>1898</v>
      </c>
      <c r="C35" s="36"/>
      <c r="D35" s="51"/>
      <c r="E35" s="36"/>
      <c r="F35" s="36"/>
      <c r="G35" s="36"/>
      <c r="H35" s="37"/>
    </row>
    <row r="36" spans="1:8" ht="14.25" x14ac:dyDescent="0.15">
      <c r="A36" s="8" t="s">
        <v>1305</v>
      </c>
      <c r="B36" s="48" t="s">
        <v>1899</v>
      </c>
      <c r="C36" s="36"/>
      <c r="D36" s="51"/>
      <c r="E36" s="36"/>
      <c r="F36" s="36"/>
      <c r="G36" s="36"/>
      <c r="H36" s="37"/>
    </row>
    <row r="37" spans="1:8" ht="14.25" x14ac:dyDescent="0.15">
      <c r="A37" s="8" t="s">
        <v>1277</v>
      </c>
      <c r="B37" s="47" t="s">
        <v>1900</v>
      </c>
      <c r="C37" s="36"/>
      <c r="D37" s="50"/>
      <c r="E37" s="36"/>
      <c r="F37" s="36"/>
      <c r="G37" s="36"/>
      <c r="H37" s="37"/>
    </row>
    <row r="38" spans="1:8" ht="14.25" x14ac:dyDescent="0.15">
      <c r="A38" s="8" t="s">
        <v>1298</v>
      </c>
      <c r="B38" s="47" t="s">
        <v>1901</v>
      </c>
      <c r="C38" s="36"/>
      <c r="D38" s="50"/>
      <c r="E38" s="36"/>
      <c r="F38" s="36"/>
      <c r="G38" s="36"/>
      <c r="H38" s="37"/>
    </row>
    <row r="39" spans="1:8" ht="14.25" x14ac:dyDescent="0.15">
      <c r="A39" s="8" t="s">
        <v>1301</v>
      </c>
      <c r="B39" s="47" t="s">
        <v>1902</v>
      </c>
      <c r="C39" s="36"/>
      <c r="D39" s="50"/>
      <c r="E39" s="36"/>
      <c r="F39" s="36"/>
      <c r="G39" s="36"/>
      <c r="H39" s="37"/>
    </row>
    <row r="40" spans="1:8" ht="14.25" x14ac:dyDescent="0.15">
      <c r="A40" s="8" t="s">
        <v>1263</v>
      </c>
      <c r="B40" s="47" t="s">
        <v>1903</v>
      </c>
      <c r="C40" s="36"/>
      <c r="D40" s="50"/>
      <c r="E40" s="36"/>
      <c r="F40" s="36"/>
      <c r="G40" s="36"/>
      <c r="H40" s="37"/>
    </row>
    <row r="41" spans="1:8" ht="14.25" x14ac:dyDescent="0.15">
      <c r="A41" s="8" t="s">
        <v>1299</v>
      </c>
      <c r="B41" s="47" t="s">
        <v>1904</v>
      </c>
      <c r="C41" s="36"/>
      <c r="D41" s="50"/>
      <c r="E41" s="36"/>
      <c r="F41" s="36"/>
      <c r="G41" s="36"/>
      <c r="H41" s="37"/>
    </row>
    <row r="42" spans="1:8" ht="14.25" x14ac:dyDescent="0.15">
      <c r="A42" s="8" t="s">
        <v>1280</v>
      </c>
      <c r="B42" s="47" t="s">
        <v>1905</v>
      </c>
      <c r="C42" s="36"/>
      <c r="D42" s="50"/>
      <c r="E42" s="36"/>
      <c r="F42" s="36"/>
      <c r="G42" s="36"/>
      <c r="H42" s="37"/>
    </row>
    <row r="43" spans="1:8" ht="14.25" x14ac:dyDescent="0.15">
      <c r="A43" s="8" t="s">
        <v>1287</v>
      </c>
      <c r="B43" s="47" t="s">
        <v>1906</v>
      </c>
      <c r="C43" s="36"/>
      <c r="D43" s="50"/>
      <c r="E43" s="36"/>
      <c r="F43" s="36"/>
      <c r="G43" s="36"/>
      <c r="H43" s="37"/>
    </row>
    <row r="44" spans="1:8" ht="14.25" x14ac:dyDescent="0.15">
      <c r="A44" s="8" t="s">
        <v>1285</v>
      </c>
      <c r="B44" s="47" t="s">
        <v>1907</v>
      </c>
      <c r="C44" s="36"/>
      <c r="D44" s="50"/>
      <c r="E44" s="36"/>
      <c r="F44" s="36"/>
      <c r="G44" s="36"/>
      <c r="H44" s="37"/>
    </row>
    <row r="45" spans="1:8" ht="14.25" x14ac:dyDescent="0.15">
      <c r="A45" s="8" t="s">
        <v>1279</v>
      </c>
      <c r="B45" s="47" t="s">
        <v>1908</v>
      </c>
      <c r="C45" s="36"/>
      <c r="D45" s="50"/>
      <c r="E45" s="36"/>
      <c r="F45" s="36"/>
      <c r="G45" s="36"/>
      <c r="H45" s="37"/>
    </row>
    <row r="46" spans="1:8" ht="14.25" x14ac:dyDescent="0.15">
      <c r="A46" s="8" t="s">
        <v>1270</v>
      </c>
      <c r="B46" s="47" t="s">
        <v>1909</v>
      </c>
      <c r="C46" s="36"/>
      <c r="D46" s="50"/>
      <c r="E46" s="36"/>
      <c r="F46" s="36"/>
      <c r="G46" s="36"/>
      <c r="H46" s="37"/>
    </row>
    <row r="47" spans="1:8" ht="14.25" x14ac:dyDescent="0.15">
      <c r="A47" s="8" t="s">
        <v>1297</v>
      </c>
      <c r="B47" s="47" t="s">
        <v>1910</v>
      </c>
      <c r="C47" s="36"/>
      <c r="D47" s="50"/>
      <c r="E47" s="36"/>
      <c r="F47" s="36"/>
      <c r="G47" s="36"/>
      <c r="H47" s="37"/>
    </row>
    <row r="48" spans="1:8" ht="14.25" x14ac:dyDescent="0.15">
      <c r="A48" s="8" t="s">
        <v>1302</v>
      </c>
      <c r="B48" s="47" t="s">
        <v>1911</v>
      </c>
      <c r="C48" s="36"/>
      <c r="D48" s="51"/>
      <c r="E48" s="36"/>
      <c r="F48" s="36"/>
      <c r="G48" s="36"/>
      <c r="H48" s="37"/>
    </row>
    <row r="49" spans="1:8" ht="14.25" x14ac:dyDescent="0.15">
      <c r="A49" s="8" t="s">
        <v>1295</v>
      </c>
      <c r="B49" s="47" t="s">
        <v>1912</v>
      </c>
      <c r="C49" s="36"/>
      <c r="D49" s="51"/>
      <c r="E49" s="36"/>
      <c r="F49" s="36"/>
      <c r="G49" s="36"/>
      <c r="H49" s="37"/>
    </row>
    <row r="50" spans="1:8" ht="14.25" x14ac:dyDescent="0.15">
      <c r="A50" s="8" t="s">
        <v>1269</v>
      </c>
      <c r="B50" s="47" t="s">
        <v>1913</v>
      </c>
      <c r="C50" s="36"/>
      <c r="D50" s="51"/>
      <c r="E50" s="36"/>
      <c r="F50" s="36"/>
      <c r="G50" s="36"/>
      <c r="H50" s="37"/>
    </row>
    <row r="51" spans="1:8" ht="14.25" x14ac:dyDescent="0.15">
      <c r="A51" s="8" t="s">
        <v>1292</v>
      </c>
      <c r="B51" s="47" t="s">
        <v>1914</v>
      </c>
      <c r="C51" s="36"/>
      <c r="D51" s="51"/>
      <c r="E51" s="36"/>
      <c r="F51" s="36"/>
      <c r="G51" s="36"/>
      <c r="H51" s="37"/>
    </row>
    <row r="52" spans="1:8" ht="14.25" x14ac:dyDescent="0.15">
      <c r="A52" s="8" t="s">
        <v>1296</v>
      </c>
      <c r="B52" s="47" t="s">
        <v>1915</v>
      </c>
      <c r="C52" s="36"/>
      <c r="D52" s="51"/>
      <c r="E52" s="36"/>
      <c r="F52" s="36"/>
      <c r="G52" s="36"/>
      <c r="H52" s="37"/>
    </row>
    <row r="53" spans="1:8" ht="14.25" x14ac:dyDescent="0.15">
      <c r="A53" s="8" t="s">
        <v>1286</v>
      </c>
      <c r="B53" s="47" t="s">
        <v>1916</v>
      </c>
      <c r="C53" s="36"/>
      <c r="D53" s="51"/>
      <c r="E53" s="36"/>
      <c r="F53" s="36"/>
      <c r="G53" s="36"/>
      <c r="H53" s="37"/>
    </row>
    <row r="54" spans="1:8" ht="14.25" x14ac:dyDescent="0.15">
      <c r="A54" s="8" t="s">
        <v>1283</v>
      </c>
      <c r="B54" s="47" t="s">
        <v>1917</v>
      </c>
      <c r="C54" s="36"/>
      <c r="D54" s="51"/>
      <c r="E54" s="36"/>
      <c r="F54" s="36"/>
      <c r="G54" s="36"/>
      <c r="H54" s="37"/>
    </row>
    <row r="55" spans="1:8" ht="14.25" x14ac:dyDescent="0.15">
      <c r="A55" s="8" t="s">
        <v>1276</v>
      </c>
      <c r="B55" s="47" t="s">
        <v>1918</v>
      </c>
      <c r="C55" s="36"/>
      <c r="D55" s="51"/>
      <c r="E55" s="36"/>
      <c r="F55" s="36"/>
      <c r="G55" s="36"/>
      <c r="H55" s="37"/>
    </row>
    <row r="56" spans="1:8" ht="14.25" x14ac:dyDescent="0.15">
      <c r="A56" s="8" t="s">
        <v>1274</v>
      </c>
      <c r="B56" s="47" t="s">
        <v>1919</v>
      </c>
      <c r="C56" s="36"/>
      <c r="D56" s="51"/>
      <c r="E56" s="36"/>
      <c r="F56" s="36"/>
      <c r="G56" s="36"/>
      <c r="H56" s="37"/>
    </row>
    <row r="57" spans="1:8" ht="14.25" x14ac:dyDescent="0.15">
      <c r="A57" s="8" t="s">
        <v>1282</v>
      </c>
      <c r="B57" s="47" t="s">
        <v>1920</v>
      </c>
      <c r="C57" s="36"/>
      <c r="D57" s="51"/>
      <c r="E57" s="36"/>
      <c r="F57" s="36"/>
      <c r="G57" s="36"/>
      <c r="H57" s="37"/>
    </row>
    <row r="58" spans="1:8" ht="14.25" x14ac:dyDescent="0.15">
      <c r="A58" s="8" t="s">
        <v>1281</v>
      </c>
      <c r="B58" s="47" t="s">
        <v>1921</v>
      </c>
      <c r="C58" s="36"/>
      <c r="D58" s="51"/>
      <c r="E58" s="36"/>
      <c r="F58" s="36"/>
      <c r="G58" s="36"/>
      <c r="H58" s="37"/>
    </row>
    <row r="59" spans="1:8" ht="14.25" x14ac:dyDescent="0.15">
      <c r="A59" s="8" t="s">
        <v>1278</v>
      </c>
      <c r="B59" s="47" t="s">
        <v>1922</v>
      </c>
      <c r="C59" s="36"/>
      <c r="D59" s="51"/>
      <c r="E59" s="36"/>
      <c r="F59" s="36"/>
      <c r="G59" s="36"/>
      <c r="H59" s="37"/>
    </row>
    <row r="60" spans="1:8" ht="14.25" x14ac:dyDescent="0.15">
      <c r="A60" s="8" t="s">
        <v>1289</v>
      </c>
      <c r="B60" s="47" t="s">
        <v>1923</v>
      </c>
      <c r="C60" s="36"/>
      <c r="D60" s="51"/>
      <c r="E60" s="36"/>
      <c r="F60" s="36"/>
      <c r="G60" s="36"/>
      <c r="H60" s="37"/>
    </row>
    <row r="61" spans="1:8" ht="14.25" x14ac:dyDescent="0.15">
      <c r="A61" s="8" t="s">
        <v>1272</v>
      </c>
      <c r="B61" s="47" t="s">
        <v>1924</v>
      </c>
      <c r="C61" s="36"/>
      <c r="D61" s="51"/>
      <c r="E61" s="36"/>
      <c r="F61" s="36"/>
      <c r="G61" s="36"/>
      <c r="H61" s="37"/>
    </row>
    <row r="62" spans="1:8" ht="14.25" x14ac:dyDescent="0.15">
      <c r="A62" s="8" t="s">
        <v>1288</v>
      </c>
      <c r="B62" s="47" t="s">
        <v>1925</v>
      </c>
      <c r="C62" s="36"/>
      <c r="D62" s="51"/>
      <c r="E62" s="36"/>
      <c r="F62" s="36"/>
      <c r="G62" s="36"/>
      <c r="H62" s="37"/>
    </row>
    <row r="63" spans="1:8" ht="14.25" x14ac:dyDescent="0.15">
      <c r="A63" s="8" t="s">
        <v>1290</v>
      </c>
      <c r="B63" s="47" t="s">
        <v>1926</v>
      </c>
      <c r="C63" s="36"/>
      <c r="D63" s="51"/>
      <c r="E63" s="36"/>
      <c r="F63" s="36"/>
      <c r="G63" s="36"/>
      <c r="H63" s="37"/>
    </row>
    <row r="64" spans="1:8" ht="14.25" x14ac:dyDescent="0.15">
      <c r="A64" s="8" t="s">
        <v>1265</v>
      </c>
      <c r="B64" s="47" t="s">
        <v>1927</v>
      </c>
      <c r="C64" s="36"/>
      <c r="D64" s="51"/>
      <c r="E64" s="36"/>
      <c r="F64" s="36"/>
      <c r="G64" s="36"/>
      <c r="H64" s="37"/>
    </row>
    <row r="65" spans="1:8" ht="14.25" x14ac:dyDescent="0.15">
      <c r="A65" s="8" t="s">
        <v>1268</v>
      </c>
      <c r="B65" s="47" t="s">
        <v>1928</v>
      </c>
      <c r="C65" s="36"/>
      <c r="D65" s="51"/>
      <c r="E65" s="36"/>
      <c r="F65" s="36"/>
      <c r="G65" s="36"/>
      <c r="H65" s="37"/>
    </row>
    <row r="66" spans="1:8" ht="14.25" x14ac:dyDescent="0.15">
      <c r="A66" s="8" t="s">
        <v>1861</v>
      </c>
      <c r="B66" s="47" t="s">
        <v>1929</v>
      </c>
      <c r="C66" s="36"/>
      <c r="D66" s="51"/>
      <c r="E66" s="36"/>
      <c r="F66" s="36"/>
      <c r="G66" s="36"/>
      <c r="H66" s="37"/>
    </row>
    <row r="67" spans="1:8" ht="14.25" x14ac:dyDescent="0.15">
      <c r="A67" s="8" t="s">
        <v>1862</v>
      </c>
      <c r="B67" s="47" t="s">
        <v>1930</v>
      </c>
      <c r="C67" s="36"/>
      <c r="D67" s="51"/>
      <c r="E67" s="36"/>
      <c r="F67" s="36"/>
      <c r="G67" s="36"/>
      <c r="H67" s="37"/>
    </row>
    <row r="68" spans="1:8" ht="14.25" x14ac:dyDescent="0.15">
      <c r="A68" s="8" t="s">
        <v>1863</v>
      </c>
      <c r="B68" s="47" t="s">
        <v>1931</v>
      </c>
      <c r="C68" s="36"/>
      <c r="D68" s="51"/>
      <c r="E68" s="36"/>
      <c r="F68" s="36"/>
      <c r="G68" s="36"/>
      <c r="H68" s="37"/>
    </row>
    <row r="69" spans="1:8" ht="14.25" x14ac:dyDescent="0.15">
      <c r="A69" s="8" t="s">
        <v>1864</v>
      </c>
      <c r="B69" s="47" t="s">
        <v>1932</v>
      </c>
      <c r="C69" s="36"/>
      <c r="D69" s="51"/>
      <c r="E69" s="36"/>
      <c r="F69" s="36"/>
      <c r="G69" s="36"/>
      <c r="H69" s="37"/>
    </row>
    <row r="70" spans="1:8" ht="14.25" x14ac:dyDescent="0.15">
      <c r="A70" s="8" t="s">
        <v>1865</v>
      </c>
      <c r="B70" s="47" t="s">
        <v>1933</v>
      </c>
      <c r="C70" s="36"/>
      <c r="D70" s="51"/>
      <c r="E70" s="36"/>
      <c r="F70" s="36"/>
      <c r="G70" s="36"/>
      <c r="H70" s="37"/>
    </row>
    <row r="71" spans="1:8" ht="14.25" x14ac:dyDescent="0.15">
      <c r="A71" s="8" t="s">
        <v>1866</v>
      </c>
      <c r="B71" s="47" t="s">
        <v>1934</v>
      </c>
      <c r="C71" s="36"/>
      <c r="D71" s="51"/>
      <c r="E71" s="36"/>
      <c r="F71" s="36"/>
      <c r="G71" s="36"/>
      <c r="H71" s="37"/>
    </row>
    <row r="72" spans="1:8" ht="14.25" x14ac:dyDescent="0.15">
      <c r="A72" s="8" t="s">
        <v>1867</v>
      </c>
      <c r="B72" s="47" t="s">
        <v>1935</v>
      </c>
      <c r="C72" s="36"/>
      <c r="D72" s="51"/>
      <c r="E72" s="36"/>
      <c r="F72" s="36"/>
      <c r="G72" s="36"/>
      <c r="H72" s="37"/>
    </row>
    <row r="73" spans="1:8" ht="14.25" x14ac:dyDescent="0.15">
      <c r="A73" s="8" t="s">
        <v>1868</v>
      </c>
      <c r="B73" s="47" t="s">
        <v>1936</v>
      </c>
      <c r="C73" s="36"/>
      <c r="D73" s="51"/>
      <c r="E73" s="36"/>
      <c r="F73" s="36"/>
      <c r="G73" s="36"/>
      <c r="H73" s="37"/>
    </row>
    <row r="74" spans="1:8" ht="14.25" x14ac:dyDescent="0.15">
      <c r="A74" s="8" t="s">
        <v>1869</v>
      </c>
      <c r="B74" s="47" t="s">
        <v>1858</v>
      </c>
      <c r="C74" s="36"/>
      <c r="D74" s="51"/>
      <c r="E74" s="36"/>
      <c r="F74" s="36"/>
      <c r="G74" s="36"/>
      <c r="H74" s="37"/>
    </row>
    <row r="75" spans="1:8" ht="14.25" x14ac:dyDescent="0.15">
      <c r="A75" s="8" t="s">
        <v>1870</v>
      </c>
      <c r="B75" s="47" t="s">
        <v>1937</v>
      </c>
      <c r="C75" s="36"/>
      <c r="D75" s="51"/>
      <c r="E75" s="36"/>
      <c r="F75" s="36"/>
      <c r="G75" s="36"/>
      <c r="H75" s="37"/>
    </row>
    <row r="76" spans="1:8" ht="14.25" x14ac:dyDescent="0.15">
      <c r="A76" s="8" t="s">
        <v>1871</v>
      </c>
      <c r="B76" s="48" t="s">
        <v>1938</v>
      </c>
      <c r="C76" s="36"/>
      <c r="D76" s="51"/>
      <c r="E76" s="36"/>
      <c r="F76" s="36"/>
      <c r="G76" s="36"/>
      <c r="H76" s="37"/>
    </row>
    <row r="77" spans="1:8" ht="14.25" x14ac:dyDescent="0.15">
      <c r="A77" s="8" t="s">
        <v>1872</v>
      </c>
      <c r="B77" s="48" t="s">
        <v>1939</v>
      </c>
      <c r="C77" s="36"/>
      <c r="D77" s="51"/>
      <c r="E77" s="36"/>
      <c r="F77" s="36"/>
      <c r="G77" s="36"/>
      <c r="H77" s="37"/>
    </row>
    <row r="78" spans="1:8" ht="14.25" x14ac:dyDescent="0.15">
      <c r="A78" s="8" t="s">
        <v>1873</v>
      </c>
      <c r="B78" s="47" t="s">
        <v>1859</v>
      </c>
      <c r="C78" s="36"/>
      <c r="D78" s="51"/>
      <c r="E78" s="36"/>
      <c r="F78" s="36"/>
      <c r="G78" s="36"/>
      <c r="H78" s="37"/>
    </row>
    <row r="79" spans="1:8" ht="14.25" x14ac:dyDescent="0.15">
      <c r="A79" s="8" t="s">
        <v>1874</v>
      </c>
      <c r="B79" s="47" t="s">
        <v>1860</v>
      </c>
      <c r="C79" s="36"/>
      <c r="D79" s="51"/>
      <c r="E79" s="36"/>
      <c r="F79" s="36"/>
      <c r="G79" s="36"/>
      <c r="H79" s="37"/>
    </row>
    <row r="80" spans="1:8" x14ac:dyDescent="0.15">
      <c r="C80" s="37"/>
      <c r="D80" s="37"/>
      <c r="E80" s="37"/>
      <c r="F80" s="37"/>
      <c r="G80" s="37"/>
      <c r="H80" s="37"/>
    </row>
    <row r="81" spans="3:8" x14ac:dyDescent="0.15">
      <c r="C81" s="37"/>
      <c r="D81" s="37"/>
      <c r="E81" s="37"/>
      <c r="F81" s="37"/>
      <c r="G81" s="37"/>
      <c r="H81" s="37"/>
    </row>
  </sheetData>
  <mergeCells count="2">
    <mergeCell ref="A2:B2"/>
    <mergeCell ref="A13:B13"/>
  </mergeCells>
  <phoneticPr fontId="3"/>
  <pageMargins left="0.7" right="0.7" top="0.75" bottom="0.75" header="0.3" footer="0.3"/>
  <pageSetup paperSize="9" scale="72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view="pageBreakPreview" zoomScale="85" zoomScaleNormal="70" zoomScaleSheetLayoutView="85" workbookViewId="0">
      <pane xSplit="3" ySplit="6" topLeftCell="D16" activePane="bottomRight" state="frozen"/>
      <selection activeCell="Q31" sqref="Q31"/>
      <selection pane="topRight" activeCell="Q31" sqref="Q31"/>
      <selection pane="bottomLeft" activeCell="Q31" sqref="Q31"/>
      <selection pane="bottomRight" activeCell="A56" sqref="A56:F56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0" style="18" hidden="1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2884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2885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1778</v>
      </c>
      <c r="B7" s="20" t="s">
        <v>38</v>
      </c>
      <c r="C7" s="43" t="s">
        <v>153</v>
      </c>
      <c r="D7" s="43" t="s">
        <v>491</v>
      </c>
      <c r="E7" s="33" t="s">
        <v>1323</v>
      </c>
      <c r="F7" s="33" t="s">
        <v>1323</v>
      </c>
      <c r="G7" s="33">
        <v>0</v>
      </c>
      <c r="H7" s="33">
        <v>0</v>
      </c>
      <c r="I7" s="33">
        <v>0</v>
      </c>
      <c r="J7" s="33">
        <v>60</v>
      </c>
      <c r="K7" s="33">
        <v>60</v>
      </c>
      <c r="L7" s="33">
        <v>0</v>
      </c>
      <c r="M7" s="33">
        <v>0</v>
      </c>
      <c r="N7" s="33">
        <v>0</v>
      </c>
      <c r="O7" s="33">
        <v>0</v>
      </c>
      <c r="P7" s="33">
        <v>47</v>
      </c>
      <c r="Q7" s="33" t="s">
        <v>2619</v>
      </c>
      <c r="R7" s="33">
        <v>60</v>
      </c>
    </row>
    <row r="8" spans="1:18" x14ac:dyDescent="0.15">
      <c r="A8" s="20" t="s">
        <v>1778</v>
      </c>
      <c r="B8" s="20" t="s">
        <v>38</v>
      </c>
      <c r="C8" s="43" t="s">
        <v>153</v>
      </c>
      <c r="D8" s="43" t="s">
        <v>634</v>
      </c>
      <c r="E8" s="33" t="s">
        <v>1193</v>
      </c>
      <c r="F8" s="33" t="s">
        <v>1193</v>
      </c>
      <c r="G8" s="33">
        <v>30</v>
      </c>
      <c r="H8" s="33">
        <v>30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21</v>
      </c>
      <c r="Q8" s="33" t="s">
        <v>2621</v>
      </c>
      <c r="R8" s="33">
        <v>30</v>
      </c>
    </row>
    <row r="9" spans="1:18" x14ac:dyDescent="0.15">
      <c r="A9" s="20"/>
      <c r="B9" s="20"/>
      <c r="C9" s="43" t="s">
        <v>2895</v>
      </c>
      <c r="D9" s="43"/>
      <c r="E9" s="33"/>
      <c r="F9" s="33"/>
      <c r="G9" s="33">
        <f>SUM(G7:G8)</f>
        <v>30</v>
      </c>
      <c r="H9" s="33">
        <f t="shared" ref="H9:O9" si="0">SUM(H7:H8)</f>
        <v>30</v>
      </c>
      <c r="I9" s="33">
        <f t="shared" si="0"/>
        <v>0</v>
      </c>
      <c r="J9" s="33">
        <f t="shared" si="0"/>
        <v>60</v>
      </c>
      <c r="K9" s="33">
        <f t="shared" si="0"/>
        <v>60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0</v>
      </c>
      <c r="P9" s="33"/>
      <c r="Q9" s="33"/>
      <c r="R9" s="33"/>
    </row>
    <row r="10" spans="1:18" x14ac:dyDescent="0.15">
      <c r="A10" s="20" t="s">
        <v>1778</v>
      </c>
      <c r="B10" s="20" t="s">
        <v>38</v>
      </c>
      <c r="C10" s="43" t="s">
        <v>159</v>
      </c>
      <c r="D10" s="43" t="s">
        <v>736</v>
      </c>
      <c r="E10" s="33" t="s">
        <v>1321</v>
      </c>
      <c r="F10" s="33" t="s">
        <v>1321</v>
      </c>
      <c r="G10" s="33">
        <v>12</v>
      </c>
      <c r="H10" s="33">
        <v>9</v>
      </c>
      <c r="I10" s="33">
        <v>3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32</v>
      </c>
      <c r="Q10" s="33" t="s">
        <v>2618</v>
      </c>
      <c r="R10" s="33">
        <v>12</v>
      </c>
    </row>
    <row r="11" spans="1:18" x14ac:dyDescent="0.15">
      <c r="A11" s="20" t="s">
        <v>1778</v>
      </c>
      <c r="B11" s="20" t="s">
        <v>38</v>
      </c>
      <c r="C11" s="43" t="s">
        <v>159</v>
      </c>
      <c r="D11" s="43" t="s">
        <v>770</v>
      </c>
      <c r="E11" s="33" t="s">
        <v>1322</v>
      </c>
      <c r="F11" s="33" t="s">
        <v>1322</v>
      </c>
      <c r="G11" s="33">
        <v>58</v>
      </c>
      <c r="H11" s="33">
        <v>58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1</v>
      </c>
      <c r="Q11" s="33" t="s">
        <v>2114</v>
      </c>
      <c r="R11" s="33">
        <v>58</v>
      </c>
    </row>
    <row r="12" spans="1:18" x14ac:dyDescent="0.15">
      <c r="A12" s="20" t="s">
        <v>1778</v>
      </c>
      <c r="B12" s="20" t="s">
        <v>38</v>
      </c>
      <c r="C12" s="43" t="s">
        <v>159</v>
      </c>
      <c r="D12" s="43" t="s">
        <v>771</v>
      </c>
      <c r="E12" s="33" t="s">
        <v>1322</v>
      </c>
      <c r="F12" s="33" t="s">
        <v>1322</v>
      </c>
      <c r="G12" s="33">
        <v>58</v>
      </c>
      <c r="H12" s="33">
        <v>58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1</v>
      </c>
      <c r="Q12" s="33" t="s">
        <v>2114</v>
      </c>
      <c r="R12" s="33">
        <v>58</v>
      </c>
    </row>
    <row r="13" spans="1:18" x14ac:dyDescent="0.15">
      <c r="A13" s="20" t="s">
        <v>1778</v>
      </c>
      <c r="B13" s="20" t="s">
        <v>38</v>
      </c>
      <c r="C13" s="43" t="s">
        <v>159</v>
      </c>
      <c r="D13" s="43" t="s">
        <v>769</v>
      </c>
      <c r="E13" s="33" t="s">
        <v>1322</v>
      </c>
      <c r="F13" s="33" t="s">
        <v>1322</v>
      </c>
      <c r="G13" s="33">
        <v>50</v>
      </c>
      <c r="H13" s="33">
        <v>50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</v>
      </c>
      <c r="Q13" s="33" t="s">
        <v>2114</v>
      </c>
      <c r="R13" s="33">
        <v>50</v>
      </c>
    </row>
    <row r="14" spans="1:18" x14ac:dyDescent="0.15">
      <c r="A14" s="20" t="s">
        <v>1778</v>
      </c>
      <c r="B14" s="20" t="s">
        <v>38</v>
      </c>
      <c r="C14" s="43" t="s">
        <v>159</v>
      </c>
      <c r="D14" s="43" t="s">
        <v>766</v>
      </c>
      <c r="E14" s="33" t="s">
        <v>1322</v>
      </c>
      <c r="F14" s="33" t="s">
        <v>1322</v>
      </c>
      <c r="G14" s="33">
        <v>32</v>
      </c>
      <c r="H14" s="33">
        <v>32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 t="s">
        <v>2114</v>
      </c>
      <c r="R14" s="33">
        <v>32</v>
      </c>
    </row>
    <row r="15" spans="1:18" x14ac:dyDescent="0.15">
      <c r="A15" s="20" t="s">
        <v>1778</v>
      </c>
      <c r="B15" s="20" t="s">
        <v>38</v>
      </c>
      <c r="C15" s="43" t="s">
        <v>159</v>
      </c>
      <c r="D15" s="43" t="s">
        <v>760</v>
      </c>
      <c r="E15" s="33" t="s">
        <v>1323</v>
      </c>
      <c r="F15" s="33" t="s">
        <v>1323</v>
      </c>
      <c r="G15" s="33">
        <v>40</v>
      </c>
      <c r="H15" s="33">
        <v>40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54</v>
      </c>
      <c r="Q15" s="33" t="s">
        <v>2392</v>
      </c>
      <c r="R15" s="33">
        <v>40</v>
      </c>
    </row>
    <row r="16" spans="1:18" x14ac:dyDescent="0.15">
      <c r="A16" s="20" t="s">
        <v>1778</v>
      </c>
      <c r="B16" s="20" t="s">
        <v>38</v>
      </c>
      <c r="C16" s="43" t="s">
        <v>159</v>
      </c>
      <c r="D16" s="43" t="s">
        <v>701</v>
      </c>
      <c r="E16" s="33" t="s">
        <v>1193</v>
      </c>
      <c r="F16" s="33" t="s">
        <v>1193</v>
      </c>
      <c r="G16" s="33">
        <v>35</v>
      </c>
      <c r="H16" s="33">
        <v>35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12</v>
      </c>
      <c r="Q16" s="33" t="s">
        <v>1957</v>
      </c>
      <c r="R16" s="33">
        <v>35</v>
      </c>
    </row>
    <row r="17" spans="1:18" x14ac:dyDescent="0.15">
      <c r="A17" s="20" t="s">
        <v>1778</v>
      </c>
      <c r="B17" s="20" t="s">
        <v>38</v>
      </c>
      <c r="C17" s="43" t="s">
        <v>159</v>
      </c>
      <c r="D17" s="43" t="s">
        <v>1794</v>
      </c>
      <c r="E17" s="33" t="s">
        <v>2637</v>
      </c>
      <c r="F17" s="33" t="s">
        <v>1323</v>
      </c>
      <c r="G17" s="33">
        <v>50</v>
      </c>
      <c r="H17" s="33">
        <v>0</v>
      </c>
      <c r="I17" s="33">
        <v>50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/>
      <c r="Q17" s="33" t="s">
        <v>433</v>
      </c>
      <c r="R17" s="33">
        <v>0</v>
      </c>
    </row>
    <row r="18" spans="1:18" x14ac:dyDescent="0.15">
      <c r="A18" s="20"/>
      <c r="B18" s="20"/>
      <c r="C18" s="43" t="s">
        <v>2896</v>
      </c>
      <c r="D18" s="43"/>
      <c r="E18" s="33"/>
      <c r="F18" s="33"/>
      <c r="G18" s="33">
        <f>SUM(G10:G17)</f>
        <v>335</v>
      </c>
      <c r="H18" s="33">
        <f t="shared" ref="H18:O18" si="1">SUM(H10:H17)</f>
        <v>282</v>
      </c>
      <c r="I18" s="33">
        <f t="shared" si="1"/>
        <v>53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/>
      <c r="Q18" s="33"/>
      <c r="R18" s="33"/>
    </row>
    <row r="19" spans="1:18" x14ac:dyDescent="0.15">
      <c r="A19" s="20" t="s">
        <v>1778</v>
      </c>
      <c r="B19" s="20" t="s">
        <v>38</v>
      </c>
      <c r="C19" s="43" t="s">
        <v>301</v>
      </c>
      <c r="D19" s="43" t="s">
        <v>736</v>
      </c>
      <c r="E19" s="33" t="s">
        <v>1321</v>
      </c>
      <c r="F19" s="33" t="s">
        <v>1321</v>
      </c>
      <c r="G19" s="33">
        <v>6</v>
      </c>
      <c r="H19" s="33">
        <v>6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32</v>
      </c>
      <c r="Q19" s="33" t="s">
        <v>2618</v>
      </c>
      <c r="R19" s="33">
        <v>6</v>
      </c>
    </row>
    <row r="20" spans="1:18" x14ac:dyDescent="0.15">
      <c r="A20" s="20" t="s">
        <v>1778</v>
      </c>
      <c r="B20" s="20" t="s">
        <v>38</v>
      </c>
      <c r="C20" s="43" t="s">
        <v>301</v>
      </c>
      <c r="D20" s="43" t="s">
        <v>522</v>
      </c>
      <c r="E20" s="33" t="s">
        <v>1322</v>
      </c>
      <c r="F20" s="33" t="s">
        <v>1322</v>
      </c>
      <c r="G20" s="33">
        <v>18</v>
      </c>
      <c r="H20" s="33">
        <v>18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</v>
      </c>
      <c r="Q20" s="33" t="s">
        <v>2114</v>
      </c>
      <c r="R20" s="33">
        <v>18</v>
      </c>
    </row>
    <row r="21" spans="1:18" x14ac:dyDescent="0.15">
      <c r="A21" s="20" t="s">
        <v>1778</v>
      </c>
      <c r="B21" s="20" t="s">
        <v>38</v>
      </c>
      <c r="C21" s="43" t="s">
        <v>301</v>
      </c>
      <c r="D21" s="43" t="s">
        <v>683</v>
      </c>
      <c r="E21" s="33" t="s">
        <v>1322</v>
      </c>
      <c r="F21" s="33" t="s">
        <v>1322</v>
      </c>
      <c r="G21" s="33">
        <v>38</v>
      </c>
      <c r="H21" s="33">
        <v>38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1</v>
      </c>
      <c r="Q21" s="33" t="s">
        <v>2114</v>
      </c>
      <c r="R21" s="33">
        <v>38</v>
      </c>
    </row>
    <row r="22" spans="1:18" x14ac:dyDescent="0.15">
      <c r="A22" s="20" t="s">
        <v>1778</v>
      </c>
      <c r="B22" s="20" t="s">
        <v>38</v>
      </c>
      <c r="C22" s="43" t="s">
        <v>301</v>
      </c>
      <c r="D22" s="43" t="s">
        <v>865</v>
      </c>
      <c r="E22" s="33" t="s">
        <v>1322</v>
      </c>
      <c r="F22" s="33" t="s">
        <v>1322</v>
      </c>
      <c r="G22" s="33">
        <v>46</v>
      </c>
      <c r="H22" s="33">
        <v>44</v>
      </c>
      <c r="I22" s="33">
        <v>2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1</v>
      </c>
      <c r="Q22" s="33" t="s">
        <v>2114</v>
      </c>
      <c r="R22" s="33">
        <v>46</v>
      </c>
    </row>
    <row r="23" spans="1:18" x14ac:dyDescent="0.15">
      <c r="A23" s="20" t="s">
        <v>1778</v>
      </c>
      <c r="B23" s="20" t="s">
        <v>38</v>
      </c>
      <c r="C23" s="43" t="s">
        <v>301</v>
      </c>
      <c r="D23" s="43" t="s">
        <v>829</v>
      </c>
      <c r="E23" s="33" t="s">
        <v>1322</v>
      </c>
      <c r="F23" s="33" t="s">
        <v>1322</v>
      </c>
      <c r="G23" s="33">
        <v>45</v>
      </c>
      <c r="H23" s="33">
        <v>43</v>
      </c>
      <c r="I23" s="33">
        <v>2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1</v>
      </c>
      <c r="Q23" s="33" t="s">
        <v>2114</v>
      </c>
      <c r="R23" s="33">
        <v>45</v>
      </c>
    </row>
    <row r="24" spans="1:18" x14ac:dyDescent="0.15">
      <c r="A24" s="20" t="s">
        <v>1778</v>
      </c>
      <c r="B24" s="20" t="s">
        <v>38</v>
      </c>
      <c r="C24" s="43" t="s">
        <v>301</v>
      </c>
      <c r="D24" s="43" t="s">
        <v>833</v>
      </c>
      <c r="E24" s="33" t="s">
        <v>1322</v>
      </c>
      <c r="F24" s="33" t="s">
        <v>1322</v>
      </c>
      <c r="G24" s="33">
        <v>46</v>
      </c>
      <c r="H24" s="33">
        <v>46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1</v>
      </c>
      <c r="Q24" s="33" t="s">
        <v>2114</v>
      </c>
      <c r="R24" s="33">
        <v>46</v>
      </c>
    </row>
    <row r="25" spans="1:18" x14ac:dyDescent="0.15">
      <c r="A25" s="20" t="s">
        <v>1778</v>
      </c>
      <c r="B25" s="20" t="s">
        <v>38</v>
      </c>
      <c r="C25" s="43" t="s">
        <v>301</v>
      </c>
      <c r="D25" s="43" t="s">
        <v>834</v>
      </c>
      <c r="E25" s="33" t="s">
        <v>1322</v>
      </c>
      <c r="F25" s="33" t="s">
        <v>1322</v>
      </c>
      <c r="G25" s="33">
        <v>45</v>
      </c>
      <c r="H25" s="33">
        <v>45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1</v>
      </c>
      <c r="Q25" s="33" t="s">
        <v>2114</v>
      </c>
      <c r="R25" s="33">
        <v>45</v>
      </c>
    </row>
    <row r="26" spans="1:18" x14ac:dyDescent="0.15">
      <c r="A26" s="20" t="s">
        <v>1778</v>
      </c>
      <c r="B26" s="20" t="s">
        <v>38</v>
      </c>
      <c r="C26" s="43" t="s">
        <v>301</v>
      </c>
      <c r="D26" s="43" t="s">
        <v>720</v>
      </c>
      <c r="E26" s="33" t="s">
        <v>1323</v>
      </c>
      <c r="F26" s="33" t="s">
        <v>1323</v>
      </c>
      <c r="G26" s="33">
        <v>45</v>
      </c>
      <c r="H26" s="33">
        <v>42</v>
      </c>
      <c r="I26" s="33">
        <v>3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54</v>
      </c>
      <c r="Q26" s="33" t="s">
        <v>2392</v>
      </c>
      <c r="R26" s="33">
        <v>45</v>
      </c>
    </row>
    <row r="27" spans="1:18" x14ac:dyDescent="0.15">
      <c r="A27" s="20" t="s">
        <v>1778</v>
      </c>
      <c r="B27" s="20" t="s">
        <v>38</v>
      </c>
      <c r="C27" s="43" t="s">
        <v>301</v>
      </c>
      <c r="D27" s="43" t="s">
        <v>721</v>
      </c>
      <c r="E27" s="33" t="s">
        <v>2637</v>
      </c>
      <c r="F27" s="33" t="s">
        <v>1322</v>
      </c>
      <c r="G27" s="33">
        <v>45</v>
      </c>
      <c r="H27" s="33">
        <v>0</v>
      </c>
      <c r="I27" s="33">
        <v>45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/>
      <c r="Q27" s="33" t="s">
        <v>433</v>
      </c>
      <c r="R27" s="33">
        <v>0</v>
      </c>
    </row>
    <row r="28" spans="1:18" x14ac:dyDescent="0.15">
      <c r="A28" s="20"/>
      <c r="B28" s="20"/>
      <c r="C28" s="43" t="s">
        <v>2897</v>
      </c>
      <c r="D28" s="43"/>
      <c r="E28" s="33"/>
      <c r="F28" s="33"/>
      <c r="G28" s="33">
        <f>SUM(G19:G27)</f>
        <v>334</v>
      </c>
      <c r="H28" s="33">
        <f t="shared" ref="H28:O28" si="2">SUM(H19:H27)</f>
        <v>282</v>
      </c>
      <c r="I28" s="33">
        <f t="shared" si="2"/>
        <v>52</v>
      </c>
      <c r="J28" s="33">
        <f t="shared" si="2"/>
        <v>0</v>
      </c>
      <c r="K28" s="33">
        <f t="shared" si="2"/>
        <v>0</v>
      </c>
      <c r="L28" s="33">
        <f t="shared" si="2"/>
        <v>0</v>
      </c>
      <c r="M28" s="33">
        <f t="shared" si="2"/>
        <v>0</v>
      </c>
      <c r="N28" s="33">
        <f t="shared" si="2"/>
        <v>0</v>
      </c>
      <c r="O28" s="33">
        <f t="shared" si="2"/>
        <v>0</v>
      </c>
      <c r="P28" s="33"/>
      <c r="Q28" s="33"/>
      <c r="R28" s="33"/>
    </row>
    <row r="29" spans="1:18" x14ac:dyDescent="0.15">
      <c r="A29" s="20" t="s">
        <v>1778</v>
      </c>
      <c r="B29" s="20" t="s">
        <v>38</v>
      </c>
      <c r="C29" s="43" t="s">
        <v>2886</v>
      </c>
      <c r="D29" s="43" t="s">
        <v>2887</v>
      </c>
      <c r="E29" s="33" t="s">
        <v>1323</v>
      </c>
      <c r="F29" s="33" t="s">
        <v>1323</v>
      </c>
      <c r="G29" s="33">
        <v>44</v>
      </c>
      <c r="H29" s="33">
        <v>44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54</v>
      </c>
      <c r="Q29" s="33" t="s">
        <v>2392</v>
      </c>
      <c r="R29" s="33">
        <v>44</v>
      </c>
    </row>
    <row r="30" spans="1:18" x14ac:dyDescent="0.15">
      <c r="A30" s="20"/>
      <c r="B30" s="20"/>
      <c r="C30" s="43" t="s">
        <v>2898</v>
      </c>
      <c r="D30" s="43"/>
      <c r="E30" s="33"/>
      <c r="F30" s="33"/>
      <c r="G30" s="33">
        <f>SUM(G29)</f>
        <v>44</v>
      </c>
      <c r="H30" s="33">
        <f t="shared" ref="H30:O30" si="3">SUM(H29)</f>
        <v>44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33">
        <f t="shared" si="3"/>
        <v>0</v>
      </c>
      <c r="M30" s="33">
        <f t="shared" si="3"/>
        <v>0</v>
      </c>
      <c r="N30" s="33">
        <f t="shared" si="3"/>
        <v>0</v>
      </c>
      <c r="O30" s="33">
        <f t="shared" si="3"/>
        <v>0</v>
      </c>
      <c r="P30" s="33"/>
      <c r="Q30" s="33"/>
      <c r="R30" s="33"/>
    </row>
    <row r="31" spans="1:18" x14ac:dyDescent="0.15">
      <c r="A31" s="20" t="s">
        <v>1778</v>
      </c>
      <c r="B31" s="20" t="s">
        <v>38</v>
      </c>
      <c r="C31" s="43" t="s">
        <v>2892</v>
      </c>
      <c r="D31" s="43" t="s">
        <v>1212</v>
      </c>
      <c r="E31" s="33" t="s">
        <v>1322</v>
      </c>
      <c r="F31" s="33" t="s">
        <v>1322</v>
      </c>
      <c r="G31" s="33">
        <v>60</v>
      </c>
      <c r="H31" s="33">
        <v>60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10</v>
      </c>
      <c r="Q31" s="33" t="s">
        <v>1954</v>
      </c>
      <c r="R31" s="33">
        <v>60</v>
      </c>
    </row>
    <row r="32" spans="1:18" x14ac:dyDescent="0.15">
      <c r="A32" s="20"/>
      <c r="B32" s="20"/>
      <c r="C32" s="43" t="s">
        <v>2899</v>
      </c>
      <c r="D32" s="43"/>
      <c r="E32" s="33"/>
      <c r="F32" s="33"/>
      <c r="G32" s="33">
        <f>SUM(G31)</f>
        <v>60</v>
      </c>
      <c r="H32" s="33">
        <f t="shared" ref="H32:O32" si="4">SUM(H31)</f>
        <v>60</v>
      </c>
      <c r="I32" s="33">
        <f t="shared" si="4"/>
        <v>0</v>
      </c>
      <c r="J32" s="33">
        <f t="shared" si="4"/>
        <v>0</v>
      </c>
      <c r="K32" s="33">
        <f t="shared" si="4"/>
        <v>0</v>
      </c>
      <c r="L32" s="33">
        <f t="shared" si="4"/>
        <v>0</v>
      </c>
      <c r="M32" s="33">
        <f t="shared" si="4"/>
        <v>0</v>
      </c>
      <c r="N32" s="33">
        <f t="shared" si="4"/>
        <v>0</v>
      </c>
      <c r="O32" s="33">
        <f t="shared" si="4"/>
        <v>0</v>
      </c>
      <c r="P32" s="33"/>
      <c r="Q32" s="33"/>
      <c r="R32" s="33"/>
    </row>
    <row r="33" spans="1:18" x14ac:dyDescent="0.15">
      <c r="A33" s="20" t="s">
        <v>1778</v>
      </c>
      <c r="B33" s="20" t="s">
        <v>2894</v>
      </c>
      <c r="C33" s="43" t="s">
        <v>294</v>
      </c>
      <c r="D33" s="43" t="s">
        <v>552</v>
      </c>
      <c r="E33" s="33" t="s">
        <v>1193</v>
      </c>
      <c r="F33" s="33" t="s">
        <v>1193</v>
      </c>
      <c r="G33" s="33">
        <v>0</v>
      </c>
      <c r="H33" s="33">
        <v>0</v>
      </c>
      <c r="I33" s="33">
        <v>0</v>
      </c>
      <c r="J33" s="33">
        <v>48</v>
      </c>
      <c r="K33" s="33">
        <v>48</v>
      </c>
      <c r="L33" s="33">
        <v>0</v>
      </c>
      <c r="M33" s="33">
        <v>0</v>
      </c>
      <c r="N33" s="33">
        <v>0</v>
      </c>
      <c r="O33" s="33">
        <v>0</v>
      </c>
      <c r="P33" s="33">
        <v>12</v>
      </c>
      <c r="Q33" s="33" t="s">
        <v>1957</v>
      </c>
      <c r="R33" s="33">
        <v>48</v>
      </c>
    </row>
    <row r="34" spans="1:18" x14ac:dyDescent="0.15">
      <c r="A34" s="20"/>
      <c r="B34" s="20"/>
      <c r="C34" s="43" t="s">
        <v>2900</v>
      </c>
      <c r="D34" s="43"/>
      <c r="E34" s="33"/>
      <c r="F34" s="33"/>
      <c r="G34" s="33">
        <f>SUM(G33)</f>
        <v>0</v>
      </c>
      <c r="H34" s="33">
        <f t="shared" ref="H34:P34" si="5">SUM(H33)</f>
        <v>0</v>
      </c>
      <c r="I34" s="33">
        <f t="shared" si="5"/>
        <v>0</v>
      </c>
      <c r="J34" s="33">
        <f t="shared" si="5"/>
        <v>48</v>
      </c>
      <c r="K34" s="33">
        <f t="shared" si="5"/>
        <v>48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12</v>
      </c>
      <c r="Q34" s="33"/>
      <c r="R34" s="33"/>
    </row>
    <row r="35" spans="1:18" x14ac:dyDescent="0.15">
      <c r="A35" s="20" t="s">
        <v>1778</v>
      </c>
      <c r="B35" s="20" t="s">
        <v>2894</v>
      </c>
      <c r="C35" s="43" t="s">
        <v>411</v>
      </c>
      <c r="D35" s="43" t="s">
        <v>877</v>
      </c>
      <c r="E35" s="33" t="s">
        <v>1193</v>
      </c>
      <c r="F35" s="33" t="s">
        <v>1193</v>
      </c>
      <c r="G35" s="33">
        <v>50</v>
      </c>
      <c r="H35" s="33">
        <v>41</v>
      </c>
      <c r="I35" s="33">
        <v>9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66</v>
      </c>
      <c r="Q35" s="33" t="s">
        <v>2888</v>
      </c>
      <c r="R35" s="33">
        <v>50</v>
      </c>
    </row>
    <row r="36" spans="1:18" x14ac:dyDescent="0.15">
      <c r="A36" s="20"/>
      <c r="B36" s="20"/>
      <c r="C36" s="43" t="s">
        <v>2901</v>
      </c>
      <c r="D36" s="43"/>
      <c r="E36" s="33"/>
      <c r="F36" s="33"/>
      <c r="G36" s="33">
        <f>SUM(G35)</f>
        <v>50</v>
      </c>
      <c r="H36" s="33">
        <f t="shared" ref="H36:O36" si="6">SUM(H35)</f>
        <v>41</v>
      </c>
      <c r="I36" s="33">
        <f t="shared" si="6"/>
        <v>9</v>
      </c>
      <c r="J36" s="33">
        <f t="shared" si="6"/>
        <v>0</v>
      </c>
      <c r="K36" s="33">
        <f t="shared" si="6"/>
        <v>0</v>
      </c>
      <c r="L36" s="33">
        <f t="shared" si="6"/>
        <v>0</v>
      </c>
      <c r="M36" s="33">
        <f t="shared" si="6"/>
        <v>0</v>
      </c>
      <c r="N36" s="33">
        <f t="shared" si="6"/>
        <v>0</v>
      </c>
      <c r="O36" s="33">
        <f t="shared" si="6"/>
        <v>0</v>
      </c>
      <c r="P36" s="33"/>
      <c r="Q36" s="33"/>
      <c r="R36" s="33"/>
    </row>
    <row r="37" spans="1:18" x14ac:dyDescent="0.15">
      <c r="A37" s="20" t="s">
        <v>1778</v>
      </c>
      <c r="B37" s="20" t="s">
        <v>66</v>
      </c>
      <c r="C37" s="43" t="s">
        <v>2889</v>
      </c>
      <c r="D37" s="43" t="s">
        <v>500</v>
      </c>
      <c r="E37" s="33" t="s">
        <v>1193</v>
      </c>
      <c r="F37" s="33" t="s">
        <v>1193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/>
      <c r="Q37" s="33" t="s">
        <v>433</v>
      </c>
      <c r="R37" s="33">
        <v>0</v>
      </c>
    </row>
    <row r="38" spans="1:18" x14ac:dyDescent="0.15">
      <c r="A38" s="20" t="s">
        <v>1778</v>
      </c>
      <c r="B38" s="20" t="s">
        <v>66</v>
      </c>
      <c r="C38" s="43" t="s">
        <v>2889</v>
      </c>
      <c r="D38" s="43" t="s">
        <v>496</v>
      </c>
      <c r="E38" s="33" t="s">
        <v>1193</v>
      </c>
      <c r="F38" s="33" t="s">
        <v>1193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/>
      <c r="Q38" s="33" t="s">
        <v>433</v>
      </c>
      <c r="R38" s="33">
        <v>0</v>
      </c>
    </row>
    <row r="39" spans="1:18" x14ac:dyDescent="0.15">
      <c r="A39" s="20" t="s">
        <v>1778</v>
      </c>
      <c r="B39" s="20" t="s">
        <v>66</v>
      </c>
      <c r="C39" s="43" t="s">
        <v>2889</v>
      </c>
      <c r="D39" s="43" t="s">
        <v>497</v>
      </c>
      <c r="E39" s="33" t="s">
        <v>1193</v>
      </c>
      <c r="F39" s="33" t="s">
        <v>1193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/>
      <c r="Q39" s="33" t="s">
        <v>433</v>
      </c>
      <c r="R39" s="33">
        <v>0</v>
      </c>
    </row>
    <row r="40" spans="1:18" x14ac:dyDescent="0.15">
      <c r="A40" s="20" t="s">
        <v>1778</v>
      </c>
      <c r="B40" s="20" t="s">
        <v>66</v>
      </c>
      <c r="C40" s="43" t="s">
        <v>2889</v>
      </c>
      <c r="D40" s="43" t="s">
        <v>493</v>
      </c>
      <c r="E40" s="33" t="s">
        <v>2890</v>
      </c>
      <c r="F40" s="33" t="s">
        <v>2890</v>
      </c>
      <c r="G40" s="33">
        <v>0</v>
      </c>
      <c r="H40" s="33">
        <v>0</v>
      </c>
      <c r="I40" s="33">
        <v>0</v>
      </c>
      <c r="J40" s="33">
        <v>19</v>
      </c>
      <c r="K40" s="33">
        <v>0</v>
      </c>
      <c r="L40" s="33">
        <v>19</v>
      </c>
      <c r="M40" s="33">
        <v>0</v>
      </c>
      <c r="N40" s="33">
        <v>0</v>
      </c>
      <c r="O40" s="33">
        <v>0</v>
      </c>
      <c r="P40" s="33"/>
      <c r="Q40" s="33" t="s">
        <v>433</v>
      </c>
      <c r="R40" s="33">
        <v>0</v>
      </c>
    </row>
    <row r="41" spans="1:18" x14ac:dyDescent="0.15">
      <c r="A41" s="20"/>
      <c r="B41" s="20"/>
      <c r="C41" s="43" t="s">
        <v>2902</v>
      </c>
      <c r="D41" s="43"/>
      <c r="E41" s="33"/>
      <c r="F41" s="33"/>
      <c r="G41" s="33">
        <f>SUM(G37:G40)</f>
        <v>0</v>
      </c>
      <c r="H41" s="33">
        <f t="shared" ref="H41:O41" si="7">SUM(H37:H40)</f>
        <v>0</v>
      </c>
      <c r="I41" s="33">
        <f t="shared" si="7"/>
        <v>0</v>
      </c>
      <c r="J41" s="33">
        <f t="shared" si="7"/>
        <v>19</v>
      </c>
      <c r="K41" s="33">
        <f t="shared" si="7"/>
        <v>0</v>
      </c>
      <c r="L41" s="33">
        <f t="shared" si="7"/>
        <v>19</v>
      </c>
      <c r="M41" s="33">
        <f t="shared" si="7"/>
        <v>0</v>
      </c>
      <c r="N41" s="33">
        <f t="shared" si="7"/>
        <v>0</v>
      </c>
      <c r="O41" s="33">
        <f t="shared" si="7"/>
        <v>0</v>
      </c>
      <c r="P41" s="33"/>
      <c r="Q41" s="33"/>
      <c r="R41" s="33"/>
    </row>
    <row r="42" spans="1:18" s="41" customFormat="1" x14ac:dyDescent="0.15">
      <c r="A42" s="63" t="s">
        <v>1778</v>
      </c>
      <c r="B42" s="34" t="s">
        <v>46</v>
      </c>
      <c r="C42" s="65" t="s">
        <v>461</v>
      </c>
      <c r="D42" s="65" t="s">
        <v>493</v>
      </c>
      <c r="E42" s="34" t="s">
        <v>1193</v>
      </c>
      <c r="F42" s="34" t="s">
        <v>1193</v>
      </c>
      <c r="G42" s="34">
        <v>0</v>
      </c>
      <c r="H42" s="34">
        <v>0</v>
      </c>
      <c r="I42" s="34">
        <v>0</v>
      </c>
      <c r="J42" s="34">
        <v>36</v>
      </c>
      <c r="K42" s="34">
        <v>36</v>
      </c>
      <c r="L42" s="34">
        <v>0</v>
      </c>
      <c r="M42" s="34">
        <v>30</v>
      </c>
      <c r="N42" s="34">
        <v>30</v>
      </c>
      <c r="O42" s="34">
        <v>0</v>
      </c>
      <c r="P42" s="34">
        <v>13</v>
      </c>
      <c r="Q42" s="34" t="s">
        <v>2616</v>
      </c>
      <c r="R42" s="34">
        <v>6</v>
      </c>
    </row>
    <row r="43" spans="1:18" s="41" customFormat="1" x14ac:dyDescent="0.15">
      <c r="A43" s="63"/>
      <c r="B43" s="34"/>
      <c r="C43" s="65" t="s">
        <v>2903</v>
      </c>
      <c r="D43" s="65"/>
      <c r="E43" s="34"/>
      <c r="F43" s="34"/>
      <c r="G43" s="34">
        <f>SUM(G42)</f>
        <v>0</v>
      </c>
      <c r="H43" s="34">
        <f t="shared" ref="H43:P43" si="8">SUM(H42)</f>
        <v>0</v>
      </c>
      <c r="I43" s="34">
        <f t="shared" si="8"/>
        <v>0</v>
      </c>
      <c r="J43" s="34">
        <f t="shared" si="8"/>
        <v>36</v>
      </c>
      <c r="K43" s="34">
        <f t="shared" si="8"/>
        <v>36</v>
      </c>
      <c r="L43" s="34">
        <f t="shared" si="8"/>
        <v>0</v>
      </c>
      <c r="M43" s="34">
        <f t="shared" si="8"/>
        <v>30</v>
      </c>
      <c r="N43" s="34">
        <f t="shared" si="8"/>
        <v>30</v>
      </c>
      <c r="O43" s="34">
        <f t="shared" si="8"/>
        <v>0</v>
      </c>
      <c r="P43" s="34">
        <f t="shared" si="8"/>
        <v>13</v>
      </c>
      <c r="Q43" s="34"/>
      <c r="R43" s="34"/>
    </row>
    <row r="44" spans="1:18" x14ac:dyDescent="0.15">
      <c r="A44" s="20" t="s">
        <v>1778</v>
      </c>
      <c r="B44" s="33" t="s">
        <v>46</v>
      </c>
      <c r="C44" s="43" t="s">
        <v>272</v>
      </c>
      <c r="D44" s="43" t="s">
        <v>483</v>
      </c>
      <c r="E44" s="33" t="s">
        <v>1322</v>
      </c>
      <c r="F44" s="33" t="s">
        <v>1322</v>
      </c>
      <c r="G44" s="33">
        <v>40</v>
      </c>
      <c r="H44" s="33">
        <v>40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4</v>
      </c>
      <c r="Q44" s="33" t="s">
        <v>2626</v>
      </c>
      <c r="R44" s="33">
        <v>40</v>
      </c>
    </row>
    <row r="45" spans="1:18" x14ac:dyDescent="0.15">
      <c r="A45" s="20" t="s">
        <v>1778</v>
      </c>
      <c r="B45" s="33" t="s">
        <v>46</v>
      </c>
      <c r="C45" s="43" t="s">
        <v>272</v>
      </c>
      <c r="D45" s="43" t="s">
        <v>468</v>
      </c>
      <c r="E45" s="33" t="s">
        <v>1193</v>
      </c>
      <c r="F45" s="33" t="s">
        <v>1193</v>
      </c>
      <c r="G45" s="33">
        <v>0</v>
      </c>
      <c r="H45" s="33">
        <v>0</v>
      </c>
      <c r="I45" s="33">
        <v>0</v>
      </c>
      <c r="J45" s="33">
        <v>40</v>
      </c>
      <c r="K45" s="33">
        <v>40</v>
      </c>
      <c r="L45" s="33">
        <v>0</v>
      </c>
      <c r="M45" s="33">
        <v>0</v>
      </c>
      <c r="N45" s="33">
        <v>0</v>
      </c>
      <c r="O45" s="33">
        <v>0</v>
      </c>
      <c r="P45" s="33">
        <v>13</v>
      </c>
      <c r="Q45" s="33" t="s">
        <v>2616</v>
      </c>
      <c r="R45" s="33">
        <v>40</v>
      </c>
    </row>
    <row r="46" spans="1:18" x14ac:dyDescent="0.15">
      <c r="A46" s="20"/>
      <c r="B46" s="33"/>
      <c r="C46" s="43" t="s">
        <v>2904</v>
      </c>
      <c r="D46" s="43"/>
      <c r="E46" s="33"/>
      <c r="F46" s="33"/>
      <c r="G46" s="33">
        <f>SUM(G44:G45)</f>
        <v>40</v>
      </c>
      <c r="H46" s="33">
        <f t="shared" ref="H46:O46" si="9">SUM(H44:H45)</f>
        <v>40</v>
      </c>
      <c r="I46" s="33">
        <f t="shared" si="9"/>
        <v>0</v>
      </c>
      <c r="J46" s="33">
        <f t="shared" si="9"/>
        <v>40</v>
      </c>
      <c r="K46" s="33">
        <f t="shared" si="9"/>
        <v>40</v>
      </c>
      <c r="L46" s="33">
        <f t="shared" si="9"/>
        <v>0</v>
      </c>
      <c r="M46" s="33">
        <f t="shared" si="9"/>
        <v>0</v>
      </c>
      <c r="N46" s="33">
        <f t="shared" si="9"/>
        <v>0</v>
      </c>
      <c r="O46" s="33">
        <f t="shared" si="9"/>
        <v>0</v>
      </c>
      <c r="P46" s="33"/>
      <c r="Q46" s="33"/>
      <c r="R46" s="33"/>
    </row>
    <row r="47" spans="1:18" x14ac:dyDescent="0.15">
      <c r="A47" s="20" t="s">
        <v>1778</v>
      </c>
      <c r="B47" s="33" t="s">
        <v>46</v>
      </c>
      <c r="C47" s="43" t="s">
        <v>2891</v>
      </c>
      <c r="D47" s="43" t="s">
        <v>492</v>
      </c>
      <c r="E47" s="33" t="s">
        <v>1322</v>
      </c>
      <c r="F47" s="33" t="s">
        <v>1323</v>
      </c>
      <c r="G47" s="33">
        <v>58</v>
      </c>
      <c r="H47" s="33">
        <v>58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10</v>
      </c>
      <c r="Q47" s="33" t="s">
        <v>1954</v>
      </c>
      <c r="R47" s="33">
        <v>58</v>
      </c>
    </row>
    <row r="48" spans="1:18" x14ac:dyDescent="0.15">
      <c r="A48" s="20" t="s">
        <v>1778</v>
      </c>
      <c r="B48" s="33" t="s">
        <v>46</v>
      </c>
      <c r="C48" s="43" t="s">
        <v>2891</v>
      </c>
      <c r="D48" s="43" t="s">
        <v>493</v>
      </c>
      <c r="E48" s="33" t="s">
        <v>1193</v>
      </c>
      <c r="F48" s="33" t="s">
        <v>1193</v>
      </c>
      <c r="G48" s="33">
        <v>0</v>
      </c>
      <c r="H48" s="33">
        <v>0</v>
      </c>
      <c r="I48" s="33">
        <v>0</v>
      </c>
      <c r="J48" s="33">
        <v>41</v>
      </c>
      <c r="K48" s="33">
        <v>41</v>
      </c>
      <c r="L48" s="33">
        <v>0</v>
      </c>
      <c r="M48" s="33">
        <v>0</v>
      </c>
      <c r="N48" s="33">
        <v>0</v>
      </c>
      <c r="O48" s="33">
        <v>0</v>
      </c>
      <c r="P48" s="33">
        <v>12</v>
      </c>
      <c r="Q48" s="33" t="s">
        <v>1957</v>
      </c>
      <c r="R48" s="33">
        <v>41</v>
      </c>
    </row>
    <row r="49" spans="1:18" x14ac:dyDescent="0.15">
      <c r="A49" s="20"/>
      <c r="B49" s="33"/>
      <c r="C49" s="43" t="s">
        <v>2905</v>
      </c>
      <c r="D49" s="43"/>
      <c r="E49" s="33"/>
      <c r="F49" s="33"/>
      <c r="G49" s="33">
        <f>SUM(G47:G48)</f>
        <v>58</v>
      </c>
      <c r="H49" s="33">
        <f t="shared" ref="H49:O49" si="10">SUM(H47:H48)</f>
        <v>58</v>
      </c>
      <c r="I49" s="33">
        <f t="shared" si="10"/>
        <v>0</v>
      </c>
      <c r="J49" s="33">
        <f t="shared" si="10"/>
        <v>41</v>
      </c>
      <c r="K49" s="33">
        <f t="shared" si="10"/>
        <v>41</v>
      </c>
      <c r="L49" s="33">
        <f t="shared" si="10"/>
        <v>0</v>
      </c>
      <c r="M49" s="33">
        <f t="shared" si="10"/>
        <v>0</v>
      </c>
      <c r="N49" s="33">
        <f t="shared" si="10"/>
        <v>0</v>
      </c>
      <c r="O49" s="33">
        <f t="shared" si="10"/>
        <v>0</v>
      </c>
      <c r="P49" s="33"/>
      <c r="Q49" s="33"/>
      <c r="R49" s="33"/>
    </row>
    <row r="50" spans="1:18" x14ac:dyDescent="0.15">
      <c r="A50" s="20" t="s">
        <v>1778</v>
      </c>
      <c r="B50" s="33" t="s">
        <v>46</v>
      </c>
      <c r="C50" s="43" t="s">
        <v>440</v>
      </c>
      <c r="D50" s="43" t="s">
        <v>1247</v>
      </c>
      <c r="E50" s="33" t="s">
        <v>1193</v>
      </c>
      <c r="F50" s="33" t="s">
        <v>1193</v>
      </c>
      <c r="G50" s="33">
        <v>0</v>
      </c>
      <c r="H50" s="33">
        <v>0</v>
      </c>
      <c r="I50" s="33">
        <v>0</v>
      </c>
      <c r="J50" s="33">
        <v>32</v>
      </c>
      <c r="K50" s="33">
        <v>32</v>
      </c>
      <c r="L50" s="33">
        <v>0</v>
      </c>
      <c r="M50" s="33">
        <v>0</v>
      </c>
      <c r="N50" s="33">
        <v>0</v>
      </c>
      <c r="O50" s="33">
        <v>0</v>
      </c>
      <c r="P50" s="33">
        <v>13</v>
      </c>
      <c r="Q50" s="33" t="s">
        <v>2616</v>
      </c>
      <c r="R50" s="33">
        <v>32</v>
      </c>
    </row>
    <row r="51" spans="1:18" s="41" customFormat="1" x14ac:dyDescent="0.15">
      <c r="A51" s="63" t="s">
        <v>1778</v>
      </c>
      <c r="B51" s="34" t="s">
        <v>46</v>
      </c>
      <c r="C51" s="65" t="s">
        <v>440</v>
      </c>
      <c r="D51" s="65" t="s">
        <v>433</v>
      </c>
      <c r="E51" s="34" t="s">
        <v>1193</v>
      </c>
      <c r="F51" s="34" t="s">
        <v>1193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/>
      <c r="Q51" s="34" t="s">
        <v>433</v>
      </c>
      <c r="R51" s="34"/>
    </row>
    <row r="52" spans="1:18" s="41" customFormat="1" x14ac:dyDescent="0.15">
      <c r="A52" s="63"/>
      <c r="B52" s="34"/>
      <c r="C52" s="65" t="s">
        <v>2906</v>
      </c>
      <c r="D52" s="65"/>
      <c r="E52" s="34"/>
      <c r="F52" s="34"/>
      <c r="G52" s="34">
        <f>SUM(G50:G51)</f>
        <v>0</v>
      </c>
      <c r="H52" s="34">
        <f t="shared" ref="H52:O52" si="11">SUM(H50:H51)</f>
        <v>0</v>
      </c>
      <c r="I52" s="34">
        <f t="shared" si="11"/>
        <v>0</v>
      </c>
      <c r="J52" s="34">
        <f t="shared" si="11"/>
        <v>32</v>
      </c>
      <c r="K52" s="34">
        <f t="shared" si="11"/>
        <v>32</v>
      </c>
      <c r="L52" s="34">
        <f t="shared" si="11"/>
        <v>0</v>
      </c>
      <c r="M52" s="34">
        <f t="shared" si="11"/>
        <v>0</v>
      </c>
      <c r="N52" s="34">
        <f t="shared" si="11"/>
        <v>0</v>
      </c>
      <c r="O52" s="34">
        <f t="shared" si="11"/>
        <v>0</v>
      </c>
      <c r="P52" s="34"/>
      <c r="Q52" s="34"/>
      <c r="R52" s="34"/>
    </row>
    <row r="53" spans="1:18" x14ac:dyDescent="0.15">
      <c r="A53" s="20" t="s">
        <v>1778</v>
      </c>
      <c r="B53" s="33" t="s">
        <v>64</v>
      </c>
      <c r="C53" s="43" t="s">
        <v>414</v>
      </c>
      <c r="D53" s="43" t="s">
        <v>549</v>
      </c>
      <c r="E53" s="33" t="s">
        <v>1322</v>
      </c>
      <c r="F53" s="33" t="s">
        <v>1322</v>
      </c>
      <c r="G53" s="33">
        <v>54</v>
      </c>
      <c r="H53" s="33">
        <v>54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9</v>
      </c>
      <c r="Q53" s="33" t="s">
        <v>2121</v>
      </c>
      <c r="R53" s="33">
        <v>54</v>
      </c>
    </row>
    <row r="54" spans="1:18" x14ac:dyDescent="0.15">
      <c r="A54" s="20" t="s">
        <v>1778</v>
      </c>
      <c r="B54" s="33" t="s">
        <v>64</v>
      </c>
      <c r="C54" s="43" t="s">
        <v>414</v>
      </c>
      <c r="D54" s="43" t="s">
        <v>2893</v>
      </c>
      <c r="E54" s="33" t="s">
        <v>1193</v>
      </c>
      <c r="F54" s="33" t="s">
        <v>1193</v>
      </c>
      <c r="G54" s="33">
        <v>0</v>
      </c>
      <c r="H54" s="33">
        <v>0</v>
      </c>
      <c r="I54" s="33">
        <v>0</v>
      </c>
      <c r="J54" s="33">
        <v>45</v>
      </c>
      <c r="K54" s="33">
        <v>45</v>
      </c>
      <c r="L54" s="33">
        <v>0</v>
      </c>
      <c r="M54" s="33">
        <v>21</v>
      </c>
      <c r="N54" s="33">
        <v>21</v>
      </c>
      <c r="O54" s="33">
        <v>0</v>
      </c>
      <c r="P54" s="33">
        <v>13</v>
      </c>
      <c r="Q54" s="33" t="s">
        <v>2616</v>
      </c>
      <c r="R54" s="33">
        <v>24</v>
      </c>
    </row>
    <row r="55" spans="1:18" x14ac:dyDescent="0.15">
      <c r="A55" s="20"/>
      <c r="B55" s="33"/>
      <c r="C55" s="43" t="s">
        <v>2907</v>
      </c>
      <c r="D55" s="43"/>
      <c r="E55" s="33"/>
      <c r="F55" s="33"/>
      <c r="G55" s="33">
        <f>SUM(G53:G54)</f>
        <v>54</v>
      </c>
      <c r="H55" s="33">
        <f t="shared" ref="H55:O55" si="12">SUM(H53:H54)</f>
        <v>54</v>
      </c>
      <c r="I55" s="33">
        <f t="shared" si="12"/>
        <v>0</v>
      </c>
      <c r="J55" s="33">
        <f t="shared" si="12"/>
        <v>45</v>
      </c>
      <c r="K55" s="33">
        <f t="shared" si="12"/>
        <v>45</v>
      </c>
      <c r="L55" s="33">
        <f t="shared" si="12"/>
        <v>0</v>
      </c>
      <c r="M55" s="33">
        <f t="shared" si="12"/>
        <v>21</v>
      </c>
      <c r="N55" s="33">
        <f t="shared" si="12"/>
        <v>21</v>
      </c>
      <c r="O55" s="33">
        <f t="shared" si="12"/>
        <v>0</v>
      </c>
      <c r="P55" s="33"/>
      <c r="Q55" s="33"/>
      <c r="R55" s="33"/>
    </row>
    <row r="56" spans="1:18" x14ac:dyDescent="0.15">
      <c r="A56" s="94" t="s">
        <v>1756</v>
      </c>
      <c r="B56" s="94"/>
      <c r="C56" s="94"/>
      <c r="D56" s="94"/>
      <c r="E56" s="94"/>
      <c r="F56" s="94"/>
      <c r="G56" s="26">
        <f>SUM(G55,G52,G49,G46,G43,G41,G36,G34,G32,G30,G28,G18,G9)</f>
        <v>1005</v>
      </c>
      <c r="H56" s="26">
        <f t="shared" ref="H56:O56" si="13">SUM(H55,H52,H49,H46,H43,H41,H36,H34,H32,H30,H28,H18,H9)</f>
        <v>891</v>
      </c>
      <c r="I56" s="26">
        <f t="shared" si="13"/>
        <v>114</v>
      </c>
      <c r="J56" s="26">
        <f t="shared" si="13"/>
        <v>321</v>
      </c>
      <c r="K56" s="26">
        <f t="shared" si="13"/>
        <v>302</v>
      </c>
      <c r="L56" s="26">
        <f t="shared" si="13"/>
        <v>19</v>
      </c>
      <c r="M56" s="26">
        <f t="shared" si="13"/>
        <v>51</v>
      </c>
      <c r="N56" s="26">
        <f t="shared" si="13"/>
        <v>51</v>
      </c>
      <c r="O56" s="26">
        <f t="shared" si="13"/>
        <v>0</v>
      </c>
      <c r="P56" s="20"/>
      <c r="Q56" s="20"/>
      <c r="R56" s="26">
        <f>SUM(R7:R55)</f>
        <v>1161</v>
      </c>
    </row>
    <row r="57" spans="1:18" x14ac:dyDescent="0.15">
      <c r="A57" s="94" t="s">
        <v>1745</v>
      </c>
      <c r="B57" s="94"/>
      <c r="C57" s="94"/>
      <c r="D57" s="94"/>
      <c r="E57" s="94"/>
      <c r="F57" s="94"/>
      <c r="G57" s="26">
        <v>95</v>
      </c>
      <c r="H57" s="26">
        <v>0</v>
      </c>
      <c r="I57" s="26">
        <v>95</v>
      </c>
      <c r="J57" s="26">
        <v>19</v>
      </c>
      <c r="K57" s="26">
        <v>0</v>
      </c>
      <c r="L57" s="26">
        <v>19</v>
      </c>
      <c r="M57" s="26">
        <v>0</v>
      </c>
      <c r="N57" s="26">
        <v>0</v>
      </c>
      <c r="O57" s="26">
        <v>0</v>
      </c>
      <c r="P57" s="20"/>
      <c r="Q57" s="20"/>
      <c r="R57" s="26">
        <v>0</v>
      </c>
    </row>
    <row r="58" spans="1:18" x14ac:dyDescent="0.15">
      <c r="A58" s="94" t="s">
        <v>1767</v>
      </c>
      <c r="B58" s="94"/>
      <c r="C58" s="94"/>
      <c r="D58" s="94"/>
      <c r="E58" s="94"/>
      <c r="F58" s="94"/>
      <c r="G58" s="26">
        <f>G56-G57</f>
        <v>910</v>
      </c>
      <c r="H58" s="26">
        <f t="shared" ref="H58:O58" si="14">H56-H57</f>
        <v>891</v>
      </c>
      <c r="I58" s="26">
        <f t="shared" si="14"/>
        <v>19</v>
      </c>
      <c r="J58" s="26">
        <f t="shared" si="14"/>
        <v>302</v>
      </c>
      <c r="K58" s="26">
        <f t="shared" si="14"/>
        <v>302</v>
      </c>
      <c r="L58" s="26">
        <f t="shared" si="14"/>
        <v>0</v>
      </c>
      <c r="M58" s="26">
        <f t="shared" si="14"/>
        <v>51</v>
      </c>
      <c r="N58" s="26">
        <f t="shared" si="14"/>
        <v>51</v>
      </c>
      <c r="O58" s="26">
        <f t="shared" si="14"/>
        <v>0</v>
      </c>
      <c r="P58" s="20"/>
      <c r="Q58" s="20"/>
      <c r="R58" s="26">
        <v>1164</v>
      </c>
    </row>
    <row r="59" spans="1:18" x14ac:dyDescent="0.15">
      <c r="A59" s="29"/>
      <c r="B59" s="29"/>
      <c r="C59" s="29"/>
      <c r="D59" s="29"/>
      <c r="E59" s="29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1"/>
      <c r="Q59" s="31"/>
      <c r="R59" s="30"/>
    </row>
    <row r="60" spans="1:18" x14ac:dyDescent="0.15">
      <c r="A60" s="29"/>
      <c r="B60" s="29"/>
      <c r="C60" s="29"/>
      <c r="D60" s="29"/>
      <c r="E60" s="29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0"/>
    </row>
    <row r="61" spans="1:18" x14ac:dyDescent="0.15">
      <c r="A61" s="29"/>
      <c r="B61" s="29"/>
      <c r="C61" s="29"/>
      <c r="D61" s="29"/>
      <c r="E61" s="29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0"/>
    </row>
    <row r="62" spans="1:18" x14ac:dyDescent="0.15">
      <c r="A62" s="29"/>
      <c r="B62" s="29"/>
      <c r="C62" s="29"/>
      <c r="D62" s="29"/>
      <c r="E62" s="29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1"/>
      <c r="Q62" s="31"/>
      <c r="R62" s="30"/>
    </row>
    <row r="63" spans="1:18" x14ac:dyDescent="0.15">
      <c r="A63" s="29"/>
      <c r="B63" s="29"/>
      <c r="C63" s="29"/>
      <c r="D63" s="29"/>
      <c r="E63" s="29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1"/>
      <c r="Q63" s="31"/>
      <c r="R63" s="30"/>
    </row>
    <row r="65" spans="4:12" x14ac:dyDescent="0.15">
      <c r="D65" s="85" t="s">
        <v>1950</v>
      </c>
      <c r="E65" s="85"/>
      <c r="F65" s="85"/>
      <c r="G65" s="85" t="s">
        <v>1781</v>
      </c>
      <c r="H65" s="85"/>
      <c r="I65" s="85" t="s">
        <v>1782</v>
      </c>
      <c r="J65" s="85"/>
      <c r="K65" s="83" t="s">
        <v>1783</v>
      </c>
      <c r="L65" s="84"/>
    </row>
    <row r="66" spans="4:12" x14ac:dyDescent="0.15">
      <c r="D66" s="85"/>
      <c r="E66" s="85"/>
      <c r="F66" s="85"/>
      <c r="G66" s="22" t="s">
        <v>1784</v>
      </c>
      <c r="H66" s="22" t="s">
        <v>1785</v>
      </c>
      <c r="I66" s="22" t="s">
        <v>1784</v>
      </c>
      <c r="J66" s="22" t="s">
        <v>1785</v>
      </c>
      <c r="K66" s="22" t="s">
        <v>1784</v>
      </c>
      <c r="L66" s="22" t="s">
        <v>1785</v>
      </c>
    </row>
    <row r="67" spans="4:12" x14ac:dyDescent="0.15">
      <c r="D67" s="85" t="s">
        <v>1316</v>
      </c>
      <c r="E67" s="85"/>
      <c r="F67" s="83"/>
      <c r="G67" s="23">
        <f>SUMIF($E$7:$E$54,D67,$G$7:$G$54)</f>
        <v>18</v>
      </c>
      <c r="H67" s="23">
        <f>SUMIF($E$7:$E$54,D67,$H$7:$H$54)</f>
        <v>15</v>
      </c>
      <c r="I67" s="23">
        <f>SUMIF($E$7:$E$54,D67,$J$7:$J$54)</f>
        <v>0</v>
      </c>
      <c r="J67" s="23">
        <f>SUMIF($E$7:$E$54,D67,$K$7:$K$54)</f>
        <v>0</v>
      </c>
      <c r="K67" s="23">
        <f>SUM(G67,I67)</f>
        <v>18</v>
      </c>
      <c r="L67" s="23">
        <f>SUM(H67,J67)</f>
        <v>15</v>
      </c>
    </row>
    <row r="68" spans="4:12" x14ac:dyDescent="0.15">
      <c r="D68" s="85" t="s">
        <v>1317</v>
      </c>
      <c r="E68" s="85"/>
      <c r="F68" s="83"/>
      <c r="G68" s="23">
        <f>SUMIF($E$7:$E$54,D68,$G$7:$G$54)</f>
        <v>648</v>
      </c>
      <c r="H68" s="23">
        <f>SUMIF($E$7:$E$54,D68,$H$7:$H$54)</f>
        <v>644</v>
      </c>
      <c r="I68" s="23">
        <f>SUMIF($E$7:$E$54,D68,$J$7:$J$54)</f>
        <v>0</v>
      </c>
      <c r="J68" s="23">
        <f>SUMIF($E$7:$E$54,D68,$K$7:$K$54)</f>
        <v>0</v>
      </c>
      <c r="K68" s="23">
        <f t="shared" ref="K68:L70" si="15">SUM(G68,I68)</f>
        <v>648</v>
      </c>
      <c r="L68" s="23">
        <f t="shared" si="15"/>
        <v>644</v>
      </c>
    </row>
    <row r="69" spans="4:12" x14ac:dyDescent="0.15">
      <c r="D69" s="85" t="s">
        <v>1318</v>
      </c>
      <c r="E69" s="85"/>
      <c r="F69" s="83"/>
      <c r="G69" s="23">
        <f>SUMIF($E$7:$E$54,D69,$G$7:$G$54)</f>
        <v>129</v>
      </c>
      <c r="H69" s="23">
        <f>SUMIF($E$7:$E$54,D69,$H$7:$H$54)</f>
        <v>126</v>
      </c>
      <c r="I69" s="23">
        <f>SUMIF($E$7:$E$54,D69,$J$7:$J$54)</f>
        <v>60</v>
      </c>
      <c r="J69" s="23">
        <f>SUMIF($E$7:$E$54,D69,$K$7:$K$54)</f>
        <v>60</v>
      </c>
      <c r="K69" s="23">
        <f t="shared" si="15"/>
        <v>189</v>
      </c>
      <c r="L69" s="23">
        <f t="shared" si="15"/>
        <v>186</v>
      </c>
    </row>
    <row r="70" spans="4:12" x14ac:dyDescent="0.15">
      <c r="D70" s="85" t="s">
        <v>1319</v>
      </c>
      <c r="E70" s="85"/>
      <c r="F70" s="83"/>
      <c r="G70" s="23">
        <f>SUMIF($E$7:$E$54,D70,$G$7:$G$54)</f>
        <v>115</v>
      </c>
      <c r="H70" s="23">
        <f>SUMIF($E$7:$E$54,D70,$H$7:$H$54)</f>
        <v>106</v>
      </c>
      <c r="I70" s="23">
        <f>SUMIF($E$7:$E$54,D70,$J$7:$J$54)</f>
        <v>242</v>
      </c>
      <c r="J70" s="23">
        <f>SUMIF($E$7:$E$54,D70,$K$7:$K$54)</f>
        <v>242</v>
      </c>
      <c r="K70" s="23">
        <f t="shared" si="15"/>
        <v>357</v>
      </c>
      <c r="L70" s="23">
        <f t="shared" si="15"/>
        <v>348</v>
      </c>
    </row>
    <row r="71" spans="4:12" x14ac:dyDescent="0.15">
      <c r="D71" s="85" t="s">
        <v>1783</v>
      </c>
      <c r="E71" s="85"/>
      <c r="F71" s="83"/>
      <c r="G71" s="23">
        <f>SUM(G67:G70)</f>
        <v>910</v>
      </c>
      <c r="H71" s="23">
        <f>SUM(H67:H70)</f>
        <v>891</v>
      </c>
      <c r="I71" s="23">
        <f t="shared" ref="I71:L71" si="16">SUM(I67:I70)</f>
        <v>302</v>
      </c>
      <c r="J71" s="23">
        <f t="shared" si="16"/>
        <v>302</v>
      </c>
      <c r="K71" s="23">
        <f t="shared" si="16"/>
        <v>1212</v>
      </c>
      <c r="L71" s="23">
        <f t="shared" si="16"/>
        <v>1193</v>
      </c>
    </row>
  </sheetData>
  <autoFilter ref="A6:R58"/>
  <mergeCells count="25">
    <mergeCell ref="D68:F68"/>
    <mergeCell ref="D69:F69"/>
    <mergeCell ref="D70:F70"/>
    <mergeCell ref="D71:F71"/>
    <mergeCell ref="D65:F66"/>
    <mergeCell ref="G65:H65"/>
    <mergeCell ref="I65:J65"/>
    <mergeCell ref="K65:L65"/>
    <mergeCell ref="D67:F67"/>
    <mergeCell ref="A56:F56"/>
    <mergeCell ref="A57:F57"/>
    <mergeCell ref="A58:F58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6"/>
  <sheetViews>
    <sheetView view="pageBreakPreview" topLeftCell="A2" zoomScale="85" zoomScaleNormal="70" zoomScaleSheetLayoutView="85" workbookViewId="0">
      <pane xSplit="3" ySplit="5" topLeftCell="D25" activePane="bottomRight" state="frozen"/>
      <selection activeCell="Q31" sqref="Q31"/>
      <selection pane="topRight" activeCell="Q31" sqref="Q31"/>
      <selection pane="bottomLeft" activeCell="Q31" sqref="Q31"/>
      <selection pane="bottomRight" activeCell="Q7" sqref="Q7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5" width="10.125" style="18" customWidth="1"/>
    <col min="6" max="6" width="12.375" style="18" customWidth="1"/>
    <col min="7" max="15" width="6" style="18" bestFit="1" customWidth="1"/>
    <col min="16" max="16" width="9" style="18" hidden="1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2241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2242</v>
      </c>
      <c r="F4" s="72" t="s">
        <v>2243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1779</v>
      </c>
      <c r="B7" s="20" t="s">
        <v>22</v>
      </c>
      <c r="C7" s="43" t="s">
        <v>409</v>
      </c>
      <c r="D7" s="43" t="s">
        <v>764</v>
      </c>
      <c r="E7" s="33" t="s">
        <v>2412</v>
      </c>
      <c r="F7" s="33" t="s">
        <v>2412</v>
      </c>
      <c r="G7" s="33">
        <v>0</v>
      </c>
      <c r="H7" s="33">
        <v>0</v>
      </c>
      <c r="I7" s="33">
        <v>0</v>
      </c>
      <c r="J7" s="33">
        <v>42</v>
      </c>
      <c r="K7" s="33">
        <v>42</v>
      </c>
      <c r="L7" s="33">
        <v>0</v>
      </c>
      <c r="M7" s="33">
        <v>0</v>
      </c>
      <c r="N7" s="33">
        <v>0</v>
      </c>
      <c r="O7" s="33">
        <v>0</v>
      </c>
      <c r="P7" s="35" t="s">
        <v>2425</v>
      </c>
      <c r="Q7" s="7" t="str">
        <f>IF(P7="","",VLOOKUP(P7,Sheet2!$A$14:$B$79,2,0))</f>
        <v>療養病棟入院料２</v>
      </c>
      <c r="R7" s="33">
        <v>42</v>
      </c>
    </row>
    <row r="8" spans="1:18" x14ac:dyDescent="0.15">
      <c r="A8" s="20" t="s">
        <v>1779</v>
      </c>
      <c r="B8" s="20" t="s">
        <v>22</v>
      </c>
      <c r="C8" s="43" t="s">
        <v>409</v>
      </c>
      <c r="D8" s="43" t="s">
        <v>850</v>
      </c>
      <c r="E8" s="33" t="s">
        <v>2412</v>
      </c>
      <c r="F8" s="33" t="s">
        <v>2413</v>
      </c>
      <c r="G8" s="33">
        <v>0</v>
      </c>
      <c r="H8" s="33">
        <v>0</v>
      </c>
      <c r="I8" s="33">
        <v>0</v>
      </c>
      <c r="J8" s="33">
        <v>43</v>
      </c>
      <c r="K8" s="33">
        <v>43</v>
      </c>
      <c r="L8" s="33">
        <v>0</v>
      </c>
      <c r="M8" s="33">
        <v>0</v>
      </c>
      <c r="N8" s="33">
        <v>0</v>
      </c>
      <c r="O8" s="33">
        <v>0</v>
      </c>
      <c r="P8" s="35" t="s">
        <v>2425</v>
      </c>
      <c r="Q8" s="7" t="str">
        <f>IF(P8="","",VLOOKUP(P8,Sheet2!$A$14:$B$79,2,0))</f>
        <v>療養病棟入院料２</v>
      </c>
      <c r="R8" s="33">
        <v>43</v>
      </c>
    </row>
    <row r="9" spans="1:18" x14ac:dyDescent="0.15">
      <c r="A9" s="20"/>
      <c r="B9" s="20"/>
      <c r="C9" s="43" t="s">
        <v>2244</v>
      </c>
      <c r="D9" s="20"/>
      <c r="E9" s="20"/>
      <c r="F9" s="20"/>
      <c r="G9" s="26">
        <f>SUM(G7:G8)</f>
        <v>0</v>
      </c>
      <c r="H9" s="26">
        <f t="shared" ref="H9:O9" si="0">SUM(H7:H8)</f>
        <v>0</v>
      </c>
      <c r="I9" s="26">
        <f t="shared" si="0"/>
        <v>0</v>
      </c>
      <c r="J9" s="26">
        <f t="shared" si="0"/>
        <v>85</v>
      </c>
      <c r="K9" s="26">
        <f t="shared" si="0"/>
        <v>85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0"/>
      <c r="Q9" s="7" t="str">
        <f>IF(P9="","",VLOOKUP(P9,Sheet2!$A$14:$B$79,2,0))</f>
        <v/>
      </c>
      <c r="R9" s="26"/>
    </row>
    <row r="10" spans="1:18" x14ac:dyDescent="0.15">
      <c r="A10" s="20" t="s">
        <v>1779</v>
      </c>
      <c r="B10" s="20" t="s">
        <v>22</v>
      </c>
      <c r="C10" s="43" t="s">
        <v>212</v>
      </c>
      <c r="D10" s="43" t="s">
        <v>883</v>
      </c>
      <c r="E10" s="33" t="s">
        <v>2414</v>
      </c>
      <c r="F10" s="33" t="s">
        <v>2414</v>
      </c>
      <c r="G10" s="33">
        <v>53</v>
      </c>
      <c r="H10" s="33">
        <v>53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5" t="s">
        <v>2426</v>
      </c>
      <c r="Q10" s="7" t="str">
        <f>IF(P10="","",VLOOKUP(P10,Sheet2!$A$14:$B$79,2,0))</f>
        <v>急性期一般入院料４</v>
      </c>
      <c r="R10" s="33">
        <v>53</v>
      </c>
    </row>
    <row r="11" spans="1:18" x14ac:dyDescent="0.15">
      <c r="A11" s="20" t="s">
        <v>1779</v>
      </c>
      <c r="B11" s="20" t="s">
        <v>22</v>
      </c>
      <c r="C11" s="43" t="s">
        <v>212</v>
      </c>
      <c r="D11" s="43" t="s">
        <v>885</v>
      </c>
      <c r="E11" s="33" t="s">
        <v>2414</v>
      </c>
      <c r="F11" s="33" t="s">
        <v>2414</v>
      </c>
      <c r="G11" s="33">
        <v>51</v>
      </c>
      <c r="H11" s="33">
        <v>51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5" t="s">
        <v>2426</v>
      </c>
      <c r="Q11" s="7" t="str">
        <f>IF(P11="","",VLOOKUP(P11,Sheet2!$A$14:$B$79,2,0))</f>
        <v>急性期一般入院料４</v>
      </c>
      <c r="R11" s="33">
        <v>51</v>
      </c>
    </row>
    <row r="12" spans="1:18" x14ac:dyDescent="0.15">
      <c r="A12" s="20" t="s">
        <v>1779</v>
      </c>
      <c r="B12" s="20" t="s">
        <v>22</v>
      </c>
      <c r="C12" s="43" t="s">
        <v>212</v>
      </c>
      <c r="D12" s="43" t="s">
        <v>2245</v>
      </c>
      <c r="E12" s="33" t="s">
        <v>2414</v>
      </c>
      <c r="F12" s="33" t="s">
        <v>2414</v>
      </c>
      <c r="G12" s="33">
        <v>46</v>
      </c>
      <c r="H12" s="33">
        <v>46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5" t="s">
        <v>2426</v>
      </c>
      <c r="Q12" s="7" t="str">
        <f>IF(P12="","",VLOOKUP(P12,Sheet2!$A$14:$B$79,2,0))</f>
        <v>急性期一般入院料４</v>
      </c>
      <c r="R12" s="33">
        <v>46</v>
      </c>
    </row>
    <row r="13" spans="1:18" x14ac:dyDescent="0.15">
      <c r="A13" s="20" t="s">
        <v>1779</v>
      </c>
      <c r="B13" s="20" t="s">
        <v>22</v>
      </c>
      <c r="C13" s="43" t="s">
        <v>212</v>
      </c>
      <c r="D13" s="43" t="s">
        <v>2246</v>
      </c>
      <c r="E13" s="33" t="s">
        <v>2414</v>
      </c>
      <c r="F13" s="33" t="s">
        <v>2415</v>
      </c>
      <c r="G13" s="33">
        <v>48</v>
      </c>
      <c r="H13" s="33">
        <v>48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5" t="s">
        <v>2426</v>
      </c>
      <c r="Q13" s="7" t="str">
        <f>IF(P13="","",VLOOKUP(P13,Sheet2!$A$14:$B$79,2,0))</f>
        <v>急性期一般入院料４</v>
      </c>
      <c r="R13" s="33">
        <v>48</v>
      </c>
    </row>
    <row r="14" spans="1:18" x14ac:dyDescent="0.15">
      <c r="A14" s="20" t="s">
        <v>1779</v>
      </c>
      <c r="B14" s="20" t="s">
        <v>22</v>
      </c>
      <c r="C14" s="43" t="s">
        <v>212</v>
      </c>
      <c r="D14" s="43" t="s">
        <v>485</v>
      </c>
      <c r="E14" s="33" t="s">
        <v>2415</v>
      </c>
      <c r="F14" s="33" t="s">
        <v>2415</v>
      </c>
      <c r="G14" s="33">
        <v>52</v>
      </c>
      <c r="H14" s="33">
        <v>37</v>
      </c>
      <c r="I14" s="33">
        <v>15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5" t="s">
        <v>2427</v>
      </c>
      <c r="Q14" s="7" t="str">
        <f>IF(P14="","",VLOOKUP(P14,Sheet2!$A$14:$B$79,2,0))</f>
        <v>地域包括ケア病棟入院料２</v>
      </c>
      <c r="R14" s="33">
        <v>52</v>
      </c>
    </row>
    <row r="15" spans="1:18" x14ac:dyDescent="0.15">
      <c r="A15" s="20"/>
      <c r="B15" s="20"/>
      <c r="C15" s="43" t="s">
        <v>2247</v>
      </c>
      <c r="D15" s="20"/>
      <c r="E15" s="20"/>
      <c r="F15" s="20"/>
      <c r="G15" s="26">
        <f>SUM(G10:G14)</f>
        <v>250</v>
      </c>
      <c r="H15" s="26">
        <f t="shared" ref="H15:O15" si="1">SUM(H10:H14)</f>
        <v>235</v>
      </c>
      <c r="I15" s="26">
        <f t="shared" si="1"/>
        <v>15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0"/>
      <c r="Q15" s="7" t="str">
        <f>IF(P15="","",VLOOKUP(P15,Sheet2!$A$14:$B$79,2,0))</f>
        <v/>
      </c>
      <c r="R15" s="26"/>
    </row>
    <row r="16" spans="1:18" x14ac:dyDescent="0.15">
      <c r="A16" s="20" t="s">
        <v>1779</v>
      </c>
      <c r="B16" s="20" t="s">
        <v>22</v>
      </c>
      <c r="C16" s="43" t="s">
        <v>2248</v>
      </c>
      <c r="D16" s="43" t="s">
        <v>767</v>
      </c>
      <c r="E16" s="33" t="s">
        <v>2414</v>
      </c>
      <c r="F16" s="33" t="s">
        <v>2414</v>
      </c>
      <c r="G16" s="33">
        <v>59</v>
      </c>
      <c r="H16" s="33">
        <v>59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5" t="s">
        <v>2428</v>
      </c>
      <c r="Q16" s="7" t="str">
        <f>IF(P16="","",VLOOKUP(P16,Sheet2!$A$14:$B$79,2,0))</f>
        <v>急性期一般入院料６</v>
      </c>
      <c r="R16" s="33">
        <v>59</v>
      </c>
    </row>
    <row r="17" spans="1:18" x14ac:dyDescent="0.15">
      <c r="A17" s="20" t="s">
        <v>1779</v>
      </c>
      <c r="B17" s="20" t="s">
        <v>22</v>
      </c>
      <c r="C17" s="43" t="s">
        <v>2248</v>
      </c>
      <c r="D17" s="43" t="s">
        <v>768</v>
      </c>
      <c r="E17" s="33" t="s">
        <v>2414</v>
      </c>
      <c r="F17" s="33" t="s">
        <v>2414</v>
      </c>
      <c r="G17" s="33">
        <v>54</v>
      </c>
      <c r="H17" s="33">
        <v>54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5" t="s">
        <v>2428</v>
      </c>
      <c r="Q17" s="7" t="str">
        <f>IF(P17="","",VLOOKUP(P17,Sheet2!$A$14:$B$79,2,0))</f>
        <v>急性期一般入院料６</v>
      </c>
      <c r="R17" s="33">
        <v>54</v>
      </c>
    </row>
    <row r="18" spans="1:18" x14ac:dyDescent="0.15">
      <c r="A18" s="20" t="s">
        <v>1779</v>
      </c>
      <c r="B18" s="20" t="s">
        <v>22</v>
      </c>
      <c r="C18" s="43" t="s">
        <v>2248</v>
      </c>
      <c r="D18" s="43" t="s">
        <v>769</v>
      </c>
      <c r="E18" s="33" t="s">
        <v>2414</v>
      </c>
      <c r="F18" s="33" t="s">
        <v>2414</v>
      </c>
      <c r="G18" s="33">
        <v>45</v>
      </c>
      <c r="H18" s="33">
        <v>45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5" t="s">
        <v>2428</v>
      </c>
      <c r="Q18" s="7" t="str">
        <f>IF(P18="","",VLOOKUP(P18,Sheet2!$A$14:$B$79,2,0))</f>
        <v>急性期一般入院料６</v>
      </c>
      <c r="R18" s="33">
        <v>45</v>
      </c>
    </row>
    <row r="19" spans="1:18" x14ac:dyDescent="0.15">
      <c r="A19" s="20" t="s">
        <v>1779</v>
      </c>
      <c r="B19" s="20" t="s">
        <v>22</v>
      </c>
      <c r="C19" s="43" t="s">
        <v>2248</v>
      </c>
      <c r="D19" s="43" t="s">
        <v>2249</v>
      </c>
      <c r="E19" s="33" t="s">
        <v>2415</v>
      </c>
      <c r="F19" s="33" t="s">
        <v>2415</v>
      </c>
      <c r="G19" s="33">
        <v>0</v>
      </c>
      <c r="H19" s="33">
        <v>0</v>
      </c>
      <c r="I19" s="33">
        <v>0</v>
      </c>
      <c r="J19" s="33">
        <v>44</v>
      </c>
      <c r="K19" s="33">
        <v>44</v>
      </c>
      <c r="L19" s="33">
        <v>0</v>
      </c>
      <c r="M19" s="33">
        <v>0</v>
      </c>
      <c r="N19" s="33">
        <v>0</v>
      </c>
      <c r="O19" s="33">
        <v>0</v>
      </c>
      <c r="P19" s="35" t="s">
        <v>2427</v>
      </c>
      <c r="Q19" s="7" t="str">
        <f>IF(P19="","",VLOOKUP(P19,Sheet2!$A$14:$B$79,2,0))</f>
        <v>地域包括ケア病棟入院料２</v>
      </c>
      <c r="R19" s="33">
        <v>44</v>
      </c>
    </row>
    <row r="20" spans="1:18" x14ac:dyDescent="0.15">
      <c r="A20" s="20" t="s">
        <v>1779</v>
      </c>
      <c r="B20" s="20" t="s">
        <v>22</v>
      </c>
      <c r="C20" s="43" t="s">
        <v>2248</v>
      </c>
      <c r="D20" s="43" t="s">
        <v>2250</v>
      </c>
      <c r="E20" s="33" t="s">
        <v>2415</v>
      </c>
      <c r="F20" s="33" t="s">
        <v>2415</v>
      </c>
      <c r="G20" s="33">
        <v>0</v>
      </c>
      <c r="H20" s="33">
        <v>0</v>
      </c>
      <c r="I20" s="33">
        <v>0</v>
      </c>
      <c r="J20" s="33">
        <v>16</v>
      </c>
      <c r="K20" s="33">
        <v>16</v>
      </c>
      <c r="L20" s="33">
        <v>0</v>
      </c>
      <c r="M20" s="33">
        <v>0</v>
      </c>
      <c r="N20" s="33">
        <v>0</v>
      </c>
      <c r="O20" s="33">
        <v>0</v>
      </c>
      <c r="P20" s="35" t="s">
        <v>2427</v>
      </c>
      <c r="Q20" s="7" t="str">
        <f>IF(P20="","",VLOOKUP(P20,Sheet2!$A$14:$B$79,2,0))</f>
        <v>地域包括ケア病棟入院料２</v>
      </c>
      <c r="R20" s="33">
        <v>16</v>
      </c>
    </row>
    <row r="21" spans="1:18" x14ac:dyDescent="0.15">
      <c r="A21" s="20" t="s">
        <v>1779</v>
      </c>
      <c r="B21" s="20" t="s">
        <v>22</v>
      </c>
      <c r="C21" s="43" t="s">
        <v>2248</v>
      </c>
      <c r="D21" s="43" t="s">
        <v>770</v>
      </c>
      <c r="E21" s="33" t="s">
        <v>2412</v>
      </c>
      <c r="F21" s="33" t="s">
        <v>2412</v>
      </c>
      <c r="G21" s="33">
        <v>0</v>
      </c>
      <c r="H21" s="33">
        <v>0</v>
      </c>
      <c r="I21" s="33">
        <v>0</v>
      </c>
      <c r="J21" s="33">
        <v>18</v>
      </c>
      <c r="K21" s="33">
        <v>18</v>
      </c>
      <c r="L21" s="33">
        <v>0</v>
      </c>
      <c r="M21" s="33">
        <v>0</v>
      </c>
      <c r="N21" s="33">
        <v>0</v>
      </c>
      <c r="O21" s="33">
        <v>0</v>
      </c>
      <c r="P21" s="35" t="s">
        <v>2429</v>
      </c>
      <c r="Q21" s="7" t="str">
        <f>IF(P21="","",VLOOKUP(P21,Sheet2!$A$14:$B$79,2,0))</f>
        <v>療養病棟入院料１</v>
      </c>
      <c r="R21" s="33">
        <v>18</v>
      </c>
    </row>
    <row r="22" spans="1:18" x14ac:dyDescent="0.15">
      <c r="A22" s="20"/>
      <c r="B22" s="20"/>
      <c r="C22" s="43" t="s">
        <v>2251</v>
      </c>
      <c r="D22" s="20"/>
      <c r="E22" s="20"/>
      <c r="F22" s="20"/>
      <c r="G22" s="26">
        <f>SUM(G16:G21)</f>
        <v>158</v>
      </c>
      <c r="H22" s="26">
        <f t="shared" ref="H22:O22" si="2">SUM(H16:H21)</f>
        <v>158</v>
      </c>
      <c r="I22" s="26">
        <f t="shared" si="2"/>
        <v>0</v>
      </c>
      <c r="J22" s="26">
        <f t="shared" si="2"/>
        <v>78</v>
      </c>
      <c r="K22" s="26">
        <f t="shared" si="2"/>
        <v>78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0"/>
      <c r="Q22" s="7" t="str">
        <f>IF(P22="","",VLOOKUP(P22,Sheet2!$A$14:$B$79,2,0))</f>
        <v/>
      </c>
      <c r="R22" s="26"/>
    </row>
    <row r="23" spans="1:18" x14ac:dyDescent="0.15">
      <c r="A23" s="20" t="s">
        <v>1779</v>
      </c>
      <c r="B23" s="20" t="s">
        <v>22</v>
      </c>
      <c r="C23" s="43" t="s">
        <v>173</v>
      </c>
      <c r="D23" s="43" t="s">
        <v>782</v>
      </c>
      <c r="E23" s="33" t="s">
        <v>2415</v>
      </c>
      <c r="F23" s="33" t="s">
        <v>2415</v>
      </c>
      <c r="G23" s="33">
        <v>0</v>
      </c>
      <c r="H23" s="33">
        <v>0</v>
      </c>
      <c r="I23" s="33">
        <v>0</v>
      </c>
      <c r="J23" s="33">
        <v>50</v>
      </c>
      <c r="K23" s="33">
        <v>50</v>
      </c>
      <c r="L23" s="33">
        <v>0</v>
      </c>
      <c r="M23" s="33">
        <v>0</v>
      </c>
      <c r="N23" s="33">
        <v>0</v>
      </c>
      <c r="O23" s="33">
        <v>0</v>
      </c>
      <c r="P23" s="35" t="s">
        <v>2430</v>
      </c>
      <c r="Q23" s="7" t="str">
        <f>IF(P23="","",VLOOKUP(P23,Sheet2!$A$14:$B$79,2,0))</f>
        <v>回復期リハビリテーション病棟入院料３</v>
      </c>
      <c r="R23" s="33">
        <v>50</v>
      </c>
    </row>
    <row r="24" spans="1:18" x14ac:dyDescent="0.15">
      <c r="A24" s="20" t="s">
        <v>1779</v>
      </c>
      <c r="B24" s="20" t="s">
        <v>22</v>
      </c>
      <c r="C24" s="43" t="s">
        <v>173</v>
      </c>
      <c r="D24" s="43" t="s">
        <v>783</v>
      </c>
      <c r="E24" s="18" t="s">
        <v>1827</v>
      </c>
      <c r="F24" s="33" t="s">
        <v>2415</v>
      </c>
      <c r="G24" s="33">
        <v>50</v>
      </c>
      <c r="H24" s="33">
        <v>50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5" t="s">
        <v>2431</v>
      </c>
      <c r="Q24" s="7" t="str">
        <f>IF(P24="","",VLOOKUP(P24,Sheet2!$A$14:$B$79,2,0))</f>
        <v>急性期一般入院料５</v>
      </c>
      <c r="R24" s="33">
        <v>50</v>
      </c>
    </row>
    <row r="25" spans="1:18" x14ac:dyDescent="0.15">
      <c r="A25" s="20"/>
      <c r="B25" s="20"/>
      <c r="C25" s="43" t="s">
        <v>2252</v>
      </c>
      <c r="D25" s="20"/>
      <c r="E25" s="20"/>
      <c r="F25" s="20"/>
      <c r="G25" s="26">
        <f>SUM(G23:G24)</f>
        <v>50</v>
      </c>
      <c r="H25" s="26">
        <f t="shared" ref="H25:O25" si="3">SUM(H23:H24)</f>
        <v>50</v>
      </c>
      <c r="I25" s="26">
        <f t="shared" si="3"/>
        <v>0</v>
      </c>
      <c r="J25" s="26">
        <f t="shared" si="3"/>
        <v>50</v>
      </c>
      <c r="K25" s="26">
        <f t="shared" si="3"/>
        <v>50</v>
      </c>
      <c r="L25" s="26">
        <f t="shared" si="3"/>
        <v>0</v>
      </c>
      <c r="M25" s="26">
        <f t="shared" si="3"/>
        <v>0</v>
      </c>
      <c r="N25" s="26">
        <f t="shared" si="3"/>
        <v>0</v>
      </c>
      <c r="O25" s="26">
        <f t="shared" si="3"/>
        <v>0</v>
      </c>
      <c r="P25" s="20"/>
      <c r="Q25" s="7" t="str">
        <f>IF(P25="","",VLOOKUP(P25,Sheet2!$A$14:$B$79,2,0))</f>
        <v/>
      </c>
      <c r="R25" s="26"/>
    </row>
    <row r="26" spans="1:18" x14ac:dyDescent="0.15">
      <c r="A26" s="20" t="s">
        <v>1779</v>
      </c>
      <c r="B26" s="20" t="s">
        <v>22</v>
      </c>
      <c r="C26" s="43" t="s">
        <v>231</v>
      </c>
      <c r="D26" s="43" t="s">
        <v>491</v>
      </c>
      <c r="E26" s="33" t="s">
        <v>2412</v>
      </c>
      <c r="F26" s="33" t="s">
        <v>2412</v>
      </c>
      <c r="G26" s="33">
        <v>0</v>
      </c>
      <c r="H26" s="33">
        <v>0</v>
      </c>
      <c r="I26" s="33">
        <v>0</v>
      </c>
      <c r="J26" s="33">
        <v>60</v>
      </c>
      <c r="K26" s="33">
        <v>60</v>
      </c>
      <c r="L26" s="33">
        <v>0</v>
      </c>
      <c r="M26" s="33">
        <v>0</v>
      </c>
      <c r="N26" s="33">
        <v>0</v>
      </c>
      <c r="O26" s="33">
        <v>0</v>
      </c>
      <c r="P26" s="35" t="s">
        <v>2429</v>
      </c>
      <c r="Q26" s="7" t="str">
        <f>IF(P26="","",VLOOKUP(P26,Sheet2!$A$14:$B$79,2,0))</f>
        <v>療養病棟入院料１</v>
      </c>
      <c r="R26" s="33">
        <v>60</v>
      </c>
    </row>
    <row r="27" spans="1:18" x14ac:dyDescent="0.15">
      <c r="A27" s="20" t="s">
        <v>1779</v>
      </c>
      <c r="B27" s="20" t="s">
        <v>22</v>
      </c>
      <c r="C27" s="43" t="s">
        <v>231</v>
      </c>
      <c r="D27" s="43" t="s">
        <v>634</v>
      </c>
      <c r="E27" s="33" t="s">
        <v>2412</v>
      </c>
      <c r="F27" s="33" t="s">
        <v>2412</v>
      </c>
      <c r="G27" s="33">
        <v>56</v>
      </c>
      <c r="H27" s="33">
        <v>56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5" t="s">
        <v>2432</v>
      </c>
      <c r="Q27" s="7" t="str">
        <f>IF(P27="","",VLOOKUP(P27,Sheet2!$A$14:$B$79,2,0))</f>
        <v>特定一般病棟入院料１</v>
      </c>
      <c r="R27" s="33">
        <v>56</v>
      </c>
    </row>
    <row r="28" spans="1:18" x14ac:dyDescent="0.15">
      <c r="A28" s="20" t="s">
        <v>1779</v>
      </c>
      <c r="B28" s="20" t="s">
        <v>22</v>
      </c>
      <c r="C28" s="43" t="s">
        <v>231</v>
      </c>
      <c r="D28" s="43" t="s">
        <v>633</v>
      </c>
      <c r="E28" s="33" t="s">
        <v>2412</v>
      </c>
      <c r="F28" s="33" t="s">
        <v>2412</v>
      </c>
      <c r="G28" s="33">
        <v>0</v>
      </c>
      <c r="H28" s="33">
        <v>0</v>
      </c>
      <c r="I28" s="33">
        <v>0</v>
      </c>
      <c r="J28" s="33">
        <v>60</v>
      </c>
      <c r="K28" s="33">
        <v>60</v>
      </c>
      <c r="L28" s="33">
        <v>0</v>
      </c>
      <c r="M28" s="33">
        <v>0</v>
      </c>
      <c r="N28" s="33">
        <v>0</v>
      </c>
      <c r="O28" s="33">
        <v>0</v>
      </c>
      <c r="P28" s="35" t="s">
        <v>2429</v>
      </c>
      <c r="Q28" s="7" t="str">
        <f>IF(P28="","",VLOOKUP(P28,Sheet2!$A$14:$B$79,2,0))</f>
        <v>療養病棟入院料１</v>
      </c>
      <c r="R28" s="33">
        <v>60</v>
      </c>
    </row>
    <row r="29" spans="1:18" x14ac:dyDescent="0.15">
      <c r="A29" s="20"/>
      <c r="B29" s="20"/>
      <c r="C29" s="43" t="s">
        <v>2253</v>
      </c>
      <c r="D29" s="20"/>
      <c r="E29" s="20"/>
      <c r="F29" s="20"/>
      <c r="G29" s="26">
        <f>SUM(G26:G28)</f>
        <v>56</v>
      </c>
      <c r="H29" s="26">
        <f t="shared" ref="H29:O29" si="4">SUM(H26:H28)</f>
        <v>56</v>
      </c>
      <c r="I29" s="26">
        <f t="shared" si="4"/>
        <v>0</v>
      </c>
      <c r="J29" s="26">
        <f t="shared" si="4"/>
        <v>120</v>
      </c>
      <c r="K29" s="26">
        <f t="shared" si="4"/>
        <v>120</v>
      </c>
      <c r="L29" s="26">
        <f t="shared" si="4"/>
        <v>0</v>
      </c>
      <c r="M29" s="26">
        <f t="shared" si="4"/>
        <v>0</v>
      </c>
      <c r="N29" s="26">
        <f t="shared" si="4"/>
        <v>0</v>
      </c>
      <c r="O29" s="26">
        <f t="shared" si="4"/>
        <v>0</v>
      </c>
      <c r="P29" s="20"/>
      <c r="Q29" s="7" t="str">
        <f>IF(P29="","",VLOOKUP(P29,Sheet2!$A$14:$B$79,2,0))</f>
        <v/>
      </c>
      <c r="R29" s="26"/>
    </row>
    <row r="30" spans="1:18" x14ac:dyDescent="0.15">
      <c r="A30" s="20" t="s">
        <v>1779</v>
      </c>
      <c r="B30" s="20" t="s">
        <v>22</v>
      </c>
      <c r="C30" s="43" t="s">
        <v>449</v>
      </c>
      <c r="D30" s="43" t="s">
        <v>763</v>
      </c>
      <c r="E30" s="33" t="s">
        <v>2412</v>
      </c>
      <c r="F30" s="33" t="s">
        <v>2412</v>
      </c>
      <c r="G30" s="33">
        <v>0</v>
      </c>
      <c r="H30" s="33">
        <v>0</v>
      </c>
      <c r="I30" s="33">
        <v>0</v>
      </c>
      <c r="J30" s="33">
        <v>45</v>
      </c>
      <c r="K30" s="33">
        <v>38</v>
      </c>
      <c r="L30" s="33">
        <v>7</v>
      </c>
      <c r="M30" s="33">
        <v>0</v>
      </c>
      <c r="N30" s="33">
        <v>0</v>
      </c>
      <c r="O30" s="33">
        <v>0</v>
      </c>
      <c r="P30" s="35" t="s">
        <v>2425</v>
      </c>
      <c r="Q30" s="7" t="str">
        <f>IF(P30="","",VLOOKUP(P30,Sheet2!$A$14:$B$79,2,0))</f>
        <v>療養病棟入院料２</v>
      </c>
      <c r="R30" s="33">
        <v>45</v>
      </c>
    </row>
    <row r="31" spans="1:18" x14ac:dyDescent="0.15">
      <c r="A31" s="20" t="s">
        <v>1779</v>
      </c>
      <c r="B31" s="20" t="s">
        <v>22</v>
      </c>
      <c r="C31" s="43" t="s">
        <v>449</v>
      </c>
      <c r="D31" s="43" t="s">
        <v>700</v>
      </c>
      <c r="E31" s="33" t="s">
        <v>2412</v>
      </c>
      <c r="F31" s="33" t="s">
        <v>2412</v>
      </c>
      <c r="G31" s="33">
        <v>0</v>
      </c>
      <c r="H31" s="33">
        <v>0</v>
      </c>
      <c r="I31" s="33">
        <v>0</v>
      </c>
      <c r="J31" s="33">
        <v>50</v>
      </c>
      <c r="K31" s="33">
        <v>42</v>
      </c>
      <c r="L31" s="33">
        <v>8</v>
      </c>
      <c r="M31" s="33">
        <v>0</v>
      </c>
      <c r="N31" s="33">
        <v>0</v>
      </c>
      <c r="O31" s="33">
        <v>0</v>
      </c>
      <c r="P31" s="35" t="s">
        <v>2425</v>
      </c>
      <c r="Q31" s="7" t="str">
        <f>IF(P31="","",VLOOKUP(P31,Sheet2!$A$14:$B$79,2,0))</f>
        <v>療養病棟入院料２</v>
      </c>
      <c r="R31" s="33">
        <v>50</v>
      </c>
    </row>
    <row r="32" spans="1:18" x14ac:dyDescent="0.15">
      <c r="A32" s="20"/>
      <c r="B32" s="20"/>
      <c r="C32" s="43" t="s">
        <v>2254</v>
      </c>
      <c r="D32" s="20"/>
      <c r="E32" s="20"/>
      <c r="F32" s="20"/>
      <c r="G32" s="26">
        <f>SUM(G30:G31)</f>
        <v>0</v>
      </c>
      <c r="H32" s="26">
        <f t="shared" ref="H32:O32" si="5">SUM(H30:H31)</f>
        <v>0</v>
      </c>
      <c r="I32" s="26">
        <f t="shared" si="5"/>
        <v>0</v>
      </c>
      <c r="J32" s="26">
        <f t="shared" si="5"/>
        <v>95</v>
      </c>
      <c r="K32" s="26">
        <f t="shared" si="5"/>
        <v>80</v>
      </c>
      <c r="L32" s="26">
        <f t="shared" si="5"/>
        <v>15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0"/>
      <c r="Q32" s="7" t="str">
        <f>IF(P32="","",VLOOKUP(P32,Sheet2!$A$14:$B$79,2,0))</f>
        <v/>
      </c>
      <c r="R32" s="26"/>
    </row>
    <row r="33" spans="1:18" x14ac:dyDescent="0.15">
      <c r="A33" s="20" t="s">
        <v>1779</v>
      </c>
      <c r="B33" s="20" t="s">
        <v>22</v>
      </c>
      <c r="C33" s="43" t="s">
        <v>213</v>
      </c>
      <c r="D33" s="43" t="s">
        <v>928</v>
      </c>
      <c r="E33" s="33" t="s">
        <v>2412</v>
      </c>
      <c r="F33" s="33" t="s">
        <v>2412</v>
      </c>
      <c r="G33" s="33">
        <v>54</v>
      </c>
      <c r="H33" s="33">
        <v>54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5" t="s">
        <v>2433</v>
      </c>
      <c r="Q33" s="7" t="str">
        <f>IF(P33="","",VLOOKUP(P33,Sheet2!$A$14:$B$79,2,0))</f>
        <v>障害者施設等13対１入院基本料</v>
      </c>
      <c r="R33" s="33">
        <v>54</v>
      </c>
    </row>
    <row r="34" spans="1:18" x14ac:dyDescent="0.15">
      <c r="A34" s="20" t="s">
        <v>1779</v>
      </c>
      <c r="B34" s="20" t="s">
        <v>22</v>
      </c>
      <c r="C34" s="43" t="s">
        <v>2255</v>
      </c>
      <c r="D34" s="43" t="s">
        <v>493</v>
      </c>
      <c r="E34" s="33" t="s">
        <v>2412</v>
      </c>
      <c r="F34" s="33" t="s">
        <v>2412</v>
      </c>
      <c r="G34" s="33">
        <v>0</v>
      </c>
      <c r="H34" s="33">
        <v>0</v>
      </c>
      <c r="I34" s="33">
        <v>0</v>
      </c>
      <c r="J34" s="33">
        <v>50</v>
      </c>
      <c r="K34" s="33">
        <v>50</v>
      </c>
      <c r="L34" s="33">
        <v>0</v>
      </c>
      <c r="M34" s="33">
        <v>0</v>
      </c>
      <c r="N34" s="33">
        <v>0</v>
      </c>
      <c r="O34" s="33">
        <v>0</v>
      </c>
      <c r="P34" s="35" t="s">
        <v>2429</v>
      </c>
      <c r="Q34" s="7" t="str">
        <f>IF(P34="","",VLOOKUP(P34,Sheet2!$A$14:$B$79,2,0))</f>
        <v>療養病棟入院料１</v>
      </c>
      <c r="R34" s="33">
        <v>50</v>
      </c>
    </row>
    <row r="35" spans="1:18" x14ac:dyDescent="0.15">
      <c r="A35" s="20"/>
      <c r="B35" s="20"/>
      <c r="C35" s="43" t="s">
        <v>2256</v>
      </c>
      <c r="D35" s="20"/>
      <c r="E35" s="20"/>
      <c r="F35" s="20"/>
      <c r="G35" s="26">
        <f>SUM(G33:G34)</f>
        <v>54</v>
      </c>
      <c r="H35" s="26">
        <f t="shared" ref="H35:O35" si="6">SUM(H33:H34)</f>
        <v>54</v>
      </c>
      <c r="I35" s="26">
        <f t="shared" si="6"/>
        <v>0</v>
      </c>
      <c r="J35" s="26">
        <f t="shared" si="6"/>
        <v>50</v>
      </c>
      <c r="K35" s="26">
        <f t="shared" si="6"/>
        <v>50</v>
      </c>
      <c r="L35" s="26">
        <f t="shared" si="6"/>
        <v>0</v>
      </c>
      <c r="M35" s="26">
        <f t="shared" si="6"/>
        <v>0</v>
      </c>
      <c r="N35" s="26">
        <f t="shared" si="6"/>
        <v>0</v>
      </c>
      <c r="O35" s="26">
        <f t="shared" si="6"/>
        <v>0</v>
      </c>
      <c r="P35" s="20"/>
      <c r="Q35" s="7" t="str">
        <f>IF(P35="","",VLOOKUP(P35,Sheet2!$A$14:$B$79,2,0))</f>
        <v/>
      </c>
      <c r="R35" s="26"/>
    </row>
    <row r="36" spans="1:18" x14ac:dyDescent="0.15">
      <c r="A36" s="20" t="s">
        <v>1779</v>
      </c>
      <c r="B36" s="20" t="s">
        <v>22</v>
      </c>
      <c r="C36" s="43" t="s">
        <v>188</v>
      </c>
      <c r="D36" s="43" t="s">
        <v>504</v>
      </c>
      <c r="E36" s="33" t="s">
        <v>2414</v>
      </c>
      <c r="F36" s="33" t="s">
        <v>2416</v>
      </c>
      <c r="G36" s="33">
        <v>21</v>
      </c>
      <c r="H36" s="33">
        <v>20</v>
      </c>
      <c r="I36" s="33">
        <v>1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5" t="s">
        <v>2434</v>
      </c>
      <c r="Q36" s="7" t="str">
        <f>IF(P36="","",VLOOKUP(P36,Sheet2!$A$14:$B$79,2,0))</f>
        <v>急性期一般入院料１</v>
      </c>
      <c r="R36" s="33">
        <v>21</v>
      </c>
    </row>
    <row r="37" spans="1:18" x14ac:dyDescent="0.15">
      <c r="A37" s="20" t="s">
        <v>1779</v>
      </c>
      <c r="B37" s="20" t="s">
        <v>22</v>
      </c>
      <c r="C37" s="43" t="s">
        <v>188</v>
      </c>
      <c r="D37" s="43" t="s">
        <v>505</v>
      </c>
      <c r="E37" s="33" t="s">
        <v>2414</v>
      </c>
      <c r="F37" s="33" t="s">
        <v>2414</v>
      </c>
      <c r="G37" s="33">
        <v>55</v>
      </c>
      <c r="H37" s="33">
        <v>51</v>
      </c>
      <c r="I37" s="33">
        <v>4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5" t="s">
        <v>2434</v>
      </c>
      <c r="Q37" s="7" t="str">
        <f>IF(P37="","",VLOOKUP(P37,Sheet2!$A$14:$B$79,2,0))</f>
        <v>急性期一般入院料１</v>
      </c>
      <c r="R37" s="33">
        <v>55</v>
      </c>
    </row>
    <row r="38" spans="1:18" x14ac:dyDescent="0.15">
      <c r="A38" s="20" t="s">
        <v>1779</v>
      </c>
      <c r="B38" s="20" t="s">
        <v>22</v>
      </c>
      <c r="C38" s="43" t="s">
        <v>188</v>
      </c>
      <c r="D38" s="43" t="s">
        <v>854</v>
      </c>
      <c r="E38" s="33" t="s">
        <v>2414</v>
      </c>
      <c r="F38" s="33" t="s">
        <v>2414</v>
      </c>
      <c r="G38" s="33">
        <v>54</v>
      </c>
      <c r="H38" s="33">
        <v>50</v>
      </c>
      <c r="I38" s="33">
        <v>4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5" t="s">
        <v>2434</v>
      </c>
      <c r="Q38" s="7" t="str">
        <f>IF(P38="","",VLOOKUP(P38,Sheet2!$A$14:$B$79,2,0))</f>
        <v>急性期一般入院料１</v>
      </c>
      <c r="R38" s="33">
        <v>54</v>
      </c>
    </row>
    <row r="39" spans="1:18" x14ac:dyDescent="0.15">
      <c r="A39" s="20" t="s">
        <v>1779</v>
      </c>
      <c r="B39" s="20" t="s">
        <v>22</v>
      </c>
      <c r="C39" s="43" t="s">
        <v>188</v>
      </c>
      <c r="D39" s="43" t="s">
        <v>765</v>
      </c>
      <c r="E39" s="33" t="s">
        <v>2415</v>
      </c>
      <c r="F39" s="33" t="s">
        <v>2415</v>
      </c>
      <c r="G39" s="33">
        <v>55</v>
      </c>
      <c r="H39" s="33">
        <v>46</v>
      </c>
      <c r="I39" s="33">
        <v>9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5" t="s">
        <v>2427</v>
      </c>
      <c r="Q39" s="7" t="str">
        <f>IF(P39="","",VLOOKUP(P39,Sheet2!$A$14:$B$79,2,0))</f>
        <v>地域包括ケア病棟入院料２</v>
      </c>
      <c r="R39" s="33">
        <v>55</v>
      </c>
    </row>
    <row r="40" spans="1:18" x14ac:dyDescent="0.15">
      <c r="A40" s="20" t="s">
        <v>1779</v>
      </c>
      <c r="B40" s="20" t="s">
        <v>22</v>
      </c>
      <c r="C40" s="43" t="s">
        <v>188</v>
      </c>
      <c r="D40" s="43" t="s">
        <v>679</v>
      </c>
      <c r="E40" s="33" t="s">
        <v>2416</v>
      </c>
      <c r="F40" s="33" t="s">
        <v>2416</v>
      </c>
      <c r="G40" s="33">
        <v>14</v>
      </c>
      <c r="H40" s="33">
        <v>0</v>
      </c>
      <c r="I40" s="33">
        <v>14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/>
      <c r="Q40" s="7" t="str">
        <f>IF(P40="","",VLOOKUP(P40,Sheet2!$A$14:$B$79,2,0))</f>
        <v/>
      </c>
      <c r="R40" s="33">
        <v>0</v>
      </c>
    </row>
    <row r="41" spans="1:18" x14ac:dyDescent="0.15">
      <c r="A41" s="20"/>
      <c r="B41" s="20"/>
      <c r="C41" s="43" t="s">
        <v>2257</v>
      </c>
      <c r="D41" s="20"/>
      <c r="E41" s="20"/>
      <c r="F41" s="20"/>
      <c r="G41" s="26">
        <f>SUM(G36:G40)</f>
        <v>199</v>
      </c>
      <c r="H41" s="26">
        <f t="shared" ref="H41:O41" si="7">SUM(H36:H40)</f>
        <v>167</v>
      </c>
      <c r="I41" s="26">
        <f t="shared" si="7"/>
        <v>32</v>
      </c>
      <c r="J41" s="26">
        <f t="shared" si="7"/>
        <v>0</v>
      </c>
      <c r="K41" s="26">
        <f t="shared" si="7"/>
        <v>0</v>
      </c>
      <c r="L41" s="26">
        <f t="shared" si="7"/>
        <v>0</v>
      </c>
      <c r="M41" s="26">
        <f t="shared" si="7"/>
        <v>0</v>
      </c>
      <c r="N41" s="26">
        <f t="shared" si="7"/>
        <v>0</v>
      </c>
      <c r="O41" s="26">
        <f t="shared" si="7"/>
        <v>0</v>
      </c>
      <c r="P41" s="20"/>
      <c r="Q41" s="7" t="str">
        <f>IF(P41="","",VLOOKUP(P41,Sheet2!$A$14:$B$79,2,0))</f>
        <v/>
      </c>
      <c r="R41" s="26"/>
    </row>
    <row r="42" spans="1:18" x14ac:dyDescent="0.15">
      <c r="A42" s="20" t="s">
        <v>1779</v>
      </c>
      <c r="B42" s="20" t="s">
        <v>22</v>
      </c>
      <c r="C42" s="43" t="s">
        <v>2258</v>
      </c>
      <c r="D42" s="43" t="s">
        <v>616</v>
      </c>
      <c r="E42" s="33" t="s">
        <v>2417</v>
      </c>
      <c r="F42" s="33" t="s">
        <v>2417</v>
      </c>
      <c r="G42" s="33">
        <v>8</v>
      </c>
      <c r="H42" s="33">
        <v>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5" t="s">
        <v>2435</v>
      </c>
      <c r="Q42" s="7" t="str">
        <f>IF(P42="","",VLOOKUP(P42,Sheet2!$A$14:$B$79,2,0))</f>
        <v>特定集中治療室管理料３</v>
      </c>
      <c r="R42" s="33">
        <v>8</v>
      </c>
    </row>
    <row r="43" spans="1:18" x14ac:dyDescent="0.15">
      <c r="A43" s="20" t="s">
        <v>1779</v>
      </c>
      <c r="B43" s="20" t="s">
        <v>22</v>
      </c>
      <c r="C43" s="43" t="s">
        <v>2258</v>
      </c>
      <c r="D43" s="43" t="s">
        <v>2259</v>
      </c>
      <c r="E43" s="33" t="s">
        <v>2417</v>
      </c>
      <c r="F43" s="33" t="s">
        <v>2417</v>
      </c>
      <c r="G43" s="33">
        <v>12</v>
      </c>
      <c r="H43" s="33">
        <v>12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5" t="s">
        <v>2436</v>
      </c>
      <c r="Q43" s="7" t="str">
        <f>IF(P43="","",VLOOKUP(P43,Sheet2!$A$14:$B$79,2,0))</f>
        <v>ﾊｲｹｱﾕﾆｯﾄ入院医療管理料１</v>
      </c>
      <c r="R43" s="33">
        <v>12</v>
      </c>
    </row>
    <row r="44" spans="1:18" x14ac:dyDescent="0.15">
      <c r="A44" s="20" t="s">
        <v>1779</v>
      </c>
      <c r="B44" s="20" t="s">
        <v>22</v>
      </c>
      <c r="C44" s="43" t="s">
        <v>2258</v>
      </c>
      <c r="D44" s="43" t="s">
        <v>524</v>
      </c>
      <c r="E44" s="33" t="s">
        <v>2414</v>
      </c>
      <c r="F44" s="33" t="s">
        <v>2414</v>
      </c>
      <c r="G44" s="33">
        <v>38</v>
      </c>
      <c r="H44" s="33">
        <v>38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5" t="s">
        <v>2434</v>
      </c>
      <c r="Q44" s="7" t="str">
        <f>IF(P44="","",VLOOKUP(P44,Sheet2!$A$14:$B$79,2,0))</f>
        <v>急性期一般入院料１</v>
      </c>
      <c r="R44" s="33">
        <v>38</v>
      </c>
    </row>
    <row r="45" spans="1:18" x14ac:dyDescent="0.15">
      <c r="A45" s="20" t="s">
        <v>1779</v>
      </c>
      <c r="B45" s="20" t="s">
        <v>22</v>
      </c>
      <c r="C45" s="43" t="s">
        <v>2258</v>
      </c>
      <c r="D45" s="43" t="s">
        <v>619</v>
      </c>
      <c r="E45" s="33" t="s">
        <v>2417</v>
      </c>
      <c r="F45" s="33" t="s">
        <v>2418</v>
      </c>
      <c r="G45" s="33">
        <v>4</v>
      </c>
      <c r="H45" s="33">
        <v>4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5" t="s">
        <v>2436</v>
      </c>
      <c r="Q45" s="7" t="str">
        <f>IF(P45="","",VLOOKUP(P45,Sheet2!$A$14:$B$79,2,0))</f>
        <v>ﾊｲｹｱﾕﾆｯﾄ入院医療管理料１</v>
      </c>
      <c r="R45" s="33">
        <v>4</v>
      </c>
    </row>
    <row r="46" spans="1:18" x14ac:dyDescent="0.15">
      <c r="A46" s="20" t="s">
        <v>1779</v>
      </c>
      <c r="B46" s="20" t="s">
        <v>22</v>
      </c>
      <c r="C46" s="43" t="s">
        <v>2258</v>
      </c>
      <c r="D46" s="43" t="s">
        <v>536</v>
      </c>
      <c r="E46" s="33" t="s">
        <v>2414</v>
      </c>
      <c r="F46" s="33" t="s">
        <v>2414</v>
      </c>
      <c r="G46" s="33">
        <v>38</v>
      </c>
      <c r="H46" s="33">
        <v>38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5" t="s">
        <v>2434</v>
      </c>
      <c r="Q46" s="7" t="str">
        <f>IF(P46="","",VLOOKUP(P46,Sheet2!$A$14:$B$79,2,0))</f>
        <v>急性期一般入院料１</v>
      </c>
      <c r="R46" s="33">
        <v>38</v>
      </c>
    </row>
    <row r="47" spans="1:18" x14ac:dyDescent="0.15">
      <c r="A47" s="20" t="s">
        <v>1779</v>
      </c>
      <c r="B47" s="20" t="s">
        <v>22</v>
      </c>
      <c r="C47" s="43" t="s">
        <v>2258</v>
      </c>
      <c r="D47" s="43" t="s">
        <v>538</v>
      </c>
      <c r="E47" s="33" t="s">
        <v>2414</v>
      </c>
      <c r="F47" s="33" t="s">
        <v>2414</v>
      </c>
      <c r="G47" s="33">
        <v>40</v>
      </c>
      <c r="H47" s="33">
        <v>40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5" t="s">
        <v>2434</v>
      </c>
      <c r="Q47" s="7" t="str">
        <f>IF(P47="","",VLOOKUP(P47,Sheet2!$A$14:$B$79,2,0))</f>
        <v>急性期一般入院料１</v>
      </c>
      <c r="R47" s="33">
        <v>40</v>
      </c>
    </row>
    <row r="48" spans="1:18" x14ac:dyDescent="0.15">
      <c r="A48" s="20" t="s">
        <v>1779</v>
      </c>
      <c r="B48" s="20" t="s">
        <v>35</v>
      </c>
      <c r="C48" s="43" t="s">
        <v>2258</v>
      </c>
      <c r="D48" s="43" t="s">
        <v>540</v>
      </c>
      <c r="E48" s="33" t="s">
        <v>2414</v>
      </c>
      <c r="F48" s="33" t="s">
        <v>2414</v>
      </c>
      <c r="G48" s="33">
        <v>38</v>
      </c>
      <c r="H48" s="33">
        <v>38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5" t="s">
        <v>2434</v>
      </c>
      <c r="Q48" s="7" t="str">
        <f>IF(P48="","",VLOOKUP(P48,Sheet2!$A$14:$B$79,2,0))</f>
        <v>急性期一般入院料１</v>
      </c>
      <c r="R48" s="33">
        <v>38</v>
      </c>
    </row>
    <row r="49" spans="1:18" x14ac:dyDescent="0.15">
      <c r="A49" s="20" t="s">
        <v>1779</v>
      </c>
      <c r="B49" s="20" t="s">
        <v>35</v>
      </c>
      <c r="C49" s="43" t="s">
        <v>2258</v>
      </c>
      <c r="D49" s="43" t="s">
        <v>599</v>
      </c>
      <c r="E49" s="33" t="s">
        <v>2414</v>
      </c>
      <c r="F49" s="33" t="s">
        <v>2414</v>
      </c>
      <c r="G49" s="33">
        <v>32</v>
      </c>
      <c r="H49" s="33">
        <v>32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5" t="s">
        <v>2437</v>
      </c>
      <c r="Q49" s="7" t="str">
        <f>IF(P49="","",VLOOKUP(P49,Sheet2!$A$14:$B$79,2,0))</f>
        <v>急性期一般入院料１</v>
      </c>
      <c r="R49" s="33">
        <v>32</v>
      </c>
    </row>
    <row r="50" spans="1:18" x14ac:dyDescent="0.15">
      <c r="A50" s="20" t="s">
        <v>1779</v>
      </c>
      <c r="B50" s="20" t="s">
        <v>35</v>
      </c>
      <c r="C50" s="43" t="s">
        <v>2258</v>
      </c>
      <c r="D50" s="43" t="s">
        <v>615</v>
      </c>
      <c r="E50" s="33" t="s">
        <v>2417</v>
      </c>
      <c r="F50" s="33" t="s">
        <v>2418</v>
      </c>
      <c r="G50" s="33">
        <v>4</v>
      </c>
      <c r="H50" s="33">
        <v>4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5" t="s">
        <v>2436</v>
      </c>
      <c r="Q50" s="7" t="str">
        <f>IF(P50="","",VLOOKUP(P50,Sheet2!$A$14:$B$79,2,0))</f>
        <v>ﾊｲｹｱﾕﾆｯﾄ入院医療管理料１</v>
      </c>
      <c r="R50" s="33">
        <v>4</v>
      </c>
    </row>
    <row r="51" spans="1:18" x14ac:dyDescent="0.15">
      <c r="A51" s="20"/>
      <c r="B51" s="20"/>
      <c r="C51" s="43" t="s">
        <v>2260</v>
      </c>
      <c r="D51" s="20"/>
      <c r="E51" s="20"/>
      <c r="F51" s="20"/>
      <c r="G51" s="26">
        <f>SUM(G42:G50)</f>
        <v>214</v>
      </c>
      <c r="H51" s="26">
        <f t="shared" ref="H51:O51" si="8">SUM(H42:H50)</f>
        <v>214</v>
      </c>
      <c r="I51" s="26">
        <f t="shared" si="8"/>
        <v>0</v>
      </c>
      <c r="J51" s="26">
        <f t="shared" si="8"/>
        <v>0</v>
      </c>
      <c r="K51" s="26">
        <f t="shared" si="8"/>
        <v>0</v>
      </c>
      <c r="L51" s="26">
        <f t="shared" si="8"/>
        <v>0</v>
      </c>
      <c r="M51" s="26">
        <f t="shared" si="8"/>
        <v>0</v>
      </c>
      <c r="N51" s="26">
        <f t="shared" si="8"/>
        <v>0</v>
      </c>
      <c r="O51" s="26">
        <f t="shared" si="8"/>
        <v>0</v>
      </c>
      <c r="P51" s="20"/>
      <c r="Q51" s="7" t="str">
        <f>IF(P51="","",VLOOKUP(P51,Sheet2!$A$14:$B$79,2,0))</f>
        <v/>
      </c>
      <c r="R51" s="26"/>
    </row>
    <row r="52" spans="1:18" x14ac:dyDescent="0.15">
      <c r="A52" s="20" t="s">
        <v>1779</v>
      </c>
      <c r="B52" s="20" t="s">
        <v>35</v>
      </c>
      <c r="C52" s="43" t="s">
        <v>141</v>
      </c>
      <c r="D52" s="43" t="s">
        <v>696</v>
      </c>
      <c r="E52" s="33" t="s">
        <v>2415</v>
      </c>
      <c r="F52" s="33" t="s">
        <v>2415</v>
      </c>
      <c r="G52" s="33">
        <v>36</v>
      </c>
      <c r="H52" s="33">
        <v>36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5" t="s">
        <v>2438</v>
      </c>
      <c r="Q52" s="7" t="str">
        <f>IF(P52="","",VLOOKUP(P52,Sheet2!$A$14:$B$79,2,0))</f>
        <v>地域包括ケア病棟入院料１</v>
      </c>
      <c r="R52" s="33">
        <v>36</v>
      </c>
    </row>
    <row r="53" spans="1:18" x14ac:dyDescent="0.15">
      <c r="A53" s="20" t="s">
        <v>1779</v>
      </c>
      <c r="B53" s="20" t="s">
        <v>35</v>
      </c>
      <c r="C53" s="43" t="s">
        <v>141</v>
      </c>
      <c r="D53" s="43" t="s">
        <v>697</v>
      </c>
      <c r="E53" s="33" t="s">
        <v>2415</v>
      </c>
      <c r="F53" s="33" t="s">
        <v>2415</v>
      </c>
      <c r="G53" s="33">
        <v>36</v>
      </c>
      <c r="H53" s="33">
        <v>36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5" t="s">
        <v>2439</v>
      </c>
      <c r="Q53" s="7" t="str">
        <f>IF(P53="","",VLOOKUP(P53,Sheet2!$A$14:$B$79,2,0))</f>
        <v>回復期リハビリテーション病棟入院料１</v>
      </c>
      <c r="R53" s="33">
        <v>36</v>
      </c>
    </row>
    <row r="54" spans="1:18" x14ac:dyDescent="0.15">
      <c r="A54" s="20" t="s">
        <v>1779</v>
      </c>
      <c r="B54" s="20" t="s">
        <v>35</v>
      </c>
      <c r="C54" s="43" t="s">
        <v>141</v>
      </c>
      <c r="D54" s="43" t="s">
        <v>698</v>
      </c>
      <c r="E54" s="33" t="s">
        <v>2412</v>
      </c>
      <c r="F54" s="33" t="s">
        <v>2412</v>
      </c>
      <c r="G54" s="33">
        <v>0</v>
      </c>
      <c r="H54" s="33">
        <v>0</v>
      </c>
      <c r="I54" s="33">
        <v>0</v>
      </c>
      <c r="J54" s="33">
        <v>37</v>
      </c>
      <c r="K54" s="33">
        <v>37</v>
      </c>
      <c r="L54" s="33">
        <v>0</v>
      </c>
      <c r="M54" s="33">
        <v>0</v>
      </c>
      <c r="N54" s="33">
        <v>0</v>
      </c>
      <c r="O54" s="33">
        <v>0</v>
      </c>
      <c r="P54" s="35" t="s">
        <v>2429</v>
      </c>
      <c r="Q54" s="7" t="str">
        <f>IF(P54="","",VLOOKUP(P54,Sheet2!$A$14:$B$79,2,0))</f>
        <v>療養病棟入院料１</v>
      </c>
      <c r="R54" s="33">
        <v>37</v>
      </c>
    </row>
    <row r="55" spans="1:18" x14ac:dyDescent="0.15">
      <c r="A55" s="20" t="s">
        <v>1779</v>
      </c>
      <c r="B55" s="20" t="s">
        <v>35</v>
      </c>
      <c r="C55" s="43" t="s">
        <v>141</v>
      </c>
      <c r="D55" s="43" t="s">
        <v>699</v>
      </c>
      <c r="E55" s="33" t="s">
        <v>2415</v>
      </c>
      <c r="F55" s="33" t="s">
        <v>2415</v>
      </c>
      <c r="G55" s="33">
        <v>34</v>
      </c>
      <c r="H55" s="33">
        <v>34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5" t="s">
        <v>2438</v>
      </c>
      <c r="Q55" s="7" t="str">
        <f>IF(P55="","",VLOOKUP(P55,Sheet2!$A$14:$B$79,2,0))</f>
        <v>地域包括ケア病棟入院料１</v>
      </c>
      <c r="R55" s="33">
        <v>34</v>
      </c>
    </row>
    <row r="56" spans="1:18" x14ac:dyDescent="0.15">
      <c r="A56" s="20"/>
      <c r="B56" s="20"/>
      <c r="C56" s="43" t="s">
        <v>2261</v>
      </c>
      <c r="D56" s="20"/>
      <c r="E56" s="20"/>
      <c r="F56" s="20"/>
      <c r="G56" s="26">
        <f>SUM(G52:G55)</f>
        <v>106</v>
      </c>
      <c r="H56" s="26">
        <f t="shared" ref="H56:O56" si="9">SUM(H52:H55)</f>
        <v>106</v>
      </c>
      <c r="I56" s="26">
        <f t="shared" si="9"/>
        <v>0</v>
      </c>
      <c r="J56" s="26">
        <f t="shared" si="9"/>
        <v>37</v>
      </c>
      <c r="K56" s="26">
        <f t="shared" si="9"/>
        <v>37</v>
      </c>
      <c r="L56" s="26">
        <f t="shared" si="9"/>
        <v>0</v>
      </c>
      <c r="M56" s="26">
        <f t="shared" si="9"/>
        <v>0</v>
      </c>
      <c r="N56" s="26">
        <f t="shared" si="9"/>
        <v>0</v>
      </c>
      <c r="O56" s="26">
        <f t="shared" si="9"/>
        <v>0</v>
      </c>
      <c r="P56" s="20"/>
      <c r="Q56" s="7" t="str">
        <f>IF(P56="","",VLOOKUP(P56,Sheet2!$A$14:$B$79,2,0))</f>
        <v/>
      </c>
      <c r="R56" s="26"/>
    </row>
    <row r="57" spans="1:18" x14ac:dyDescent="0.15">
      <c r="A57" s="20" t="s">
        <v>1779</v>
      </c>
      <c r="B57" s="20" t="s">
        <v>35</v>
      </c>
      <c r="C57" s="43" t="s">
        <v>258</v>
      </c>
      <c r="D57" s="43" t="s">
        <v>1001</v>
      </c>
      <c r="E57" s="33" t="s">
        <v>2414</v>
      </c>
      <c r="F57" s="33" t="s">
        <v>2414</v>
      </c>
      <c r="G57" s="33">
        <v>50</v>
      </c>
      <c r="H57" s="33">
        <v>50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5" t="s">
        <v>2434</v>
      </c>
      <c r="Q57" s="7" t="str">
        <f>IF(P57="","",VLOOKUP(P57,Sheet2!$A$14:$B$79,2,0))</f>
        <v>急性期一般入院料１</v>
      </c>
      <c r="R57" s="33">
        <v>50</v>
      </c>
    </row>
    <row r="58" spans="1:18" x14ac:dyDescent="0.15">
      <c r="A58" s="20" t="s">
        <v>1779</v>
      </c>
      <c r="B58" s="20" t="s">
        <v>35</v>
      </c>
      <c r="C58" s="43" t="s">
        <v>258</v>
      </c>
      <c r="D58" s="43" t="s">
        <v>1002</v>
      </c>
      <c r="E58" s="33" t="s">
        <v>2414</v>
      </c>
      <c r="F58" s="33" t="s">
        <v>2414</v>
      </c>
      <c r="G58" s="33">
        <v>53</v>
      </c>
      <c r="H58" s="33">
        <v>53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5" t="s">
        <v>2434</v>
      </c>
      <c r="Q58" s="7" t="str">
        <f>IF(P58="","",VLOOKUP(P58,Sheet2!$A$14:$B$79,2,0))</f>
        <v>急性期一般入院料１</v>
      </c>
      <c r="R58" s="33">
        <v>53</v>
      </c>
    </row>
    <row r="59" spans="1:18" x14ac:dyDescent="0.15">
      <c r="A59" s="20" t="s">
        <v>1779</v>
      </c>
      <c r="B59" s="20" t="s">
        <v>1</v>
      </c>
      <c r="C59" s="43" t="s">
        <v>258</v>
      </c>
      <c r="D59" s="43" t="s">
        <v>1003</v>
      </c>
      <c r="E59" s="33" t="s">
        <v>2414</v>
      </c>
      <c r="F59" s="33" t="s">
        <v>2414</v>
      </c>
      <c r="G59" s="33">
        <v>47</v>
      </c>
      <c r="H59" s="33">
        <v>47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5" t="s">
        <v>2434</v>
      </c>
      <c r="Q59" s="7" t="str">
        <f>IF(P59="","",VLOOKUP(P59,Sheet2!$A$14:$B$79,2,0))</f>
        <v>急性期一般入院料１</v>
      </c>
      <c r="R59" s="33">
        <v>47</v>
      </c>
    </row>
    <row r="60" spans="1:18" x14ac:dyDescent="0.15">
      <c r="A60" s="20"/>
      <c r="B60" s="20"/>
      <c r="C60" s="43" t="s">
        <v>2262</v>
      </c>
      <c r="D60" s="20"/>
      <c r="E60" s="20"/>
      <c r="F60" s="20"/>
      <c r="G60" s="26">
        <f>SUM(G57:G59)</f>
        <v>150</v>
      </c>
      <c r="H60" s="26">
        <f t="shared" ref="H60:O60" si="10">SUM(H57:H59)</f>
        <v>150</v>
      </c>
      <c r="I60" s="26">
        <f t="shared" si="10"/>
        <v>0</v>
      </c>
      <c r="J60" s="26">
        <f t="shared" si="10"/>
        <v>0</v>
      </c>
      <c r="K60" s="26">
        <f t="shared" si="10"/>
        <v>0</v>
      </c>
      <c r="L60" s="26">
        <f t="shared" si="10"/>
        <v>0</v>
      </c>
      <c r="M60" s="26">
        <f t="shared" si="10"/>
        <v>0</v>
      </c>
      <c r="N60" s="26">
        <f t="shared" si="10"/>
        <v>0</v>
      </c>
      <c r="O60" s="26">
        <f t="shared" si="10"/>
        <v>0</v>
      </c>
      <c r="P60" s="20"/>
      <c r="Q60" s="7" t="str">
        <f>IF(P60="","",VLOOKUP(P60,Sheet2!$A$14:$B$79,2,0))</f>
        <v/>
      </c>
      <c r="R60" s="26"/>
    </row>
    <row r="61" spans="1:18" x14ac:dyDescent="0.15">
      <c r="A61" s="20" t="s">
        <v>1779</v>
      </c>
      <c r="B61" s="20" t="s">
        <v>35</v>
      </c>
      <c r="C61" s="43" t="s">
        <v>185</v>
      </c>
      <c r="D61" s="43"/>
      <c r="E61" s="33" t="s">
        <v>2414</v>
      </c>
      <c r="F61" s="33" t="s">
        <v>2414</v>
      </c>
      <c r="G61" s="33">
        <v>48</v>
      </c>
      <c r="H61" s="33">
        <v>48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5" t="s">
        <v>2440</v>
      </c>
      <c r="Q61" s="7" t="str">
        <f>IF(P61="","",VLOOKUP(P61,Sheet2!$A$14:$B$79,2,0))</f>
        <v>地域一般入院料２</v>
      </c>
      <c r="R61" s="33">
        <v>48</v>
      </c>
    </row>
    <row r="62" spans="1:18" x14ac:dyDescent="0.15">
      <c r="A62" s="20"/>
      <c r="B62" s="20"/>
      <c r="C62" s="43" t="s">
        <v>2263</v>
      </c>
      <c r="D62" s="20"/>
      <c r="E62" s="20"/>
      <c r="F62" s="20"/>
      <c r="G62" s="26">
        <f>SUM(G61)</f>
        <v>48</v>
      </c>
      <c r="H62" s="26">
        <f t="shared" ref="H62:O62" si="11">SUM(H61)</f>
        <v>48</v>
      </c>
      <c r="I62" s="26">
        <f t="shared" si="11"/>
        <v>0</v>
      </c>
      <c r="J62" s="26">
        <f t="shared" si="11"/>
        <v>0</v>
      </c>
      <c r="K62" s="26">
        <f t="shared" si="11"/>
        <v>0</v>
      </c>
      <c r="L62" s="26">
        <f t="shared" si="11"/>
        <v>0</v>
      </c>
      <c r="M62" s="26">
        <f t="shared" si="11"/>
        <v>0</v>
      </c>
      <c r="N62" s="26">
        <f t="shared" si="11"/>
        <v>0</v>
      </c>
      <c r="O62" s="26">
        <f t="shared" si="11"/>
        <v>0</v>
      </c>
      <c r="P62" s="20"/>
      <c r="Q62" s="7" t="str">
        <f>IF(P62="","",VLOOKUP(P62,Sheet2!$A$14:$B$79,2,0))</f>
        <v/>
      </c>
      <c r="R62" s="26"/>
    </row>
    <row r="63" spans="1:18" x14ac:dyDescent="0.15">
      <c r="A63" s="20" t="s">
        <v>1779</v>
      </c>
      <c r="B63" s="20" t="s">
        <v>1</v>
      </c>
      <c r="C63" s="43" t="s">
        <v>2264</v>
      </c>
      <c r="D63" s="43" t="s">
        <v>485</v>
      </c>
      <c r="E63" s="33" t="s">
        <v>2414</v>
      </c>
      <c r="F63" s="33" t="s">
        <v>2414</v>
      </c>
      <c r="G63" s="33">
        <v>27</v>
      </c>
      <c r="H63" s="33">
        <v>8</v>
      </c>
      <c r="I63" s="33">
        <v>19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5" t="s">
        <v>2441</v>
      </c>
      <c r="Q63" s="7" t="str">
        <f>IF(P63="","",VLOOKUP(P63,Sheet2!$A$14:$B$79,2,0))</f>
        <v>障害者施設等10対１入院基本料</v>
      </c>
      <c r="R63" s="33">
        <v>27</v>
      </c>
    </row>
    <row r="64" spans="1:18" x14ac:dyDescent="0.15">
      <c r="A64" s="20"/>
      <c r="B64" s="20"/>
      <c r="C64" s="43" t="s">
        <v>2265</v>
      </c>
      <c r="D64" s="20"/>
      <c r="E64" s="20"/>
      <c r="F64" s="20"/>
      <c r="G64" s="26">
        <f>SUM(G63)</f>
        <v>27</v>
      </c>
      <c r="H64" s="26">
        <f t="shared" ref="H64:O64" si="12">SUM(H63)</f>
        <v>8</v>
      </c>
      <c r="I64" s="26">
        <f t="shared" si="12"/>
        <v>19</v>
      </c>
      <c r="J64" s="26">
        <f t="shared" si="12"/>
        <v>0</v>
      </c>
      <c r="K64" s="26">
        <f t="shared" si="12"/>
        <v>0</v>
      </c>
      <c r="L64" s="26">
        <f t="shared" si="12"/>
        <v>0</v>
      </c>
      <c r="M64" s="26">
        <f t="shared" si="12"/>
        <v>0</v>
      </c>
      <c r="N64" s="26">
        <f t="shared" si="12"/>
        <v>0</v>
      </c>
      <c r="O64" s="26">
        <f t="shared" si="12"/>
        <v>0</v>
      </c>
      <c r="P64" s="20"/>
      <c r="Q64" s="7" t="str">
        <f>IF(P64="","",VLOOKUP(P64,Sheet2!$A$14:$B$79,2,0))</f>
        <v/>
      </c>
      <c r="R64" s="26"/>
    </row>
    <row r="65" spans="1:18" x14ac:dyDescent="0.15">
      <c r="A65" s="20" t="s">
        <v>1779</v>
      </c>
      <c r="B65" s="20" t="s">
        <v>1</v>
      </c>
      <c r="C65" s="43" t="s">
        <v>2266</v>
      </c>
      <c r="D65" s="43" t="s">
        <v>512</v>
      </c>
      <c r="E65" s="33" t="s">
        <v>2414</v>
      </c>
      <c r="F65" s="33" t="s">
        <v>2414</v>
      </c>
      <c r="G65" s="33">
        <v>41</v>
      </c>
      <c r="H65" s="33">
        <v>41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5" t="s">
        <v>2426</v>
      </c>
      <c r="Q65" s="7" t="str">
        <f>IF(P65="","",VLOOKUP(P65,Sheet2!$A$14:$B$79,2,0))</f>
        <v>急性期一般入院料４</v>
      </c>
      <c r="R65" s="33">
        <v>41</v>
      </c>
    </row>
    <row r="66" spans="1:18" x14ac:dyDescent="0.15">
      <c r="A66" s="20" t="s">
        <v>1779</v>
      </c>
      <c r="B66" s="20" t="s">
        <v>1</v>
      </c>
      <c r="C66" s="43" t="s">
        <v>2266</v>
      </c>
      <c r="D66" s="43" t="s">
        <v>513</v>
      </c>
      <c r="E66" s="33" t="s">
        <v>2414</v>
      </c>
      <c r="F66" s="33" t="s">
        <v>2414</v>
      </c>
      <c r="G66" s="33">
        <v>44</v>
      </c>
      <c r="H66" s="33">
        <v>44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5" t="s">
        <v>2426</v>
      </c>
      <c r="Q66" s="7" t="str">
        <f>IF(P66="","",VLOOKUP(P66,Sheet2!$A$14:$B$79,2,0))</f>
        <v>急性期一般入院料４</v>
      </c>
      <c r="R66" s="33">
        <v>44</v>
      </c>
    </row>
    <row r="67" spans="1:18" x14ac:dyDescent="0.15">
      <c r="A67" s="20" t="s">
        <v>1779</v>
      </c>
      <c r="B67" s="20" t="s">
        <v>1</v>
      </c>
      <c r="C67" s="43" t="s">
        <v>2266</v>
      </c>
      <c r="D67" s="43" t="s">
        <v>514</v>
      </c>
      <c r="E67" s="33" t="s">
        <v>2415</v>
      </c>
      <c r="F67" s="33" t="s">
        <v>2415</v>
      </c>
      <c r="G67" s="33">
        <v>52</v>
      </c>
      <c r="H67" s="33">
        <v>52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5" t="s">
        <v>2438</v>
      </c>
      <c r="Q67" s="7" t="str">
        <f>IF(P67="","",VLOOKUP(P67,Sheet2!$A$14:$B$79,2,0))</f>
        <v>地域包括ケア病棟入院料１</v>
      </c>
      <c r="R67" s="33">
        <v>52</v>
      </c>
    </row>
    <row r="68" spans="1:18" x14ac:dyDescent="0.15">
      <c r="A68" s="20" t="s">
        <v>1779</v>
      </c>
      <c r="B68" s="20" t="s">
        <v>1</v>
      </c>
      <c r="C68" s="43" t="s">
        <v>2266</v>
      </c>
      <c r="D68" s="43" t="s">
        <v>515</v>
      </c>
      <c r="E68" s="33" t="s">
        <v>2415</v>
      </c>
      <c r="F68" s="33" t="s">
        <v>2415</v>
      </c>
      <c r="G68" s="33">
        <v>56</v>
      </c>
      <c r="H68" s="33">
        <v>56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5" t="s">
        <v>2438</v>
      </c>
      <c r="Q68" s="7" t="str">
        <f>IF(P68="","",VLOOKUP(P68,Sheet2!$A$14:$B$79,2,0))</f>
        <v>地域包括ケア病棟入院料１</v>
      </c>
      <c r="R68" s="33">
        <v>56</v>
      </c>
    </row>
    <row r="69" spans="1:18" x14ac:dyDescent="0.15">
      <c r="A69" s="20"/>
      <c r="B69" s="20"/>
      <c r="C69" s="43" t="s">
        <v>2267</v>
      </c>
      <c r="D69" s="20"/>
      <c r="E69" s="20"/>
      <c r="F69" s="20"/>
      <c r="G69" s="26">
        <f>SUM(G65:G68)</f>
        <v>193</v>
      </c>
      <c r="H69" s="26">
        <f t="shared" ref="H69:N69" si="13">SUM(H65:H68)</f>
        <v>193</v>
      </c>
      <c r="I69" s="26">
        <f t="shared" si="13"/>
        <v>0</v>
      </c>
      <c r="J69" s="26">
        <f t="shared" si="13"/>
        <v>0</v>
      </c>
      <c r="K69" s="26">
        <f t="shared" si="13"/>
        <v>0</v>
      </c>
      <c r="L69" s="26">
        <f t="shared" si="13"/>
        <v>0</v>
      </c>
      <c r="M69" s="26">
        <f t="shared" si="13"/>
        <v>0</v>
      </c>
      <c r="N69" s="26">
        <f t="shared" si="13"/>
        <v>0</v>
      </c>
      <c r="O69" s="26">
        <f>SUM(O65:O68)</f>
        <v>0</v>
      </c>
      <c r="P69" s="20"/>
      <c r="Q69" s="7" t="str">
        <f>IF(P69="","",VLOOKUP(P69,Sheet2!$A$14:$B$79,2,0))</f>
        <v/>
      </c>
      <c r="R69" s="26"/>
    </row>
    <row r="70" spans="1:18" x14ac:dyDescent="0.15">
      <c r="A70" s="20" t="s">
        <v>1779</v>
      </c>
      <c r="B70" s="20" t="s">
        <v>1</v>
      </c>
      <c r="C70" s="43" t="s">
        <v>218</v>
      </c>
      <c r="D70" s="43" t="s">
        <v>530</v>
      </c>
      <c r="E70" s="33" t="s">
        <v>2415</v>
      </c>
      <c r="F70" s="33" t="s">
        <v>2415</v>
      </c>
      <c r="G70" s="33">
        <v>53</v>
      </c>
      <c r="H70" s="33">
        <v>53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5" t="s">
        <v>2427</v>
      </c>
      <c r="Q70" s="7" t="str">
        <f>IF(P70="","",VLOOKUP(P70,Sheet2!$A$14:$B$79,2,0))</f>
        <v>地域包括ケア病棟入院料２</v>
      </c>
      <c r="R70" s="33">
        <v>53</v>
      </c>
    </row>
    <row r="71" spans="1:18" x14ac:dyDescent="0.15">
      <c r="A71" s="20" t="s">
        <v>1779</v>
      </c>
      <c r="B71" s="20" t="s">
        <v>1</v>
      </c>
      <c r="C71" s="43" t="s">
        <v>218</v>
      </c>
      <c r="D71" s="43" t="s">
        <v>523</v>
      </c>
      <c r="E71" s="33" t="s">
        <v>2415</v>
      </c>
      <c r="F71" s="33" t="s">
        <v>2415</v>
      </c>
      <c r="G71" s="33">
        <v>0</v>
      </c>
      <c r="H71" s="33">
        <v>0</v>
      </c>
      <c r="I71" s="33">
        <v>0</v>
      </c>
      <c r="J71" s="33">
        <v>48</v>
      </c>
      <c r="K71" s="33">
        <v>48</v>
      </c>
      <c r="L71" s="33">
        <v>0</v>
      </c>
      <c r="M71" s="33">
        <v>0</v>
      </c>
      <c r="N71" s="33">
        <v>0</v>
      </c>
      <c r="O71" s="33">
        <v>0</v>
      </c>
      <c r="P71" s="35" t="s">
        <v>2442</v>
      </c>
      <c r="Q71" s="7" t="str">
        <f>IF(P71="","",VLOOKUP(P71,Sheet2!$A$14:$B$79,2,0))</f>
        <v>回復期リハビリテーション病棟入院料２</v>
      </c>
      <c r="R71" s="33">
        <v>48</v>
      </c>
    </row>
    <row r="72" spans="1:18" x14ac:dyDescent="0.15">
      <c r="A72" s="20" t="s">
        <v>1779</v>
      </c>
      <c r="B72" s="20" t="s">
        <v>1</v>
      </c>
      <c r="C72" s="43" t="s">
        <v>218</v>
      </c>
      <c r="D72" s="43" t="s">
        <v>524</v>
      </c>
      <c r="E72" s="33" t="s">
        <v>2412</v>
      </c>
      <c r="F72" s="33" t="s">
        <v>2412</v>
      </c>
      <c r="G72" s="33">
        <v>52</v>
      </c>
      <c r="H72" s="33">
        <v>52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5" t="s">
        <v>2441</v>
      </c>
      <c r="Q72" s="7" t="str">
        <f>IF(P72="","",VLOOKUP(P72,Sheet2!$A$14:$B$79,2,0))</f>
        <v>障害者施設等10対１入院基本料</v>
      </c>
      <c r="R72" s="33">
        <v>52</v>
      </c>
    </row>
    <row r="73" spans="1:18" x14ac:dyDescent="0.15">
      <c r="A73" s="20" t="s">
        <v>1779</v>
      </c>
      <c r="B73" s="20" t="s">
        <v>1</v>
      </c>
      <c r="C73" s="43" t="s">
        <v>218</v>
      </c>
      <c r="D73" s="43" t="s">
        <v>536</v>
      </c>
      <c r="E73" s="33" t="s">
        <v>2412</v>
      </c>
      <c r="F73" s="33" t="s">
        <v>2412</v>
      </c>
      <c r="G73" s="33">
        <v>0</v>
      </c>
      <c r="H73" s="33">
        <v>0</v>
      </c>
      <c r="I73" s="33">
        <v>0</v>
      </c>
      <c r="J73" s="33">
        <v>50</v>
      </c>
      <c r="K73" s="33">
        <v>50</v>
      </c>
      <c r="L73" s="33">
        <v>0</v>
      </c>
      <c r="M73" s="33">
        <v>0</v>
      </c>
      <c r="N73" s="33">
        <v>0</v>
      </c>
      <c r="O73" s="33">
        <v>0</v>
      </c>
      <c r="P73" s="35" t="s">
        <v>2429</v>
      </c>
      <c r="Q73" s="7" t="str">
        <f>IF(P73="","",VLOOKUP(P73,Sheet2!$A$14:$B$79,2,0))</f>
        <v>療養病棟入院料１</v>
      </c>
      <c r="R73" s="33">
        <v>50</v>
      </c>
    </row>
    <row r="74" spans="1:18" x14ac:dyDescent="0.15">
      <c r="A74" s="20" t="s">
        <v>1779</v>
      </c>
      <c r="B74" s="20" t="s">
        <v>1</v>
      </c>
      <c r="C74" s="43" t="s">
        <v>218</v>
      </c>
      <c r="D74" s="43" t="s">
        <v>538</v>
      </c>
      <c r="E74" s="33" t="s">
        <v>2412</v>
      </c>
      <c r="F74" s="33" t="s">
        <v>2412</v>
      </c>
      <c r="G74" s="33">
        <v>0</v>
      </c>
      <c r="H74" s="33">
        <v>0</v>
      </c>
      <c r="I74" s="33">
        <v>0</v>
      </c>
      <c r="J74" s="33">
        <v>50</v>
      </c>
      <c r="K74" s="33">
        <v>50</v>
      </c>
      <c r="L74" s="33">
        <v>0</v>
      </c>
      <c r="M74" s="33">
        <v>0</v>
      </c>
      <c r="N74" s="33">
        <v>0</v>
      </c>
      <c r="O74" s="33">
        <v>0</v>
      </c>
      <c r="P74" s="35" t="s">
        <v>2429</v>
      </c>
      <c r="Q74" s="7" t="str">
        <f>IF(P74="","",VLOOKUP(P74,Sheet2!$A$14:$B$79,2,0))</f>
        <v>療養病棟入院料１</v>
      </c>
      <c r="R74" s="33">
        <v>50</v>
      </c>
    </row>
    <row r="75" spans="1:18" x14ac:dyDescent="0.15">
      <c r="A75" s="20" t="s">
        <v>1779</v>
      </c>
      <c r="B75" s="20" t="s">
        <v>1</v>
      </c>
      <c r="C75" s="43" t="s">
        <v>218</v>
      </c>
      <c r="D75" s="43" t="s">
        <v>540</v>
      </c>
      <c r="E75" s="33" t="s">
        <v>2412</v>
      </c>
      <c r="F75" s="33" t="s">
        <v>2412</v>
      </c>
      <c r="G75" s="33">
        <v>0</v>
      </c>
      <c r="H75" s="33">
        <v>0</v>
      </c>
      <c r="I75" s="33">
        <v>0</v>
      </c>
      <c r="J75" s="33">
        <v>50</v>
      </c>
      <c r="K75" s="33">
        <v>50</v>
      </c>
      <c r="L75" s="33">
        <v>0</v>
      </c>
      <c r="M75" s="33">
        <v>0</v>
      </c>
      <c r="N75" s="33">
        <v>0</v>
      </c>
      <c r="O75" s="33">
        <v>0</v>
      </c>
      <c r="P75" s="35" t="s">
        <v>2429</v>
      </c>
      <c r="Q75" s="7" t="str">
        <f>IF(P75="","",VLOOKUP(P75,Sheet2!$A$14:$B$79,2,0))</f>
        <v>療養病棟入院料１</v>
      </c>
      <c r="R75" s="33">
        <v>50</v>
      </c>
    </row>
    <row r="76" spans="1:18" x14ac:dyDescent="0.15">
      <c r="A76" s="20"/>
      <c r="B76" s="20"/>
      <c r="C76" s="43" t="s">
        <v>2268</v>
      </c>
      <c r="D76" s="20"/>
      <c r="E76" s="20"/>
      <c r="F76" s="20"/>
      <c r="G76" s="26">
        <f>SUM(G70:G75)</f>
        <v>105</v>
      </c>
      <c r="H76" s="26">
        <f t="shared" ref="H76:O76" si="14">SUM(H70:H75)</f>
        <v>105</v>
      </c>
      <c r="I76" s="26">
        <f t="shared" si="14"/>
        <v>0</v>
      </c>
      <c r="J76" s="26">
        <f t="shared" si="14"/>
        <v>198</v>
      </c>
      <c r="K76" s="26">
        <f t="shared" si="14"/>
        <v>198</v>
      </c>
      <c r="L76" s="26">
        <f t="shared" si="14"/>
        <v>0</v>
      </c>
      <c r="M76" s="26">
        <f t="shared" si="14"/>
        <v>0</v>
      </c>
      <c r="N76" s="26">
        <f t="shared" si="14"/>
        <v>0</v>
      </c>
      <c r="O76" s="26">
        <f t="shared" si="14"/>
        <v>0</v>
      </c>
      <c r="P76" s="20"/>
      <c r="Q76" s="7" t="str">
        <f>IF(P76="","",VLOOKUP(P76,Sheet2!$A$14:$B$79,2,0))</f>
        <v/>
      </c>
      <c r="R76" s="26"/>
    </row>
    <row r="77" spans="1:18" x14ac:dyDescent="0.15">
      <c r="A77" s="20" t="s">
        <v>1779</v>
      </c>
      <c r="B77" s="20" t="s">
        <v>1</v>
      </c>
      <c r="C77" s="43" t="s">
        <v>2269</v>
      </c>
      <c r="D77" s="43" t="s">
        <v>483</v>
      </c>
      <c r="E77" s="33" t="s">
        <v>2415</v>
      </c>
      <c r="F77" s="33" t="s">
        <v>2415</v>
      </c>
      <c r="G77" s="33">
        <v>0</v>
      </c>
      <c r="H77" s="33">
        <v>0</v>
      </c>
      <c r="I77" s="33">
        <v>0</v>
      </c>
      <c r="J77" s="33">
        <v>48</v>
      </c>
      <c r="K77" s="33">
        <v>48</v>
      </c>
      <c r="L77" s="33">
        <v>0</v>
      </c>
      <c r="M77" s="33">
        <v>0</v>
      </c>
      <c r="N77" s="33">
        <v>0</v>
      </c>
      <c r="O77" s="33">
        <v>0</v>
      </c>
      <c r="P77" s="35" t="s">
        <v>2439</v>
      </c>
      <c r="Q77" s="7" t="str">
        <f>IF(P77="","",VLOOKUP(P77,Sheet2!$A$14:$B$79,2,0))</f>
        <v>回復期リハビリテーション病棟入院料１</v>
      </c>
      <c r="R77" s="33">
        <v>48</v>
      </c>
    </row>
    <row r="78" spans="1:18" x14ac:dyDescent="0.15">
      <c r="A78" s="20" t="s">
        <v>1779</v>
      </c>
      <c r="B78" s="20" t="s">
        <v>1</v>
      </c>
      <c r="C78" s="43" t="s">
        <v>2269</v>
      </c>
      <c r="D78" s="43" t="s">
        <v>468</v>
      </c>
      <c r="E78" s="33" t="s">
        <v>2415</v>
      </c>
      <c r="F78" s="33" t="s">
        <v>2415</v>
      </c>
      <c r="G78" s="33">
        <v>0</v>
      </c>
      <c r="H78" s="33">
        <v>0</v>
      </c>
      <c r="I78" s="33">
        <v>0</v>
      </c>
      <c r="J78" s="33">
        <v>46</v>
      </c>
      <c r="K78" s="33">
        <v>46</v>
      </c>
      <c r="L78" s="33">
        <v>0</v>
      </c>
      <c r="M78" s="33">
        <v>0</v>
      </c>
      <c r="N78" s="33">
        <v>0</v>
      </c>
      <c r="O78" s="33">
        <v>0</v>
      </c>
      <c r="P78" s="35" t="s">
        <v>2439</v>
      </c>
      <c r="Q78" s="7" t="str">
        <f>IF(P78="","",VLOOKUP(P78,Sheet2!$A$14:$B$79,2,0))</f>
        <v>回復期リハビリテーション病棟入院料１</v>
      </c>
      <c r="R78" s="33">
        <v>46</v>
      </c>
    </row>
    <row r="79" spans="1:18" x14ac:dyDescent="0.15">
      <c r="A79" s="20" t="s">
        <v>1779</v>
      </c>
      <c r="B79" s="20" t="s">
        <v>1</v>
      </c>
      <c r="C79" s="43" t="s">
        <v>2269</v>
      </c>
      <c r="D79" s="43" t="s">
        <v>484</v>
      </c>
      <c r="E79" s="33" t="s">
        <v>2415</v>
      </c>
      <c r="F79" s="33" t="s">
        <v>2415</v>
      </c>
      <c r="G79" s="33">
        <v>43</v>
      </c>
      <c r="H79" s="33">
        <v>43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5" t="s">
        <v>2438</v>
      </c>
      <c r="Q79" s="7" t="str">
        <f>IF(P79="","",VLOOKUP(P79,Sheet2!$A$14:$B$79,2,0))</f>
        <v>地域包括ケア病棟入院料１</v>
      </c>
      <c r="R79" s="33">
        <v>43</v>
      </c>
    </row>
    <row r="80" spans="1:18" x14ac:dyDescent="0.15">
      <c r="A80" s="20" t="s">
        <v>1779</v>
      </c>
      <c r="B80" s="20" t="s">
        <v>1</v>
      </c>
      <c r="C80" s="43" t="s">
        <v>2269</v>
      </c>
      <c r="D80" s="43" t="s">
        <v>485</v>
      </c>
      <c r="E80" s="33" t="s">
        <v>2412</v>
      </c>
      <c r="F80" s="33" t="s">
        <v>2412</v>
      </c>
      <c r="G80" s="33">
        <v>17</v>
      </c>
      <c r="H80" s="33">
        <v>17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5" t="s">
        <v>2443</v>
      </c>
      <c r="Q80" s="7" t="str">
        <f>IF(P80="","",VLOOKUP(P80,Sheet2!$A$14:$B$79,2,0))</f>
        <v>特殊疾患病棟入院料１</v>
      </c>
      <c r="R80" s="33">
        <v>17</v>
      </c>
    </row>
    <row r="81" spans="1:18" x14ac:dyDescent="0.15">
      <c r="A81" s="20"/>
      <c r="B81" s="20"/>
      <c r="C81" s="43" t="s">
        <v>2270</v>
      </c>
      <c r="D81" s="20"/>
      <c r="E81" s="20"/>
      <c r="F81" s="20"/>
      <c r="G81" s="26">
        <f>SUM(G77:G80)</f>
        <v>60</v>
      </c>
      <c r="H81" s="26">
        <f t="shared" ref="H81:O81" si="15">SUM(H77:H80)</f>
        <v>60</v>
      </c>
      <c r="I81" s="26">
        <f t="shared" si="15"/>
        <v>0</v>
      </c>
      <c r="J81" s="26">
        <f t="shared" si="15"/>
        <v>94</v>
      </c>
      <c r="K81" s="26">
        <f t="shared" si="15"/>
        <v>94</v>
      </c>
      <c r="L81" s="26">
        <f t="shared" si="15"/>
        <v>0</v>
      </c>
      <c r="M81" s="26">
        <f t="shared" si="15"/>
        <v>0</v>
      </c>
      <c r="N81" s="26">
        <f t="shared" si="15"/>
        <v>0</v>
      </c>
      <c r="O81" s="26">
        <f t="shared" si="15"/>
        <v>0</v>
      </c>
      <c r="P81" s="26"/>
      <c r="Q81" s="7" t="str">
        <f>IF(P81="","",VLOOKUP(P81,Sheet2!$A$14:$B$79,2,0))</f>
        <v/>
      </c>
      <c r="R81" s="26"/>
    </row>
    <row r="82" spans="1:18" x14ac:dyDescent="0.15">
      <c r="A82" s="20" t="s">
        <v>1779</v>
      </c>
      <c r="B82" s="20" t="s">
        <v>1</v>
      </c>
      <c r="C82" s="43" t="s">
        <v>2271</v>
      </c>
      <c r="D82" s="43" t="s">
        <v>467</v>
      </c>
      <c r="E82" s="33" t="s">
        <v>2417</v>
      </c>
      <c r="F82" s="33" t="s">
        <v>2417</v>
      </c>
      <c r="G82" s="33">
        <v>16</v>
      </c>
      <c r="H82" s="33">
        <v>16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5" t="s">
        <v>2436</v>
      </c>
      <c r="Q82" s="7" t="str">
        <f>IF(P82="","",VLOOKUP(P82,Sheet2!$A$14:$B$79,2,0))</f>
        <v>ﾊｲｹｱﾕﾆｯﾄ入院医療管理料１</v>
      </c>
      <c r="R82" s="33">
        <v>16</v>
      </c>
    </row>
    <row r="83" spans="1:18" x14ac:dyDescent="0.15">
      <c r="A83" s="20" t="s">
        <v>1779</v>
      </c>
      <c r="B83" s="20" t="s">
        <v>1</v>
      </c>
      <c r="C83" s="43" t="s">
        <v>2271</v>
      </c>
      <c r="D83" s="43" t="s">
        <v>516</v>
      </c>
      <c r="E83" s="33" t="s">
        <v>2414</v>
      </c>
      <c r="F83" s="33" t="s">
        <v>2414</v>
      </c>
      <c r="G83" s="33">
        <v>40</v>
      </c>
      <c r="H83" s="33">
        <v>40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5" t="s">
        <v>2434</v>
      </c>
      <c r="Q83" s="7" t="str">
        <f>IF(P83="","",VLOOKUP(P83,Sheet2!$A$14:$B$79,2,0))</f>
        <v>急性期一般入院料１</v>
      </c>
      <c r="R83" s="33">
        <v>40</v>
      </c>
    </row>
    <row r="84" spans="1:18" x14ac:dyDescent="0.15">
      <c r="A84" s="20" t="s">
        <v>1779</v>
      </c>
      <c r="B84" s="20" t="s">
        <v>1</v>
      </c>
      <c r="C84" s="43" t="s">
        <v>2271</v>
      </c>
      <c r="D84" s="43" t="s">
        <v>517</v>
      </c>
      <c r="E84" s="33" t="s">
        <v>2414</v>
      </c>
      <c r="F84" s="33" t="s">
        <v>2414</v>
      </c>
      <c r="G84" s="33">
        <v>40</v>
      </c>
      <c r="H84" s="33">
        <v>40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5" t="s">
        <v>2434</v>
      </c>
      <c r="Q84" s="7" t="str">
        <f>IF(P84="","",VLOOKUP(P84,Sheet2!$A$14:$B$79,2,0))</f>
        <v>急性期一般入院料１</v>
      </c>
      <c r="R84" s="33">
        <v>40</v>
      </c>
    </row>
    <row r="85" spans="1:18" x14ac:dyDescent="0.15">
      <c r="A85" s="20" t="s">
        <v>1779</v>
      </c>
      <c r="B85" s="20" t="s">
        <v>1</v>
      </c>
      <c r="C85" s="43" t="s">
        <v>2271</v>
      </c>
      <c r="D85" s="43" t="s">
        <v>518</v>
      </c>
      <c r="E85" s="33" t="s">
        <v>2414</v>
      </c>
      <c r="F85" s="33" t="s">
        <v>2414</v>
      </c>
      <c r="G85" s="33">
        <v>46</v>
      </c>
      <c r="H85" s="33">
        <v>46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5" t="s">
        <v>2434</v>
      </c>
      <c r="Q85" s="7" t="str">
        <f>IF(P85="","",VLOOKUP(P85,Sheet2!$A$14:$B$79,2,0))</f>
        <v>急性期一般入院料１</v>
      </c>
      <c r="R85" s="33">
        <v>46</v>
      </c>
    </row>
    <row r="86" spans="1:18" x14ac:dyDescent="0.15">
      <c r="A86" s="20" t="s">
        <v>1779</v>
      </c>
      <c r="B86" s="20" t="s">
        <v>1</v>
      </c>
      <c r="C86" s="43" t="s">
        <v>2271</v>
      </c>
      <c r="D86" s="43" t="s">
        <v>519</v>
      </c>
      <c r="E86" s="33" t="s">
        <v>2414</v>
      </c>
      <c r="F86" s="33" t="s">
        <v>2414</v>
      </c>
      <c r="G86" s="33">
        <v>45</v>
      </c>
      <c r="H86" s="33">
        <v>45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5" t="s">
        <v>2434</v>
      </c>
      <c r="Q86" s="7" t="str">
        <f>IF(P86="","",VLOOKUP(P86,Sheet2!$A$14:$B$79,2,0))</f>
        <v>急性期一般入院料１</v>
      </c>
      <c r="R86" s="33">
        <v>45</v>
      </c>
    </row>
    <row r="87" spans="1:18" x14ac:dyDescent="0.15">
      <c r="A87" s="20" t="s">
        <v>1779</v>
      </c>
      <c r="B87" s="20" t="s">
        <v>1</v>
      </c>
      <c r="C87" s="43" t="s">
        <v>2271</v>
      </c>
      <c r="D87" s="43" t="s">
        <v>485</v>
      </c>
      <c r="E87" s="33" t="s">
        <v>2414</v>
      </c>
      <c r="F87" s="33" t="s">
        <v>2414</v>
      </c>
      <c r="G87" s="33">
        <v>31</v>
      </c>
      <c r="H87" s="33">
        <v>31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5" t="s">
        <v>2434</v>
      </c>
      <c r="Q87" s="7" t="str">
        <f>IF(P87="","",VLOOKUP(P87,Sheet2!$A$14:$B$79,2,0))</f>
        <v>急性期一般入院料１</v>
      </c>
      <c r="R87" s="33">
        <v>31</v>
      </c>
    </row>
    <row r="88" spans="1:18" x14ac:dyDescent="0.15">
      <c r="A88" s="20" t="s">
        <v>1779</v>
      </c>
      <c r="B88" s="20" t="s">
        <v>1</v>
      </c>
      <c r="C88" s="43" t="s">
        <v>2271</v>
      </c>
      <c r="D88" s="43" t="s">
        <v>2272</v>
      </c>
      <c r="E88" s="33" t="s">
        <v>2416</v>
      </c>
      <c r="F88" s="33" t="s">
        <v>2415</v>
      </c>
      <c r="G88" s="33">
        <v>19</v>
      </c>
      <c r="H88" s="33">
        <v>0</v>
      </c>
      <c r="I88" s="33">
        <v>19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/>
      <c r="Q88" s="7" t="str">
        <f>IF(P88="","",VLOOKUP(P88,Sheet2!$A$14:$B$79,2,0))</f>
        <v/>
      </c>
      <c r="R88" s="33">
        <v>0</v>
      </c>
    </row>
    <row r="89" spans="1:18" x14ac:dyDescent="0.15">
      <c r="A89" s="20"/>
      <c r="B89" s="20"/>
      <c r="C89" s="43" t="s">
        <v>2273</v>
      </c>
      <c r="D89" s="20"/>
      <c r="E89" s="20"/>
      <c r="F89" s="20"/>
      <c r="G89" s="26">
        <f>SUM(G82:G88)</f>
        <v>237</v>
      </c>
      <c r="H89" s="26">
        <f t="shared" ref="H89:O89" si="16">SUM(H82:H88)</f>
        <v>218</v>
      </c>
      <c r="I89" s="26">
        <f t="shared" si="16"/>
        <v>19</v>
      </c>
      <c r="J89" s="26">
        <f t="shared" si="16"/>
        <v>0</v>
      </c>
      <c r="K89" s="26">
        <f t="shared" si="16"/>
        <v>0</v>
      </c>
      <c r="L89" s="26">
        <f t="shared" si="16"/>
        <v>0</v>
      </c>
      <c r="M89" s="26">
        <f t="shared" si="16"/>
        <v>0</v>
      </c>
      <c r="N89" s="26">
        <f t="shared" si="16"/>
        <v>0</v>
      </c>
      <c r="O89" s="26">
        <f t="shared" si="16"/>
        <v>0</v>
      </c>
      <c r="P89" s="20"/>
      <c r="Q89" s="7" t="str">
        <f>IF(P89="","",VLOOKUP(P89,Sheet2!$A$14:$B$79,2,0))</f>
        <v/>
      </c>
      <c r="R89" s="26"/>
    </row>
    <row r="90" spans="1:18" x14ac:dyDescent="0.15">
      <c r="A90" s="20" t="s">
        <v>1779</v>
      </c>
      <c r="B90" s="20" t="s">
        <v>0</v>
      </c>
      <c r="C90" s="43" t="s">
        <v>180</v>
      </c>
      <c r="D90" s="43" t="s">
        <v>2274</v>
      </c>
      <c r="E90" s="33" t="s">
        <v>2414</v>
      </c>
      <c r="F90" s="33" t="s">
        <v>2414</v>
      </c>
      <c r="G90" s="33">
        <v>51</v>
      </c>
      <c r="H90" s="33">
        <v>51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5" t="s">
        <v>2434</v>
      </c>
      <c r="Q90" s="7" t="str">
        <f>IF(P90="","",VLOOKUP(P90,Sheet2!$A$14:$B$79,2,0))</f>
        <v>急性期一般入院料１</v>
      </c>
      <c r="R90" s="33">
        <v>51</v>
      </c>
    </row>
    <row r="91" spans="1:18" x14ac:dyDescent="0.15">
      <c r="A91" s="20" t="s">
        <v>1779</v>
      </c>
      <c r="B91" s="20" t="s">
        <v>0</v>
      </c>
      <c r="C91" s="43" t="s">
        <v>180</v>
      </c>
      <c r="D91" s="43" t="s">
        <v>817</v>
      </c>
      <c r="E91" s="33" t="s">
        <v>2414</v>
      </c>
      <c r="F91" s="33" t="s">
        <v>2414</v>
      </c>
      <c r="G91" s="33">
        <v>24</v>
      </c>
      <c r="H91" s="33">
        <v>24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5" t="s">
        <v>2444</v>
      </c>
      <c r="Q91" s="7" t="str">
        <f>IF(P91="","",VLOOKUP(P91,Sheet2!$A$14:$B$79,2,0))</f>
        <v>小児入院医療管理料３</v>
      </c>
      <c r="R91" s="33">
        <v>24</v>
      </c>
    </row>
    <row r="92" spans="1:18" x14ac:dyDescent="0.15">
      <c r="A92" s="20" t="s">
        <v>1779</v>
      </c>
      <c r="B92" s="20" t="s">
        <v>0</v>
      </c>
      <c r="C92" s="43" t="s">
        <v>180</v>
      </c>
      <c r="D92" s="43" t="s">
        <v>819</v>
      </c>
      <c r="E92" s="33" t="s">
        <v>2414</v>
      </c>
      <c r="F92" s="33" t="s">
        <v>2414</v>
      </c>
      <c r="G92" s="33">
        <v>48</v>
      </c>
      <c r="H92" s="33">
        <v>48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5" t="s">
        <v>2434</v>
      </c>
      <c r="Q92" s="7" t="str">
        <f>IF(P92="","",VLOOKUP(P92,Sheet2!$A$14:$B$79,2,0))</f>
        <v>急性期一般入院料１</v>
      </c>
      <c r="R92" s="33">
        <v>48</v>
      </c>
    </row>
    <row r="93" spans="1:18" x14ac:dyDescent="0.15">
      <c r="A93" s="20" t="s">
        <v>1779</v>
      </c>
      <c r="B93" s="20" t="s">
        <v>0</v>
      </c>
      <c r="C93" s="43" t="s">
        <v>180</v>
      </c>
      <c r="D93" s="43" t="s">
        <v>820</v>
      </c>
      <c r="E93" s="33" t="s">
        <v>2414</v>
      </c>
      <c r="F93" s="33" t="s">
        <v>2414</v>
      </c>
      <c r="G93" s="33">
        <v>29</v>
      </c>
      <c r="H93" s="33">
        <v>29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5" t="s">
        <v>2434</v>
      </c>
      <c r="Q93" s="7" t="str">
        <f>IF(P93="","",VLOOKUP(P93,Sheet2!$A$14:$B$79,2,0))</f>
        <v>急性期一般入院料１</v>
      </c>
      <c r="R93" s="33">
        <v>29</v>
      </c>
    </row>
    <row r="94" spans="1:18" x14ac:dyDescent="0.15">
      <c r="A94" s="20" t="s">
        <v>1779</v>
      </c>
      <c r="B94" s="20" t="s">
        <v>0</v>
      </c>
      <c r="C94" s="43" t="s">
        <v>180</v>
      </c>
      <c r="D94" s="43" t="s">
        <v>822</v>
      </c>
      <c r="E94" s="33" t="s">
        <v>2414</v>
      </c>
      <c r="F94" s="33" t="s">
        <v>2414</v>
      </c>
      <c r="G94" s="33">
        <v>53</v>
      </c>
      <c r="H94" s="33">
        <v>53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5" t="s">
        <v>2434</v>
      </c>
      <c r="Q94" s="7" t="str">
        <f>IF(P94="","",VLOOKUP(P94,Sheet2!$A$14:$B$79,2,0))</f>
        <v>急性期一般入院料１</v>
      </c>
      <c r="R94" s="33">
        <v>53</v>
      </c>
    </row>
    <row r="95" spans="1:18" x14ac:dyDescent="0.15">
      <c r="A95" s="20" t="s">
        <v>1779</v>
      </c>
      <c r="B95" s="20" t="s">
        <v>0</v>
      </c>
      <c r="C95" s="43" t="s">
        <v>180</v>
      </c>
      <c r="D95" s="43" t="s">
        <v>721</v>
      </c>
      <c r="E95" s="33" t="s">
        <v>2414</v>
      </c>
      <c r="F95" s="33" t="s">
        <v>2414</v>
      </c>
      <c r="G95" s="33">
        <v>32</v>
      </c>
      <c r="H95" s="33">
        <v>32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5" t="s">
        <v>2434</v>
      </c>
      <c r="Q95" s="7" t="str">
        <f>IF(P95="","",VLOOKUP(P95,Sheet2!$A$14:$B$79,2,0))</f>
        <v>急性期一般入院料１</v>
      </c>
      <c r="R95" s="33">
        <v>32</v>
      </c>
    </row>
    <row r="96" spans="1:18" x14ac:dyDescent="0.15">
      <c r="A96" s="20" t="s">
        <v>1779</v>
      </c>
      <c r="B96" s="20" t="s">
        <v>0</v>
      </c>
      <c r="C96" s="43" t="s">
        <v>180</v>
      </c>
      <c r="D96" s="43" t="s">
        <v>824</v>
      </c>
      <c r="E96" s="33" t="s">
        <v>2414</v>
      </c>
      <c r="F96" s="33" t="s">
        <v>2414</v>
      </c>
      <c r="G96" s="33">
        <v>53</v>
      </c>
      <c r="H96" s="33">
        <v>53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5" t="s">
        <v>2434</v>
      </c>
      <c r="Q96" s="7" t="str">
        <f>IF(P96="","",VLOOKUP(P96,Sheet2!$A$14:$B$79,2,0))</f>
        <v>急性期一般入院料１</v>
      </c>
      <c r="R96" s="33">
        <v>53</v>
      </c>
    </row>
    <row r="97" spans="1:18" x14ac:dyDescent="0.15">
      <c r="A97" s="20" t="s">
        <v>1779</v>
      </c>
      <c r="B97" s="20" t="s">
        <v>0</v>
      </c>
      <c r="C97" s="43" t="s">
        <v>180</v>
      </c>
      <c r="D97" s="43" t="s">
        <v>723</v>
      </c>
      <c r="E97" s="33" t="s">
        <v>2414</v>
      </c>
      <c r="F97" s="33" t="s">
        <v>2414</v>
      </c>
      <c r="G97" s="33">
        <v>32</v>
      </c>
      <c r="H97" s="33">
        <v>32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5" t="s">
        <v>2434</v>
      </c>
      <c r="Q97" s="7" t="str">
        <f>IF(P97="","",VLOOKUP(P97,Sheet2!$A$14:$B$79,2,0))</f>
        <v>急性期一般入院料１</v>
      </c>
      <c r="R97" s="33">
        <v>32</v>
      </c>
    </row>
    <row r="98" spans="1:18" x14ac:dyDescent="0.15">
      <c r="A98" s="20" t="s">
        <v>1779</v>
      </c>
      <c r="B98" s="20" t="s">
        <v>0</v>
      </c>
      <c r="C98" s="43" t="s">
        <v>180</v>
      </c>
      <c r="D98" s="43" t="s">
        <v>849</v>
      </c>
      <c r="E98" s="33" t="s">
        <v>2414</v>
      </c>
      <c r="F98" s="33" t="s">
        <v>2414</v>
      </c>
      <c r="G98" s="33">
        <v>20</v>
      </c>
      <c r="H98" s="33">
        <v>20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5" t="s">
        <v>2434</v>
      </c>
      <c r="Q98" s="7" t="str">
        <f>IF(P98="","",VLOOKUP(P98,Sheet2!$A$14:$B$79,2,0))</f>
        <v>急性期一般入院料１</v>
      </c>
      <c r="R98" s="33">
        <v>20</v>
      </c>
    </row>
    <row r="99" spans="1:18" x14ac:dyDescent="0.15">
      <c r="A99" s="20" t="s">
        <v>1779</v>
      </c>
      <c r="B99" s="20" t="s">
        <v>0</v>
      </c>
      <c r="C99" s="43" t="s">
        <v>180</v>
      </c>
      <c r="D99" s="43" t="s">
        <v>534</v>
      </c>
      <c r="E99" s="33" t="s">
        <v>2417</v>
      </c>
      <c r="F99" s="33" t="s">
        <v>2417</v>
      </c>
      <c r="G99" s="33">
        <v>12</v>
      </c>
      <c r="H99" s="33">
        <v>12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5" t="s">
        <v>2445</v>
      </c>
      <c r="Q99" s="7" t="str">
        <f>IF(P99="","",VLOOKUP(P99,Sheet2!$A$14:$B$79,2,0))</f>
        <v>救命救急入院料３</v>
      </c>
      <c r="R99" s="33">
        <v>12</v>
      </c>
    </row>
    <row r="100" spans="1:18" x14ac:dyDescent="0.15">
      <c r="A100" s="20" t="s">
        <v>1779</v>
      </c>
      <c r="B100" s="20" t="s">
        <v>0</v>
      </c>
      <c r="C100" s="43" t="s">
        <v>180</v>
      </c>
      <c r="D100" s="43" t="s">
        <v>825</v>
      </c>
      <c r="E100" s="33" t="s">
        <v>2417</v>
      </c>
      <c r="F100" s="33" t="s">
        <v>2417</v>
      </c>
      <c r="G100" s="33">
        <v>6</v>
      </c>
      <c r="H100" s="33">
        <v>6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5" t="s">
        <v>2446</v>
      </c>
      <c r="Q100" s="7" t="str">
        <f>IF(P100="","",VLOOKUP(P100,Sheet2!$A$14:$B$79,2,0))</f>
        <v>脳卒中ｹｱﾕﾆｯﾄ入院医療管理料</v>
      </c>
      <c r="R100" s="33">
        <v>6</v>
      </c>
    </row>
    <row r="101" spans="1:18" x14ac:dyDescent="0.15">
      <c r="A101" s="20"/>
      <c r="B101" s="20"/>
      <c r="C101" s="43" t="s">
        <v>2275</v>
      </c>
      <c r="D101" s="20"/>
      <c r="E101" s="20"/>
      <c r="F101" s="20"/>
      <c r="G101" s="26">
        <f>SUM(G90:G100)</f>
        <v>360</v>
      </c>
      <c r="H101" s="26">
        <f t="shared" ref="H101:O101" si="17">SUM(H90:H100)</f>
        <v>360</v>
      </c>
      <c r="I101" s="26">
        <f t="shared" si="17"/>
        <v>0</v>
      </c>
      <c r="J101" s="26">
        <f t="shared" si="17"/>
        <v>0</v>
      </c>
      <c r="K101" s="26">
        <f t="shared" si="17"/>
        <v>0</v>
      </c>
      <c r="L101" s="26">
        <f t="shared" si="17"/>
        <v>0</v>
      </c>
      <c r="M101" s="26">
        <f t="shared" si="17"/>
        <v>0</v>
      </c>
      <c r="N101" s="26">
        <f t="shared" si="17"/>
        <v>0</v>
      </c>
      <c r="O101" s="26">
        <f t="shared" si="17"/>
        <v>0</v>
      </c>
      <c r="P101" s="20"/>
      <c r="Q101" s="7" t="str">
        <f>IF(P101="","",VLOOKUP(P101,Sheet2!$A$14:$B$79,2,0))</f>
        <v/>
      </c>
      <c r="R101" s="26"/>
    </row>
    <row r="102" spans="1:18" x14ac:dyDescent="0.15">
      <c r="A102" s="20" t="s">
        <v>1779</v>
      </c>
      <c r="B102" s="20" t="s">
        <v>0</v>
      </c>
      <c r="C102" s="43" t="s">
        <v>251</v>
      </c>
      <c r="D102" s="43" t="s">
        <v>530</v>
      </c>
      <c r="E102" s="33" t="s">
        <v>2415</v>
      </c>
      <c r="F102" s="33" t="s">
        <v>2415</v>
      </c>
      <c r="G102" s="33">
        <v>60</v>
      </c>
      <c r="H102" s="33">
        <v>60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5" t="s">
        <v>2447</v>
      </c>
      <c r="Q102" s="7" t="str">
        <f>IF(P102="","",VLOOKUP(P102,Sheet2!$A$14:$B$79,2,0))</f>
        <v>地域一般入院料３</v>
      </c>
      <c r="R102" s="33">
        <v>60</v>
      </c>
    </row>
    <row r="103" spans="1:18" x14ac:dyDescent="0.15">
      <c r="A103" s="20" t="s">
        <v>1779</v>
      </c>
      <c r="B103" s="20" t="s">
        <v>0</v>
      </c>
      <c r="C103" s="43" t="s">
        <v>251</v>
      </c>
      <c r="D103" s="43" t="s">
        <v>523</v>
      </c>
      <c r="E103" s="33" t="s">
        <v>2412</v>
      </c>
      <c r="F103" s="33" t="s">
        <v>2412</v>
      </c>
      <c r="G103" s="33">
        <v>0</v>
      </c>
      <c r="H103" s="33">
        <v>0</v>
      </c>
      <c r="I103" s="33">
        <v>0</v>
      </c>
      <c r="J103" s="33">
        <v>60</v>
      </c>
      <c r="K103" s="33">
        <v>60</v>
      </c>
      <c r="L103" s="33">
        <v>0</v>
      </c>
      <c r="M103" s="33">
        <v>0</v>
      </c>
      <c r="N103" s="33">
        <v>0</v>
      </c>
      <c r="O103" s="33">
        <v>0</v>
      </c>
      <c r="P103" s="35" t="s">
        <v>2429</v>
      </c>
      <c r="Q103" s="7" t="str">
        <f>IF(P103="","",VLOOKUP(P103,Sheet2!$A$14:$B$79,2,0))</f>
        <v>療養病棟入院料１</v>
      </c>
      <c r="R103" s="33">
        <v>60</v>
      </c>
    </row>
    <row r="104" spans="1:18" x14ac:dyDescent="0.15">
      <c r="A104" s="20" t="s">
        <v>1779</v>
      </c>
      <c r="B104" s="20" t="s">
        <v>0</v>
      </c>
      <c r="C104" s="43" t="s">
        <v>251</v>
      </c>
      <c r="D104" s="43" t="s">
        <v>524</v>
      </c>
      <c r="E104" s="33" t="s">
        <v>2412</v>
      </c>
      <c r="F104" s="33" t="s">
        <v>2412</v>
      </c>
      <c r="G104" s="33">
        <v>0</v>
      </c>
      <c r="H104" s="33">
        <v>0</v>
      </c>
      <c r="I104" s="33">
        <v>0</v>
      </c>
      <c r="J104" s="33">
        <v>60</v>
      </c>
      <c r="K104" s="33">
        <v>60</v>
      </c>
      <c r="L104" s="33">
        <v>0</v>
      </c>
      <c r="M104" s="33">
        <v>0</v>
      </c>
      <c r="N104" s="33">
        <v>0</v>
      </c>
      <c r="O104" s="33">
        <v>0</v>
      </c>
      <c r="P104" s="35" t="s">
        <v>2429</v>
      </c>
      <c r="Q104" s="7" t="str">
        <f>IF(P104="","",VLOOKUP(P104,Sheet2!$A$14:$B$79,2,0))</f>
        <v>療養病棟入院料１</v>
      </c>
      <c r="R104" s="33">
        <v>60</v>
      </c>
    </row>
    <row r="105" spans="1:18" x14ac:dyDescent="0.15">
      <c r="A105" s="20" t="s">
        <v>1779</v>
      </c>
      <c r="B105" s="20" t="s">
        <v>0</v>
      </c>
      <c r="C105" s="43" t="s">
        <v>251</v>
      </c>
      <c r="D105" s="43" t="s">
        <v>433</v>
      </c>
      <c r="E105" s="33" t="s">
        <v>2412</v>
      </c>
      <c r="F105" s="33" t="s">
        <v>2412</v>
      </c>
      <c r="G105" s="33">
        <v>17</v>
      </c>
      <c r="H105" s="33">
        <v>15</v>
      </c>
      <c r="I105" s="33">
        <v>2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/>
      <c r="Q105" s="7" t="str">
        <f>IF(P105="","",VLOOKUP(P105,Sheet2!$A$14:$B$79,2,0))</f>
        <v/>
      </c>
      <c r="R105" s="33">
        <v>0</v>
      </c>
    </row>
    <row r="106" spans="1:18" x14ac:dyDescent="0.15">
      <c r="A106" s="20"/>
      <c r="B106" s="20"/>
      <c r="C106" s="43" t="s">
        <v>2276</v>
      </c>
      <c r="D106" s="20"/>
      <c r="E106" s="20"/>
      <c r="F106" s="20"/>
      <c r="G106" s="26">
        <f>SUM(G102:G105)</f>
        <v>77</v>
      </c>
      <c r="H106" s="26">
        <f t="shared" ref="H106:O106" si="18">SUM(H102:H105)</f>
        <v>75</v>
      </c>
      <c r="I106" s="26">
        <f t="shared" si="18"/>
        <v>2</v>
      </c>
      <c r="J106" s="26">
        <f t="shared" si="18"/>
        <v>120</v>
      </c>
      <c r="K106" s="26">
        <f t="shared" si="18"/>
        <v>120</v>
      </c>
      <c r="L106" s="26">
        <f t="shared" si="18"/>
        <v>0</v>
      </c>
      <c r="M106" s="26">
        <f t="shared" si="18"/>
        <v>0</v>
      </c>
      <c r="N106" s="26">
        <f t="shared" si="18"/>
        <v>0</v>
      </c>
      <c r="O106" s="26">
        <f t="shared" si="18"/>
        <v>0</v>
      </c>
      <c r="P106" s="20"/>
      <c r="Q106" s="7" t="str">
        <f>IF(P106="","",VLOOKUP(P106,Sheet2!$A$14:$B$79,2,0))</f>
        <v/>
      </c>
      <c r="R106" s="26"/>
    </row>
    <row r="107" spans="1:18" x14ac:dyDescent="0.15">
      <c r="A107" s="20" t="s">
        <v>1779</v>
      </c>
      <c r="B107" s="20" t="s">
        <v>0</v>
      </c>
      <c r="C107" s="43" t="s">
        <v>162</v>
      </c>
      <c r="D107" s="43" t="s">
        <v>468</v>
      </c>
      <c r="E107" s="33" t="s">
        <v>2414</v>
      </c>
      <c r="F107" s="33" t="s">
        <v>2414</v>
      </c>
      <c r="G107" s="33">
        <v>32</v>
      </c>
      <c r="H107" s="33">
        <v>31</v>
      </c>
      <c r="I107" s="33">
        <v>1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5" t="s">
        <v>2448</v>
      </c>
      <c r="Q107" s="7" t="str">
        <f>IF(P107="","",VLOOKUP(P107,Sheet2!$A$14:$B$79,2,0))</f>
        <v>急性期一般入院料７</v>
      </c>
      <c r="R107" s="33">
        <v>32</v>
      </c>
    </row>
    <row r="108" spans="1:18" x14ac:dyDescent="0.15">
      <c r="A108" s="20" t="s">
        <v>1779</v>
      </c>
      <c r="B108" s="20" t="s">
        <v>0</v>
      </c>
      <c r="C108" s="43" t="s">
        <v>162</v>
      </c>
      <c r="D108" s="43" t="s">
        <v>483</v>
      </c>
      <c r="E108" s="33" t="s">
        <v>2412</v>
      </c>
      <c r="F108" s="33" t="s">
        <v>2412</v>
      </c>
      <c r="G108" s="33">
        <v>0</v>
      </c>
      <c r="H108" s="33">
        <v>0</v>
      </c>
      <c r="I108" s="33">
        <v>0</v>
      </c>
      <c r="J108" s="33">
        <v>48</v>
      </c>
      <c r="K108" s="33">
        <v>43</v>
      </c>
      <c r="L108" s="33">
        <v>5</v>
      </c>
      <c r="M108" s="33">
        <v>0</v>
      </c>
      <c r="N108" s="33">
        <v>0</v>
      </c>
      <c r="O108" s="33">
        <v>0</v>
      </c>
      <c r="P108" s="35" t="s">
        <v>2429</v>
      </c>
      <c r="Q108" s="7" t="str">
        <f>IF(P108="","",VLOOKUP(P108,Sheet2!$A$14:$B$79,2,0))</f>
        <v>療養病棟入院料１</v>
      </c>
      <c r="R108" s="33">
        <v>48</v>
      </c>
    </row>
    <row r="109" spans="1:18" x14ac:dyDescent="0.15">
      <c r="A109" s="20"/>
      <c r="B109" s="20"/>
      <c r="C109" s="43" t="s">
        <v>2277</v>
      </c>
      <c r="D109" s="20"/>
      <c r="E109" s="20"/>
      <c r="F109" s="20"/>
      <c r="G109" s="26">
        <f>SUM(G107:G108)</f>
        <v>32</v>
      </c>
      <c r="H109" s="26">
        <f t="shared" ref="H109:O109" si="19">SUM(H107:H108)</f>
        <v>31</v>
      </c>
      <c r="I109" s="26">
        <f t="shared" si="19"/>
        <v>1</v>
      </c>
      <c r="J109" s="26">
        <f t="shared" si="19"/>
        <v>48</v>
      </c>
      <c r="K109" s="26">
        <f t="shared" si="19"/>
        <v>43</v>
      </c>
      <c r="L109" s="26">
        <f t="shared" si="19"/>
        <v>5</v>
      </c>
      <c r="M109" s="26">
        <f t="shared" si="19"/>
        <v>0</v>
      </c>
      <c r="N109" s="26">
        <f t="shared" si="19"/>
        <v>0</v>
      </c>
      <c r="O109" s="26">
        <f t="shared" si="19"/>
        <v>0</v>
      </c>
      <c r="P109" s="20"/>
      <c r="Q109" s="7" t="str">
        <f>IF(P109="","",VLOOKUP(P109,Sheet2!$A$14:$B$79,2,0))</f>
        <v/>
      </c>
      <c r="R109" s="26"/>
    </row>
    <row r="110" spans="1:18" x14ac:dyDescent="0.15">
      <c r="A110" s="20" t="s">
        <v>1779</v>
      </c>
      <c r="B110" s="20" t="s">
        <v>0</v>
      </c>
      <c r="C110" s="43" t="s">
        <v>67</v>
      </c>
      <c r="D110" s="43" t="s">
        <v>467</v>
      </c>
      <c r="E110" s="33" t="s">
        <v>2417</v>
      </c>
      <c r="F110" s="33" t="s">
        <v>2417</v>
      </c>
      <c r="G110" s="33">
        <v>6</v>
      </c>
      <c r="H110" s="33">
        <v>6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5" t="s">
        <v>2435</v>
      </c>
      <c r="Q110" s="7" t="str">
        <f>IF(P110="","",VLOOKUP(P110,Sheet2!$A$14:$B$79,2,0))</f>
        <v>特定集中治療室管理料３</v>
      </c>
      <c r="R110" s="33">
        <v>6</v>
      </c>
    </row>
    <row r="111" spans="1:18" x14ac:dyDescent="0.15">
      <c r="A111" s="20" t="s">
        <v>1779</v>
      </c>
      <c r="B111" s="20" t="s">
        <v>0</v>
      </c>
      <c r="C111" s="43" t="s">
        <v>67</v>
      </c>
      <c r="D111" s="43" t="s">
        <v>828</v>
      </c>
      <c r="E111" s="33" t="s">
        <v>2414</v>
      </c>
      <c r="F111" s="33" t="s">
        <v>2414</v>
      </c>
      <c r="G111" s="33">
        <v>14</v>
      </c>
      <c r="H111" s="33">
        <v>14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5" t="s">
        <v>2434</v>
      </c>
      <c r="Q111" s="7" t="str">
        <f>IF(P111="","",VLOOKUP(P111,Sheet2!$A$14:$B$79,2,0))</f>
        <v>急性期一般入院料１</v>
      </c>
      <c r="R111" s="33">
        <v>14</v>
      </c>
    </row>
    <row r="112" spans="1:18" x14ac:dyDescent="0.15">
      <c r="A112" s="20" t="s">
        <v>1779</v>
      </c>
      <c r="B112" s="20" t="s">
        <v>0</v>
      </c>
      <c r="C112" s="43" t="s">
        <v>67</v>
      </c>
      <c r="D112" s="43" t="s">
        <v>964</v>
      </c>
      <c r="E112" s="33" t="s">
        <v>2414</v>
      </c>
      <c r="F112" s="33" t="s">
        <v>2414</v>
      </c>
      <c r="G112" s="33">
        <v>49</v>
      </c>
      <c r="H112" s="33">
        <v>44</v>
      </c>
      <c r="I112" s="33">
        <v>5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5" t="s">
        <v>2434</v>
      </c>
      <c r="Q112" s="7" t="str">
        <f>IF(P112="","",VLOOKUP(P112,Sheet2!$A$14:$B$79,2,0))</f>
        <v>急性期一般入院料１</v>
      </c>
      <c r="R112" s="33">
        <v>44</v>
      </c>
    </row>
    <row r="113" spans="1:18" x14ac:dyDescent="0.15">
      <c r="A113" s="20" t="s">
        <v>1779</v>
      </c>
      <c r="B113" s="20" t="s">
        <v>0</v>
      </c>
      <c r="C113" s="43" t="s">
        <v>67</v>
      </c>
      <c r="D113" s="43" t="s">
        <v>835</v>
      </c>
      <c r="E113" s="33" t="s">
        <v>2414</v>
      </c>
      <c r="F113" s="33" t="s">
        <v>2414</v>
      </c>
      <c r="G113" s="33">
        <v>56</v>
      </c>
      <c r="H113" s="33">
        <v>53</v>
      </c>
      <c r="I113" s="33">
        <v>3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5" t="s">
        <v>2434</v>
      </c>
      <c r="Q113" s="7" t="str">
        <f>IF(P113="","",VLOOKUP(P113,Sheet2!$A$14:$B$79,2,0))</f>
        <v>急性期一般入院料１</v>
      </c>
      <c r="R113" s="33">
        <v>53</v>
      </c>
    </row>
    <row r="114" spans="1:18" x14ac:dyDescent="0.15">
      <c r="A114" s="20" t="s">
        <v>1779</v>
      </c>
      <c r="B114" s="20" t="s">
        <v>0</v>
      </c>
      <c r="C114" s="43" t="s">
        <v>67</v>
      </c>
      <c r="D114" s="43" t="s">
        <v>827</v>
      </c>
      <c r="E114" s="33" t="s">
        <v>2414</v>
      </c>
      <c r="F114" s="33" t="s">
        <v>2414</v>
      </c>
      <c r="G114" s="33">
        <v>60</v>
      </c>
      <c r="H114" s="33">
        <v>53</v>
      </c>
      <c r="I114" s="33">
        <v>7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5" t="s">
        <v>2434</v>
      </c>
      <c r="Q114" s="7" t="str">
        <f>IF(P114="","",VLOOKUP(P114,Sheet2!$A$14:$B$79,2,0))</f>
        <v>急性期一般入院料１</v>
      </c>
      <c r="R114" s="33">
        <v>53</v>
      </c>
    </row>
    <row r="115" spans="1:18" x14ac:dyDescent="0.15">
      <c r="A115" s="20" t="s">
        <v>1779</v>
      </c>
      <c r="B115" s="20" t="s">
        <v>0</v>
      </c>
      <c r="C115" s="43" t="s">
        <v>67</v>
      </c>
      <c r="D115" s="43" t="s">
        <v>836</v>
      </c>
      <c r="E115" s="33" t="s">
        <v>2414</v>
      </c>
      <c r="F115" s="33" t="s">
        <v>2414</v>
      </c>
      <c r="G115" s="33">
        <v>56</v>
      </c>
      <c r="H115" s="33">
        <v>52</v>
      </c>
      <c r="I115" s="33">
        <v>4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5" t="s">
        <v>2434</v>
      </c>
      <c r="Q115" s="7" t="str">
        <f>IF(P115="","",VLOOKUP(P115,Sheet2!$A$14:$B$79,2,0))</f>
        <v>急性期一般入院料１</v>
      </c>
      <c r="R115" s="33">
        <v>52</v>
      </c>
    </row>
    <row r="116" spans="1:18" x14ac:dyDescent="0.15">
      <c r="A116" s="20" t="s">
        <v>1779</v>
      </c>
      <c r="B116" s="20" t="s">
        <v>0</v>
      </c>
      <c r="C116" s="43" t="s">
        <v>67</v>
      </c>
      <c r="D116" s="43" t="s">
        <v>837</v>
      </c>
      <c r="E116" s="33" t="s">
        <v>2414</v>
      </c>
      <c r="F116" s="33" t="s">
        <v>2414</v>
      </c>
      <c r="G116" s="33">
        <v>59</v>
      </c>
      <c r="H116" s="33">
        <v>53</v>
      </c>
      <c r="I116" s="33">
        <v>6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5" t="s">
        <v>2434</v>
      </c>
      <c r="Q116" s="7" t="str">
        <f>IF(P116="","",VLOOKUP(P116,Sheet2!$A$14:$B$79,2,0))</f>
        <v>急性期一般入院料１</v>
      </c>
      <c r="R116" s="33">
        <v>53</v>
      </c>
    </row>
    <row r="117" spans="1:18" x14ac:dyDescent="0.15">
      <c r="A117" s="20" t="s">
        <v>1779</v>
      </c>
      <c r="B117" s="20" t="s">
        <v>0</v>
      </c>
      <c r="C117" s="43" t="s">
        <v>67</v>
      </c>
      <c r="D117" s="43" t="s">
        <v>2278</v>
      </c>
      <c r="E117" s="33" t="s">
        <v>2414</v>
      </c>
      <c r="F117" s="33" t="s">
        <v>2414</v>
      </c>
      <c r="G117" s="33">
        <v>61</v>
      </c>
      <c r="H117" s="33">
        <v>52</v>
      </c>
      <c r="I117" s="33">
        <v>9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5" t="s">
        <v>2434</v>
      </c>
      <c r="Q117" s="7" t="str">
        <f>IF(P117="","",VLOOKUP(P117,Sheet2!$A$14:$B$79,2,0))</f>
        <v>急性期一般入院料１</v>
      </c>
      <c r="R117" s="33">
        <v>52</v>
      </c>
    </row>
    <row r="118" spans="1:18" x14ac:dyDescent="0.15">
      <c r="A118" s="20" t="s">
        <v>1779</v>
      </c>
      <c r="B118" s="20" t="s">
        <v>0</v>
      </c>
      <c r="C118" s="43" t="s">
        <v>67</v>
      </c>
      <c r="D118" s="43" t="s">
        <v>2279</v>
      </c>
      <c r="E118" s="33" t="s">
        <v>2414</v>
      </c>
      <c r="F118" s="33" t="s">
        <v>2414</v>
      </c>
      <c r="G118" s="33">
        <v>57</v>
      </c>
      <c r="H118" s="33">
        <v>53</v>
      </c>
      <c r="I118" s="33">
        <v>4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5" t="s">
        <v>2434</v>
      </c>
      <c r="Q118" s="7" t="str">
        <f>IF(P118="","",VLOOKUP(P118,Sheet2!$A$14:$B$79,2,0))</f>
        <v>急性期一般入院料１</v>
      </c>
      <c r="R118" s="33">
        <v>53</v>
      </c>
    </row>
    <row r="119" spans="1:18" x14ac:dyDescent="0.15">
      <c r="A119" s="20" t="s">
        <v>1779</v>
      </c>
      <c r="B119" s="20" t="s">
        <v>0</v>
      </c>
      <c r="C119" s="43" t="s">
        <v>67</v>
      </c>
      <c r="D119" s="43" t="s">
        <v>2280</v>
      </c>
      <c r="E119" s="33" t="s">
        <v>2417</v>
      </c>
      <c r="F119" s="33" t="s">
        <v>2417</v>
      </c>
      <c r="G119" s="33">
        <v>6</v>
      </c>
      <c r="H119" s="33">
        <v>6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5" t="s">
        <v>2449</v>
      </c>
      <c r="Q119" s="7" t="str">
        <f>IF(P119="","",VLOOKUP(P119,Sheet2!$A$14:$B$79,2,0))</f>
        <v>総合周産期特定集中治療室管理料（母体・胎児）</v>
      </c>
      <c r="R119" s="33">
        <v>6</v>
      </c>
    </row>
    <row r="120" spans="1:18" x14ac:dyDescent="0.15">
      <c r="A120" s="20" t="s">
        <v>1779</v>
      </c>
      <c r="B120" s="20" t="s">
        <v>0</v>
      </c>
      <c r="C120" s="43" t="s">
        <v>67</v>
      </c>
      <c r="D120" s="43" t="s">
        <v>2281</v>
      </c>
      <c r="E120" s="33" t="s">
        <v>2414</v>
      </c>
      <c r="F120" s="33" t="s">
        <v>2414</v>
      </c>
      <c r="G120" s="33">
        <v>37</v>
      </c>
      <c r="H120" s="33">
        <v>33</v>
      </c>
      <c r="I120" s="33">
        <v>4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5" t="s">
        <v>2434</v>
      </c>
      <c r="Q120" s="7" t="str">
        <f>IF(P120="","",VLOOKUP(P120,Sheet2!$A$14:$B$79,2,0))</f>
        <v>急性期一般入院料１</v>
      </c>
      <c r="R120" s="33">
        <v>33</v>
      </c>
    </row>
    <row r="121" spans="1:18" x14ac:dyDescent="0.15">
      <c r="A121" s="20" t="s">
        <v>1779</v>
      </c>
      <c r="B121" s="20" t="s">
        <v>0</v>
      </c>
      <c r="C121" s="43" t="s">
        <v>67</v>
      </c>
      <c r="D121" s="43" t="s">
        <v>2282</v>
      </c>
      <c r="E121" s="33" t="s">
        <v>2417</v>
      </c>
      <c r="F121" s="33" t="s">
        <v>2417</v>
      </c>
      <c r="G121" s="33">
        <v>9</v>
      </c>
      <c r="H121" s="33">
        <v>9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5" t="s">
        <v>2450</v>
      </c>
      <c r="Q121" s="7" t="str">
        <f>IF(P121="","",VLOOKUP(P121,Sheet2!$A$14:$B$79,2,0))</f>
        <v>総合周産期特定集中治療室管理料（新生児）</v>
      </c>
      <c r="R121" s="33">
        <v>9</v>
      </c>
    </row>
    <row r="122" spans="1:18" x14ac:dyDescent="0.15">
      <c r="A122" s="20" t="s">
        <v>1779</v>
      </c>
      <c r="B122" s="20" t="s">
        <v>0</v>
      </c>
      <c r="C122" s="43" t="s">
        <v>67</v>
      </c>
      <c r="D122" s="43" t="s">
        <v>2283</v>
      </c>
      <c r="E122" s="33" t="s">
        <v>2417</v>
      </c>
      <c r="F122" s="33" t="s">
        <v>2417</v>
      </c>
      <c r="G122" s="33">
        <v>21</v>
      </c>
      <c r="H122" s="33">
        <v>21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5" t="s">
        <v>2451</v>
      </c>
      <c r="Q122" s="7" t="str">
        <f>IF(P122="","",VLOOKUP(P122,Sheet2!$A$14:$B$79,2,0))</f>
        <v>新生児治療回復室入院医療管理料</v>
      </c>
      <c r="R122" s="33">
        <v>21</v>
      </c>
    </row>
    <row r="123" spans="1:18" x14ac:dyDescent="0.15">
      <c r="A123" s="20" t="s">
        <v>1779</v>
      </c>
      <c r="B123" s="20" t="s">
        <v>0</v>
      </c>
      <c r="C123" s="43" t="s">
        <v>67</v>
      </c>
      <c r="D123" s="43" t="s">
        <v>2284</v>
      </c>
      <c r="E123" s="33" t="s">
        <v>2414</v>
      </c>
      <c r="F123" s="33" t="s">
        <v>2414</v>
      </c>
      <c r="G123" s="33">
        <v>51</v>
      </c>
      <c r="H123" s="33">
        <v>48</v>
      </c>
      <c r="I123" s="33">
        <v>3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5" t="s">
        <v>2434</v>
      </c>
      <c r="Q123" s="7" t="str">
        <f>IF(P123="","",VLOOKUP(P123,Sheet2!$A$14:$B$79,2,0))</f>
        <v>急性期一般入院料１</v>
      </c>
      <c r="R123" s="33">
        <v>48</v>
      </c>
    </row>
    <row r="124" spans="1:18" x14ac:dyDescent="0.15">
      <c r="A124" s="20" t="s">
        <v>1779</v>
      </c>
      <c r="B124" s="20" t="s">
        <v>0</v>
      </c>
      <c r="C124" s="43" t="s">
        <v>67</v>
      </c>
      <c r="D124" s="43" t="s">
        <v>2285</v>
      </c>
      <c r="E124" s="33" t="s">
        <v>2414</v>
      </c>
      <c r="F124" s="33" t="s">
        <v>2414</v>
      </c>
      <c r="G124" s="33">
        <v>58</v>
      </c>
      <c r="H124" s="33">
        <v>52</v>
      </c>
      <c r="I124" s="33">
        <v>6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5" t="s">
        <v>2434</v>
      </c>
      <c r="Q124" s="7" t="str">
        <f>IF(P124="","",VLOOKUP(P124,Sheet2!$A$14:$B$79,2,0))</f>
        <v>急性期一般入院料１</v>
      </c>
      <c r="R124" s="33">
        <v>52</v>
      </c>
    </row>
    <row r="125" spans="1:18" x14ac:dyDescent="0.15">
      <c r="A125" s="20" t="s">
        <v>1779</v>
      </c>
      <c r="B125" s="20" t="s">
        <v>0</v>
      </c>
      <c r="C125" s="43" t="s">
        <v>67</v>
      </c>
      <c r="D125" s="43" t="s">
        <v>2286</v>
      </c>
      <c r="E125" s="33" t="s">
        <v>2414</v>
      </c>
      <c r="F125" s="33" t="s">
        <v>2414</v>
      </c>
      <c r="G125" s="33">
        <v>20</v>
      </c>
      <c r="H125" s="33">
        <v>20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5" t="s">
        <v>2443</v>
      </c>
      <c r="Q125" s="7" t="str">
        <f>IF(P125="","",VLOOKUP(P125,Sheet2!$A$14:$B$79,2,0))</f>
        <v>特殊疾患病棟入院料１</v>
      </c>
      <c r="R125" s="33">
        <v>20</v>
      </c>
    </row>
    <row r="126" spans="1:18" x14ac:dyDescent="0.15">
      <c r="A126" s="20"/>
      <c r="B126" s="20"/>
      <c r="C126" s="43" t="s">
        <v>2287</v>
      </c>
      <c r="D126" s="20"/>
      <c r="E126" s="20"/>
      <c r="F126" s="20"/>
      <c r="G126" s="26">
        <f>SUM(G110:G125)</f>
        <v>620</v>
      </c>
      <c r="H126" s="26">
        <f t="shared" ref="H126:O126" si="20">SUM(H110:H125)</f>
        <v>569</v>
      </c>
      <c r="I126" s="26">
        <f t="shared" si="20"/>
        <v>51</v>
      </c>
      <c r="J126" s="26">
        <f t="shared" si="20"/>
        <v>0</v>
      </c>
      <c r="K126" s="26">
        <f t="shared" si="20"/>
        <v>0</v>
      </c>
      <c r="L126" s="26">
        <f t="shared" si="20"/>
        <v>0</v>
      </c>
      <c r="M126" s="26">
        <f t="shared" si="20"/>
        <v>0</v>
      </c>
      <c r="N126" s="26">
        <f t="shared" si="20"/>
        <v>0</v>
      </c>
      <c r="O126" s="26">
        <f t="shared" si="20"/>
        <v>0</v>
      </c>
      <c r="P126" s="26"/>
      <c r="Q126" s="7" t="str">
        <f>IF(P126="","",VLOOKUP(P126,Sheet2!$A$14:$B$79,2,0))</f>
        <v/>
      </c>
      <c r="R126" s="26"/>
    </row>
    <row r="127" spans="1:18" x14ac:dyDescent="0.15">
      <c r="A127" s="20" t="s">
        <v>1779</v>
      </c>
      <c r="B127" s="20" t="s">
        <v>0</v>
      </c>
      <c r="C127" s="43" t="s">
        <v>249</v>
      </c>
      <c r="D127" s="43" t="s">
        <v>979</v>
      </c>
      <c r="E127" s="33" t="s">
        <v>2414</v>
      </c>
      <c r="F127" s="33" t="s">
        <v>2414</v>
      </c>
      <c r="G127" s="33">
        <v>38</v>
      </c>
      <c r="H127" s="33">
        <v>38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5" t="s">
        <v>2428</v>
      </c>
      <c r="Q127" s="7" t="str">
        <f>IF(P127="","",VLOOKUP(P127,Sheet2!$A$14:$B$79,2,0))</f>
        <v>急性期一般入院料６</v>
      </c>
      <c r="R127" s="33">
        <v>38</v>
      </c>
    </row>
    <row r="128" spans="1:18" x14ac:dyDescent="0.15">
      <c r="A128" s="20" t="s">
        <v>1779</v>
      </c>
      <c r="B128" s="20" t="s">
        <v>0</v>
      </c>
      <c r="C128" s="43" t="s">
        <v>249</v>
      </c>
      <c r="D128" s="43" t="s">
        <v>980</v>
      </c>
      <c r="E128" s="33" t="s">
        <v>2414</v>
      </c>
      <c r="F128" s="33" t="s">
        <v>2414</v>
      </c>
      <c r="G128" s="33">
        <v>31</v>
      </c>
      <c r="H128" s="33">
        <v>31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5" t="s">
        <v>2438</v>
      </c>
      <c r="Q128" s="7" t="str">
        <f>IF(P128="","",VLOOKUP(P128,Sheet2!$A$14:$B$79,2,0))</f>
        <v>地域包括ケア病棟入院料１</v>
      </c>
      <c r="R128" s="33">
        <v>31</v>
      </c>
    </row>
    <row r="129" spans="1:18" x14ac:dyDescent="0.15">
      <c r="A129" s="20"/>
      <c r="B129" s="20"/>
      <c r="C129" s="43" t="s">
        <v>2288</v>
      </c>
      <c r="D129" s="20"/>
      <c r="E129" s="20"/>
      <c r="F129" s="20"/>
      <c r="G129" s="26">
        <f>SUM(G127:G128)</f>
        <v>69</v>
      </c>
      <c r="H129" s="26">
        <f t="shared" ref="H129:O129" si="21">SUM(H127:H128)</f>
        <v>69</v>
      </c>
      <c r="I129" s="26">
        <f t="shared" si="21"/>
        <v>0</v>
      </c>
      <c r="J129" s="26">
        <f t="shared" si="21"/>
        <v>0</v>
      </c>
      <c r="K129" s="26">
        <f t="shared" si="21"/>
        <v>0</v>
      </c>
      <c r="L129" s="26">
        <f t="shared" si="21"/>
        <v>0</v>
      </c>
      <c r="M129" s="26">
        <f t="shared" si="21"/>
        <v>0</v>
      </c>
      <c r="N129" s="26">
        <f t="shared" si="21"/>
        <v>0</v>
      </c>
      <c r="O129" s="26">
        <f t="shared" si="21"/>
        <v>0</v>
      </c>
      <c r="P129" s="20"/>
      <c r="Q129" s="7" t="str">
        <f>IF(P129="","",VLOOKUP(P129,Sheet2!$A$14:$B$79,2,0))</f>
        <v/>
      </c>
      <c r="R129" s="26"/>
    </row>
    <row r="130" spans="1:18" x14ac:dyDescent="0.15">
      <c r="A130" s="20" t="s">
        <v>1779</v>
      </c>
      <c r="B130" s="20" t="s">
        <v>0</v>
      </c>
      <c r="C130" s="43" t="s">
        <v>281</v>
      </c>
      <c r="D130" s="43" t="s">
        <v>492</v>
      </c>
      <c r="E130" s="33" t="s">
        <v>2415</v>
      </c>
      <c r="F130" s="33" t="s">
        <v>2415</v>
      </c>
      <c r="G130" s="33">
        <v>30</v>
      </c>
      <c r="H130" s="33">
        <v>30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5" t="s">
        <v>2452</v>
      </c>
      <c r="Q130" s="7" t="str">
        <f>IF(P130="","",VLOOKUP(P130,Sheet2!$A$14:$B$79,2,0))</f>
        <v>地域一般入院料１</v>
      </c>
      <c r="R130" s="33">
        <v>30</v>
      </c>
    </row>
    <row r="131" spans="1:18" x14ac:dyDescent="0.15">
      <c r="A131" s="20" t="s">
        <v>1779</v>
      </c>
      <c r="B131" s="20" t="s">
        <v>0</v>
      </c>
      <c r="C131" s="43" t="s">
        <v>281</v>
      </c>
      <c r="D131" s="43" t="s">
        <v>587</v>
      </c>
      <c r="E131" s="33" t="s">
        <v>2415</v>
      </c>
      <c r="F131" s="33" t="s">
        <v>2415</v>
      </c>
      <c r="G131" s="33">
        <v>0</v>
      </c>
      <c r="H131" s="33">
        <v>0</v>
      </c>
      <c r="I131" s="33">
        <v>0</v>
      </c>
      <c r="J131" s="33">
        <v>23</v>
      </c>
      <c r="K131" s="33">
        <v>23</v>
      </c>
      <c r="L131" s="33">
        <v>0</v>
      </c>
      <c r="M131" s="33">
        <v>0</v>
      </c>
      <c r="N131" s="33">
        <v>0</v>
      </c>
      <c r="O131" s="33">
        <v>0</v>
      </c>
      <c r="P131" s="35" t="s">
        <v>2430</v>
      </c>
      <c r="Q131" s="7" t="str">
        <f>IF(P131="","",VLOOKUP(P131,Sheet2!$A$14:$B$79,2,0))</f>
        <v>回復期リハビリテーション病棟入院料３</v>
      </c>
      <c r="R131" s="33">
        <v>23</v>
      </c>
    </row>
    <row r="132" spans="1:18" x14ac:dyDescent="0.15">
      <c r="A132" s="20" t="s">
        <v>1779</v>
      </c>
      <c r="B132" s="20" t="s">
        <v>0</v>
      </c>
      <c r="C132" s="43" t="s">
        <v>281</v>
      </c>
      <c r="D132" s="43" t="s">
        <v>588</v>
      </c>
      <c r="E132" s="33" t="s">
        <v>2415</v>
      </c>
      <c r="F132" s="33" t="s">
        <v>2415</v>
      </c>
      <c r="G132" s="33">
        <v>46</v>
      </c>
      <c r="H132" s="33">
        <v>46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5" t="s">
        <v>2427</v>
      </c>
      <c r="Q132" s="7" t="str">
        <f>IF(P132="","",VLOOKUP(P132,Sheet2!$A$14:$B$79,2,0))</f>
        <v>地域包括ケア病棟入院料２</v>
      </c>
      <c r="R132" s="33">
        <v>46</v>
      </c>
    </row>
    <row r="133" spans="1:18" x14ac:dyDescent="0.15">
      <c r="A133" s="20"/>
      <c r="B133" s="20"/>
      <c r="C133" s="43" t="s">
        <v>2289</v>
      </c>
      <c r="D133" s="20"/>
      <c r="E133" s="20"/>
      <c r="F133" s="20"/>
      <c r="G133" s="26">
        <f>SUM(G130:G132)</f>
        <v>76</v>
      </c>
      <c r="H133" s="26">
        <f t="shared" ref="H133:O133" si="22">SUM(H130:H132)</f>
        <v>76</v>
      </c>
      <c r="I133" s="26">
        <f t="shared" si="22"/>
        <v>0</v>
      </c>
      <c r="J133" s="26">
        <f t="shared" si="22"/>
        <v>23</v>
      </c>
      <c r="K133" s="26">
        <f t="shared" si="22"/>
        <v>23</v>
      </c>
      <c r="L133" s="26">
        <f t="shared" si="22"/>
        <v>0</v>
      </c>
      <c r="M133" s="26">
        <f t="shared" si="22"/>
        <v>0</v>
      </c>
      <c r="N133" s="26">
        <f t="shared" si="22"/>
        <v>0</v>
      </c>
      <c r="O133" s="26">
        <f t="shared" si="22"/>
        <v>0</v>
      </c>
      <c r="P133" s="20"/>
      <c r="Q133" s="7" t="str">
        <f>IF(P133="","",VLOOKUP(P133,Sheet2!$A$14:$B$79,2,0))</f>
        <v/>
      </c>
      <c r="R133" s="26"/>
    </row>
    <row r="134" spans="1:18" x14ac:dyDescent="0.15">
      <c r="A134" s="20" t="s">
        <v>1779</v>
      </c>
      <c r="B134" s="20" t="s">
        <v>0</v>
      </c>
      <c r="C134" s="43" t="s">
        <v>2290</v>
      </c>
      <c r="D134" s="43" t="s">
        <v>1796</v>
      </c>
      <c r="E134" s="33" t="s">
        <v>2414</v>
      </c>
      <c r="F134" s="33" t="s">
        <v>2414</v>
      </c>
      <c r="G134" s="33">
        <v>60</v>
      </c>
      <c r="H134" s="33">
        <v>59</v>
      </c>
      <c r="I134" s="33">
        <v>1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5" t="s">
        <v>2431</v>
      </c>
      <c r="Q134" s="7" t="str">
        <f>IF(P134="","",VLOOKUP(P134,Sheet2!$A$14:$B$79,2,0))</f>
        <v>急性期一般入院料５</v>
      </c>
      <c r="R134" s="33">
        <v>60</v>
      </c>
    </row>
    <row r="135" spans="1:18" x14ac:dyDescent="0.15">
      <c r="A135" s="20"/>
      <c r="B135" s="20"/>
      <c r="C135" s="43" t="s">
        <v>2291</v>
      </c>
      <c r="D135" s="20"/>
      <c r="E135" s="20"/>
      <c r="F135" s="20"/>
      <c r="G135" s="26">
        <f>SUM(G134)</f>
        <v>60</v>
      </c>
      <c r="H135" s="26">
        <f t="shared" ref="H135:O135" si="23">SUM(H134)</f>
        <v>59</v>
      </c>
      <c r="I135" s="26">
        <f t="shared" si="23"/>
        <v>1</v>
      </c>
      <c r="J135" s="26">
        <f t="shared" si="23"/>
        <v>0</v>
      </c>
      <c r="K135" s="26">
        <f t="shared" si="23"/>
        <v>0</v>
      </c>
      <c r="L135" s="26">
        <f t="shared" si="23"/>
        <v>0</v>
      </c>
      <c r="M135" s="26">
        <f t="shared" si="23"/>
        <v>0</v>
      </c>
      <c r="N135" s="26">
        <f t="shared" si="23"/>
        <v>0</v>
      </c>
      <c r="O135" s="26">
        <f t="shared" si="23"/>
        <v>0</v>
      </c>
      <c r="P135" s="20"/>
      <c r="Q135" s="7" t="str">
        <f>IF(P135="","",VLOOKUP(P135,Sheet2!$A$14:$B$79,2,0))</f>
        <v/>
      </c>
      <c r="R135" s="26"/>
    </row>
    <row r="136" spans="1:18" x14ac:dyDescent="0.15">
      <c r="A136" s="20" t="s">
        <v>1779</v>
      </c>
      <c r="B136" s="20" t="s">
        <v>0</v>
      </c>
      <c r="C136" s="43" t="s">
        <v>93</v>
      </c>
      <c r="D136" s="43" t="s">
        <v>988</v>
      </c>
      <c r="E136" s="33" t="s">
        <v>2414</v>
      </c>
      <c r="F136" s="33" t="s">
        <v>2414</v>
      </c>
      <c r="G136" s="33">
        <v>38</v>
      </c>
      <c r="H136" s="33">
        <v>38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5" t="s">
        <v>2434</v>
      </c>
      <c r="Q136" s="7" t="str">
        <f>IF(P136="","",VLOOKUP(P136,Sheet2!$A$14:$B$79,2,0))</f>
        <v>急性期一般入院料１</v>
      </c>
      <c r="R136" s="33">
        <v>38</v>
      </c>
    </row>
    <row r="137" spans="1:18" x14ac:dyDescent="0.15">
      <c r="A137" s="20" t="s">
        <v>1779</v>
      </c>
      <c r="B137" s="20" t="s">
        <v>0</v>
      </c>
      <c r="C137" s="43" t="s">
        <v>93</v>
      </c>
      <c r="D137" s="43" t="s">
        <v>552</v>
      </c>
      <c r="E137" s="33" t="s">
        <v>2414</v>
      </c>
      <c r="F137" s="33" t="s">
        <v>2414</v>
      </c>
      <c r="G137" s="33">
        <v>45</v>
      </c>
      <c r="H137" s="33">
        <v>45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5" t="s">
        <v>2427</v>
      </c>
      <c r="Q137" s="7" t="str">
        <f>IF(P137="","",VLOOKUP(P137,Sheet2!$A$14:$B$79,2,0))</f>
        <v>地域包括ケア病棟入院料２</v>
      </c>
      <c r="R137" s="33">
        <v>45</v>
      </c>
    </row>
    <row r="138" spans="1:18" x14ac:dyDescent="0.15">
      <c r="A138" s="20" t="s">
        <v>1779</v>
      </c>
      <c r="B138" s="20" t="s">
        <v>0</v>
      </c>
      <c r="C138" s="43" t="s">
        <v>93</v>
      </c>
      <c r="D138" s="43" t="s">
        <v>553</v>
      </c>
      <c r="E138" s="33" t="s">
        <v>2414</v>
      </c>
      <c r="F138" s="33" t="s">
        <v>2414</v>
      </c>
      <c r="G138" s="33">
        <v>44</v>
      </c>
      <c r="H138" s="33">
        <v>44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5" t="s">
        <v>2427</v>
      </c>
      <c r="Q138" s="7" t="str">
        <f>IF(P138="","",VLOOKUP(P138,Sheet2!$A$14:$B$79,2,0))</f>
        <v>地域包括ケア病棟入院料２</v>
      </c>
      <c r="R138" s="33">
        <v>44</v>
      </c>
    </row>
    <row r="139" spans="1:18" x14ac:dyDescent="0.15">
      <c r="A139" s="20" t="s">
        <v>1779</v>
      </c>
      <c r="B139" s="20" t="s">
        <v>0</v>
      </c>
      <c r="C139" s="43" t="s">
        <v>93</v>
      </c>
      <c r="D139" s="43" t="s">
        <v>2292</v>
      </c>
      <c r="E139" s="33" t="s">
        <v>2414</v>
      </c>
      <c r="F139" s="33" t="s">
        <v>2414</v>
      </c>
      <c r="G139" s="33">
        <v>43</v>
      </c>
      <c r="H139" s="33">
        <v>43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5" t="s">
        <v>2427</v>
      </c>
      <c r="Q139" s="7" t="str">
        <f>IF(P139="","",VLOOKUP(P139,Sheet2!$A$14:$B$79,2,0))</f>
        <v>地域包括ケア病棟入院料２</v>
      </c>
      <c r="R139" s="33">
        <v>43</v>
      </c>
    </row>
    <row r="140" spans="1:18" x14ac:dyDescent="0.15">
      <c r="A140" s="20" t="s">
        <v>1779</v>
      </c>
      <c r="B140" s="20" t="s">
        <v>0</v>
      </c>
      <c r="C140" s="43" t="s">
        <v>93</v>
      </c>
      <c r="D140" s="43" t="s">
        <v>555</v>
      </c>
      <c r="E140" s="33" t="s">
        <v>2414</v>
      </c>
      <c r="F140" s="33" t="s">
        <v>2414</v>
      </c>
      <c r="G140" s="33">
        <v>46</v>
      </c>
      <c r="H140" s="33">
        <v>46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5" t="s">
        <v>2437</v>
      </c>
      <c r="Q140" s="7" t="str">
        <f>IF(P140="","",VLOOKUP(P140,Sheet2!$A$14:$B$79,2,0))</f>
        <v>急性期一般入院料１</v>
      </c>
      <c r="R140" s="33">
        <v>46</v>
      </c>
    </row>
    <row r="141" spans="1:18" x14ac:dyDescent="0.15">
      <c r="A141" s="20" t="s">
        <v>1779</v>
      </c>
      <c r="B141" s="20" t="s">
        <v>0</v>
      </c>
      <c r="C141" s="43" t="s">
        <v>93</v>
      </c>
      <c r="D141" s="43" t="s">
        <v>556</v>
      </c>
      <c r="E141" s="33" t="s">
        <v>2414</v>
      </c>
      <c r="F141" s="33" t="s">
        <v>2414</v>
      </c>
      <c r="G141" s="33">
        <v>43</v>
      </c>
      <c r="H141" s="33">
        <v>43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5" t="s">
        <v>2434</v>
      </c>
      <c r="Q141" s="7" t="str">
        <f>IF(P141="","",VLOOKUP(P141,Sheet2!$A$14:$B$79,2,0))</f>
        <v>急性期一般入院料１</v>
      </c>
      <c r="R141" s="33">
        <v>43</v>
      </c>
    </row>
    <row r="142" spans="1:18" x14ac:dyDescent="0.15">
      <c r="A142" s="20" t="s">
        <v>1779</v>
      </c>
      <c r="B142" s="20" t="s">
        <v>0</v>
      </c>
      <c r="C142" s="43" t="s">
        <v>93</v>
      </c>
      <c r="D142" s="43" t="s">
        <v>550</v>
      </c>
      <c r="E142" s="33" t="s">
        <v>2416</v>
      </c>
      <c r="F142" s="33" t="s">
        <v>2416</v>
      </c>
      <c r="G142" s="33">
        <v>0</v>
      </c>
      <c r="H142" s="33">
        <v>0</v>
      </c>
      <c r="I142" s="33">
        <v>0</v>
      </c>
      <c r="J142" s="33">
        <v>41</v>
      </c>
      <c r="K142" s="33">
        <v>41</v>
      </c>
      <c r="L142" s="33">
        <v>0</v>
      </c>
      <c r="M142" s="33">
        <v>0</v>
      </c>
      <c r="N142" s="33">
        <v>0</v>
      </c>
      <c r="O142" s="33">
        <v>0</v>
      </c>
      <c r="P142" s="35" t="s">
        <v>2429</v>
      </c>
      <c r="Q142" s="7" t="str">
        <f>IF(P142="","",VLOOKUP(P142,Sheet2!$A$14:$B$79,2,0))</f>
        <v>療養病棟入院料１</v>
      </c>
      <c r="R142" s="33">
        <v>41</v>
      </c>
    </row>
    <row r="143" spans="1:18" x14ac:dyDescent="0.15">
      <c r="A143" s="20"/>
      <c r="B143" s="20"/>
      <c r="C143" s="43" t="s">
        <v>2293</v>
      </c>
      <c r="D143" s="20"/>
      <c r="E143" s="20"/>
      <c r="F143" s="20"/>
      <c r="G143" s="26">
        <f>SUM(G136:G142)</f>
        <v>259</v>
      </c>
      <c r="H143" s="26">
        <f t="shared" ref="H143:O143" si="24">SUM(H136:H142)</f>
        <v>259</v>
      </c>
      <c r="I143" s="26">
        <f t="shared" si="24"/>
        <v>0</v>
      </c>
      <c r="J143" s="26">
        <f t="shared" si="24"/>
        <v>41</v>
      </c>
      <c r="K143" s="26">
        <f t="shared" si="24"/>
        <v>41</v>
      </c>
      <c r="L143" s="26">
        <f t="shared" si="24"/>
        <v>0</v>
      </c>
      <c r="M143" s="26">
        <f t="shared" si="24"/>
        <v>0</v>
      </c>
      <c r="N143" s="26">
        <f t="shared" si="24"/>
        <v>0</v>
      </c>
      <c r="O143" s="26">
        <f t="shared" si="24"/>
        <v>0</v>
      </c>
      <c r="P143" s="20"/>
      <c r="Q143" s="7" t="str">
        <f>IF(P143="","",VLOOKUP(P143,Sheet2!$A$14:$B$79,2,0))</f>
        <v/>
      </c>
      <c r="R143" s="26"/>
    </row>
    <row r="144" spans="1:18" x14ac:dyDescent="0.15">
      <c r="A144" s="20" t="s">
        <v>1779</v>
      </c>
      <c r="B144" s="20" t="s">
        <v>0</v>
      </c>
      <c r="C144" s="43" t="s">
        <v>187</v>
      </c>
      <c r="D144" s="43" t="s">
        <v>483</v>
      </c>
      <c r="E144" s="33" t="s">
        <v>2414</v>
      </c>
      <c r="F144" s="33" t="s">
        <v>2414</v>
      </c>
      <c r="G144" s="33">
        <v>46</v>
      </c>
      <c r="H144" s="33">
        <v>37</v>
      </c>
      <c r="I144" s="33">
        <v>9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5" t="s">
        <v>2431</v>
      </c>
      <c r="Q144" s="7" t="str">
        <f>IF(P144="","",VLOOKUP(P144,Sheet2!$A$14:$B$79,2,0))</f>
        <v>急性期一般入院料５</v>
      </c>
      <c r="R144" s="33">
        <v>46</v>
      </c>
    </row>
    <row r="145" spans="1:18" x14ac:dyDescent="0.15">
      <c r="A145" s="20" t="s">
        <v>1779</v>
      </c>
      <c r="B145" s="20" t="s">
        <v>0</v>
      </c>
      <c r="C145" s="43" t="s">
        <v>187</v>
      </c>
      <c r="D145" s="43" t="s">
        <v>468</v>
      </c>
      <c r="E145" s="33" t="s">
        <v>2414</v>
      </c>
      <c r="F145" s="33" t="s">
        <v>2415</v>
      </c>
      <c r="G145" s="33">
        <v>45</v>
      </c>
      <c r="H145" s="33">
        <v>37</v>
      </c>
      <c r="I145" s="33">
        <v>8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5" t="s">
        <v>2431</v>
      </c>
      <c r="Q145" s="7" t="str">
        <f>IF(P145="","",VLOOKUP(P145,Sheet2!$A$14:$B$79,2,0))</f>
        <v>急性期一般入院料５</v>
      </c>
      <c r="R145" s="33">
        <v>45</v>
      </c>
    </row>
    <row r="146" spans="1:18" x14ac:dyDescent="0.15">
      <c r="A146" s="20" t="s">
        <v>1779</v>
      </c>
      <c r="B146" s="20" t="s">
        <v>0</v>
      </c>
      <c r="C146" s="43" t="s">
        <v>187</v>
      </c>
      <c r="D146" s="43" t="s">
        <v>484</v>
      </c>
      <c r="E146" s="33" t="s">
        <v>2414</v>
      </c>
      <c r="F146" s="33" t="s">
        <v>2414</v>
      </c>
      <c r="G146" s="33">
        <v>45</v>
      </c>
      <c r="H146" s="33">
        <v>43</v>
      </c>
      <c r="I146" s="33">
        <v>2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5" t="s">
        <v>2431</v>
      </c>
      <c r="Q146" s="7" t="str">
        <f>IF(P146="","",VLOOKUP(P146,Sheet2!$A$14:$B$79,2,0))</f>
        <v>急性期一般入院料５</v>
      </c>
      <c r="R146" s="33">
        <v>45</v>
      </c>
    </row>
    <row r="147" spans="1:18" x14ac:dyDescent="0.15">
      <c r="A147" s="20" t="s">
        <v>1779</v>
      </c>
      <c r="B147" s="20" t="s">
        <v>0</v>
      </c>
      <c r="C147" s="43" t="s">
        <v>187</v>
      </c>
      <c r="D147" s="43" t="s">
        <v>550</v>
      </c>
      <c r="E147" s="33" t="s">
        <v>2415</v>
      </c>
      <c r="F147" s="33" t="s">
        <v>2415</v>
      </c>
      <c r="G147" s="33">
        <v>45</v>
      </c>
      <c r="H147" s="33">
        <v>45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5" t="s">
        <v>2427</v>
      </c>
      <c r="Q147" s="7" t="str">
        <f>IF(P147="","",VLOOKUP(P147,Sheet2!$A$14:$B$79,2,0))</f>
        <v>地域包括ケア病棟入院料２</v>
      </c>
      <c r="R147" s="33">
        <v>45</v>
      </c>
    </row>
    <row r="148" spans="1:18" x14ac:dyDescent="0.15">
      <c r="A148" s="20"/>
      <c r="B148" s="20"/>
      <c r="C148" s="43" t="s">
        <v>2294</v>
      </c>
      <c r="D148" s="20"/>
      <c r="E148" s="20"/>
      <c r="F148" s="20"/>
      <c r="G148" s="26">
        <f>SUM(G144:G147)</f>
        <v>181</v>
      </c>
      <c r="H148" s="26">
        <f t="shared" ref="H148:O148" si="25">SUM(H144:H147)</f>
        <v>162</v>
      </c>
      <c r="I148" s="26">
        <f t="shared" si="25"/>
        <v>19</v>
      </c>
      <c r="J148" s="26">
        <f t="shared" si="25"/>
        <v>0</v>
      </c>
      <c r="K148" s="26">
        <f t="shared" si="25"/>
        <v>0</v>
      </c>
      <c r="L148" s="26">
        <f t="shared" si="25"/>
        <v>0</v>
      </c>
      <c r="M148" s="26">
        <f t="shared" si="25"/>
        <v>0</v>
      </c>
      <c r="N148" s="26">
        <f t="shared" si="25"/>
        <v>0</v>
      </c>
      <c r="O148" s="26">
        <f t="shared" si="25"/>
        <v>0</v>
      </c>
      <c r="P148" s="20"/>
      <c r="Q148" s="7" t="str">
        <f>IF(P148="","",VLOOKUP(P148,Sheet2!$A$14:$B$79,2,0))</f>
        <v/>
      </c>
      <c r="R148" s="26"/>
    </row>
    <row r="149" spans="1:18" x14ac:dyDescent="0.15">
      <c r="A149" s="20" t="s">
        <v>1779</v>
      </c>
      <c r="B149" s="20" t="s">
        <v>0</v>
      </c>
      <c r="C149" s="43" t="s">
        <v>348</v>
      </c>
      <c r="D149" s="43" t="s">
        <v>485</v>
      </c>
      <c r="E149" s="33" t="s">
        <v>2415</v>
      </c>
      <c r="F149" s="33" t="s">
        <v>2415</v>
      </c>
      <c r="G149" s="33">
        <v>0</v>
      </c>
      <c r="H149" s="33">
        <v>0</v>
      </c>
      <c r="I149" s="33">
        <v>0</v>
      </c>
      <c r="J149" s="33">
        <v>55</v>
      </c>
      <c r="K149" s="33">
        <v>55</v>
      </c>
      <c r="L149" s="33">
        <v>0</v>
      </c>
      <c r="M149" s="33">
        <v>0</v>
      </c>
      <c r="N149" s="33">
        <v>0</v>
      </c>
      <c r="O149" s="33">
        <v>0</v>
      </c>
      <c r="P149" s="35" t="s">
        <v>2439</v>
      </c>
      <c r="Q149" s="7" t="str">
        <f>IF(P149="","",VLOOKUP(P149,Sheet2!$A$14:$B$79,2,0))</f>
        <v>回復期リハビリテーション病棟入院料１</v>
      </c>
      <c r="R149" s="33">
        <v>55</v>
      </c>
    </row>
    <row r="150" spans="1:18" x14ac:dyDescent="0.15">
      <c r="A150" s="20" t="s">
        <v>1779</v>
      </c>
      <c r="B150" s="20" t="s">
        <v>0</v>
      </c>
      <c r="C150" s="43" t="s">
        <v>348</v>
      </c>
      <c r="D150" s="43" t="s">
        <v>529</v>
      </c>
      <c r="E150" s="33" t="s">
        <v>2415</v>
      </c>
      <c r="F150" s="33" t="s">
        <v>2415</v>
      </c>
      <c r="G150" s="33">
        <v>0</v>
      </c>
      <c r="H150" s="33">
        <v>0</v>
      </c>
      <c r="I150" s="33">
        <v>0</v>
      </c>
      <c r="J150" s="33">
        <v>55</v>
      </c>
      <c r="K150" s="33">
        <v>55</v>
      </c>
      <c r="L150" s="33">
        <v>0</v>
      </c>
      <c r="M150" s="33">
        <v>0</v>
      </c>
      <c r="N150" s="33">
        <v>0</v>
      </c>
      <c r="O150" s="33">
        <v>0</v>
      </c>
      <c r="P150" s="35" t="s">
        <v>2430</v>
      </c>
      <c r="Q150" s="7" t="str">
        <f>IF(P150="","",VLOOKUP(P150,Sheet2!$A$14:$B$79,2,0))</f>
        <v>回復期リハビリテーション病棟入院料３</v>
      </c>
      <c r="R150" s="33">
        <v>55</v>
      </c>
    </row>
    <row r="151" spans="1:18" x14ac:dyDescent="0.15">
      <c r="A151" s="20" t="s">
        <v>1779</v>
      </c>
      <c r="B151" s="20" t="s">
        <v>0</v>
      </c>
      <c r="C151" s="43" t="s">
        <v>348</v>
      </c>
      <c r="D151" s="43" t="s">
        <v>532</v>
      </c>
      <c r="E151" s="33" t="s">
        <v>2412</v>
      </c>
      <c r="F151" s="33" t="s">
        <v>2412</v>
      </c>
      <c r="G151" s="33">
        <v>0</v>
      </c>
      <c r="H151" s="33">
        <v>0</v>
      </c>
      <c r="I151" s="33">
        <v>0</v>
      </c>
      <c r="J151" s="33">
        <v>55</v>
      </c>
      <c r="K151" s="33">
        <v>55</v>
      </c>
      <c r="L151" s="33">
        <v>0</v>
      </c>
      <c r="M151" s="33">
        <v>0</v>
      </c>
      <c r="N151" s="33">
        <v>0</v>
      </c>
      <c r="O151" s="33">
        <v>0</v>
      </c>
      <c r="P151" s="35" t="s">
        <v>2429</v>
      </c>
      <c r="Q151" s="7" t="str">
        <f>IF(P151="","",VLOOKUP(P151,Sheet2!$A$14:$B$79,2,0))</f>
        <v>療養病棟入院料１</v>
      </c>
      <c r="R151" s="33">
        <v>55</v>
      </c>
    </row>
    <row r="152" spans="1:18" x14ac:dyDescent="0.15">
      <c r="A152" s="20" t="s">
        <v>1779</v>
      </c>
      <c r="B152" s="20" t="s">
        <v>0</v>
      </c>
      <c r="C152" s="43" t="s">
        <v>348</v>
      </c>
      <c r="D152" s="43" t="s">
        <v>589</v>
      </c>
      <c r="E152" s="33" t="s">
        <v>2412</v>
      </c>
      <c r="F152" s="33" t="s">
        <v>2412</v>
      </c>
      <c r="G152" s="33">
        <v>0</v>
      </c>
      <c r="H152" s="33">
        <v>0</v>
      </c>
      <c r="I152" s="33">
        <v>0</v>
      </c>
      <c r="J152" s="33">
        <v>55</v>
      </c>
      <c r="K152" s="33">
        <v>55</v>
      </c>
      <c r="L152" s="33">
        <v>0</v>
      </c>
      <c r="M152" s="33">
        <v>0</v>
      </c>
      <c r="N152" s="33">
        <v>0</v>
      </c>
      <c r="O152" s="33">
        <v>0</v>
      </c>
      <c r="P152" s="35" t="s">
        <v>2429</v>
      </c>
      <c r="Q152" s="7" t="str">
        <f>IF(P152="","",VLOOKUP(P152,Sheet2!$A$14:$B$79,2,0))</f>
        <v>療養病棟入院料１</v>
      </c>
      <c r="R152" s="33">
        <v>55</v>
      </c>
    </row>
    <row r="153" spans="1:18" x14ac:dyDescent="0.15">
      <c r="A153" s="20" t="s">
        <v>1779</v>
      </c>
      <c r="B153" s="20" t="s">
        <v>0</v>
      </c>
      <c r="C153" s="43" t="s">
        <v>348</v>
      </c>
      <c r="D153" s="43" t="s">
        <v>590</v>
      </c>
      <c r="E153" s="33" t="s">
        <v>2412</v>
      </c>
      <c r="F153" s="33" t="s">
        <v>2412</v>
      </c>
      <c r="G153" s="33">
        <v>0</v>
      </c>
      <c r="H153" s="33">
        <v>0</v>
      </c>
      <c r="I153" s="33">
        <v>0</v>
      </c>
      <c r="J153" s="33">
        <v>55</v>
      </c>
      <c r="K153" s="33">
        <v>55</v>
      </c>
      <c r="L153" s="33">
        <v>0</v>
      </c>
      <c r="M153" s="33">
        <v>0</v>
      </c>
      <c r="N153" s="33">
        <v>0</v>
      </c>
      <c r="O153" s="33">
        <v>0</v>
      </c>
      <c r="P153" s="35" t="s">
        <v>2429</v>
      </c>
      <c r="Q153" s="7" t="str">
        <f>IF(P153="","",VLOOKUP(P153,Sheet2!$A$14:$B$79,2,0))</f>
        <v>療養病棟入院料１</v>
      </c>
      <c r="R153" s="33">
        <v>55</v>
      </c>
    </row>
    <row r="154" spans="1:18" x14ac:dyDescent="0.15">
      <c r="A154" s="20" t="s">
        <v>1779</v>
      </c>
      <c r="B154" s="20" t="s">
        <v>0</v>
      </c>
      <c r="C154" s="43" t="s">
        <v>348</v>
      </c>
      <c r="D154" s="43" t="s">
        <v>591</v>
      </c>
      <c r="E154" s="33" t="s">
        <v>2412</v>
      </c>
      <c r="F154" s="33" t="s">
        <v>2412</v>
      </c>
      <c r="G154" s="33">
        <v>0</v>
      </c>
      <c r="H154" s="33">
        <v>0</v>
      </c>
      <c r="I154" s="33">
        <v>0</v>
      </c>
      <c r="J154" s="33">
        <v>55</v>
      </c>
      <c r="K154" s="33">
        <v>55</v>
      </c>
      <c r="L154" s="33">
        <v>0</v>
      </c>
      <c r="M154" s="33">
        <v>0</v>
      </c>
      <c r="N154" s="33">
        <v>0</v>
      </c>
      <c r="O154" s="33">
        <v>0</v>
      </c>
      <c r="P154" s="35" t="s">
        <v>2441</v>
      </c>
      <c r="Q154" s="7" t="str">
        <f>IF(P154="","",VLOOKUP(P154,Sheet2!$A$14:$B$79,2,0))</f>
        <v>障害者施設等10対１入院基本料</v>
      </c>
      <c r="R154" s="33">
        <v>55</v>
      </c>
    </row>
    <row r="155" spans="1:18" x14ac:dyDescent="0.15">
      <c r="A155" s="20"/>
      <c r="B155" s="20"/>
      <c r="C155" s="43" t="s">
        <v>348</v>
      </c>
      <c r="D155" s="20"/>
      <c r="E155" s="20"/>
      <c r="F155" s="20"/>
      <c r="G155" s="26">
        <f>SUM(G149:G154)</f>
        <v>0</v>
      </c>
      <c r="H155" s="26">
        <f t="shared" ref="H155:O155" si="26">SUM(H149:H154)</f>
        <v>0</v>
      </c>
      <c r="I155" s="26">
        <f t="shared" si="26"/>
        <v>0</v>
      </c>
      <c r="J155" s="26">
        <f t="shared" si="26"/>
        <v>330</v>
      </c>
      <c r="K155" s="26">
        <f t="shared" si="26"/>
        <v>330</v>
      </c>
      <c r="L155" s="26">
        <f t="shared" si="26"/>
        <v>0</v>
      </c>
      <c r="M155" s="26">
        <f t="shared" si="26"/>
        <v>0</v>
      </c>
      <c r="N155" s="26">
        <f t="shared" si="26"/>
        <v>0</v>
      </c>
      <c r="O155" s="26">
        <f t="shared" si="26"/>
        <v>0</v>
      </c>
      <c r="P155" s="20"/>
      <c r="Q155" s="7" t="str">
        <f>IF(P155="","",VLOOKUP(P155,Sheet2!$A$14:$B$79,2,0))</f>
        <v/>
      </c>
      <c r="R155" s="26"/>
    </row>
    <row r="156" spans="1:18" x14ac:dyDescent="0.15">
      <c r="A156" s="20" t="s">
        <v>1779</v>
      </c>
      <c r="B156" s="20" t="s">
        <v>0</v>
      </c>
      <c r="C156" s="43" t="s">
        <v>200</v>
      </c>
      <c r="D156" s="43" t="s">
        <v>877</v>
      </c>
      <c r="E156" s="33" t="s">
        <v>2412</v>
      </c>
      <c r="F156" s="33" t="s">
        <v>2412</v>
      </c>
      <c r="G156" s="33">
        <v>0</v>
      </c>
      <c r="H156" s="33">
        <v>0</v>
      </c>
      <c r="I156" s="33">
        <v>0</v>
      </c>
      <c r="J156" s="33">
        <v>37</v>
      </c>
      <c r="K156" s="33">
        <v>37</v>
      </c>
      <c r="L156" s="33">
        <v>0</v>
      </c>
      <c r="M156" s="33">
        <v>0</v>
      </c>
      <c r="N156" s="33">
        <v>0</v>
      </c>
      <c r="O156" s="33">
        <v>0</v>
      </c>
      <c r="P156" s="35" t="s">
        <v>2425</v>
      </c>
      <c r="Q156" s="7" t="str">
        <f>IF(P156="","",VLOOKUP(P156,Sheet2!$A$14:$B$79,2,0))</f>
        <v>療養病棟入院料２</v>
      </c>
      <c r="R156" s="33">
        <v>37</v>
      </c>
    </row>
    <row r="157" spans="1:18" x14ac:dyDescent="0.15">
      <c r="A157" s="20"/>
      <c r="B157" s="20"/>
      <c r="C157" s="43" t="s">
        <v>2295</v>
      </c>
      <c r="D157" s="20"/>
      <c r="E157" s="20"/>
      <c r="F157" s="20"/>
      <c r="G157" s="26">
        <f>SUM(G156)</f>
        <v>0</v>
      </c>
      <c r="H157" s="26">
        <f t="shared" ref="H157:O157" si="27">SUM(H156)</f>
        <v>0</v>
      </c>
      <c r="I157" s="26">
        <f t="shared" si="27"/>
        <v>0</v>
      </c>
      <c r="J157" s="26">
        <f t="shared" si="27"/>
        <v>37</v>
      </c>
      <c r="K157" s="26">
        <f t="shared" si="27"/>
        <v>37</v>
      </c>
      <c r="L157" s="26">
        <f t="shared" si="27"/>
        <v>0</v>
      </c>
      <c r="M157" s="26">
        <f t="shared" si="27"/>
        <v>0</v>
      </c>
      <c r="N157" s="26">
        <f t="shared" si="27"/>
        <v>0</v>
      </c>
      <c r="O157" s="26">
        <f t="shared" si="27"/>
        <v>0</v>
      </c>
      <c r="P157" s="20"/>
      <c r="Q157" s="7" t="str">
        <f>IF(P157="","",VLOOKUP(P157,Sheet2!$A$14:$B$79,2,0))</f>
        <v/>
      </c>
      <c r="R157" s="26"/>
    </row>
    <row r="158" spans="1:18" x14ac:dyDescent="0.15">
      <c r="A158" s="20" t="s">
        <v>1779</v>
      </c>
      <c r="B158" s="20" t="s">
        <v>0</v>
      </c>
      <c r="C158" s="43" t="s">
        <v>202</v>
      </c>
      <c r="D158" s="43" t="s">
        <v>536</v>
      </c>
      <c r="E158" s="33" t="s">
        <v>2415</v>
      </c>
      <c r="F158" s="33" t="s">
        <v>2415</v>
      </c>
      <c r="G158" s="33">
        <v>0</v>
      </c>
      <c r="H158" s="33">
        <v>0</v>
      </c>
      <c r="I158" s="33">
        <v>0</v>
      </c>
      <c r="J158" s="33">
        <v>60</v>
      </c>
      <c r="K158" s="33">
        <v>60</v>
      </c>
      <c r="L158" s="33">
        <v>0</v>
      </c>
      <c r="M158" s="33">
        <v>0</v>
      </c>
      <c r="N158" s="33">
        <v>0</v>
      </c>
      <c r="O158" s="33">
        <v>0</v>
      </c>
      <c r="P158" s="35" t="s">
        <v>2442</v>
      </c>
      <c r="Q158" s="7" t="str">
        <f>IF(P158="","",VLOOKUP(P158,Sheet2!$A$14:$B$79,2,0))</f>
        <v>回復期リハビリテーション病棟入院料２</v>
      </c>
      <c r="R158" s="33">
        <v>60</v>
      </c>
    </row>
    <row r="159" spans="1:18" x14ac:dyDescent="0.15">
      <c r="A159" s="20" t="s">
        <v>1779</v>
      </c>
      <c r="B159" s="20" t="s">
        <v>0</v>
      </c>
      <c r="C159" s="43" t="s">
        <v>202</v>
      </c>
      <c r="D159" s="43" t="s">
        <v>538</v>
      </c>
      <c r="E159" s="33" t="s">
        <v>2412</v>
      </c>
      <c r="F159" s="33" t="s">
        <v>2412</v>
      </c>
      <c r="G159" s="33">
        <v>60</v>
      </c>
      <c r="H159" s="33">
        <v>60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5" t="s">
        <v>2441</v>
      </c>
      <c r="Q159" s="7" t="str">
        <f>IF(P159="","",VLOOKUP(P159,Sheet2!$A$14:$B$79,2,0))</f>
        <v>障害者施設等10対１入院基本料</v>
      </c>
      <c r="R159" s="33">
        <v>60</v>
      </c>
    </row>
    <row r="160" spans="1:18" x14ac:dyDescent="0.15">
      <c r="A160" s="20" t="s">
        <v>1779</v>
      </c>
      <c r="B160" s="20" t="s">
        <v>0</v>
      </c>
      <c r="C160" s="43" t="s">
        <v>202</v>
      </c>
      <c r="D160" s="43" t="s">
        <v>540</v>
      </c>
      <c r="E160" s="33" t="s">
        <v>2412</v>
      </c>
      <c r="F160" s="33" t="s">
        <v>2412</v>
      </c>
      <c r="G160" s="33">
        <v>0</v>
      </c>
      <c r="H160" s="33">
        <v>0</v>
      </c>
      <c r="I160" s="33">
        <v>0</v>
      </c>
      <c r="J160" s="33">
        <v>60</v>
      </c>
      <c r="K160" s="33">
        <v>60</v>
      </c>
      <c r="L160" s="33">
        <v>0</v>
      </c>
      <c r="M160" s="33">
        <v>0</v>
      </c>
      <c r="N160" s="33">
        <v>0</v>
      </c>
      <c r="O160" s="33">
        <v>0</v>
      </c>
      <c r="P160" s="35" t="s">
        <v>2429</v>
      </c>
      <c r="Q160" s="7" t="str">
        <f>IF(P160="","",VLOOKUP(P160,Sheet2!$A$14:$B$79,2,0))</f>
        <v>療養病棟入院料１</v>
      </c>
      <c r="R160" s="33">
        <v>60</v>
      </c>
    </row>
    <row r="161" spans="1:18" x14ac:dyDescent="0.15">
      <c r="A161" s="20" t="s">
        <v>1779</v>
      </c>
      <c r="B161" s="20" t="s">
        <v>0</v>
      </c>
      <c r="C161" s="43" t="s">
        <v>202</v>
      </c>
      <c r="D161" s="43" t="s">
        <v>599</v>
      </c>
      <c r="E161" s="33" t="s">
        <v>2412</v>
      </c>
      <c r="F161" s="33" t="s">
        <v>2412</v>
      </c>
      <c r="G161" s="33">
        <v>0</v>
      </c>
      <c r="H161" s="33">
        <v>0</v>
      </c>
      <c r="I161" s="33">
        <v>0</v>
      </c>
      <c r="J161" s="33">
        <v>60</v>
      </c>
      <c r="K161" s="33">
        <v>60</v>
      </c>
      <c r="L161" s="33">
        <v>0</v>
      </c>
      <c r="M161" s="33">
        <v>0</v>
      </c>
      <c r="N161" s="33">
        <v>0</v>
      </c>
      <c r="O161" s="33">
        <v>0</v>
      </c>
      <c r="P161" s="35" t="s">
        <v>2429</v>
      </c>
      <c r="Q161" s="7" t="str">
        <f>IF(P161="","",VLOOKUP(P161,Sheet2!$A$14:$B$79,2,0))</f>
        <v>療養病棟入院料１</v>
      </c>
      <c r="R161" s="33">
        <v>60</v>
      </c>
    </row>
    <row r="162" spans="1:18" x14ac:dyDescent="0.15">
      <c r="A162" s="20" t="s">
        <v>1779</v>
      </c>
      <c r="B162" s="20" t="s">
        <v>0</v>
      </c>
      <c r="C162" s="43" t="s">
        <v>202</v>
      </c>
      <c r="D162" s="43" t="s">
        <v>600</v>
      </c>
      <c r="E162" s="33" t="s">
        <v>2412</v>
      </c>
      <c r="F162" s="33" t="s">
        <v>2412</v>
      </c>
      <c r="G162" s="33">
        <v>0</v>
      </c>
      <c r="H162" s="33">
        <v>0</v>
      </c>
      <c r="I162" s="33">
        <v>0</v>
      </c>
      <c r="J162" s="33">
        <v>60</v>
      </c>
      <c r="K162" s="33">
        <v>60</v>
      </c>
      <c r="L162" s="33">
        <v>0</v>
      </c>
      <c r="M162" s="33">
        <v>0</v>
      </c>
      <c r="N162" s="33">
        <v>0</v>
      </c>
      <c r="O162" s="33">
        <v>0</v>
      </c>
      <c r="P162" s="35" t="s">
        <v>2429</v>
      </c>
      <c r="Q162" s="7" t="str">
        <f>IF(P162="","",VLOOKUP(P162,Sheet2!$A$14:$B$79,2,0))</f>
        <v>療養病棟入院料１</v>
      </c>
      <c r="R162" s="33">
        <v>60</v>
      </c>
    </row>
    <row r="163" spans="1:18" x14ac:dyDescent="0.15">
      <c r="A163" s="20"/>
      <c r="B163" s="20"/>
      <c r="C163" s="43" t="s">
        <v>2296</v>
      </c>
      <c r="D163" s="20"/>
      <c r="E163" s="20"/>
      <c r="F163" s="20"/>
      <c r="G163" s="26">
        <f>SUM(G158:G162)</f>
        <v>60</v>
      </c>
      <c r="H163" s="26">
        <f t="shared" ref="H163:O163" si="28">SUM(H158:H162)</f>
        <v>60</v>
      </c>
      <c r="I163" s="26">
        <f t="shared" si="28"/>
        <v>0</v>
      </c>
      <c r="J163" s="26">
        <f t="shared" si="28"/>
        <v>240</v>
      </c>
      <c r="K163" s="26">
        <f t="shared" si="28"/>
        <v>240</v>
      </c>
      <c r="L163" s="26">
        <f t="shared" si="28"/>
        <v>0</v>
      </c>
      <c r="M163" s="26">
        <f t="shared" si="28"/>
        <v>0</v>
      </c>
      <c r="N163" s="26">
        <f t="shared" si="28"/>
        <v>0</v>
      </c>
      <c r="O163" s="26">
        <f t="shared" si="28"/>
        <v>0</v>
      </c>
      <c r="P163" s="20"/>
      <c r="Q163" s="7" t="str">
        <f>IF(P163="","",VLOOKUP(P163,Sheet2!$A$14:$B$79,2,0))</f>
        <v/>
      </c>
      <c r="R163" s="26"/>
    </row>
    <row r="164" spans="1:18" x14ac:dyDescent="0.15">
      <c r="A164" s="20" t="s">
        <v>1779</v>
      </c>
      <c r="B164" s="20" t="s">
        <v>0</v>
      </c>
      <c r="C164" s="43" t="s">
        <v>195</v>
      </c>
      <c r="D164" s="43" t="s">
        <v>700</v>
      </c>
      <c r="E164" s="33" t="s">
        <v>2416</v>
      </c>
      <c r="F164" s="33" t="s">
        <v>2412</v>
      </c>
      <c r="G164" s="33">
        <v>7</v>
      </c>
      <c r="H164" s="33">
        <v>0</v>
      </c>
      <c r="I164" s="33">
        <v>7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5" t="s">
        <v>2447</v>
      </c>
      <c r="Q164" s="7" t="str">
        <f>IF(P164="","",VLOOKUP(P164,Sheet2!$A$14:$B$79,2,0))</f>
        <v>地域一般入院料３</v>
      </c>
      <c r="R164" s="33">
        <v>7</v>
      </c>
    </row>
    <row r="165" spans="1:18" x14ac:dyDescent="0.15">
      <c r="A165" s="20" t="s">
        <v>1779</v>
      </c>
      <c r="B165" s="20" t="s">
        <v>0</v>
      </c>
      <c r="C165" s="43" t="s">
        <v>195</v>
      </c>
      <c r="D165" s="43" t="s">
        <v>767</v>
      </c>
      <c r="E165" s="33" t="s">
        <v>2412</v>
      </c>
      <c r="F165" s="33" t="s">
        <v>2412</v>
      </c>
      <c r="G165" s="33">
        <v>0</v>
      </c>
      <c r="H165" s="33">
        <v>0</v>
      </c>
      <c r="I165" s="33">
        <v>0</v>
      </c>
      <c r="J165" s="33">
        <v>35</v>
      </c>
      <c r="K165" s="33">
        <v>30</v>
      </c>
      <c r="L165" s="33">
        <v>5</v>
      </c>
      <c r="M165" s="33">
        <v>0</v>
      </c>
      <c r="N165" s="33">
        <v>0</v>
      </c>
      <c r="O165" s="33">
        <v>0</v>
      </c>
      <c r="P165" s="35" t="s">
        <v>2429</v>
      </c>
      <c r="Q165" s="7" t="str">
        <f>IF(P165="","",VLOOKUP(P165,Sheet2!$A$14:$B$79,2,0))</f>
        <v>療養病棟入院料１</v>
      </c>
      <c r="R165" s="33">
        <v>35</v>
      </c>
    </row>
    <row r="166" spans="1:18" x14ac:dyDescent="0.15">
      <c r="A166" s="20" t="s">
        <v>1779</v>
      </c>
      <c r="B166" s="20" t="s">
        <v>0</v>
      </c>
      <c r="C166" s="43" t="s">
        <v>195</v>
      </c>
      <c r="D166" s="43" t="s">
        <v>770</v>
      </c>
      <c r="E166" s="33" t="s">
        <v>2412</v>
      </c>
      <c r="F166" s="33" t="s">
        <v>2412</v>
      </c>
      <c r="G166" s="33">
        <v>51</v>
      </c>
      <c r="H166" s="33">
        <v>41</v>
      </c>
      <c r="I166" s="33">
        <v>10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5" t="s">
        <v>2447</v>
      </c>
      <c r="Q166" s="7" t="str">
        <f>IF(P166="","",VLOOKUP(P166,Sheet2!$A$14:$B$79,2,0))</f>
        <v>地域一般入院料３</v>
      </c>
      <c r="R166" s="33">
        <v>51</v>
      </c>
    </row>
    <row r="167" spans="1:18" x14ac:dyDescent="0.15">
      <c r="A167" s="20" t="s">
        <v>1779</v>
      </c>
      <c r="B167" s="20" t="s">
        <v>0</v>
      </c>
      <c r="C167" s="43" t="s">
        <v>195</v>
      </c>
      <c r="D167" s="43" t="s">
        <v>768</v>
      </c>
      <c r="E167" s="33" t="s">
        <v>2412</v>
      </c>
      <c r="F167" s="33" t="s">
        <v>2412</v>
      </c>
      <c r="G167" s="33">
        <v>0</v>
      </c>
      <c r="H167" s="33">
        <v>0</v>
      </c>
      <c r="I167" s="33">
        <v>0</v>
      </c>
      <c r="J167" s="33">
        <v>36</v>
      </c>
      <c r="K167" s="33">
        <v>30</v>
      </c>
      <c r="L167" s="33">
        <v>6</v>
      </c>
      <c r="M167" s="33">
        <v>0</v>
      </c>
      <c r="N167" s="33">
        <v>0</v>
      </c>
      <c r="O167" s="33">
        <v>0</v>
      </c>
      <c r="P167" s="35" t="s">
        <v>2429</v>
      </c>
      <c r="Q167" s="7" t="str">
        <f>IF(P167="","",VLOOKUP(P167,Sheet2!$A$14:$B$79,2,0))</f>
        <v>療養病棟入院料１</v>
      </c>
      <c r="R167" s="33">
        <v>36</v>
      </c>
    </row>
    <row r="168" spans="1:18" x14ac:dyDescent="0.15">
      <c r="A168" s="20" t="s">
        <v>1779</v>
      </c>
      <c r="B168" s="20" t="s">
        <v>0</v>
      </c>
      <c r="C168" s="43" t="s">
        <v>195</v>
      </c>
      <c r="D168" s="43" t="s">
        <v>771</v>
      </c>
      <c r="E168" s="33" t="s">
        <v>2412</v>
      </c>
      <c r="F168" s="33" t="s">
        <v>2412</v>
      </c>
      <c r="G168" s="33">
        <v>0</v>
      </c>
      <c r="H168" s="33">
        <v>0</v>
      </c>
      <c r="I168" s="33">
        <v>0</v>
      </c>
      <c r="J168" s="33">
        <v>36</v>
      </c>
      <c r="K168" s="33">
        <v>33</v>
      </c>
      <c r="L168" s="33">
        <v>3</v>
      </c>
      <c r="M168" s="33">
        <v>0</v>
      </c>
      <c r="N168" s="33">
        <v>0</v>
      </c>
      <c r="O168" s="33">
        <v>0</v>
      </c>
      <c r="P168" s="35" t="s">
        <v>2425</v>
      </c>
      <c r="Q168" s="7" t="str">
        <f>IF(P168="","",VLOOKUP(P168,Sheet2!$A$14:$B$79,2,0))</f>
        <v>療養病棟入院料２</v>
      </c>
      <c r="R168" s="33">
        <v>36</v>
      </c>
    </row>
    <row r="169" spans="1:18" x14ac:dyDescent="0.15">
      <c r="A169" s="20" t="s">
        <v>1779</v>
      </c>
      <c r="B169" s="20" t="s">
        <v>0</v>
      </c>
      <c r="C169" s="43" t="s">
        <v>195</v>
      </c>
      <c r="D169" s="43" t="s">
        <v>874</v>
      </c>
      <c r="E169" s="33" t="s">
        <v>2412</v>
      </c>
      <c r="F169" s="33" t="s">
        <v>2413</v>
      </c>
      <c r="G169" s="33">
        <v>0</v>
      </c>
      <c r="H169" s="33">
        <v>0</v>
      </c>
      <c r="I169" s="33">
        <v>0</v>
      </c>
      <c r="J169" s="33">
        <v>36</v>
      </c>
      <c r="K169" s="33">
        <v>35</v>
      </c>
      <c r="L169" s="33">
        <v>1</v>
      </c>
      <c r="M169" s="33">
        <v>0</v>
      </c>
      <c r="N169" s="33">
        <v>0</v>
      </c>
      <c r="O169" s="33">
        <v>0</v>
      </c>
      <c r="P169" s="35" t="s">
        <v>2425</v>
      </c>
      <c r="Q169" s="7" t="str">
        <f>IF(P169="","",VLOOKUP(P169,Sheet2!$A$14:$B$79,2,0))</f>
        <v>療養病棟入院料２</v>
      </c>
      <c r="R169" s="33">
        <v>36</v>
      </c>
    </row>
    <row r="170" spans="1:18" x14ac:dyDescent="0.15">
      <c r="A170" s="20" t="s">
        <v>1779</v>
      </c>
      <c r="B170" s="20" t="s">
        <v>0</v>
      </c>
      <c r="C170" s="43" t="s">
        <v>195</v>
      </c>
      <c r="D170" s="43" t="s">
        <v>769</v>
      </c>
      <c r="E170" s="33" t="s">
        <v>2412</v>
      </c>
      <c r="F170" s="33" t="s">
        <v>2413</v>
      </c>
      <c r="G170" s="33">
        <v>0</v>
      </c>
      <c r="H170" s="33">
        <v>0</v>
      </c>
      <c r="I170" s="33">
        <v>0</v>
      </c>
      <c r="J170" s="33">
        <v>36</v>
      </c>
      <c r="K170" s="33">
        <v>34</v>
      </c>
      <c r="L170" s="33">
        <v>2</v>
      </c>
      <c r="M170" s="33">
        <v>0</v>
      </c>
      <c r="N170" s="33">
        <v>0</v>
      </c>
      <c r="O170" s="33">
        <v>0</v>
      </c>
      <c r="P170" s="35" t="s">
        <v>2425</v>
      </c>
      <c r="Q170" s="7" t="str">
        <f>IF(P170="","",VLOOKUP(P170,Sheet2!$A$14:$B$79,2,0))</f>
        <v>療養病棟入院料２</v>
      </c>
      <c r="R170" s="33">
        <v>36</v>
      </c>
    </row>
    <row r="171" spans="1:18" x14ac:dyDescent="0.15">
      <c r="A171" s="20" t="s">
        <v>1779</v>
      </c>
      <c r="B171" s="20" t="s">
        <v>0</v>
      </c>
      <c r="C171" s="43" t="s">
        <v>195</v>
      </c>
      <c r="D171" s="43" t="s">
        <v>873</v>
      </c>
      <c r="E171" s="33" t="s">
        <v>2412</v>
      </c>
      <c r="F171" s="33" t="s">
        <v>2413</v>
      </c>
      <c r="G171" s="33">
        <v>55</v>
      </c>
      <c r="H171" s="33">
        <v>0</v>
      </c>
      <c r="I171" s="33">
        <v>55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5" t="s">
        <v>2447</v>
      </c>
      <c r="Q171" s="7" t="str">
        <f>IF(P171="","",VLOOKUP(P171,Sheet2!$A$14:$B$79,2,0))</f>
        <v>地域一般入院料３</v>
      </c>
      <c r="R171" s="33">
        <v>55</v>
      </c>
    </row>
    <row r="172" spans="1:18" x14ac:dyDescent="0.15">
      <c r="A172" s="20" t="s">
        <v>1779</v>
      </c>
      <c r="B172" s="20" t="s">
        <v>0</v>
      </c>
      <c r="C172" s="43" t="s">
        <v>2297</v>
      </c>
      <c r="D172" s="20"/>
      <c r="E172" s="20"/>
      <c r="F172" s="33"/>
      <c r="G172" s="26">
        <f>SUM(G164:G171)</f>
        <v>113</v>
      </c>
      <c r="H172" s="26">
        <f t="shared" ref="H172:O172" si="29">SUM(H164:H171)</f>
        <v>41</v>
      </c>
      <c r="I172" s="26">
        <f t="shared" si="29"/>
        <v>72</v>
      </c>
      <c r="J172" s="26">
        <f t="shared" si="29"/>
        <v>179</v>
      </c>
      <c r="K172" s="26">
        <f t="shared" si="29"/>
        <v>162</v>
      </c>
      <c r="L172" s="26">
        <f t="shared" si="29"/>
        <v>17</v>
      </c>
      <c r="M172" s="26">
        <f t="shared" si="29"/>
        <v>0</v>
      </c>
      <c r="N172" s="26">
        <f t="shared" si="29"/>
        <v>0</v>
      </c>
      <c r="O172" s="26">
        <f t="shared" si="29"/>
        <v>0</v>
      </c>
      <c r="P172" s="20"/>
      <c r="Q172" s="7" t="str">
        <f>IF(P172="","",VLOOKUP(P172,Sheet2!$A$14:$B$79,2,0))</f>
        <v/>
      </c>
      <c r="R172" s="26"/>
    </row>
    <row r="173" spans="1:18" x14ac:dyDescent="0.15">
      <c r="A173" s="20" t="s">
        <v>1779</v>
      </c>
      <c r="B173" s="20" t="s">
        <v>0</v>
      </c>
      <c r="C173" s="43" t="s">
        <v>2298</v>
      </c>
      <c r="D173" s="43" t="s">
        <v>1004</v>
      </c>
      <c r="E173" s="33" t="s">
        <v>2412</v>
      </c>
      <c r="F173" s="33" t="s">
        <v>2412</v>
      </c>
      <c r="G173" s="33">
        <v>53</v>
      </c>
      <c r="H173" s="33">
        <v>51</v>
      </c>
      <c r="I173" s="33">
        <v>2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5" t="s">
        <v>2432</v>
      </c>
      <c r="Q173" s="7" t="str">
        <f>IF(P173="","",VLOOKUP(P173,Sheet2!$A$14:$B$79,2,0))</f>
        <v>特定一般病棟入院料１</v>
      </c>
      <c r="R173" s="33">
        <v>53</v>
      </c>
    </row>
    <row r="174" spans="1:18" x14ac:dyDescent="0.15">
      <c r="A174" s="20" t="s">
        <v>1779</v>
      </c>
      <c r="B174" s="20" t="s">
        <v>0</v>
      </c>
      <c r="C174" s="43" t="s">
        <v>2298</v>
      </c>
      <c r="D174" s="43" t="s">
        <v>493</v>
      </c>
      <c r="E174" s="33" t="s">
        <v>2412</v>
      </c>
      <c r="F174" s="33" t="s">
        <v>2412</v>
      </c>
      <c r="G174" s="33">
        <v>0</v>
      </c>
      <c r="H174" s="33">
        <v>0</v>
      </c>
      <c r="I174" s="33">
        <v>0</v>
      </c>
      <c r="J174" s="33">
        <v>47</v>
      </c>
      <c r="K174" s="33">
        <v>46</v>
      </c>
      <c r="L174" s="33">
        <v>1</v>
      </c>
      <c r="M174" s="33">
        <v>0</v>
      </c>
      <c r="N174" s="33">
        <v>0</v>
      </c>
      <c r="O174" s="33">
        <v>0</v>
      </c>
      <c r="P174" s="35" t="s">
        <v>2429</v>
      </c>
      <c r="Q174" s="7" t="str">
        <f>IF(P174="","",VLOOKUP(P174,Sheet2!$A$14:$B$79,2,0))</f>
        <v>療養病棟入院料１</v>
      </c>
      <c r="R174" s="33">
        <v>47</v>
      </c>
    </row>
    <row r="175" spans="1:18" x14ac:dyDescent="0.15">
      <c r="A175" s="20"/>
      <c r="B175" s="20"/>
      <c r="C175" s="43" t="s">
        <v>2299</v>
      </c>
      <c r="D175" s="20"/>
      <c r="E175" s="20"/>
      <c r="F175" s="20"/>
      <c r="G175" s="26">
        <f>SUM(G173:G174)</f>
        <v>53</v>
      </c>
      <c r="H175" s="26">
        <f t="shared" ref="H175:O175" si="30">SUM(H173:H174)</f>
        <v>51</v>
      </c>
      <c r="I175" s="26">
        <f t="shared" si="30"/>
        <v>2</v>
      </c>
      <c r="J175" s="26">
        <f t="shared" si="30"/>
        <v>47</v>
      </c>
      <c r="K175" s="26">
        <f t="shared" si="30"/>
        <v>46</v>
      </c>
      <c r="L175" s="26">
        <f t="shared" si="30"/>
        <v>1</v>
      </c>
      <c r="M175" s="26">
        <f t="shared" si="30"/>
        <v>0</v>
      </c>
      <c r="N175" s="26">
        <f t="shared" si="30"/>
        <v>0</v>
      </c>
      <c r="O175" s="26">
        <f t="shared" si="30"/>
        <v>0</v>
      </c>
      <c r="P175" s="20"/>
      <c r="Q175" s="7" t="str">
        <f>IF(P175="","",VLOOKUP(P175,Sheet2!$A$14:$B$79,2,0))</f>
        <v/>
      </c>
      <c r="R175" s="26"/>
    </row>
    <row r="176" spans="1:18" x14ac:dyDescent="0.15">
      <c r="A176" s="20" t="s">
        <v>1779</v>
      </c>
      <c r="B176" s="20" t="s">
        <v>0</v>
      </c>
      <c r="C176" s="43" t="s">
        <v>238</v>
      </c>
      <c r="D176" s="43" t="s">
        <v>468</v>
      </c>
      <c r="E176" s="33" t="s">
        <v>2412</v>
      </c>
      <c r="F176" s="33" t="s">
        <v>2412</v>
      </c>
      <c r="G176" s="33">
        <v>0</v>
      </c>
      <c r="H176" s="33">
        <v>0</v>
      </c>
      <c r="I176" s="33">
        <v>0</v>
      </c>
      <c r="J176" s="33">
        <v>54</v>
      </c>
      <c r="K176" s="33">
        <v>54</v>
      </c>
      <c r="L176" s="33">
        <v>0</v>
      </c>
      <c r="M176" s="33">
        <v>0</v>
      </c>
      <c r="N176" s="33">
        <v>0</v>
      </c>
      <c r="O176" s="33">
        <v>0</v>
      </c>
      <c r="P176" s="35" t="s">
        <v>2429</v>
      </c>
      <c r="Q176" s="7" t="str">
        <f>IF(P176="","",VLOOKUP(P176,Sheet2!$A$14:$B$79,2,0))</f>
        <v>療養病棟入院料１</v>
      </c>
      <c r="R176" s="33">
        <v>54</v>
      </c>
    </row>
    <row r="177" spans="1:18" x14ac:dyDescent="0.15">
      <c r="A177" s="20" t="s">
        <v>1779</v>
      </c>
      <c r="B177" s="20" t="s">
        <v>0</v>
      </c>
      <c r="C177" s="43" t="s">
        <v>238</v>
      </c>
      <c r="D177" s="43" t="s">
        <v>484</v>
      </c>
      <c r="E177" s="33" t="s">
        <v>2412</v>
      </c>
      <c r="F177" s="33" t="s">
        <v>2412</v>
      </c>
      <c r="G177" s="33">
        <v>0</v>
      </c>
      <c r="H177" s="33">
        <v>0</v>
      </c>
      <c r="I177" s="33">
        <v>0</v>
      </c>
      <c r="J177" s="33">
        <v>51</v>
      </c>
      <c r="K177" s="33">
        <v>51</v>
      </c>
      <c r="L177" s="33">
        <v>0</v>
      </c>
      <c r="M177" s="33">
        <v>0</v>
      </c>
      <c r="N177" s="33">
        <v>0</v>
      </c>
      <c r="O177" s="33">
        <v>0</v>
      </c>
      <c r="P177" s="35" t="s">
        <v>2429</v>
      </c>
      <c r="Q177" s="7" t="str">
        <f>IF(P177="","",VLOOKUP(P177,Sheet2!$A$14:$B$79,2,0))</f>
        <v>療養病棟入院料１</v>
      </c>
      <c r="R177" s="33">
        <v>51</v>
      </c>
    </row>
    <row r="178" spans="1:18" x14ac:dyDescent="0.15">
      <c r="A178" s="20" t="s">
        <v>1779</v>
      </c>
      <c r="B178" s="20" t="s">
        <v>0</v>
      </c>
      <c r="C178" s="43" t="s">
        <v>238</v>
      </c>
      <c r="D178" s="43" t="s">
        <v>485</v>
      </c>
      <c r="E178" s="33" t="s">
        <v>2412</v>
      </c>
      <c r="F178" s="33" t="s">
        <v>2413</v>
      </c>
      <c r="G178" s="33">
        <v>0</v>
      </c>
      <c r="H178" s="33">
        <v>0</v>
      </c>
      <c r="I178" s="33">
        <v>0</v>
      </c>
      <c r="J178" s="33">
        <v>60</v>
      </c>
      <c r="K178" s="33">
        <v>60</v>
      </c>
      <c r="L178" s="33">
        <v>0</v>
      </c>
      <c r="M178" s="33">
        <v>60</v>
      </c>
      <c r="N178" s="33">
        <v>60</v>
      </c>
      <c r="O178" s="33">
        <v>0</v>
      </c>
      <c r="P178" s="33"/>
      <c r="Q178" s="7" t="str">
        <f>IF(P178="","",VLOOKUP(P178,Sheet2!$A$14:$B$79,2,0))</f>
        <v/>
      </c>
      <c r="R178" s="33">
        <v>0</v>
      </c>
    </row>
    <row r="179" spans="1:18" x14ac:dyDescent="0.15">
      <c r="A179" s="20"/>
      <c r="B179" s="20"/>
      <c r="C179" s="43" t="s">
        <v>2300</v>
      </c>
      <c r="D179" s="20"/>
      <c r="E179" s="20"/>
      <c r="F179" s="20"/>
      <c r="G179" s="26">
        <f>SUM(G176:G178)</f>
        <v>0</v>
      </c>
      <c r="H179" s="26">
        <f t="shared" ref="H179:O179" si="31">SUM(H176:H178)</f>
        <v>0</v>
      </c>
      <c r="I179" s="26">
        <f t="shared" si="31"/>
        <v>0</v>
      </c>
      <c r="J179" s="26">
        <f t="shared" si="31"/>
        <v>165</v>
      </c>
      <c r="K179" s="26">
        <f t="shared" si="31"/>
        <v>165</v>
      </c>
      <c r="L179" s="26">
        <f t="shared" si="31"/>
        <v>0</v>
      </c>
      <c r="M179" s="26">
        <f t="shared" si="31"/>
        <v>60</v>
      </c>
      <c r="N179" s="26">
        <f t="shared" si="31"/>
        <v>60</v>
      </c>
      <c r="O179" s="26">
        <f t="shared" si="31"/>
        <v>0</v>
      </c>
      <c r="P179" s="20"/>
      <c r="Q179" s="7" t="str">
        <f>IF(P179="","",VLOOKUP(P179,Sheet2!$A$14:$B$79,2,0))</f>
        <v/>
      </c>
      <c r="R179" s="26"/>
    </row>
    <row r="180" spans="1:18" x14ac:dyDescent="0.15">
      <c r="A180" s="20" t="s">
        <v>1779</v>
      </c>
      <c r="B180" s="20" t="s">
        <v>0</v>
      </c>
      <c r="C180" s="43" t="s">
        <v>368</v>
      </c>
      <c r="D180" s="43" t="s">
        <v>2301</v>
      </c>
      <c r="E180" s="33" t="s">
        <v>2412</v>
      </c>
      <c r="F180" s="33" t="s">
        <v>2412</v>
      </c>
      <c r="G180" s="33">
        <v>60</v>
      </c>
      <c r="H180" s="33">
        <v>60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5" t="s">
        <v>2433</v>
      </c>
      <c r="Q180" s="7" t="str">
        <f>IF(P180="","",VLOOKUP(P180,Sheet2!$A$14:$B$79,2,0))</f>
        <v>障害者施設等13対１入院基本料</v>
      </c>
      <c r="R180" s="33">
        <v>60</v>
      </c>
    </row>
    <row r="181" spans="1:18" x14ac:dyDescent="0.15">
      <c r="A181" s="20"/>
      <c r="B181" s="20"/>
      <c r="C181" s="43" t="s">
        <v>2302</v>
      </c>
      <c r="D181" s="20"/>
      <c r="E181" s="20"/>
      <c r="F181" s="20"/>
      <c r="G181" s="26">
        <f>SUM(G180)</f>
        <v>60</v>
      </c>
      <c r="H181" s="26">
        <f t="shared" ref="H181:O181" si="32">SUM(H180)</f>
        <v>60</v>
      </c>
      <c r="I181" s="26">
        <f t="shared" si="32"/>
        <v>0</v>
      </c>
      <c r="J181" s="26">
        <f t="shared" si="32"/>
        <v>0</v>
      </c>
      <c r="K181" s="26">
        <f t="shared" si="32"/>
        <v>0</v>
      </c>
      <c r="L181" s="26">
        <f t="shared" si="32"/>
        <v>0</v>
      </c>
      <c r="M181" s="26">
        <f t="shared" si="32"/>
        <v>0</v>
      </c>
      <c r="N181" s="26">
        <f t="shared" si="32"/>
        <v>0</v>
      </c>
      <c r="O181" s="26">
        <f t="shared" si="32"/>
        <v>0</v>
      </c>
      <c r="P181" s="20"/>
      <c r="Q181" s="7" t="str">
        <f>IF(P181="","",VLOOKUP(P181,Sheet2!$A$14:$B$79,2,0))</f>
        <v/>
      </c>
      <c r="R181" s="26"/>
    </row>
    <row r="182" spans="1:18" x14ac:dyDescent="0.15">
      <c r="A182" s="20" t="s">
        <v>1779</v>
      </c>
      <c r="B182" s="20" t="s">
        <v>0</v>
      </c>
      <c r="C182" s="43" t="s">
        <v>103</v>
      </c>
      <c r="D182" s="43" t="s">
        <v>534</v>
      </c>
      <c r="E182" s="33" t="s">
        <v>2417</v>
      </c>
      <c r="F182" s="33" t="s">
        <v>2417</v>
      </c>
      <c r="G182" s="33">
        <v>6</v>
      </c>
      <c r="H182" s="33">
        <v>6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5" t="s">
        <v>2453</v>
      </c>
      <c r="Q182" s="7" t="str">
        <f>IF(P182="","",VLOOKUP(P182,Sheet2!$A$14:$B$79,2,0))</f>
        <v>特定集中治療室管理料１</v>
      </c>
      <c r="R182" s="33">
        <v>6</v>
      </c>
    </row>
    <row r="183" spans="1:18" x14ac:dyDescent="0.15">
      <c r="A183" s="20" t="s">
        <v>1779</v>
      </c>
      <c r="B183" s="20" t="s">
        <v>0</v>
      </c>
      <c r="C183" s="43" t="s">
        <v>103</v>
      </c>
      <c r="D183" s="43" t="s">
        <v>533</v>
      </c>
      <c r="E183" s="33" t="s">
        <v>2417</v>
      </c>
      <c r="F183" s="33" t="s">
        <v>2417</v>
      </c>
      <c r="G183" s="33">
        <v>10</v>
      </c>
      <c r="H183" s="33">
        <v>10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5" t="s">
        <v>2436</v>
      </c>
      <c r="Q183" s="7" t="str">
        <f>IF(P183="","",VLOOKUP(P183,Sheet2!$A$14:$B$79,2,0))</f>
        <v>ﾊｲｹｱﾕﾆｯﾄ入院医療管理料１</v>
      </c>
      <c r="R183" s="33">
        <v>10</v>
      </c>
    </row>
    <row r="184" spans="1:18" x14ac:dyDescent="0.15">
      <c r="A184" s="20" t="s">
        <v>1779</v>
      </c>
      <c r="B184" s="20" t="s">
        <v>0</v>
      </c>
      <c r="C184" s="43" t="s">
        <v>103</v>
      </c>
      <c r="D184" s="43" t="s">
        <v>536</v>
      </c>
      <c r="E184" s="33" t="s">
        <v>2414</v>
      </c>
      <c r="F184" s="33" t="s">
        <v>2414</v>
      </c>
      <c r="G184" s="33">
        <v>14</v>
      </c>
      <c r="H184" s="33">
        <v>14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5" t="s">
        <v>2434</v>
      </c>
      <c r="Q184" s="7" t="str">
        <f>IF(P184="","",VLOOKUP(P184,Sheet2!$A$14:$B$79,2,0))</f>
        <v>急性期一般入院料１</v>
      </c>
      <c r="R184" s="33">
        <v>14</v>
      </c>
    </row>
    <row r="185" spans="1:18" x14ac:dyDescent="0.15">
      <c r="A185" s="20" t="s">
        <v>1779</v>
      </c>
      <c r="B185" s="20" t="s">
        <v>0</v>
      </c>
      <c r="C185" s="43" t="s">
        <v>103</v>
      </c>
      <c r="D185" s="43" t="s">
        <v>538</v>
      </c>
      <c r="E185" s="33" t="s">
        <v>2417</v>
      </c>
      <c r="F185" s="33" t="s">
        <v>2417</v>
      </c>
      <c r="G185" s="33">
        <v>52</v>
      </c>
      <c r="H185" s="33">
        <v>52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5" t="s">
        <v>2434</v>
      </c>
      <c r="Q185" s="7" t="str">
        <f>IF(P185="","",VLOOKUP(P185,Sheet2!$A$14:$B$79,2,0))</f>
        <v>急性期一般入院料１</v>
      </c>
      <c r="R185" s="33">
        <v>52</v>
      </c>
    </row>
    <row r="186" spans="1:18" x14ac:dyDescent="0.15">
      <c r="A186" s="20" t="s">
        <v>1779</v>
      </c>
      <c r="B186" s="20" t="s">
        <v>0</v>
      </c>
      <c r="C186" s="43" t="s">
        <v>103</v>
      </c>
      <c r="D186" s="43" t="s">
        <v>540</v>
      </c>
      <c r="E186" s="33" t="s">
        <v>2414</v>
      </c>
      <c r="F186" s="33" t="s">
        <v>2414</v>
      </c>
      <c r="G186" s="33">
        <v>58</v>
      </c>
      <c r="H186" s="33">
        <v>58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5" t="s">
        <v>1219</v>
      </c>
      <c r="Q186" s="7" t="str">
        <f>IF(P186="","",VLOOKUP(P186,Sheet2!$A$14:$B$79,2,0))</f>
        <v>急性期一般入院料１</v>
      </c>
      <c r="R186" s="33">
        <v>58</v>
      </c>
    </row>
    <row r="187" spans="1:18" x14ac:dyDescent="0.15">
      <c r="A187" s="20" t="s">
        <v>1779</v>
      </c>
      <c r="B187" s="20" t="s">
        <v>0</v>
      </c>
      <c r="C187" s="43" t="s">
        <v>103</v>
      </c>
      <c r="D187" s="43" t="s">
        <v>599</v>
      </c>
      <c r="E187" s="33" t="s">
        <v>2414</v>
      </c>
      <c r="F187" s="33" t="s">
        <v>2414</v>
      </c>
      <c r="G187" s="33">
        <v>30</v>
      </c>
      <c r="H187" s="33">
        <v>30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5" t="s">
        <v>1219</v>
      </c>
      <c r="Q187" s="7" t="str">
        <f>IF(P187="","",VLOOKUP(P187,Sheet2!$A$14:$B$79,2,0))</f>
        <v>急性期一般入院料１</v>
      </c>
      <c r="R187" s="33">
        <v>30</v>
      </c>
    </row>
    <row r="188" spans="1:18" x14ac:dyDescent="0.15">
      <c r="A188" s="20" t="s">
        <v>1779</v>
      </c>
      <c r="B188" s="20" t="s">
        <v>0</v>
      </c>
      <c r="C188" s="43" t="s">
        <v>103</v>
      </c>
      <c r="D188" s="43" t="s">
        <v>600</v>
      </c>
      <c r="E188" s="33" t="s">
        <v>2414</v>
      </c>
      <c r="F188" s="33" t="s">
        <v>2414</v>
      </c>
      <c r="G188" s="33">
        <v>53</v>
      </c>
      <c r="H188" s="33">
        <v>53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5" t="s">
        <v>1219</v>
      </c>
      <c r="Q188" s="7" t="str">
        <f>IF(P188="","",VLOOKUP(P188,Sheet2!$A$14:$B$79,2,0))</f>
        <v>急性期一般入院料１</v>
      </c>
      <c r="R188" s="33">
        <v>53</v>
      </c>
    </row>
    <row r="189" spans="1:18" x14ac:dyDescent="0.15">
      <c r="A189" s="20" t="s">
        <v>1779</v>
      </c>
      <c r="B189" s="20" t="s">
        <v>0</v>
      </c>
      <c r="C189" s="43" t="s">
        <v>103</v>
      </c>
      <c r="D189" s="43" t="s">
        <v>601</v>
      </c>
      <c r="E189" s="33" t="s">
        <v>2414</v>
      </c>
      <c r="F189" s="33" t="s">
        <v>2414</v>
      </c>
      <c r="G189" s="33">
        <v>58</v>
      </c>
      <c r="H189" s="33">
        <v>58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5" t="s">
        <v>1219</v>
      </c>
      <c r="Q189" s="7" t="str">
        <f>IF(P189="","",VLOOKUP(P189,Sheet2!$A$14:$B$79,2,0))</f>
        <v>急性期一般入院料１</v>
      </c>
      <c r="R189" s="33">
        <v>58</v>
      </c>
    </row>
    <row r="190" spans="1:18" x14ac:dyDescent="0.15">
      <c r="A190" s="20" t="s">
        <v>1779</v>
      </c>
      <c r="B190" s="20" t="s">
        <v>0</v>
      </c>
      <c r="C190" s="43" t="s">
        <v>103</v>
      </c>
      <c r="D190" s="43" t="s">
        <v>602</v>
      </c>
      <c r="E190" s="33" t="s">
        <v>2412</v>
      </c>
      <c r="F190" s="33" t="s">
        <v>2412</v>
      </c>
      <c r="G190" s="33">
        <v>54</v>
      </c>
      <c r="H190" s="33">
        <v>54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5" t="s">
        <v>2441</v>
      </c>
      <c r="Q190" s="7" t="str">
        <f>IF(P190="","",VLOOKUP(P190,Sheet2!$A$14:$B$79,2,0))</f>
        <v>障害者施設等10対１入院基本料</v>
      </c>
      <c r="R190" s="33">
        <v>54</v>
      </c>
    </row>
    <row r="191" spans="1:18" x14ac:dyDescent="0.15">
      <c r="A191" s="20" t="s">
        <v>1779</v>
      </c>
      <c r="B191" s="20" t="s">
        <v>0</v>
      </c>
      <c r="C191" s="43" t="s">
        <v>103</v>
      </c>
      <c r="D191" s="43" t="s">
        <v>603</v>
      </c>
      <c r="E191" s="33" t="s">
        <v>2414</v>
      </c>
      <c r="F191" s="33" t="s">
        <v>2414</v>
      </c>
      <c r="G191" s="33">
        <v>55</v>
      </c>
      <c r="H191" s="33">
        <v>55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5" t="s">
        <v>2434</v>
      </c>
      <c r="Q191" s="7" t="str">
        <f>IF(P191="","",VLOOKUP(P191,Sheet2!$A$14:$B$79,2,0))</f>
        <v>急性期一般入院料１</v>
      </c>
      <c r="R191" s="33">
        <v>55</v>
      </c>
    </row>
    <row r="192" spans="1:18" x14ac:dyDescent="0.15">
      <c r="A192" s="20" t="s">
        <v>1779</v>
      </c>
      <c r="B192" s="20" t="s">
        <v>0</v>
      </c>
      <c r="C192" s="43" t="s">
        <v>103</v>
      </c>
      <c r="D192" s="43" t="s">
        <v>604</v>
      </c>
      <c r="E192" s="33" t="s">
        <v>2415</v>
      </c>
      <c r="F192" s="33" t="s">
        <v>2415</v>
      </c>
      <c r="G192" s="33">
        <v>54</v>
      </c>
      <c r="H192" s="33">
        <v>54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5" t="s">
        <v>2427</v>
      </c>
      <c r="Q192" s="7" t="str">
        <f>IF(P192="","",VLOOKUP(P192,Sheet2!$A$14:$B$79,2,0))</f>
        <v>地域包括ケア病棟入院料２</v>
      </c>
      <c r="R192" s="33">
        <v>54</v>
      </c>
    </row>
    <row r="193" spans="1:18" x14ac:dyDescent="0.15">
      <c r="A193" s="20" t="s">
        <v>1779</v>
      </c>
      <c r="B193" s="20" t="s">
        <v>0</v>
      </c>
      <c r="C193" s="43" t="s">
        <v>103</v>
      </c>
      <c r="D193" s="43" t="s">
        <v>605</v>
      </c>
      <c r="E193" s="33" t="s">
        <v>2414</v>
      </c>
      <c r="F193" s="33" t="s">
        <v>2414</v>
      </c>
      <c r="G193" s="33">
        <v>55</v>
      </c>
      <c r="H193" s="33">
        <v>55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5" t="s">
        <v>2434</v>
      </c>
      <c r="Q193" s="7" t="str">
        <f>IF(P193="","",VLOOKUP(P193,Sheet2!$A$14:$B$79,2,0))</f>
        <v>急性期一般入院料１</v>
      </c>
      <c r="R193" s="33">
        <v>55</v>
      </c>
    </row>
    <row r="194" spans="1:18" x14ac:dyDescent="0.15">
      <c r="A194" s="20"/>
      <c r="B194" s="20"/>
      <c r="C194" s="43" t="s">
        <v>2303</v>
      </c>
      <c r="D194" s="20"/>
      <c r="E194" s="20"/>
      <c r="F194" s="20"/>
      <c r="G194" s="26">
        <f>SUM(G182:G193)</f>
        <v>499</v>
      </c>
      <c r="H194" s="26">
        <f t="shared" ref="H194:O194" si="33">SUM(H182:H193)</f>
        <v>499</v>
      </c>
      <c r="I194" s="26">
        <f t="shared" si="33"/>
        <v>0</v>
      </c>
      <c r="J194" s="26">
        <f t="shared" si="33"/>
        <v>0</v>
      </c>
      <c r="K194" s="26">
        <f t="shared" si="33"/>
        <v>0</v>
      </c>
      <c r="L194" s="26">
        <f t="shared" si="33"/>
        <v>0</v>
      </c>
      <c r="M194" s="26">
        <f t="shared" si="33"/>
        <v>0</v>
      </c>
      <c r="N194" s="26">
        <f t="shared" si="33"/>
        <v>0</v>
      </c>
      <c r="O194" s="26">
        <f t="shared" si="33"/>
        <v>0</v>
      </c>
      <c r="P194" s="20"/>
      <c r="Q194" s="7" t="str">
        <f>IF(P194="","",VLOOKUP(P194,Sheet2!$A$14:$B$79,2,0))</f>
        <v/>
      </c>
      <c r="R194" s="26"/>
    </row>
    <row r="195" spans="1:18" x14ac:dyDescent="0.15">
      <c r="A195" s="20" t="s">
        <v>1779</v>
      </c>
      <c r="B195" s="20" t="s">
        <v>0</v>
      </c>
      <c r="C195" s="43" t="s">
        <v>175</v>
      </c>
      <c r="D195" s="43" t="s">
        <v>784</v>
      </c>
      <c r="E195" s="33" t="s">
        <v>2412</v>
      </c>
      <c r="F195" s="33" t="s">
        <v>2412</v>
      </c>
      <c r="G195" s="33">
        <v>0</v>
      </c>
      <c r="H195" s="33">
        <v>0</v>
      </c>
      <c r="I195" s="33">
        <v>0</v>
      </c>
      <c r="J195" s="33">
        <v>64</v>
      </c>
      <c r="K195" s="33">
        <v>64</v>
      </c>
      <c r="L195" s="33">
        <v>0</v>
      </c>
      <c r="M195" s="33">
        <v>0</v>
      </c>
      <c r="N195" s="33">
        <v>0</v>
      </c>
      <c r="O195" s="33">
        <v>0</v>
      </c>
      <c r="P195" s="35" t="s">
        <v>2448</v>
      </c>
      <c r="Q195" s="7" t="str">
        <f>IF(P195="","",VLOOKUP(P195,Sheet2!$A$14:$B$79,2,0))</f>
        <v>急性期一般入院料７</v>
      </c>
      <c r="R195" s="33">
        <v>64</v>
      </c>
    </row>
    <row r="196" spans="1:18" x14ac:dyDescent="0.15">
      <c r="A196" s="20"/>
      <c r="B196" s="20"/>
      <c r="C196" s="43" t="s">
        <v>2304</v>
      </c>
      <c r="D196" s="20"/>
      <c r="E196" s="20"/>
      <c r="F196" s="20"/>
      <c r="G196" s="26">
        <f>SUM(G195)</f>
        <v>0</v>
      </c>
      <c r="H196" s="26">
        <f t="shared" ref="H196:O196" si="34">SUM(H195)</f>
        <v>0</v>
      </c>
      <c r="I196" s="26">
        <f t="shared" si="34"/>
        <v>0</v>
      </c>
      <c r="J196" s="26">
        <f t="shared" si="34"/>
        <v>64</v>
      </c>
      <c r="K196" s="26">
        <f t="shared" si="34"/>
        <v>64</v>
      </c>
      <c r="L196" s="26">
        <f t="shared" si="34"/>
        <v>0</v>
      </c>
      <c r="M196" s="26">
        <f t="shared" si="34"/>
        <v>0</v>
      </c>
      <c r="N196" s="26">
        <f t="shared" si="34"/>
        <v>0</v>
      </c>
      <c r="O196" s="26">
        <f t="shared" si="34"/>
        <v>0</v>
      </c>
      <c r="P196" s="26"/>
      <c r="Q196" s="7" t="str">
        <f>IF(P196="","",VLOOKUP(P196,Sheet2!$A$14:$B$79,2,0))</f>
        <v/>
      </c>
      <c r="R196" s="26"/>
    </row>
    <row r="197" spans="1:18" x14ac:dyDescent="0.15">
      <c r="A197" s="20" t="s">
        <v>1779</v>
      </c>
      <c r="B197" s="20" t="s">
        <v>0</v>
      </c>
      <c r="C197" s="43" t="s">
        <v>2305</v>
      </c>
      <c r="D197" s="43" t="s">
        <v>468</v>
      </c>
      <c r="E197" s="33" t="s">
        <v>2415</v>
      </c>
      <c r="F197" s="33" t="s">
        <v>2415</v>
      </c>
      <c r="G197" s="33">
        <v>0</v>
      </c>
      <c r="H197" s="33">
        <v>0</v>
      </c>
      <c r="I197" s="33">
        <v>0</v>
      </c>
      <c r="J197" s="33">
        <v>40</v>
      </c>
      <c r="K197" s="33">
        <v>40</v>
      </c>
      <c r="L197" s="33">
        <v>0</v>
      </c>
      <c r="M197" s="33">
        <v>0</v>
      </c>
      <c r="N197" s="33">
        <v>0</v>
      </c>
      <c r="O197" s="33">
        <v>0</v>
      </c>
      <c r="P197" s="35" t="s">
        <v>2442</v>
      </c>
      <c r="Q197" s="7" t="str">
        <f>IF(P197="","",VLOOKUP(P197,Sheet2!$A$14:$B$79,2,0))</f>
        <v>回復期リハビリテーション病棟入院料２</v>
      </c>
      <c r="R197" s="33">
        <v>40</v>
      </c>
    </row>
    <row r="198" spans="1:18" x14ac:dyDescent="0.15">
      <c r="A198" s="20" t="s">
        <v>1779</v>
      </c>
      <c r="B198" s="20" t="s">
        <v>0</v>
      </c>
      <c r="C198" s="43" t="s">
        <v>2305</v>
      </c>
      <c r="D198" s="43" t="s">
        <v>484</v>
      </c>
      <c r="E198" s="33" t="s">
        <v>2415</v>
      </c>
      <c r="F198" s="33" t="s">
        <v>2415</v>
      </c>
      <c r="G198" s="33">
        <v>0</v>
      </c>
      <c r="H198" s="33">
        <v>0</v>
      </c>
      <c r="I198" s="33">
        <v>0</v>
      </c>
      <c r="J198" s="33">
        <v>38</v>
      </c>
      <c r="K198" s="33">
        <v>38</v>
      </c>
      <c r="L198" s="33">
        <v>0</v>
      </c>
      <c r="M198" s="33">
        <v>0</v>
      </c>
      <c r="N198" s="33">
        <v>0</v>
      </c>
      <c r="O198" s="33">
        <v>0</v>
      </c>
      <c r="P198" s="35" t="s">
        <v>2430</v>
      </c>
      <c r="Q198" s="7" t="str">
        <f>IF(P198="","",VLOOKUP(P198,Sheet2!$A$14:$B$79,2,0))</f>
        <v>回復期リハビリテーション病棟入院料３</v>
      </c>
      <c r="R198" s="33">
        <v>38</v>
      </c>
    </row>
    <row r="199" spans="1:18" x14ac:dyDescent="0.15">
      <c r="A199" s="20" t="s">
        <v>1779</v>
      </c>
      <c r="B199" s="20" t="s">
        <v>0</v>
      </c>
      <c r="C199" s="43" t="s">
        <v>2305</v>
      </c>
      <c r="D199" s="43" t="s">
        <v>538</v>
      </c>
      <c r="E199" s="33" t="s">
        <v>2415</v>
      </c>
      <c r="F199" s="33" t="s">
        <v>2415</v>
      </c>
      <c r="G199" s="33">
        <v>0</v>
      </c>
      <c r="H199" s="33">
        <v>0</v>
      </c>
      <c r="I199" s="33">
        <v>0</v>
      </c>
      <c r="J199" s="33">
        <v>40</v>
      </c>
      <c r="K199" s="33">
        <v>40</v>
      </c>
      <c r="L199" s="33">
        <v>0</v>
      </c>
      <c r="M199" s="33">
        <v>0</v>
      </c>
      <c r="N199" s="33">
        <v>0</v>
      </c>
      <c r="O199" s="33">
        <v>0</v>
      </c>
      <c r="P199" s="35" t="s">
        <v>2430</v>
      </c>
      <c r="Q199" s="7" t="str">
        <f>IF(P199="","",VLOOKUP(P199,Sheet2!$A$14:$B$79,2,0))</f>
        <v>回復期リハビリテーション病棟入院料３</v>
      </c>
      <c r="R199" s="33">
        <v>40</v>
      </c>
    </row>
    <row r="200" spans="1:18" x14ac:dyDescent="0.15">
      <c r="A200" s="20" t="s">
        <v>1779</v>
      </c>
      <c r="B200" s="20" t="s">
        <v>0</v>
      </c>
      <c r="C200" s="43" t="s">
        <v>2305</v>
      </c>
      <c r="D200" s="43" t="s">
        <v>532</v>
      </c>
      <c r="E200" s="33" t="s">
        <v>2415</v>
      </c>
      <c r="F200" s="33" t="s">
        <v>2415</v>
      </c>
      <c r="G200" s="33">
        <v>0</v>
      </c>
      <c r="H200" s="33">
        <v>0</v>
      </c>
      <c r="I200" s="33">
        <v>0</v>
      </c>
      <c r="J200" s="33">
        <v>40</v>
      </c>
      <c r="K200" s="33">
        <v>40</v>
      </c>
      <c r="L200" s="33">
        <v>0</v>
      </c>
      <c r="M200" s="33">
        <v>0</v>
      </c>
      <c r="N200" s="33">
        <v>0</v>
      </c>
      <c r="O200" s="33">
        <v>0</v>
      </c>
      <c r="P200" s="35" t="s">
        <v>2442</v>
      </c>
      <c r="Q200" s="7" t="str">
        <f>IF(P200="","",VLOOKUP(P200,Sheet2!$A$14:$B$79,2,0))</f>
        <v>回復期リハビリテーション病棟入院料２</v>
      </c>
      <c r="R200" s="33">
        <v>40</v>
      </c>
    </row>
    <row r="201" spans="1:18" x14ac:dyDescent="0.15">
      <c r="A201" s="20" t="s">
        <v>1779</v>
      </c>
      <c r="B201" s="20" t="s">
        <v>0</v>
      </c>
      <c r="C201" s="43" t="s">
        <v>2305</v>
      </c>
      <c r="D201" s="43" t="s">
        <v>485</v>
      </c>
      <c r="E201" s="33" t="s">
        <v>2412</v>
      </c>
      <c r="F201" s="33" t="s">
        <v>2412</v>
      </c>
      <c r="G201" s="33">
        <v>40</v>
      </c>
      <c r="H201" s="33">
        <v>40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5" t="s">
        <v>2433</v>
      </c>
      <c r="Q201" s="7" t="str">
        <f>IF(P201="","",VLOOKUP(P201,Sheet2!$A$14:$B$79,2,0))</f>
        <v>障害者施設等13対１入院基本料</v>
      </c>
      <c r="R201" s="33">
        <v>40</v>
      </c>
    </row>
    <row r="202" spans="1:18" x14ac:dyDescent="0.15">
      <c r="A202" s="20"/>
      <c r="B202" s="20"/>
      <c r="C202" s="43" t="s">
        <v>2306</v>
      </c>
      <c r="D202" s="20"/>
      <c r="E202" s="20"/>
      <c r="F202" s="20"/>
      <c r="G202" s="26">
        <f>SUM(G197:G201)</f>
        <v>40</v>
      </c>
      <c r="H202" s="26">
        <f t="shared" ref="H202:O202" si="35">SUM(H197:H201)</f>
        <v>40</v>
      </c>
      <c r="I202" s="26">
        <f t="shared" si="35"/>
        <v>0</v>
      </c>
      <c r="J202" s="26">
        <f t="shared" si="35"/>
        <v>158</v>
      </c>
      <c r="K202" s="26">
        <f t="shared" si="35"/>
        <v>158</v>
      </c>
      <c r="L202" s="26">
        <f t="shared" si="35"/>
        <v>0</v>
      </c>
      <c r="M202" s="26">
        <f t="shared" si="35"/>
        <v>0</v>
      </c>
      <c r="N202" s="26">
        <f t="shared" si="35"/>
        <v>0</v>
      </c>
      <c r="O202" s="26">
        <f t="shared" si="35"/>
        <v>0</v>
      </c>
      <c r="P202" s="20"/>
      <c r="Q202" s="7" t="str">
        <f>IF(P202="","",VLOOKUP(P202,Sheet2!$A$14:$B$79,2,0))</f>
        <v/>
      </c>
      <c r="R202" s="26"/>
    </row>
    <row r="203" spans="1:18" x14ac:dyDescent="0.15">
      <c r="A203" s="20" t="s">
        <v>1779</v>
      </c>
      <c r="B203" s="20" t="s">
        <v>0</v>
      </c>
      <c r="C203" s="43" t="s">
        <v>222</v>
      </c>
      <c r="D203" s="43" t="s">
        <v>628</v>
      </c>
      <c r="E203" s="33" t="s">
        <v>2417</v>
      </c>
      <c r="F203" s="33" t="s">
        <v>2417</v>
      </c>
      <c r="G203" s="33">
        <v>20</v>
      </c>
      <c r="H203" s="33">
        <v>20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5" t="s">
        <v>2453</v>
      </c>
      <c r="Q203" s="7" t="str">
        <f>IF(P203="","",VLOOKUP(P203,Sheet2!$A$14:$B$79,2,0))</f>
        <v>特定集中治療室管理料１</v>
      </c>
      <c r="R203" s="33">
        <v>20</v>
      </c>
    </row>
    <row r="204" spans="1:18" x14ac:dyDescent="0.15">
      <c r="A204" s="20" t="s">
        <v>1779</v>
      </c>
      <c r="B204" s="20" t="s">
        <v>0</v>
      </c>
      <c r="C204" s="43" t="s">
        <v>222</v>
      </c>
      <c r="D204" s="43" t="s">
        <v>946</v>
      </c>
      <c r="E204" s="33" t="s">
        <v>2414</v>
      </c>
      <c r="F204" s="33" t="s">
        <v>2414</v>
      </c>
      <c r="G204" s="33">
        <v>60</v>
      </c>
      <c r="H204" s="33">
        <v>60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5" t="s">
        <v>2434</v>
      </c>
      <c r="Q204" s="7" t="str">
        <f>IF(P204="","",VLOOKUP(P204,Sheet2!$A$14:$B$79,2,0))</f>
        <v>急性期一般入院料１</v>
      </c>
      <c r="R204" s="33">
        <v>60</v>
      </c>
    </row>
    <row r="205" spans="1:18" x14ac:dyDescent="0.15">
      <c r="A205" s="20" t="s">
        <v>1779</v>
      </c>
      <c r="B205" s="20" t="s">
        <v>0</v>
      </c>
      <c r="C205" s="43" t="s">
        <v>222</v>
      </c>
      <c r="D205" s="43" t="s">
        <v>947</v>
      </c>
      <c r="E205" s="33" t="s">
        <v>2414</v>
      </c>
      <c r="F205" s="33" t="s">
        <v>2414</v>
      </c>
      <c r="G205" s="33">
        <v>39</v>
      </c>
      <c r="H205" s="33">
        <v>39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5" t="s">
        <v>2434</v>
      </c>
      <c r="Q205" s="7" t="str">
        <f>IF(P205="","",VLOOKUP(P205,Sheet2!$A$14:$B$79,2,0))</f>
        <v>急性期一般入院料１</v>
      </c>
      <c r="R205" s="33">
        <v>39</v>
      </c>
    </row>
    <row r="206" spans="1:18" x14ac:dyDescent="0.15">
      <c r="A206" s="20" t="s">
        <v>1779</v>
      </c>
      <c r="B206" s="20" t="s">
        <v>0</v>
      </c>
      <c r="C206" s="43" t="s">
        <v>222</v>
      </c>
      <c r="D206" s="43" t="s">
        <v>777</v>
      </c>
      <c r="E206" s="33" t="s">
        <v>2417</v>
      </c>
      <c r="F206" s="33" t="s">
        <v>2417</v>
      </c>
      <c r="G206" s="33">
        <v>15</v>
      </c>
      <c r="H206" s="33">
        <v>15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5" t="s">
        <v>2446</v>
      </c>
      <c r="Q206" s="7" t="str">
        <f>IF(P206="","",VLOOKUP(P206,Sheet2!$A$14:$B$79,2,0))</f>
        <v>脳卒中ｹｱﾕﾆｯﾄ入院医療管理料</v>
      </c>
      <c r="R206" s="33">
        <v>15</v>
      </c>
    </row>
    <row r="207" spans="1:18" x14ac:dyDescent="0.15">
      <c r="A207" s="20" t="s">
        <v>1779</v>
      </c>
      <c r="B207" s="20" t="s">
        <v>0</v>
      </c>
      <c r="C207" s="43" t="s">
        <v>222</v>
      </c>
      <c r="D207" s="43" t="s">
        <v>948</v>
      </c>
      <c r="E207" s="33" t="s">
        <v>2414</v>
      </c>
      <c r="F207" s="33" t="s">
        <v>2414</v>
      </c>
      <c r="G207" s="33">
        <v>50</v>
      </c>
      <c r="H207" s="33">
        <v>50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5" t="s">
        <v>2434</v>
      </c>
      <c r="Q207" s="7" t="str">
        <f>IF(P207="","",VLOOKUP(P207,Sheet2!$A$14:$B$79,2,0))</f>
        <v>急性期一般入院料１</v>
      </c>
      <c r="R207" s="33">
        <v>50</v>
      </c>
    </row>
    <row r="208" spans="1:18" x14ac:dyDescent="0.15">
      <c r="A208" s="20" t="s">
        <v>1779</v>
      </c>
      <c r="B208" s="20" t="s">
        <v>0</v>
      </c>
      <c r="C208" s="43" t="s">
        <v>222</v>
      </c>
      <c r="D208" s="43" t="s">
        <v>949</v>
      </c>
      <c r="E208" s="33" t="s">
        <v>2414</v>
      </c>
      <c r="F208" s="33" t="s">
        <v>2414</v>
      </c>
      <c r="G208" s="33">
        <v>50</v>
      </c>
      <c r="H208" s="33">
        <v>50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5" t="s">
        <v>2434</v>
      </c>
      <c r="Q208" s="7" t="str">
        <f>IF(P208="","",VLOOKUP(P208,Sheet2!$A$14:$B$79,2,0))</f>
        <v>急性期一般入院料１</v>
      </c>
      <c r="R208" s="33">
        <v>50</v>
      </c>
    </row>
    <row r="209" spans="1:18" x14ac:dyDescent="0.15">
      <c r="A209" s="20" t="s">
        <v>1779</v>
      </c>
      <c r="B209" s="20" t="s">
        <v>0</v>
      </c>
      <c r="C209" s="43" t="s">
        <v>222</v>
      </c>
      <c r="D209" s="43" t="s">
        <v>950</v>
      </c>
      <c r="E209" s="33" t="s">
        <v>2414</v>
      </c>
      <c r="F209" s="33" t="s">
        <v>2414</v>
      </c>
      <c r="G209" s="33">
        <v>50</v>
      </c>
      <c r="H209" s="33">
        <v>50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5" t="s">
        <v>2434</v>
      </c>
      <c r="Q209" s="7" t="str">
        <f>IF(P209="","",VLOOKUP(P209,Sheet2!$A$14:$B$79,2,0))</f>
        <v>急性期一般入院料１</v>
      </c>
      <c r="R209" s="33">
        <v>50</v>
      </c>
    </row>
    <row r="210" spans="1:18" x14ac:dyDescent="0.15">
      <c r="A210" s="20" t="s">
        <v>1779</v>
      </c>
      <c r="B210" s="20" t="s">
        <v>0</v>
      </c>
      <c r="C210" s="43" t="s">
        <v>222</v>
      </c>
      <c r="D210" s="43" t="s">
        <v>951</v>
      </c>
      <c r="E210" s="33" t="s">
        <v>2414</v>
      </c>
      <c r="F210" s="33" t="s">
        <v>2414</v>
      </c>
      <c r="G210" s="33">
        <v>50</v>
      </c>
      <c r="H210" s="33">
        <v>50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5" t="s">
        <v>2434</v>
      </c>
      <c r="Q210" s="7" t="str">
        <f>IF(P210="","",VLOOKUP(P210,Sheet2!$A$14:$B$79,2,0))</f>
        <v>急性期一般入院料１</v>
      </c>
      <c r="R210" s="33">
        <v>50</v>
      </c>
    </row>
    <row r="211" spans="1:18" x14ac:dyDescent="0.15">
      <c r="A211" s="20" t="s">
        <v>1779</v>
      </c>
      <c r="B211" s="20" t="s">
        <v>0</v>
      </c>
      <c r="C211" s="43" t="s">
        <v>222</v>
      </c>
      <c r="D211" s="43" t="s">
        <v>952</v>
      </c>
      <c r="E211" s="33" t="s">
        <v>2414</v>
      </c>
      <c r="F211" s="33" t="s">
        <v>2414</v>
      </c>
      <c r="G211" s="33">
        <v>50</v>
      </c>
      <c r="H211" s="33">
        <v>50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5" t="s">
        <v>2434</v>
      </c>
      <c r="Q211" s="7" t="str">
        <f>IF(P211="","",VLOOKUP(P211,Sheet2!$A$14:$B$79,2,0))</f>
        <v>急性期一般入院料１</v>
      </c>
      <c r="R211" s="33">
        <v>50</v>
      </c>
    </row>
    <row r="212" spans="1:18" x14ac:dyDescent="0.15">
      <c r="A212" s="20" t="s">
        <v>1779</v>
      </c>
      <c r="B212" s="20" t="s">
        <v>0</v>
      </c>
      <c r="C212" s="43" t="s">
        <v>222</v>
      </c>
      <c r="D212" s="43" t="s">
        <v>944</v>
      </c>
      <c r="E212" s="33" t="s">
        <v>2414</v>
      </c>
      <c r="F212" s="33" t="s">
        <v>2414</v>
      </c>
      <c r="G212" s="33">
        <v>1</v>
      </c>
      <c r="H212" s="33">
        <v>0</v>
      </c>
      <c r="I212" s="33">
        <v>1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5" t="s">
        <v>2434</v>
      </c>
      <c r="Q212" s="7" t="str">
        <f>IF(P212="","",VLOOKUP(P212,Sheet2!$A$14:$B$79,2,0))</f>
        <v>急性期一般入院料１</v>
      </c>
      <c r="R212" s="33">
        <v>1</v>
      </c>
    </row>
    <row r="213" spans="1:18" x14ac:dyDescent="0.15">
      <c r="A213" s="20" t="s">
        <v>1779</v>
      </c>
      <c r="B213" s="20" t="s">
        <v>0</v>
      </c>
      <c r="C213" s="43" t="s">
        <v>222</v>
      </c>
      <c r="D213" s="43" t="s">
        <v>778</v>
      </c>
      <c r="E213" s="33" t="s">
        <v>2417</v>
      </c>
      <c r="F213" s="33" t="s">
        <v>2417</v>
      </c>
      <c r="G213" s="33">
        <v>20</v>
      </c>
      <c r="H213" s="33">
        <v>20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5" t="s">
        <v>2436</v>
      </c>
      <c r="Q213" s="7" t="str">
        <f>IF(P213="","",VLOOKUP(P213,Sheet2!$A$14:$B$79,2,0))</f>
        <v>ﾊｲｹｱﾕﾆｯﾄ入院医療管理料１</v>
      </c>
      <c r="R213" s="33">
        <v>20</v>
      </c>
    </row>
    <row r="214" spans="1:18" x14ac:dyDescent="0.15">
      <c r="A214" s="20" t="s">
        <v>1779</v>
      </c>
      <c r="B214" s="20" t="s">
        <v>0</v>
      </c>
      <c r="C214" s="43" t="s">
        <v>222</v>
      </c>
      <c r="D214" s="43" t="s">
        <v>954</v>
      </c>
      <c r="E214" s="33" t="s">
        <v>2414</v>
      </c>
      <c r="F214" s="33" t="s">
        <v>2414</v>
      </c>
      <c r="G214" s="33">
        <v>30</v>
      </c>
      <c r="H214" s="33">
        <v>30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5" t="s">
        <v>2434</v>
      </c>
      <c r="Q214" s="7" t="str">
        <f>IF(P214="","",VLOOKUP(P214,Sheet2!$A$14:$B$79,2,0))</f>
        <v>急性期一般入院料１</v>
      </c>
      <c r="R214" s="33">
        <v>30</v>
      </c>
    </row>
    <row r="215" spans="1:18" x14ac:dyDescent="0.15">
      <c r="A215" s="20" t="s">
        <v>1779</v>
      </c>
      <c r="B215" s="20" t="s">
        <v>0</v>
      </c>
      <c r="C215" s="43" t="s">
        <v>222</v>
      </c>
      <c r="D215" s="43" t="s">
        <v>2307</v>
      </c>
      <c r="E215" s="33" t="s">
        <v>2414</v>
      </c>
      <c r="F215" s="33" t="s">
        <v>2414</v>
      </c>
      <c r="G215" s="33">
        <v>20</v>
      </c>
      <c r="H215" s="33">
        <v>20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5" t="s">
        <v>2434</v>
      </c>
      <c r="Q215" s="7" t="str">
        <f>IF(P215="","",VLOOKUP(P215,Sheet2!$A$14:$B$79,2,0))</f>
        <v>急性期一般入院料１</v>
      </c>
      <c r="R215" s="33">
        <v>20</v>
      </c>
    </row>
    <row r="216" spans="1:18" x14ac:dyDescent="0.15">
      <c r="A216" s="20" t="s">
        <v>1779</v>
      </c>
      <c r="B216" s="20" t="s">
        <v>0</v>
      </c>
      <c r="C216" s="43" t="s">
        <v>222</v>
      </c>
      <c r="D216" s="43" t="s">
        <v>955</v>
      </c>
      <c r="E216" s="33" t="s">
        <v>2414</v>
      </c>
      <c r="F216" s="33" t="s">
        <v>2414</v>
      </c>
      <c r="G216" s="33">
        <v>50</v>
      </c>
      <c r="H216" s="33">
        <v>50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5" t="s">
        <v>2434</v>
      </c>
      <c r="Q216" s="7" t="str">
        <f>IF(P216="","",VLOOKUP(P216,Sheet2!$A$14:$B$79,2,0))</f>
        <v>急性期一般入院料１</v>
      </c>
      <c r="R216" s="33">
        <v>50</v>
      </c>
    </row>
    <row r="217" spans="1:18" x14ac:dyDescent="0.15">
      <c r="A217" s="20" t="s">
        <v>1779</v>
      </c>
      <c r="B217" s="20" t="s">
        <v>0</v>
      </c>
      <c r="C217" s="43" t="s">
        <v>222</v>
      </c>
      <c r="D217" s="43" t="s">
        <v>956</v>
      </c>
      <c r="E217" s="33" t="s">
        <v>2414</v>
      </c>
      <c r="F217" s="33" t="s">
        <v>2414</v>
      </c>
      <c r="G217" s="33">
        <v>50</v>
      </c>
      <c r="H217" s="33">
        <v>50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5" t="s">
        <v>2434</v>
      </c>
      <c r="Q217" s="7" t="str">
        <f>IF(P217="","",VLOOKUP(P217,Sheet2!$A$14:$B$79,2,0))</f>
        <v>急性期一般入院料１</v>
      </c>
      <c r="R217" s="33">
        <v>50</v>
      </c>
    </row>
    <row r="218" spans="1:18" x14ac:dyDescent="0.15">
      <c r="A218" s="20" t="s">
        <v>1779</v>
      </c>
      <c r="B218" s="20" t="s">
        <v>0</v>
      </c>
      <c r="C218" s="43" t="s">
        <v>222</v>
      </c>
      <c r="D218" s="43" t="s">
        <v>957</v>
      </c>
      <c r="E218" s="33" t="s">
        <v>2414</v>
      </c>
      <c r="F218" s="33" t="s">
        <v>2414</v>
      </c>
      <c r="G218" s="33">
        <v>50</v>
      </c>
      <c r="H218" s="33">
        <v>50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5" t="s">
        <v>2434</v>
      </c>
      <c r="Q218" s="7" t="str">
        <f>IF(P218="","",VLOOKUP(P218,Sheet2!$A$14:$B$79,2,0))</f>
        <v>急性期一般入院料１</v>
      </c>
      <c r="R218" s="33">
        <v>50</v>
      </c>
    </row>
    <row r="219" spans="1:18" x14ac:dyDescent="0.15">
      <c r="A219" s="20" t="s">
        <v>1779</v>
      </c>
      <c r="B219" s="20" t="s">
        <v>0</v>
      </c>
      <c r="C219" s="43" t="s">
        <v>222</v>
      </c>
      <c r="D219" s="43" t="s">
        <v>958</v>
      </c>
      <c r="E219" s="33" t="s">
        <v>2414</v>
      </c>
      <c r="F219" s="33" t="s">
        <v>2414</v>
      </c>
      <c r="G219" s="33">
        <v>51</v>
      </c>
      <c r="H219" s="33">
        <v>50</v>
      </c>
      <c r="I219" s="33">
        <v>1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5" t="s">
        <v>2434</v>
      </c>
      <c r="Q219" s="7" t="str">
        <f>IF(P219="","",VLOOKUP(P219,Sheet2!$A$14:$B$79,2,0))</f>
        <v>急性期一般入院料１</v>
      </c>
      <c r="R219" s="33">
        <v>51</v>
      </c>
    </row>
    <row r="220" spans="1:18" x14ac:dyDescent="0.15">
      <c r="A220" s="20"/>
      <c r="B220" s="20"/>
      <c r="C220" s="43" t="s">
        <v>2308</v>
      </c>
      <c r="D220" s="20"/>
      <c r="E220" s="20"/>
      <c r="F220" s="20"/>
      <c r="G220" s="26">
        <f>SUM(G203:G219)</f>
        <v>656</v>
      </c>
      <c r="H220" s="26">
        <f t="shared" ref="H220:O220" si="36">SUM(H203:H219)</f>
        <v>654</v>
      </c>
      <c r="I220" s="26">
        <f t="shared" si="36"/>
        <v>2</v>
      </c>
      <c r="J220" s="26">
        <f t="shared" si="36"/>
        <v>0</v>
      </c>
      <c r="K220" s="26">
        <f t="shared" si="36"/>
        <v>0</v>
      </c>
      <c r="L220" s="26">
        <f t="shared" si="36"/>
        <v>0</v>
      </c>
      <c r="M220" s="26">
        <f t="shared" si="36"/>
        <v>0</v>
      </c>
      <c r="N220" s="26">
        <f t="shared" si="36"/>
        <v>0</v>
      </c>
      <c r="O220" s="26">
        <f t="shared" si="36"/>
        <v>0</v>
      </c>
      <c r="P220" s="20"/>
      <c r="Q220" s="7" t="str">
        <f>IF(P220="","",VLOOKUP(P220,Sheet2!$A$14:$B$79,2,0))</f>
        <v/>
      </c>
      <c r="R220" s="26"/>
    </row>
    <row r="221" spans="1:18" x14ac:dyDescent="0.15">
      <c r="A221" s="20" t="s">
        <v>1779</v>
      </c>
      <c r="B221" s="20" t="s">
        <v>0</v>
      </c>
      <c r="C221" s="43" t="s">
        <v>329</v>
      </c>
      <c r="D221" s="43" t="s">
        <v>2309</v>
      </c>
      <c r="E221" s="33" t="s">
        <v>2412</v>
      </c>
      <c r="F221" s="33" t="s">
        <v>2412</v>
      </c>
      <c r="G221" s="33">
        <v>20</v>
      </c>
      <c r="H221" s="33">
        <v>20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5" t="s">
        <v>2443</v>
      </c>
      <c r="Q221" s="7" t="str">
        <f>IF(P221="","",VLOOKUP(P221,Sheet2!$A$14:$B$79,2,0))</f>
        <v>特殊疾患病棟入院料１</v>
      </c>
      <c r="R221" s="33">
        <v>20</v>
      </c>
    </row>
    <row r="222" spans="1:18" x14ac:dyDescent="0.15">
      <c r="A222" s="20"/>
      <c r="B222" s="20"/>
      <c r="C222" s="43" t="s">
        <v>2310</v>
      </c>
      <c r="D222" s="20"/>
      <c r="E222" s="20"/>
      <c r="F222" s="20"/>
      <c r="G222" s="26">
        <f>SUM(G221)</f>
        <v>20</v>
      </c>
      <c r="H222" s="26">
        <f t="shared" ref="H222:O222" si="37">SUM(H221)</f>
        <v>20</v>
      </c>
      <c r="I222" s="26">
        <f t="shared" si="37"/>
        <v>0</v>
      </c>
      <c r="J222" s="26">
        <f t="shared" si="37"/>
        <v>0</v>
      </c>
      <c r="K222" s="26">
        <f t="shared" si="37"/>
        <v>0</v>
      </c>
      <c r="L222" s="26">
        <f t="shared" si="37"/>
        <v>0</v>
      </c>
      <c r="M222" s="26">
        <f t="shared" si="37"/>
        <v>0</v>
      </c>
      <c r="N222" s="26">
        <f t="shared" si="37"/>
        <v>0</v>
      </c>
      <c r="O222" s="26">
        <f t="shared" si="37"/>
        <v>0</v>
      </c>
      <c r="P222" s="20"/>
      <c r="Q222" s="7" t="str">
        <f>IF(P222="","",VLOOKUP(P222,Sheet2!$A$14:$B$79,2,0))</f>
        <v/>
      </c>
      <c r="R222" s="26"/>
    </row>
    <row r="223" spans="1:18" x14ac:dyDescent="0.15">
      <c r="A223" s="20" t="s">
        <v>1779</v>
      </c>
      <c r="B223" s="20" t="s">
        <v>10</v>
      </c>
      <c r="C223" s="43" t="s">
        <v>376</v>
      </c>
      <c r="D223" s="43" t="s">
        <v>1134</v>
      </c>
      <c r="E223" s="33" t="s">
        <v>2412</v>
      </c>
      <c r="F223" s="33" t="s">
        <v>2412</v>
      </c>
      <c r="G223" s="33">
        <v>0</v>
      </c>
      <c r="H223" s="33">
        <v>0</v>
      </c>
      <c r="I223" s="33">
        <v>0</v>
      </c>
      <c r="J223" s="33">
        <v>40</v>
      </c>
      <c r="K223" s="33">
        <v>40</v>
      </c>
      <c r="L223" s="33">
        <v>0</v>
      </c>
      <c r="M223" s="33">
        <v>0</v>
      </c>
      <c r="N223" s="33">
        <v>0</v>
      </c>
      <c r="O223" s="33">
        <v>0</v>
      </c>
      <c r="P223" s="35" t="s">
        <v>2429</v>
      </c>
      <c r="Q223" s="7" t="str">
        <f>IF(P223="","",VLOOKUP(P223,Sheet2!$A$14:$B$79,2,0))</f>
        <v>療養病棟入院料１</v>
      </c>
      <c r="R223" s="33">
        <v>40</v>
      </c>
    </row>
    <row r="224" spans="1:18" x14ac:dyDescent="0.15">
      <c r="A224" s="20" t="s">
        <v>1779</v>
      </c>
      <c r="B224" s="20" t="s">
        <v>10</v>
      </c>
      <c r="C224" s="43" t="s">
        <v>376</v>
      </c>
      <c r="D224" s="43" t="s">
        <v>593</v>
      </c>
      <c r="E224" s="33" t="s">
        <v>2412</v>
      </c>
      <c r="F224" s="33" t="s">
        <v>2412</v>
      </c>
      <c r="G224" s="33">
        <v>60</v>
      </c>
      <c r="H224" s="33">
        <v>60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5" t="s">
        <v>2432</v>
      </c>
      <c r="Q224" s="7" t="str">
        <f>IF(P224="","",VLOOKUP(P224,Sheet2!$A$14:$B$79,2,0))</f>
        <v>特定一般病棟入院料１</v>
      </c>
      <c r="R224" s="33">
        <v>60</v>
      </c>
    </row>
    <row r="225" spans="1:18" x14ac:dyDescent="0.15">
      <c r="A225" s="20"/>
      <c r="B225" s="20"/>
      <c r="C225" s="43" t="s">
        <v>2311</v>
      </c>
      <c r="D225" s="20"/>
      <c r="E225" s="20"/>
      <c r="F225" s="20"/>
      <c r="G225" s="26">
        <f>SUM(G223:G224)</f>
        <v>60</v>
      </c>
      <c r="H225" s="26">
        <f t="shared" ref="H225:O225" si="38">SUM(H223:H224)</f>
        <v>60</v>
      </c>
      <c r="I225" s="26">
        <f t="shared" si="38"/>
        <v>0</v>
      </c>
      <c r="J225" s="26">
        <f t="shared" si="38"/>
        <v>40</v>
      </c>
      <c r="K225" s="26">
        <f t="shared" si="38"/>
        <v>40</v>
      </c>
      <c r="L225" s="26">
        <f t="shared" si="38"/>
        <v>0</v>
      </c>
      <c r="M225" s="26">
        <f t="shared" si="38"/>
        <v>0</v>
      </c>
      <c r="N225" s="26">
        <f t="shared" si="38"/>
        <v>0</v>
      </c>
      <c r="O225" s="26">
        <f t="shared" si="38"/>
        <v>0</v>
      </c>
      <c r="P225" s="20"/>
      <c r="Q225" s="7" t="str">
        <f>IF(P225="","",VLOOKUP(P225,Sheet2!$A$14:$B$79,2,0))</f>
        <v/>
      </c>
      <c r="R225" s="26"/>
    </row>
    <row r="226" spans="1:18" x14ac:dyDescent="0.15">
      <c r="A226" s="20" t="s">
        <v>1779</v>
      </c>
      <c r="B226" s="20" t="s">
        <v>10</v>
      </c>
      <c r="C226" s="43" t="s">
        <v>339</v>
      </c>
      <c r="D226" s="43" t="s">
        <v>531</v>
      </c>
      <c r="E226" s="33" t="s">
        <v>2415</v>
      </c>
      <c r="F226" s="33" t="s">
        <v>2415</v>
      </c>
      <c r="G226" s="33">
        <v>55</v>
      </c>
      <c r="H226" s="33">
        <v>55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5" t="s">
        <v>2452</v>
      </c>
      <c r="Q226" s="7" t="str">
        <f>IF(P226="","",VLOOKUP(P226,Sheet2!$A$14:$B$79,2,0))</f>
        <v>地域一般入院料１</v>
      </c>
      <c r="R226" s="33">
        <v>55</v>
      </c>
    </row>
    <row r="227" spans="1:18" x14ac:dyDescent="0.15">
      <c r="A227" s="20"/>
      <c r="B227" s="20"/>
      <c r="C227" s="43" t="s">
        <v>2312</v>
      </c>
      <c r="D227" s="20"/>
      <c r="E227" s="20"/>
      <c r="F227" s="20"/>
      <c r="G227" s="26">
        <f>SUM(G226)</f>
        <v>55</v>
      </c>
      <c r="H227" s="26">
        <f t="shared" ref="H227:O227" si="39">SUM(H226)</f>
        <v>55</v>
      </c>
      <c r="I227" s="26">
        <f t="shared" si="39"/>
        <v>0</v>
      </c>
      <c r="J227" s="26">
        <f t="shared" si="39"/>
        <v>0</v>
      </c>
      <c r="K227" s="26">
        <f t="shared" si="39"/>
        <v>0</v>
      </c>
      <c r="L227" s="26">
        <f t="shared" si="39"/>
        <v>0</v>
      </c>
      <c r="M227" s="26">
        <f t="shared" si="39"/>
        <v>0</v>
      </c>
      <c r="N227" s="26">
        <f t="shared" si="39"/>
        <v>0</v>
      </c>
      <c r="O227" s="26">
        <f t="shared" si="39"/>
        <v>0</v>
      </c>
      <c r="P227" s="20"/>
      <c r="Q227" s="7" t="str">
        <f>IF(P227="","",VLOOKUP(P227,Sheet2!$A$14:$B$79,2,0))</f>
        <v/>
      </c>
      <c r="R227" s="26"/>
    </row>
    <row r="228" spans="1:18" x14ac:dyDescent="0.15">
      <c r="A228" s="20" t="s">
        <v>1779</v>
      </c>
      <c r="B228" s="20" t="s">
        <v>10</v>
      </c>
      <c r="C228" s="43" t="s">
        <v>336</v>
      </c>
      <c r="D228" s="43" t="s">
        <v>523</v>
      </c>
      <c r="E228" s="33" t="s">
        <v>2415</v>
      </c>
      <c r="F228" s="33" t="s">
        <v>2415</v>
      </c>
      <c r="G228" s="33">
        <v>0</v>
      </c>
      <c r="H228" s="33">
        <v>0</v>
      </c>
      <c r="I228" s="33">
        <v>0</v>
      </c>
      <c r="J228" s="33">
        <v>60</v>
      </c>
      <c r="K228" s="33">
        <v>60</v>
      </c>
      <c r="L228" s="33">
        <v>0</v>
      </c>
      <c r="M228" s="33">
        <v>0</v>
      </c>
      <c r="N228" s="33">
        <v>0</v>
      </c>
      <c r="O228" s="33">
        <v>0</v>
      </c>
      <c r="P228" s="35" t="s">
        <v>2439</v>
      </c>
      <c r="Q228" s="7" t="str">
        <f>IF(P228="","",VLOOKUP(P228,Sheet2!$A$14:$B$79,2,0))</f>
        <v>回復期リハビリテーション病棟入院料１</v>
      </c>
      <c r="R228" s="33">
        <v>60</v>
      </c>
    </row>
    <row r="229" spans="1:18" x14ac:dyDescent="0.15">
      <c r="A229" s="20" t="s">
        <v>1779</v>
      </c>
      <c r="B229" s="20" t="s">
        <v>10</v>
      </c>
      <c r="C229" s="43" t="s">
        <v>336</v>
      </c>
      <c r="D229" s="43" t="s">
        <v>524</v>
      </c>
      <c r="E229" s="33" t="s">
        <v>2412</v>
      </c>
      <c r="F229" s="33" t="s">
        <v>2412</v>
      </c>
      <c r="G229" s="33">
        <v>0</v>
      </c>
      <c r="H229" s="33">
        <v>0</v>
      </c>
      <c r="I229" s="33">
        <v>0</v>
      </c>
      <c r="J229" s="33">
        <v>60</v>
      </c>
      <c r="K229" s="33">
        <v>60</v>
      </c>
      <c r="L229" s="33">
        <v>0</v>
      </c>
      <c r="M229" s="33">
        <v>0</v>
      </c>
      <c r="N229" s="33">
        <v>0</v>
      </c>
      <c r="O229" s="33">
        <v>0</v>
      </c>
      <c r="P229" s="35" t="s">
        <v>2429</v>
      </c>
      <c r="Q229" s="7" t="str">
        <f>IF(P229="","",VLOOKUP(P229,Sheet2!$A$14:$B$79,2,0))</f>
        <v>療養病棟入院料１</v>
      </c>
      <c r="R229" s="33">
        <v>60</v>
      </c>
    </row>
    <row r="230" spans="1:18" x14ac:dyDescent="0.15">
      <c r="A230" s="20" t="s">
        <v>1779</v>
      </c>
      <c r="B230" s="20" t="s">
        <v>10</v>
      </c>
      <c r="C230" s="43" t="s">
        <v>336</v>
      </c>
      <c r="D230" s="43" t="s">
        <v>536</v>
      </c>
      <c r="E230" s="33" t="s">
        <v>2412</v>
      </c>
      <c r="F230" s="33" t="s">
        <v>2415</v>
      </c>
      <c r="G230" s="33">
        <v>0</v>
      </c>
      <c r="H230" s="33">
        <v>0</v>
      </c>
      <c r="I230" s="33">
        <v>0</v>
      </c>
      <c r="J230" s="33">
        <v>60</v>
      </c>
      <c r="K230" s="33">
        <v>60</v>
      </c>
      <c r="L230" s="33">
        <v>0</v>
      </c>
      <c r="M230" s="33">
        <v>60</v>
      </c>
      <c r="N230" s="33">
        <v>60</v>
      </c>
      <c r="O230" s="33">
        <v>0</v>
      </c>
      <c r="P230" s="33"/>
      <c r="Q230" s="7" t="str">
        <f>IF(P230="","",VLOOKUP(P230,Sheet2!$A$14:$B$79,2,0))</f>
        <v/>
      </c>
      <c r="R230" s="33">
        <v>0</v>
      </c>
    </row>
    <row r="231" spans="1:18" x14ac:dyDescent="0.15">
      <c r="A231" s="20"/>
      <c r="B231" s="20"/>
      <c r="C231" s="43" t="s">
        <v>2328</v>
      </c>
      <c r="D231" s="20"/>
      <c r="E231" s="20"/>
      <c r="F231" s="20"/>
      <c r="G231" s="26">
        <f>SUM(G228:G230)</f>
        <v>0</v>
      </c>
      <c r="H231" s="26">
        <f t="shared" ref="H231:O231" si="40">SUM(H228:H230)</f>
        <v>0</v>
      </c>
      <c r="I231" s="26">
        <f t="shared" si="40"/>
        <v>0</v>
      </c>
      <c r="J231" s="26">
        <f t="shared" si="40"/>
        <v>180</v>
      </c>
      <c r="K231" s="26">
        <f t="shared" si="40"/>
        <v>180</v>
      </c>
      <c r="L231" s="26">
        <f t="shared" si="40"/>
        <v>0</v>
      </c>
      <c r="M231" s="26">
        <f t="shared" si="40"/>
        <v>60</v>
      </c>
      <c r="N231" s="26">
        <f t="shared" si="40"/>
        <v>60</v>
      </c>
      <c r="O231" s="26">
        <f t="shared" si="40"/>
        <v>0</v>
      </c>
      <c r="P231" s="20"/>
      <c r="Q231" s="7" t="str">
        <f>IF(P231="","",VLOOKUP(P231,Sheet2!$A$14:$B$79,2,0))</f>
        <v/>
      </c>
      <c r="R231" s="26"/>
    </row>
    <row r="232" spans="1:18" x14ac:dyDescent="0.15">
      <c r="A232" s="20" t="s">
        <v>1779</v>
      </c>
      <c r="B232" s="20" t="s">
        <v>10</v>
      </c>
      <c r="C232" s="43" t="s">
        <v>410</v>
      </c>
      <c r="D232" s="43" t="s">
        <v>491</v>
      </c>
      <c r="E232" s="33" t="s">
        <v>2412</v>
      </c>
      <c r="F232" s="33" t="s">
        <v>2412</v>
      </c>
      <c r="G232" s="33">
        <v>60</v>
      </c>
      <c r="H232" s="33">
        <v>53</v>
      </c>
      <c r="I232" s="33">
        <v>7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/>
      <c r="Q232" s="7" t="str">
        <f>IF(P232="","",VLOOKUP(P232,Sheet2!$A$14:$B$79,2,0))</f>
        <v/>
      </c>
      <c r="R232" s="33">
        <v>0</v>
      </c>
    </row>
    <row r="233" spans="1:18" x14ac:dyDescent="0.15">
      <c r="A233" s="20" t="s">
        <v>1779</v>
      </c>
      <c r="B233" s="20" t="s">
        <v>10</v>
      </c>
      <c r="C233" s="43" t="s">
        <v>410</v>
      </c>
      <c r="D233" s="43" t="s">
        <v>634</v>
      </c>
      <c r="E233" s="33" t="s">
        <v>2412</v>
      </c>
      <c r="F233" s="33" t="s">
        <v>2412</v>
      </c>
      <c r="G233" s="34">
        <v>40</v>
      </c>
      <c r="H233" s="34">
        <v>39</v>
      </c>
      <c r="I233" s="34">
        <v>1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5" t="s">
        <v>2433</v>
      </c>
      <c r="Q233" s="7" t="str">
        <f>IF(P233="","",VLOOKUP(P233,Sheet2!$A$14:$B$79,2,0))</f>
        <v>障害者施設等13対１入院基本料</v>
      </c>
      <c r="R233" s="33">
        <v>40</v>
      </c>
    </row>
    <row r="234" spans="1:18" x14ac:dyDescent="0.15">
      <c r="A234" s="20"/>
      <c r="B234" s="20"/>
      <c r="C234" s="43" t="s">
        <v>2313</v>
      </c>
      <c r="D234" s="20"/>
      <c r="E234" s="20"/>
      <c r="F234" s="20"/>
      <c r="G234" s="26">
        <f>SUM(G232:G233)</f>
        <v>100</v>
      </c>
      <c r="H234" s="26">
        <f t="shared" ref="H234:O234" si="41">SUM(H232:H233)</f>
        <v>92</v>
      </c>
      <c r="I234" s="26">
        <f t="shared" si="41"/>
        <v>8</v>
      </c>
      <c r="J234" s="26">
        <f t="shared" si="41"/>
        <v>0</v>
      </c>
      <c r="K234" s="26">
        <f t="shared" si="41"/>
        <v>0</v>
      </c>
      <c r="L234" s="26">
        <f t="shared" si="41"/>
        <v>0</v>
      </c>
      <c r="M234" s="26">
        <f t="shared" si="41"/>
        <v>0</v>
      </c>
      <c r="N234" s="26">
        <f t="shared" si="41"/>
        <v>0</v>
      </c>
      <c r="O234" s="26">
        <f t="shared" si="41"/>
        <v>0</v>
      </c>
      <c r="P234" s="20"/>
      <c r="Q234" s="7" t="str">
        <f>IF(P234="","",VLOOKUP(P234,Sheet2!$A$14:$B$79,2,0))</f>
        <v/>
      </c>
      <c r="R234" s="26"/>
    </row>
    <row r="235" spans="1:18" x14ac:dyDescent="0.15">
      <c r="A235" s="20" t="s">
        <v>1779</v>
      </c>
      <c r="B235" s="20" t="s">
        <v>10</v>
      </c>
      <c r="C235" s="43" t="s">
        <v>303</v>
      </c>
      <c r="D235" s="43" t="s">
        <v>772</v>
      </c>
      <c r="E235" s="33" t="s">
        <v>2415</v>
      </c>
      <c r="F235" s="33" t="s">
        <v>2415</v>
      </c>
      <c r="G235" s="33">
        <v>60</v>
      </c>
      <c r="H235" s="33">
        <v>60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5" t="s">
        <v>2441</v>
      </c>
      <c r="Q235" s="7" t="str">
        <f>IF(P235="","",VLOOKUP(P235,Sheet2!$A$14:$B$79,2,0))</f>
        <v>障害者施設等10対１入院基本料</v>
      </c>
      <c r="R235" s="33">
        <v>60</v>
      </c>
    </row>
    <row r="236" spans="1:18" x14ac:dyDescent="0.15">
      <c r="A236" s="20" t="s">
        <v>1779</v>
      </c>
      <c r="B236" s="20" t="s">
        <v>10</v>
      </c>
      <c r="C236" s="43" t="s">
        <v>303</v>
      </c>
      <c r="D236" s="43" t="s">
        <v>773</v>
      </c>
      <c r="E236" s="33" t="s">
        <v>2414</v>
      </c>
      <c r="F236" s="33" t="s">
        <v>2414</v>
      </c>
      <c r="G236" s="33">
        <v>40</v>
      </c>
      <c r="H236" s="33">
        <v>40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5" t="s">
        <v>2441</v>
      </c>
      <c r="Q236" s="7" t="str">
        <f>IF(P236="","",VLOOKUP(P236,Sheet2!$A$14:$B$79,2,0))</f>
        <v>障害者施設等10対１入院基本料</v>
      </c>
      <c r="R236" s="33">
        <v>40</v>
      </c>
    </row>
    <row r="237" spans="1:18" x14ac:dyDescent="0.15">
      <c r="A237" s="20"/>
      <c r="B237" s="20"/>
      <c r="C237" s="43" t="s">
        <v>2314</v>
      </c>
      <c r="D237" s="20"/>
      <c r="E237" s="20"/>
      <c r="F237" s="20"/>
      <c r="G237" s="26">
        <f>SUM(G235:G236)</f>
        <v>100</v>
      </c>
      <c r="H237" s="26">
        <f t="shared" ref="H237:O237" si="42">SUM(H235:H236)</f>
        <v>100</v>
      </c>
      <c r="I237" s="26">
        <f t="shared" si="42"/>
        <v>0</v>
      </c>
      <c r="J237" s="26">
        <f t="shared" si="42"/>
        <v>0</v>
      </c>
      <c r="K237" s="26">
        <f t="shared" si="42"/>
        <v>0</v>
      </c>
      <c r="L237" s="26">
        <f t="shared" si="42"/>
        <v>0</v>
      </c>
      <c r="M237" s="26">
        <f t="shared" si="42"/>
        <v>0</v>
      </c>
      <c r="N237" s="26">
        <f t="shared" si="42"/>
        <v>0</v>
      </c>
      <c r="O237" s="26">
        <f t="shared" si="42"/>
        <v>0</v>
      </c>
      <c r="P237" s="20"/>
      <c r="Q237" s="7" t="str">
        <f>IF(P237="","",VLOOKUP(P237,Sheet2!$A$14:$B$79,2,0))</f>
        <v/>
      </c>
      <c r="R237" s="26"/>
    </row>
    <row r="238" spans="1:18" x14ac:dyDescent="0.15">
      <c r="A238" s="20" t="s">
        <v>1779</v>
      </c>
      <c r="B238" s="20" t="s">
        <v>10</v>
      </c>
      <c r="C238" s="43" t="s">
        <v>351</v>
      </c>
      <c r="D238" s="43" t="s">
        <v>530</v>
      </c>
      <c r="E238" s="33" t="s">
        <v>2412</v>
      </c>
      <c r="F238" s="33" t="s">
        <v>2412</v>
      </c>
      <c r="G238" s="33">
        <v>0</v>
      </c>
      <c r="H238" s="33">
        <v>0</v>
      </c>
      <c r="I238" s="33">
        <v>0</v>
      </c>
      <c r="J238" s="33">
        <v>48</v>
      </c>
      <c r="K238" s="33">
        <v>48</v>
      </c>
      <c r="L238" s="33">
        <v>0</v>
      </c>
      <c r="M238" s="33">
        <v>0</v>
      </c>
      <c r="N238" s="33">
        <v>0</v>
      </c>
      <c r="O238" s="33">
        <v>0</v>
      </c>
      <c r="P238" s="35" t="s">
        <v>2425</v>
      </c>
      <c r="Q238" s="7" t="str">
        <f>IF(P238="","",VLOOKUP(P238,Sheet2!$A$14:$B$79,2,0))</f>
        <v>療養病棟入院料２</v>
      </c>
      <c r="R238" s="33">
        <v>48</v>
      </c>
    </row>
    <row r="239" spans="1:18" x14ac:dyDescent="0.15">
      <c r="A239" s="20" t="s">
        <v>1779</v>
      </c>
      <c r="B239" s="20" t="s">
        <v>10</v>
      </c>
      <c r="C239" s="43" t="s">
        <v>351</v>
      </c>
      <c r="D239" s="43" t="s">
        <v>523</v>
      </c>
      <c r="E239" s="33" t="s">
        <v>2412</v>
      </c>
      <c r="F239" s="33" t="s">
        <v>2412</v>
      </c>
      <c r="G239" s="33">
        <v>0</v>
      </c>
      <c r="H239" s="33">
        <v>0</v>
      </c>
      <c r="I239" s="33">
        <v>0</v>
      </c>
      <c r="J239" s="33">
        <v>60</v>
      </c>
      <c r="K239" s="33">
        <v>60</v>
      </c>
      <c r="L239" s="33">
        <v>0</v>
      </c>
      <c r="M239" s="33">
        <v>0</v>
      </c>
      <c r="N239" s="33">
        <v>0</v>
      </c>
      <c r="O239" s="33">
        <v>0</v>
      </c>
      <c r="P239" s="35" t="s">
        <v>2425</v>
      </c>
      <c r="Q239" s="7" t="str">
        <f>IF(P239="","",VLOOKUP(P239,Sheet2!$A$14:$B$79,2,0))</f>
        <v>療養病棟入院料２</v>
      </c>
      <c r="R239" s="33">
        <v>60</v>
      </c>
    </row>
    <row r="240" spans="1:18" x14ac:dyDescent="0.15">
      <c r="A240" s="20"/>
      <c r="B240" s="20"/>
      <c r="C240" s="43" t="s">
        <v>2315</v>
      </c>
      <c r="D240" s="20"/>
      <c r="E240" s="20"/>
      <c r="F240" s="20"/>
      <c r="G240" s="26">
        <f>SUM(G238:G239)</f>
        <v>0</v>
      </c>
      <c r="H240" s="26">
        <f t="shared" ref="H240:O240" si="43">SUM(H238:H239)</f>
        <v>0</v>
      </c>
      <c r="I240" s="26">
        <f t="shared" si="43"/>
        <v>0</v>
      </c>
      <c r="J240" s="26">
        <f t="shared" si="43"/>
        <v>108</v>
      </c>
      <c r="K240" s="26">
        <f t="shared" si="43"/>
        <v>108</v>
      </c>
      <c r="L240" s="26">
        <f t="shared" si="43"/>
        <v>0</v>
      </c>
      <c r="M240" s="26">
        <f t="shared" si="43"/>
        <v>0</v>
      </c>
      <c r="N240" s="26">
        <f t="shared" si="43"/>
        <v>0</v>
      </c>
      <c r="O240" s="26">
        <f t="shared" si="43"/>
        <v>0</v>
      </c>
      <c r="P240" s="20"/>
      <c r="Q240" s="7" t="str">
        <f>IF(P240="","",VLOOKUP(P240,Sheet2!$A$14:$B$79,2,0))</f>
        <v/>
      </c>
      <c r="R240" s="26"/>
    </row>
    <row r="241" spans="1:18" x14ac:dyDescent="0.15">
      <c r="A241" s="20" t="s">
        <v>1779</v>
      </c>
      <c r="B241" s="20" t="s">
        <v>10</v>
      </c>
      <c r="C241" s="43" t="s">
        <v>2316</v>
      </c>
      <c r="D241" s="43" t="s">
        <v>685</v>
      </c>
      <c r="E241" s="33" t="s">
        <v>2412</v>
      </c>
      <c r="F241" s="33" t="s">
        <v>2412</v>
      </c>
      <c r="G241" s="33">
        <v>0</v>
      </c>
      <c r="H241" s="33">
        <v>0</v>
      </c>
      <c r="I241" s="33">
        <v>0</v>
      </c>
      <c r="J241" s="33">
        <v>56</v>
      </c>
      <c r="K241" s="33">
        <v>56</v>
      </c>
      <c r="L241" s="33">
        <v>0</v>
      </c>
      <c r="M241" s="33">
        <v>0</v>
      </c>
      <c r="N241" s="33">
        <v>0</v>
      </c>
      <c r="O241" s="33">
        <v>0</v>
      </c>
      <c r="P241" s="35" t="s">
        <v>2425</v>
      </c>
      <c r="Q241" s="7" t="str">
        <f>IF(P241="","",VLOOKUP(P241,Sheet2!$A$14:$B$79,2,0))</f>
        <v>療養病棟入院料２</v>
      </c>
      <c r="R241" s="33">
        <v>56</v>
      </c>
    </row>
    <row r="242" spans="1:18" x14ac:dyDescent="0.15">
      <c r="A242" s="20" t="s">
        <v>1779</v>
      </c>
      <c r="B242" s="20" t="s">
        <v>10</v>
      </c>
      <c r="C242" s="43" t="s">
        <v>2316</v>
      </c>
      <c r="D242" s="43" t="s">
        <v>684</v>
      </c>
      <c r="E242" s="33" t="s">
        <v>2412</v>
      </c>
      <c r="F242" s="33" t="s">
        <v>2412</v>
      </c>
      <c r="G242" s="33">
        <v>0</v>
      </c>
      <c r="H242" s="33">
        <v>0</v>
      </c>
      <c r="I242" s="33">
        <v>0</v>
      </c>
      <c r="J242" s="33">
        <v>40</v>
      </c>
      <c r="K242" s="33">
        <v>40</v>
      </c>
      <c r="L242" s="33">
        <v>0</v>
      </c>
      <c r="M242" s="33">
        <v>0</v>
      </c>
      <c r="N242" s="33">
        <v>0</v>
      </c>
      <c r="O242" s="33">
        <v>0</v>
      </c>
      <c r="P242" s="35" t="s">
        <v>2425</v>
      </c>
      <c r="Q242" s="7" t="str">
        <f>IF(P242="","",VLOOKUP(P242,Sheet2!$A$14:$B$79,2,0))</f>
        <v>療養病棟入院料２</v>
      </c>
      <c r="R242" s="33">
        <v>40</v>
      </c>
    </row>
    <row r="243" spans="1:18" x14ac:dyDescent="0.15">
      <c r="A243" s="20" t="s">
        <v>1779</v>
      </c>
      <c r="B243" s="20" t="s">
        <v>10</v>
      </c>
      <c r="C243" s="43" t="s">
        <v>2316</v>
      </c>
      <c r="D243" s="43" t="s">
        <v>686</v>
      </c>
      <c r="E243" s="33" t="s">
        <v>2412</v>
      </c>
      <c r="F243" s="33" t="s">
        <v>2412</v>
      </c>
      <c r="G243" s="33">
        <v>0</v>
      </c>
      <c r="H243" s="33">
        <v>0</v>
      </c>
      <c r="I243" s="33">
        <v>0</v>
      </c>
      <c r="J243" s="33">
        <v>40</v>
      </c>
      <c r="K243" s="33">
        <v>40</v>
      </c>
      <c r="L243" s="33">
        <v>0</v>
      </c>
      <c r="M243" s="33">
        <v>0</v>
      </c>
      <c r="N243" s="33">
        <v>0</v>
      </c>
      <c r="O243" s="33">
        <v>0</v>
      </c>
      <c r="P243" s="35" t="s">
        <v>2425</v>
      </c>
      <c r="Q243" s="7" t="str">
        <f>IF(P243="","",VLOOKUP(P243,Sheet2!$A$14:$B$79,2,0))</f>
        <v>療養病棟入院料２</v>
      </c>
      <c r="R243" s="33">
        <v>40</v>
      </c>
    </row>
    <row r="244" spans="1:18" x14ac:dyDescent="0.15">
      <c r="A244" s="20"/>
      <c r="B244" s="20"/>
      <c r="C244" s="43" t="s">
        <v>2317</v>
      </c>
      <c r="D244" s="20"/>
      <c r="E244" s="20"/>
      <c r="F244" s="20"/>
      <c r="G244" s="26">
        <f>SUM(G241:G243)</f>
        <v>0</v>
      </c>
      <c r="H244" s="26">
        <f t="shared" ref="H244:O244" si="44">SUM(H241:H243)</f>
        <v>0</v>
      </c>
      <c r="I244" s="26">
        <f t="shared" si="44"/>
        <v>0</v>
      </c>
      <c r="J244" s="26">
        <f t="shared" si="44"/>
        <v>136</v>
      </c>
      <c r="K244" s="26">
        <f t="shared" si="44"/>
        <v>136</v>
      </c>
      <c r="L244" s="26">
        <f t="shared" si="44"/>
        <v>0</v>
      </c>
      <c r="M244" s="26">
        <f t="shared" si="44"/>
        <v>0</v>
      </c>
      <c r="N244" s="26">
        <f t="shared" si="44"/>
        <v>0</v>
      </c>
      <c r="O244" s="26">
        <f t="shared" si="44"/>
        <v>0</v>
      </c>
      <c r="P244" s="20"/>
      <c r="Q244" s="7" t="str">
        <f>IF(P244="","",VLOOKUP(P244,Sheet2!$A$14:$B$79,2,0))</f>
        <v/>
      </c>
      <c r="R244" s="26"/>
    </row>
    <row r="245" spans="1:18" x14ac:dyDescent="0.15">
      <c r="A245" s="20" t="s">
        <v>1779</v>
      </c>
      <c r="B245" s="20" t="s">
        <v>10</v>
      </c>
      <c r="C245" s="43" t="s">
        <v>142</v>
      </c>
      <c r="D245" s="43" t="s">
        <v>700</v>
      </c>
      <c r="E245" s="33" t="s">
        <v>2414</v>
      </c>
      <c r="F245" s="33" t="s">
        <v>2414</v>
      </c>
      <c r="G245" s="33">
        <v>60</v>
      </c>
      <c r="H245" s="33">
        <v>60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5" t="s">
        <v>2426</v>
      </c>
      <c r="Q245" s="7" t="str">
        <f>IF(P245="","",VLOOKUP(P245,Sheet2!$A$14:$B$79,2,0))</f>
        <v>急性期一般入院料４</v>
      </c>
      <c r="R245" s="33">
        <v>60</v>
      </c>
    </row>
    <row r="246" spans="1:18" x14ac:dyDescent="0.15">
      <c r="A246" s="20" t="s">
        <v>1779</v>
      </c>
      <c r="B246" s="20" t="s">
        <v>10</v>
      </c>
      <c r="C246" s="43" t="s">
        <v>142</v>
      </c>
      <c r="D246" s="43" t="s">
        <v>701</v>
      </c>
      <c r="E246" s="33" t="s">
        <v>2415</v>
      </c>
      <c r="F246" s="33" t="s">
        <v>2415</v>
      </c>
      <c r="G246" s="33">
        <v>32</v>
      </c>
      <c r="H246" s="33">
        <v>32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5" t="s">
        <v>2439</v>
      </c>
      <c r="Q246" s="7" t="str">
        <f>IF(P246="","",VLOOKUP(P246,Sheet2!$A$14:$B$79,2,0))</f>
        <v>回復期リハビリテーション病棟入院料１</v>
      </c>
      <c r="R246" s="33">
        <v>32</v>
      </c>
    </row>
    <row r="247" spans="1:18" x14ac:dyDescent="0.15">
      <c r="A247" s="20" t="s">
        <v>1779</v>
      </c>
      <c r="B247" s="20" t="s">
        <v>10</v>
      </c>
      <c r="C247" s="43" t="s">
        <v>142</v>
      </c>
      <c r="D247" s="43" t="s">
        <v>702</v>
      </c>
      <c r="E247" s="33" t="s">
        <v>2415</v>
      </c>
      <c r="F247" s="33" t="s">
        <v>2415</v>
      </c>
      <c r="G247" s="33">
        <v>0</v>
      </c>
      <c r="H247" s="33">
        <v>0</v>
      </c>
      <c r="I247" s="33">
        <v>0</v>
      </c>
      <c r="J247" s="33">
        <v>60</v>
      </c>
      <c r="K247" s="33">
        <v>60</v>
      </c>
      <c r="L247" s="33">
        <v>0</v>
      </c>
      <c r="M247" s="33">
        <v>0</v>
      </c>
      <c r="N247" s="33">
        <v>0</v>
      </c>
      <c r="O247" s="33">
        <v>0</v>
      </c>
      <c r="P247" s="35" t="s">
        <v>2439</v>
      </c>
      <c r="Q247" s="7" t="str">
        <f>IF(P247="","",VLOOKUP(P247,Sheet2!$A$14:$B$79,2,0))</f>
        <v>回復期リハビリテーション病棟入院料１</v>
      </c>
      <c r="R247" s="33">
        <v>60</v>
      </c>
    </row>
    <row r="248" spans="1:18" x14ac:dyDescent="0.15">
      <c r="A248" s="20" t="s">
        <v>1779</v>
      </c>
      <c r="B248" s="20" t="s">
        <v>10</v>
      </c>
      <c r="C248" s="43" t="s">
        <v>142</v>
      </c>
      <c r="D248" s="43" t="s">
        <v>684</v>
      </c>
      <c r="E248" s="33" t="s">
        <v>2412</v>
      </c>
      <c r="F248" s="33" t="s">
        <v>2412</v>
      </c>
      <c r="G248" s="33">
        <v>0</v>
      </c>
      <c r="H248" s="33">
        <v>0</v>
      </c>
      <c r="I248" s="33">
        <v>0</v>
      </c>
      <c r="J248" s="33">
        <v>47</v>
      </c>
      <c r="K248" s="33">
        <v>47</v>
      </c>
      <c r="L248" s="33">
        <v>0</v>
      </c>
      <c r="M248" s="33">
        <v>0</v>
      </c>
      <c r="N248" s="33">
        <v>0</v>
      </c>
      <c r="O248" s="33">
        <v>0</v>
      </c>
      <c r="P248" s="35" t="s">
        <v>2429</v>
      </c>
      <c r="Q248" s="7" t="str">
        <f>IF(P248="","",VLOOKUP(P248,Sheet2!$A$14:$B$79,2,0))</f>
        <v>療養病棟入院料１</v>
      </c>
      <c r="R248" s="33">
        <v>47</v>
      </c>
    </row>
    <row r="249" spans="1:18" x14ac:dyDescent="0.15">
      <c r="A249" s="20"/>
      <c r="B249" s="20"/>
      <c r="C249" s="43" t="s">
        <v>2318</v>
      </c>
      <c r="D249" s="20"/>
      <c r="E249" s="20"/>
      <c r="F249" s="20"/>
      <c r="G249" s="26">
        <f>SUM(G245:G248)</f>
        <v>92</v>
      </c>
      <c r="H249" s="26">
        <f t="shared" ref="H249:O249" si="45">SUM(H245:H248)</f>
        <v>92</v>
      </c>
      <c r="I249" s="26">
        <f t="shared" si="45"/>
        <v>0</v>
      </c>
      <c r="J249" s="26">
        <f t="shared" si="45"/>
        <v>107</v>
      </c>
      <c r="K249" s="26">
        <f t="shared" si="45"/>
        <v>107</v>
      </c>
      <c r="L249" s="26">
        <f t="shared" si="45"/>
        <v>0</v>
      </c>
      <c r="M249" s="26">
        <f t="shared" si="45"/>
        <v>0</v>
      </c>
      <c r="N249" s="26">
        <f t="shared" si="45"/>
        <v>0</v>
      </c>
      <c r="O249" s="26">
        <f t="shared" si="45"/>
        <v>0</v>
      </c>
      <c r="P249" s="20"/>
      <c r="Q249" s="7" t="str">
        <f>IF(P249="","",VLOOKUP(P249,Sheet2!$A$14:$B$79,2,0))</f>
        <v/>
      </c>
      <c r="R249" s="26"/>
    </row>
    <row r="250" spans="1:18" x14ac:dyDescent="0.15">
      <c r="A250" s="20" t="s">
        <v>1779</v>
      </c>
      <c r="B250" s="20" t="s">
        <v>10</v>
      </c>
      <c r="C250" s="43" t="s">
        <v>2319</v>
      </c>
      <c r="D250" s="43" t="s">
        <v>483</v>
      </c>
      <c r="E250" s="33" t="s">
        <v>2412</v>
      </c>
      <c r="F250" s="33" t="s">
        <v>2412</v>
      </c>
      <c r="G250" s="33">
        <v>0</v>
      </c>
      <c r="H250" s="33">
        <v>0</v>
      </c>
      <c r="I250" s="33">
        <v>0</v>
      </c>
      <c r="J250" s="33">
        <v>47</v>
      </c>
      <c r="K250" s="33">
        <v>42</v>
      </c>
      <c r="L250" s="33">
        <v>5</v>
      </c>
      <c r="M250" s="33">
        <v>0</v>
      </c>
      <c r="N250" s="33">
        <v>0</v>
      </c>
      <c r="O250" s="33">
        <v>0</v>
      </c>
      <c r="P250" s="35" t="s">
        <v>2425</v>
      </c>
      <c r="Q250" s="7" t="str">
        <f>IF(P250="","",VLOOKUP(P250,Sheet2!$A$14:$B$79,2,0))</f>
        <v>療養病棟入院料２</v>
      </c>
      <c r="R250" s="33">
        <v>47</v>
      </c>
    </row>
    <row r="251" spans="1:18" x14ac:dyDescent="0.15">
      <c r="A251" s="20" t="s">
        <v>1779</v>
      </c>
      <c r="B251" s="20" t="s">
        <v>10</v>
      </c>
      <c r="C251" s="43" t="s">
        <v>2319</v>
      </c>
      <c r="D251" s="43" t="s">
        <v>468</v>
      </c>
      <c r="E251" s="33" t="s">
        <v>2412</v>
      </c>
      <c r="F251" s="33" t="s">
        <v>2412</v>
      </c>
      <c r="G251" s="33">
        <v>0</v>
      </c>
      <c r="H251" s="33">
        <v>0</v>
      </c>
      <c r="I251" s="33">
        <v>0</v>
      </c>
      <c r="J251" s="33">
        <v>48</v>
      </c>
      <c r="K251" s="33">
        <v>41</v>
      </c>
      <c r="L251" s="33">
        <v>7</v>
      </c>
      <c r="M251" s="33">
        <v>0</v>
      </c>
      <c r="N251" s="33">
        <v>0</v>
      </c>
      <c r="O251" s="33">
        <v>0</v>
      </c>
      <c r="P251" s="35" t="s">
        <v>2425</v>
      </c>
      <c r="Q251" s="7" t="str">
        <f>IF(P251="","",VLOOKUP(P251,Sheet2!$A$14:$B$79,2,0))</f>
        <v>療養病棟入院料２</v>
      </c>
      <c r="R251" s="33">
        <v>48</v>
      </c>
    </row>
    <row r="252" spans="1:18" x14ac:dyDescent="0.15">
      <c r="A252" s="20"/>
      <c r="B252" s="20"/>
      <c r="C252" s="43" t="s">
        <v>2320</v>
      </c>
      <c r="D252" s="20"/>
      <c r="E252" s="20"/>
      <c r="F252" s="20"/>
      <c r="G252" s="26">
        <f>SUM(G250:G251)</f>
        <v>0</v>
      </c>
      <c r="H252" s="26">
        <f t="shared" ref="H252:O252" si="46">SUM(H250:H251)</f>
        <v>0</v>
      </c>
      <c r="I252" s="26">
        <f t="shared" si="46"/>
        <v>0</v>
      </c>
      <c r="J252" s="26">
        <f t="shared" si="46"/>
        <v>95</v>
      </c>
      <c r="K252" s="26">
        <f t="shared" si="46"/>
        <v>83</v>
      </c>
      <c r="L252" s="26">
        <f t="shared" si="46"/>
        <v>12</v>
      </c>
      <c r="M252" s="26">
        <f t="shared" si="46"/>
        <v>0</v>
      </c>
      <c r="N252" s="26">
        <f t="shared" si="46"/>
        <v>0</v>
      </c>
      <c r="O252" s="26">
        <f t="shared" si="46"/>
        <v>0</v>
      </c>
      <c r="P252" s="20"/>
      <c r="Q252" s="7" t="str">
        <f>IF(P252="","",VLOOKUP(P252,Sheet2!$A$14:$B$79,2,0))</f>
        <v/>
      </c>
      <c r="R252" s="26"/>
    </row>
    <row r="253" spans="1:18" x14ac:dyDescent="0.15">
      <c r="A253" s="20" t="s">
        <v>1779</v>
      </c>
      <c r="B253" s="20" t="s">
        <v>10</v>
      </c>
      <c r="C253" s="43" t="s">
        <v>2321</v>
      </c>
      <c r="D253" s="43" t="s">
        <v>483</v>
      </c>
      <c r="E253" s="33" t="s">
        <v>2414</v>
      </c>
      <c r="F253" s="33" t="s">
        <v>2414</v>
      </c>
      <c r="G253" s="33">
        <v>50</v>
      </c>
      <c r="H253" s="33">
        <v>50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5" t="s">
        <v>2434</v>
      </c>
      <c r="Q253" s="7" t="str">
        <f>IF(P253="","",VLOOKUP(P253,Sheet2!$A$14:$B$79,2,0))</f>
        <v>急性期一般入院料１</v>
      </c>
      <c r="R253" s="33">
        <v>50</v>
      </c>
    </row>
    <row r="254" spans="1:18" x14ac:dyDescent="0.15">
      <c r="A254" s="20" t="s">
        <v>1779</v>
      </c>
      <c r="B254" s="20" t="s">
        <v>10</v>
      </c>
      <c r="C254" s="43" t="s">
        <v>2321</v>
      </c>
      <c r="D254" s="43" t="s">
        <v>2322</v>
      </c>
      <c r="E254" s="33" t="s">
        <v>2414</v>
      </c>
      <c r="F254" s="33" t="s">
        <v>2414</v>
      </c>
      <c r="G254" s="33">
        <v>35</v>
      </c>
      <c r="H254" s="33">
        <v>35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5" t="s">
        <v>2454</v>
      </c>
      <c r="Q254" s="7" t="str">
        <f>IF(P254="","",VLOOKUP(P254,Sheet2!$A$14:$B$79,2,0))</f>
        <v>小児入院医療管理料１</v>
      </c>
      <c r="R254" s="33">
        <v>35</v>
      </c>
    </row>
    <row r="255" spans="1:18" x14ac:dyDescent="0.15">
      <c r="A255" s="20" t="s">
        <v>1779</v>
      </c>
      <c r="B255" s="20" t="s">
        <v>10</v>
      </c>
      <c r="C255" s="43" t="s">
        <v>2321</v>
      </c>
      <c r="D255" s="43" t="s">
        <v>2323</v>
      </c>
      <c r="E255" s="33" t="s">
        <v>2417</v>
      </c>
      <c r="F255" s="33" t="s">
        <v>2417</v>
      </c>
      <c r="G255" s="33">
        <v>12</v>
      </c>
      <c r="H255" s="33">
        <v>12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5" t="s">
        <v>2455</v>
      </c>
      <c r="Q255" s="7" t="str">
        <f>IF(P255="","",VLOOKUP(P255,Sheet2!$A$14:$B$79,2,0))</f>
        <v>新生児特定集中治療室管理料１</v>
      </c>
      <c r="R255" s="33">
        <v>12</v>
      </c>
    </row>
    <row r="256" spans="1:18" x14ac:dyDescent="0.15">
      <c r="A256" s="20" t="s">
        <v>1779</v>
      </c>
      <c r="B256" s="20" t="s">
        <v>10</v>
      </c>
      <c r="C256" s="43" t="s">
        <v>2321</v>
      </c>
      <c r="D256" s="43" t="s">
        <v>2324</v>
      </c>
      <c r="E256" s="33" t="s">
        <v>2417</v>
      </c>
      <c r="F256" s="33" t="s">
        <v>2417</v>
      </c>
      <c r="G256" s="33">
        <v>18</v>
      </c>
      <c r="H256" s="33">
        <v>18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5" t="s">
        <v>2456</v>
      </c>
      <c r="Q256" s="7" t="str">
        <f>IF(P256="","",VLOOKUP(P256,Sheet2!$A$14:$B$79,2,0))</f>
        <v>新生児治療回復室入院医療管理料</v>
      </c>
      <c r="R256" s="33">
        <v>18</v>
      </c>
    </row>
    <row r="257" spans="1:18" x14ac:dyDescent="0.15">
      <c r="A257" s="20" t="s">
        <v>1779</v>
      </c>
      <c r="B257" s="20" t="s">
        <v>10</v>
      </c>
      <c r="C257" s="43" t="s">
        <v>2321</v>
      </c>
      <c r="D257" s="43" t="s">
        <v>484</v>
      </c>
      <c r="E257" s="33" t="s">
        <v>2414</v>
      </c>
      <c r="F257" s="33" t="s">
        <v>2414</v>
      </c>
      <c r="G257" s="33">
        <v>56</v>
      </c>
      <c r="H257" s="33">
        <v>56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5" t="s">
        <v>2434</v>
      </c>
      <c r="Q257" s="7" t="str">
        <f>IF(P257="","",VLOOKUP(P257,Sheet2!$A$14:$B$79,2,0))</f>
        <v>急性期一般入院料１</v>
      </c>
      <c r="R257" s="33">
        <v>56</v>
      </c>
    </row>
    <row r="258" spans="1:18" x14ac:dyDescent="0.15">
      <c r="A258" s="20" t="s">
        <v>1779</v>
      </c>
      <c r="B258" s="20" t="s">
        <v>10</v>
      </c>
      <c r="C258" s="43" t="s">
        <v>2321</v>
      </c>
      <c r="D258" s="43" t="s">
        <v>2325</v>
      </c>
      <c r="E258" s="33" t="s">
        <v>2417</v>
      </c>
      <c r="F258" s="33" t="s">
        <v>2417</v>
      </c>
      <c r="G258" s="33">
        <v>4</v>
      </c>
      <c r="H258" s="33">
        <v>4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5" t="s">
        <v>2436</v>
      </c>
      <c r="Q258" s="7" t="str">
        <f>IF(P258="","",VLOOKUP(P258,Sheet2!$A$14:$B$79,2,0))</f>
        <v>ﾊｲｹｱﾕﾆｯﾄ入院医療管理料１</v>
      </c>
      <c r="R258" s="33">
        <v>4</v>
      </c>
    </row>
    <row r="259" spans="1:18" x14ac:dyDescent="0.15">
      <c r="A259" s="20" t="s">
        <v>1779</v>
      </c>
      <c r="B259" s="20" t="s">
        <v>10</v>
      </c>
      <c r="C259" s="43" t="s">
        <v>2321</v>
      </c>
      <c r="D259" s="43" t="s">
        <v>485</v>
      </c>
      <c r="E259" s="33" t="s">
        <v>2415</v>
      </c>
      <c r="F259" s="33" t="s">
        <v>2415</v>
      </c>
      <c r="G259" s="33">
        <v>55</v>
      </c>
      <c r="H259" s="33">
        <v>48</v>
      </c>
      <c r="I259" s="33">
        <v>7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5" t="s">
        <v>2427</v>
      </c>
      <c r="Q259" s="7" t="str">
        <f>IF(P259="","",VLOOKUP(P259,Sheet2!$A$14:$B$79,2,0))</f>
        <v>地域包括ケア病棟入院料２</v>
      </c>
      <c r="R259" s="33">
        <v>55</v>
      </c>
    </row>
    <row r="260" spans="1:18" x14ac:dyDescent="0.15">
      <c r="A260" s="20" t="s">
        <v>1779</v>
      </c>
      <c r="B260" s="20" t="s">
        <v>10</v>
      </c>
      <c r="C260" s="43" t="s">
        <v>2321</v>
      </c>
      <c r="D260" s="43" t="s">
        <v>529</v>
      </c>
      <c r="E260" s="33" t="s">
        <v>2414</v>
      </c>
      <c r="F260" s="33" t="s">
        <v>2414</v>
      </c>
      <c r="G260" s="33">
        <v>60</v>
      </c>
      <c r="H260" s="33">
        <v>59</v>
      </c>
      <c r="I260" s="33">
        <v>1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5" t="s">
        <v>2434</v>
      </c>
      <c r="Q260" s="7" t="str">
        <f>IF(P260="","",VLOOKUP(P260,Sheet2!$A$14:$B$79,2,0))</f>
        <v>急性期一般入院料１</v>
      </c>
      <c r="R260" s="33">
        <v>60</v>
      </c>
    </row>
    <row r="261" spans="1:18" x14ac:dyDescent="0.15">
      <c r="A261" s="20" t="s">
        <v>1779</v>
      </c>
      <c r="B261" s="20" t="s">
        <v>10</v>
      </c>
      <c r="C261" s="43" t="s">
        <v>2321</v>
      </c>
      <c r="D261" s="43" t="s">
        <v>532</v>
      </c>
      <c r="E261" s="33" t="s">
        <v>2414</v>
      </c>
      <c r="F261" s="33" t="s">
        <v>2414</v>
      </c>
      <c r="G261" s="33">
        <v>60</v>
      </c>
      <c r="H261" s="33">
        <v>60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5" t="s">
        <v>2434</v>
      </c>
      <c r="Q261" s="7" t="str">
        <f>IF(P261="","",VLOOKUP(P261,Sheet2!$A$14:$B$79,2,0))</f>
        <v>急性期一般入院料１</v>
      </c>
      <c r="R261" s="33">
        <v>44</v>
      </c>
    </row>
    <row r="262" spans="1:18" x14ac:dyDescent="0.15">
      <c r="A262" s="20"/>
      <c r="B262" s="20"/>
      <c r="C262" s="43" t="s">
        <v>2326</v>
      </c>
      <c r="D262" s="20"/>
      <c r="E262" s="20"/>
      <c r="F262" s="20"/>
      <c r="G262" s="26">
        <f>SUM(G253:G261)</f>
        <v>350</v>
      </c>
      <c r="H262" s="26">
        <f t="shared" ref="H262:O262" si="47">SUM(H253:H261)</f>
        <v>342</v>
      </c>
      <c r="I262" s="26">
        <f t="shared" si="47"/>
        <v>8</v>
      </c>
      <c r="J262" s="26">
        <f t="shared" si="47"/>
        <v>0</v>
      </c>
      <c r="K262" s="26">
        <f t="shared" si="47"/>
        <v>0</v>
      </c>
      <c r="L262" s="26">
        <f t="shared" si="47"/>
        <v>0</v>
      </c>
      <c r="M262" s="26">
        <f t="shared" si="47"/>
        <v>0</v>
      </c>
      <c r="N262" s="26">
        <f t="shared" si="47"/>
        <v>0</v>
      </c>
      <c r="O262" s="26">
        <f t="shared" si="47"/>
        <v>0</v>
      </c>
      <c r="P262" s="20"/>
      <c r="Q262" s="7" t="str">
        <f>IF(P262="","",VLOOKUP(P262,Sheet2!$A$14:$B$79,2,0))</f>
        <v/>
      </c>
      <c r="R262" s="26"/>
    </row>
    <row r="263" spans="1:18" x14ac:dyDescent="0.15">
      <c r="A263" s="20" t="s">
        <v>1779</v>
      </c>
      <c r="B263" s="20" t="s">
        <v>10</v>
      </c>
      <c r="C263" s="43" t="s">
        <v>371</v>
      </c>
      <c r="D263" s="43" t="s">
        <v>829</v>
      </c>
      <c r="E263" s="33" t="s">
        <v>2414</v>
      </c>
      <c r="F263" s="33" t="s">
        <v>2414</v>
      </c>
      <c r="G263" s="33">
        <v>49</v>
      </c>
      <c r="H263" s="33">
        <v>49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5" t="s">
        <v>2434</v>
      </c>
      <c r="Q263" s="7" t="str">
        <f>IF(P263="","",VLOOKUP(P263,Sheet2!$A$14:$B$79,2,0))</f>
        <v>急性期一般入院料１</v>
      </c>
      <c r="R263" s="33">
        <v>49</v>
      </c>
    </row>
    <row r="264" spans="1:18" x14ac:dyDescent="0.15">
      <c r="A264" s="20" t="s">
        <v>1779</v>
      </c>
      <c r="B264" s="20" t="s">
        <v>10</v>
      </c>
      <c r="C264" s="43" t="s">
        <v>371</v>
      </c>
      <c r="D264" s="43" t="s">
        <v>833</v>
      </c>
      <c r="E264" s="33" t="s">
        <v>2414</v>
      </c>
      <c r="F264" s="33" t="s">
        <v>2414</v>
      </c>
      <c r="G264" s="33">
        <v>50</v>
      </c>
      <c r="H264" s="33">
        <v>50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5" t="s">
        <v>2434</v>
      </c>
      <c r="Q264" s="7" t="str">
        <f>IF(P264="","",VLOOKUP(P264,Sheet2!$A$14:$B$79,2,0))</f>
        <v>急性期一般入院料１</v>
      </c>
      <c r="R264" s="33">
        <v>50</v>
      </c>
    </row>
    <row r="265" spans="1:18" x14ac:dyDescent="0.15">
      <c r="A265" s="20" t="s">
        <v>1779</v>
      </c>
      <c r="B265" s="20" t="s">
        <v>10</v>
      </c>
      <c r="C265" s="43" t="s">
        <v>371</v>
      </c>
      <c r="D265" s="43" t="s">
        <v>834</v>
      </c>
      <c r="E265" s="33" t="s">
        <v>2414</v>
      </c>
      <c r="F265" s="33" t="s">
        <v>2414</v>
      </c>
      <c r="G265" s="33">
        <v>50</v>
      </c>
      <c r="H265" s="33">
        <v>50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5" t="s">
        <v>2434</v>
      </c>
      <c r="Q265" s="7" t="str">
        <f>IF(P265="","",VLOOKUP(P265,Sheet2!$A$14:$B$79,2,0))</f>
        <v>急性期一般入院料１</v>
      </c>
      <c r="R265" s="33">
        <v>50</v>
      </c>
    </row>
    <row r="266" spans="1:18" x14ac:dyDescent="0.15">
      <c r="A266" s="20" t="s">
        <v>1779</v>
      </c>
      <c r="B266" s="20" t="s">
        <v>10</v>
      </c>
      <c r="C266" s="43" t="s">
        <v>371</v>
      </c>
      <c r="D266" s="43" t="s">
        <v>720</v>
      </c>
      <c r="E266" s="33" t="s">
        <v>2414</v>
      </c>
      <c r="F266" s="33" t="s">
        <v>2414</v>
      </c>
      <c r="G266" s="33">
        <v>49</v>
      </c>
      <c r="H266" s="33">
        <v>49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5" t="s">
        <v>2434</v>
      </c>
      <c r="Q266" s="7" t="str">
        <f>IF(P266="","",VLOOKUP(P266,Sheet2!$A$14:$B$79,2,0))</f>
        <v>急性期一般入院料１</v>
      </c>
      <c r="R266" s="33">
        <v>49</v>
      </c>
    </row>
    <row r="267" spans="1:18" x14ac:dyDescent="0.15">
      <c r="A267" s="20" t="s">
        <v>1779</v>
      </c>
      <c r="B267" s="20" t="s">
        <v>10</v>
      </c>
      <c r="C267" s="43" t="s">
        <v>371</v>
      </c>
      <c r="D267" s="43" t="s">
        <v>721</v>
      </c>
      <c r="E267" s="33" t="s">
        <v>2414</v>
      </c>
      <c r="F267" s="33" t="s">
        <v>2414</v>
      </c>
      <c r="G267" s="33">
        <v>50</v>
      </c>
      <c r="H267" s="33">
        <v>50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5" t="s">
        <v>2434</v>
      </c>
      <c r="Q267" s="7" t="str">
        <f>IF(P267="","",VLOOKUP(P267,Sheet2!$A$14:$B$79,2,0))</f>
        <v>急性期一般入院料１</v>
      </c>
      <c r="R267" s="33">
        <v>50</v>
      </c>
    </row>
    <row r="268" spans="1:18" x14ac:dyDescent="0.15">
      <c r="A268" s="20" t="s">
        <v>1779</v>
      </c>
      <c r="B268" s="20" t="s">
        <v>10</v>
      </c>
      <c r="C268" s="43" t="s">
        <v>371</v>
      </c>
      <c r="D268" s="43" t="s">
        <v>722</v>
      </c>
      <c r="E268" s="33" t="s">
        <v>2414</v>
      </c>
      <c r="F268" s="33" t="s">
        <v>2414</v>
      </c>
      <c r="G268" s="33">
        <v>49</v>
      </c>
      <c r="H268" s="33">
        <v>49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5" t="s">
        <v>2434</v>
      </c>
      <c r="Q268" s="7" t="str">
        <f>IF(P268="","",VLOOKUP(P268,Sheet2!$A$14:$B$79,2,0))</f>
        <v>急性期一般入院料１</v>
      </c>
      <c r="R268" s="33">
        <v>49</v>
      </c>
    </row>
    <row r="269" spans="1:18" x14ac:dyDescent="0.15">
      <c r="A269" s="20" t="s">
        <v>1779</v>
      </c>
      <c r="B269" s="20" t="s">
        <v>10</v>
      </c>
      <c r="C269" s="43" t="s">
        <v>371</v>
      </c>
      <c r="D269" s="43" t="s">
        <v>723</v>
      </c>
      <c r="E269" s="33" t="s">
        <v>2414</v>
      </c>
      <c r="F269" s="33" t="s">
        <v>2414</v>
      </c>
      <c r="G269" s="33">
        <v>48</v>
      </c>
      <c r="H269" s="33">
        <v>48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5" t="s">
        <v>2434</v>
      </c>
      <c r="Q269" s="7" t="str">
        <f>IF(P269="","",VLOOKUP(P269,Sheet2!$A$14:$B$79,2,0))</f>
        <v>急性期一般入院料１</v>
      </c>
      <c r="R269" s="33">
        <v>48</v>
      </c>
    </row>
    <row r="270" spans="1:18" x14ac:dyDescent="0.15">
      <c r="A270" s="20" t="s">
        <v>1779</v>
      </c>
      <c r="B270" s="20" t="s">
        <v>10</v>
      </c>
      <c r="C270" s="43" t="s">
        <v>371</v>
      </c>
      <c r="D270" s="43" t="s">
        <v>724</v>
      </c>
      <c r="E270" s="33" t="s">
        <v>2414</v>
      </c>
      <c r="F270" s="33" t="s">
        <v>2414</v>
      </c>
      <c r="G270" s="33">
        <v>49</v>
      </c>
      <c r="H270" s="33">
        <v>49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5" t="s">
        <v>2434</v>
      </c>
      <c r="Q270" s="7" t="str">
        <f>IF(P270="","",VLOOKUP(P270,Sheet2!$A$14:$B$79,2,0))</f>
        <v>急性期一般入院料１</v>
      </c>
      <c r="R270" s="33">
        <v>49</v>
      </c>
    </row>
    <row r="271" spans="1:18" x14ac:dyDescent="0.15">
      <c r="A271" s="20" t="s">
        <v>1779</v>
      </c>
      <c r="B271" s="20" t="s">
        <v>10</v>
      </c>
      <c r="C271" s="43" t="s">
        <v>371</v>
      </c>
      <c r="D271" s="43" t="s">
        <v>725</v>
      </c>
      <c r="E271" s="33" t="s">
        <v>2414</v>
      </c>
      <c r="F271" s="33" t="s">
        <v>2414</v>
      </c>
      <c r="G271" s="33">
        <v>50</v>
      </c>
      <c r="H271" s="33">
        <v>50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5" t="s">
        <v>2434</v>
      </c>
      <c r="Q271" s="7" t="str">
        <f>IF(P271="","",VLOOKUP(P271,Sheet2!$A$14:$B$79,2,0))</f>
        <v>急性期一般入院料１</v>
      </c>
      <c r="R271" s="33">
        <v>50</v>
      </c>
    </row>
    <row r="272" spans="1:18" x14ac:dyDescent="0.15">
      <c r="A272" s="20" t="s">
        <v>1779</v>
      </c>
      <c r="B272" s="20" t="s">
        <v>10</v>
      </c>
      <c r="C272" s="43" t="s">
        <v>371</v>
      </c>
      <c r="D272" s="43" t="s">
        <v>628</v>
      </c>
      <c r="E272" s="33" t="s">
        <v>2417</v>
      </c>
      <c r="F272" s="33" t="s">
        <v>2417</v>
      </c>
      <c r="G272" s="33">
        <v>6</v>
      </c>
      <c r="H272" s="33">
        <v>6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5" t="s">
        <v>2435</v>
      </c>
      <c r="Q272" s="7" t="str">
        <f>IF(P272="","",VLOOKUP(P272,Sheet2!$A$14:$B$79,2,0))</f>
        <v>特定集中治療室管理料３</v>
      </c>
      <c r="R272" s="33">
        <v>6</v>
      </c>
    </row>
    <row r="273" spans="1:18" x14ac:dyDescent="0.15">
      <c r="A273" s="20"/>
      <c r="B273" s="20"/>
      <c r="C273" s="43" t="s">
        <v>2327</v>
      </c>
      <c r="D273" s="20"/>
      <c r="E273" s="20"/>
      <c r="F273" s="20"/>
      <c r="G273" s="26">
        <f>SUM(G263:G272)</f>
        <v>450</v>
      </c>
      <c r="H273" s="26">
        <f t="shared" ref="H273:O273" si="48">SUM(H263:H272)</f>
        <v>450</v>
      </c>
      <c r="I273" s="26">
        <f t="shared" si="48"/>
        <v>0</v>
      </c>
      <c r="J273" s="26">
        <f t="shared" si="48"/>
        <v>0</v>
      </c>
      <c r="K273" s="26">
        <f t="shared" si="48"/>
        <v>0</v>
      </c>
      <c r="L273" s="26">
        <f t="shared" si="48"/>
        <v>0</v>
      </c>
      <c r="M273" s="26">
        <f t="shared" si="48"/>
        <v>0</v>
      </c>
      <c r="N273" s="26">
        <f t="shared" si="48"/>
        <v>0</v>
      </c>
      <c r="O273" s="26">
        <f t="shared" si="48"/>
        <v>0</v>
      </c>
      <c r="P273" s="20"/>
      <c r="Q273" s="7" t="str">
        <f>IF(P273="","",VLOOKUP(P273,Sheet2!$A$14:$B$79,2,0))</f>
        <v/>
      </c>
      <c r="R273" s="26"/>
    </row>
    <row r="274" spans="1:18" x14ac:dyDescent="0.15">
      <c r="A274" s="20" t="s">
        <v>1779</v>
      </c>
      <c r="B274" s="20" t="s">
        <v>10</v>
      </c>
      <c r="C274" s="43" t="s">
        <v>80</v>
      </c>
      <c r="D274" s="43" t="s">
        <v>966</v>
      </c>
      <c r="E274" s="33" t="s">
        <v>2412</v>
      </c>
      <c r="F274" s="33" t="s">
        <v>2412</v>
      </c>
      <c r="G274" s="33">
        <v>60</v>
      </c>
      <c r="H274" s="33">
        <v>60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5" t="s">
        <v>2441</v>
      </c>
      <c r="Q274" s="7" t="str">
        <f>IF(P274="","",VLOOKUP(P274,Sheet2!$A$14:$B$79,2,0))</f>
        <v>障害者施設等10対１入院基本料</v>
      </c>
      <c r="R274" s="33">
        <v>60</v>
      </c>
    </row>
    <row r="275" spans="1:18" x14ac:dyDescent="0.15">
      <c r="A275" s="20" t="s">
        <v>1779</v>
      </c>
      <c r="B275" s="20" t="s">
        <v>10</v>
      </c>
      <c r="C275" s="43" t="s">
        <v>80</v>
      </c>
      <c r="D275" s="43" t="s">
        <v>875</v>
      </c>
      <c r="E275" s="33" t="s">
        <v>2412</v>
      </c>
      <c r="F275" s="33" t="s">
        <v>2412</v>
      </c>
      <c r="G275" s="33">
        <v>0</v>
      </c>
      <c r="H275" s="33">
        <v>0</v>
      </c>
      <c r="I275" s="33">
        <v>0</v>
      </c>
      <c r="J275" s="33">
        <v>60</v>
      </c>
      <c r="K275" s="33">
        <v>60</v>
      </c>
      <c r="L275" s="33">
        <v>0</v>
      </c>
      <c r="M275" s="33">
        <v>0</v>
      </c>
      <c r="N275" s="33">
        <v>0</v>
      </c>
      <c r="O275" s="33">
        <v>0</v>
      </c>
      <c r="P275" s="35" t="s">
        <v>2429</v>
      </c>
      <c r="Q275" s="7" t="str">
        <f>IF(P275="","",VLOOKUP(P275,Sheet2!$A$14:$B$79,2,0))</f>
        <v>療養病棟入院料１</v>
      </c>
      <c r="R275" s="33">
        <v>60</v>
      </c>
    </row>
    <row r="276" spans="1:18" x14ac:dyDescent="0.15">
      <c r="A276" s="20" t="s">
        <v>1779</v>
      </c>
      <c r="B276" s="20" t="s">
        <v>10</v>
      </c>
      <c r="C276" s="43" t="s">
        <v>80</v>
      </c>
      <c r="D276" s="43" t="s">
        <v>876</v>
      </c>
      <c r="E276" s="33" t="s">
        <v>2412</v>
      </c>
      <c r="F276" s="33" t="s">
        <v>2413</v>
      </c>
      <c r="G276" s="33">
        <v>0</v>
      </c>
      <c r="H276" s="33">
        <v>0</v>
      </c>
      <c r="I276" s="33">
        <v>0</v>
      </c>
      <c r="J276" s="33">
        <v>58</v>
      </c>
      <c r="K276" s="33">
        <v>58</v>
      </c>
      <c r="L276" s="33">
        <v>0</v>
      </c>
      <c r="M276" s="33">
        <v>58</v>
      </c>
      <c r="N276" s="33">
        <v>58</v>
      </c>
      <c r="O276" s="33">
        <v>0</v>
      </c>
      <c r="P276" s="33"/>
      <c r="Q276" s="7" t="str">
        <f>IF(P276="","",VLOOKUP(P276,Sheet2!$A$14:$B$79,2,0))</f>
        <v/>
      </c>
      <c r="R276" s="33">
        <v>0</v>
      </c>
    </row>
    <row r="277" spans="1:18" x14ac:dyDescent="0.15">
      <c r="A277" s="20" t="s">
        <v>1779</v>
      </c>
      <c r="B277" s="20" t="s">
        <v>10</v>
      </c>
      <c r="C277" s="43" t="s">
        <v>80</v>
      </c>
      <c r="D277" s="43" t="s">
        <v>468</v>
      </c>
      <c r="E277" s="33" t="s">
        <v>2412</v>
      </c>
      <c r="F277" s="33" t="s">
        <v>2412</v>
      </c>
      <c r="G277" s="33">
        <v>0</v>
      </c>
      <c r="H277" s="33">
        <v>0</v>
      </c>
      <c r="I277" s="33">
        <v>0</v>
      </c>
      <c r="J277" s="33">
        <v>60</v>
      </c>
      <c r="K277" s="33">
        <v>60</v>
      </c>
      <c r="L277" s="33">
        <v>0</v>
      </c>
      <c r="M277" s="33">
        <v>0</v>
      </c>
      <c r="N277" s="33">
        <v>0</v>
      </c>
      <c r="O277" s="33">
        <v>0</v>
      </c>
      <c r="P277" s="35" t="s">
        <v>2429</v>
      </c>
      <c r="Q277" s="7" t="str">
        <f>IF(P277="","",VLOOKUP(P277,Sheet2!$A$14:$B$79,2,0))</f>
        <v>療養病棟入院料１</v>
      </c>
      <c r="R277" s="33">
        <v>60</v>
      </c>
    </row>
    <row r="278" spans="1:18" x14ac:dyDescent="0.15">
      <c r="A278" s="20" t="s">
        <v>1779</v>
      </c>
      <c r="B278" s="20" t="s">
        <v>10</v>
      </c>
      <c r="C278" s="43" t="s">
        <v>80</v>
      </c>
      <c r="D278" s="43" t="s">
        <v>484</v>
      </c>
      <c r="E278" s="33" t="s">
        <v>2412</v>
      </c>
      <c r="F278" s="33" t="s">
        <v>2412</v>
      </c>
      <c r="G278" s="33">
        <v>0</v>
      </c>
      <c r="H278" s="33">
        <v>0</v>
      </c>
      <c r="I278" s="33">
        <v>0</v>
      </c>
      <c r="J278" s="33">
        <v>60</v>
      </c>
      <c r="K278" s="33">
        <v>60</v>
      </c>
      <c r="L278" s="33">
        <v>0</v>
      </c>
      <c r="M278" s="33">
        <v>0</v>
      </c>
      <c r="N278" s="33">
        <v>0</v>
      </c>
      <c r="O278" s="33">
        <v>0</v>
      </c>
      <c r="P278" s="35" t="s">
        <v>2429</v>
      </c>
      <c r="Q278" s="7" t="str">
        <f>IF(P278="","",VLOOKUP(P278,Sheet2!$A$14:$B$79,2,0))</f>
        <v>療養病棟入院料１</v>
      </c>
      <c r="R278" s="33">
        <v>60</v>
      </c>
    </row>
    <row r="279" spans="1:18" x14ac:dyDescent="0.15">
      <c r="A279" s="20"/>
      <c r="B279" s="20"/>
      <c r="C279" s="20" t="s">
        <v>1339</v>
      </c>
      <c r="D279" s="20"/>
      <c r="E279" s="20"/>
      <c r="F279" s="20"/>
      <c r="G279" s="26">
        <f>SUM(G274:G278)</f>
        <v>60</v>
      </c>
      <c r="H279" s="26">
        <f t="shared" ref="H279:O279" si="49">SUM(H274:H278)</f>
        <v>60</v>
      </c>
      <c r="I279" s="26">
        <f t="shared" si="49"/>
        <v>0</v>
      </c>
      <c r="J279" s="26">
        <f t="shared" si="49"/>
        <v>238</v>
      </c>
      <c r="K279" s="26">
        <f t="shared" si="49"/>
        <v>238</v>
      </c>
      <c r="L279" s="26">
        <f t="shared" si="49"/>
        <v>0</v>
      </c>
      <c r="M279" s="26">
        <f t="shared" si="49"/>
        <v>58</v>
      </c>
      <c r="N279" s="26">
        <f t="shared" si="49"/>
        <v>58</v>
      </c>
      <c r="O279" s="26">
        <f t="shared" si="49"/>
        <v>0</v>
      </c>
      <c r="P279" s="20"/>
      <c r="Q279" s="7" t="str">
        <f>IF(P279="","",VLOOKUP(P279,Sheet2!$A$14:$B$79,2,0))</f>
        <v/>
      </c>
      <c r="R279" s="26"/>
    </row>
    <row r="280" spans="1:18" x14ac:dyDescent="0.15">
      <c r="A280" s="20" t="s">
        <v>1779</v>
      </c>
      <c r="B280" s="20" t="s">
        <v>27</v>
      </c>
      <c r="C280" s="43" t="s">
        <v>246</v>
      </c>
      <c r="D280" s="43" t="s">
        <v>530</v>
      </c>
      <c r="E280" s="33" t="s">
        <v>2412</v>
      </c>
      <c r="F280" s="33" t="s">
        <v>2412</v>
      </c>
      <c r="G280" s="33">
        <v>0</v>
      </c>
      <c r="H280" s="33">
        <v>0</v>
      </c>
      <c r="I280" s="33">
        <v>0</v>
      </c>
      <c r="J280" s="33">
        <v>45</v>
      </c>
      <c r="K280" s="33">
        <v>45</v>
      </c>
      <c r="L280" s="33">
        <v>0</v>
      </c>
      <c r="M280" s="33">
        <v>0</v>
      </c>
      <c r="N280" s="33">
        <v>0</v>
      </c>
      <c r="O280" s="33">
        <v>0</v>
      </c>
      <c r="P280" s="35" t="s">
        <v>2425</v>
      </c>
      <c r="Q280" s="7" t="str">
        <f>IF(P280="","",VLOOKUP(P280,Sheet2!$A$14:$B$79,2,0))</f>
        <v>療養病棟入院料２</v>
      </c>
      <c r="R280" s="33">
        <v>45</v>
      </c>
    </row>
    <row r="281" spans="1:18" x14ac:dyDescent="0.15">
      <c r="A281" s="20" t="s">
        <v>1779</v>
      </c>
      <c r="B281" s="20" t="s">
        <v>27</v>
      </c>
      <c r="C281" s="43" t="s">
        <v>246</v>
      </c>
      <c r="D281" s="43" t="s">
        <v>523</v>
      </c>
      <c r="E281" s="33" t="s">
        <v>2412</v>
      </c>
      <c r="F281" s="33" t="s">
        <v>2412</v>
      </c>
      <c r="G281" s="33">
        <v>0</v>
      </c>
      <c r="H281" s="33">
        <v>0</v>
      </c>
      <c r="I281" s="33">
        <v>0</v>
      </c>
      <c r="J281" s="33">
        <v>45</v>
      </c>
      <c r="K281" s="33">
        <v>45</v>
      </c>
      <c r="L281" s="33">
        <v>0</v>
      </c>
      <c r="M281" s="33">
        <v>0</v>
      </c>
      <c r="N281" s="33">
        <v>0</v>
      </c>
      <c r="O281" s="33">
        <v>0</v>
      </c>
      <c r="P281" s="35" t="s">
        <v>2425</v>
      </c>
      <c r="Q281" s="7" t="str">
        <f>IF(P281="","",VLOOKUP(P281,Sheet2!$A$14:$B$79,2,0))</f>
        <v>療養病棟入院料２</v>
      </c>
      <c r="R281" s="33">
        <v>45</v>
      </c>
    </row>
    <row r="282" spans="1:18" x14ac:dyDescent="0.15">
      <c r="A282" s="20" t="s">
        <v>1779</v>
      </c>
      <c r="B282" s="20" t="s">
        <v>10</v>
      </c>
      <c r="C282" s="43" t="s">
        <v>246</v>
      </c>
      <c r="D282" s="20"/>
      <c r="E282" s="20"/>
      <c r="F282" s="20"/>
      <c r="G282" s="26">
        <f>SUM(G280:G281)</f>
        <v>0</v>
      </c>
      <c r="H282" s="26">
        <f t="shared" ref="H282:O282" si="50">SUM(H280:H281)</f>
        <v>0</v>
      </c>
      <c r="I282" s="26">
        <f t="shared" si="50"/>
        <v>0</v>
      </c>
      <c r="J282" s="26">
        <f t="shared" si="50"/>
        <v>90</v>
      </c>
      <c r="K282" s="26">
        <f t="shared" si="50"/>
        <v>90</v>
      </c>
      <c r="L282" s="26">
        <f t="shared" si="50"/>
        <v>0</v>
      </c>
      <c r="M282" s="26">
        <f t="shared" si="50"/>
        <v>0</v>
      </c>
      <c r="N282" s="26">
        <f t="shared" si="50"/>
        <v>0</v>
      </c>
      <c r="O282" s="26">
        <f t="shared" si="50"/>
        <v>0</v>
      </c>
      <c r="P282" s="20"/>
      <c r="Q282" s="7" t="str">
        <f>IF(P282="","",VLOOKUP(P282,Sheet2!$A$14:$B$79,2,0))</f>
        <v/>
      </c>
      <c r="R282" s="33"/>
    </row>
    <row r="283" spans="1:18" x14ac:dyDescent="0.15">
      <c r="A283" s="20" t="s">
        <v>1779</v>
      </c>
      <c r="B283" s="20" t="s">
        <v>27</v>
      </c>
      <c r="C283" s="43" t="s">
        <v>328</v>
      </c>
      <c r="D283" s="43" t="s">
        <v>533</v>
      </c>
      <c r="E283" s="33" t="s">
        <v>2417</v>
      </c>
      <c r="F283" s="33" t="s">
        <v>2417</v>
      </c>
      <c r="G283" s="33">
        <v>15</v>
      </c>
      <c r="H283" s="33">
        <v>12</v>
      </c>
      <c r="I283" s="33">
        <v>3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5" t="s">
        <v>2436</v>
      </c>
      <c r="Q283" s="7" t="str">
        <f>IF(P283="","",VLOOKUP(P283,Sheet2!$A$14:$B$79,2,0))</f>
        <v>ﾊｲｹｱﾕﾆｯﾄ入院医療管理料１</v>
      </c>
      <c r="R283" s="33">
        <v>12</v>
      </c>
    </row>
    <row r="284" spans="1:18" x14ac:dyDescent="0.15">
      <c r="A284" s="20" t="s">
        <v>1779</v>
      </c>
      <c r="B284" s="20" t="s">
        <v>27</v>
      </c>
      <c r="C284" s="43" t="s">
        <v>328</v>
      </c>
      <c r="D284" s="43" t="s">
        <v>770</v>
      </c>
      <c r="E284" s="33" t="s">
        <v>2414</v>
      </c>
      <c r="F284" s="33" t="s">
        <v>2418</v>
      </c>
      <c r="G284" s="33">
        <v>35</v>
      </c>
      <c r="H284" s="33">
        <v>30</v>
      </c>
      <c r="I284" s="33">
        <v>5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5" t="s">
        <v>2434</v>
      </c>
      <c r="Q284" s="7" t="str">
        <f>IF(P284="","",VLOOKUP(P284,Sheet2!$A$14:$B$79,2,0))</f>
        <v>急性期一般入院料１</v>
      </c>
      <c r="R284" s="33">
        <v>30</v>
      </c>
    </row>
    <row r="285" spans="1:18" x14ac:dyDescent="0.15">
      <c r="A285" s="20" t="s">
        <v>1779</v>
      </c>
      <c r="B285" s="20" t="s">
        <v>27</v>
      </c>
      <c r="C285" s="43" t="s">
        <v>328</v>
      </c>
      <c r="D285" s="43" t="s">
        <v>771</v>
      </c>
      <c r="E285" s="33" t="s">
        <v>2414</v>
      </c>
      <c r="F285" s="33" t="s">
        <v>2414</v>
      </c>
      <c r="G285" s="33">
        <v>59</v>
      </c>
      <c r="H285" s="33">
        <v>52</v>
      </c>
      <c r="I285" s="33">
        <v>7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5" t="s">
        <v>2434</v>
      </c>
      <c r="Q285" s="7" t="str">
        <f>IF(P285="","",VLOOKUP(P285,Sheet2!$A$14:$B$79,2,0))</f>
        <v>急性期一般入院料１</v>
      </c>
      <c r="R285" s="33">
        <v>52</v>
      </c>
    </row>
    <row r="286" spans="1:18" x14ac:dyDescent="0.15">
      <c r="A286" s="20" t="s">
        <v>1779</v>
      </c>
      <c r="B286" s="20" t="s">
        <v>27</v>
      </c>
      <c r="C286" s="43" t="s">
        <v>328</v>
      </c>
      <c r="D286" s="43" t="s">
        <v>926</v>
      </c>
      <c r="E286" s="33" t="s">
        <v>2414</v>
      </c>
      <c r="F286" s="33" t="s">
        <v>2414</v>
      </c>
      <c r="G286" s="33">
        <v>59</v>
      </c>
      <c r="H286" s="33">
        <v>52</v>
      </c>
      <c r="I286" s="33">
        <v>7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5" t="s">
        <v>2434</v>
      </c>
      <c r="Q286" s="7" t="str">
        <f>IF(P286="","",VLOOKUP(P286,Sheet2!$A$14:$B$79,2,0))</f>
        <v>急性期一般入院料１</v>
      </c>
      <c r="R286" s="33">
        <v>52</v>
      </c>
    </row>
    <row r="287" spans="1:18" x14ac:dyDescent="0.15">
      <c r="A287" s="20" t="s">
        <v>1779</v>
      </c>
      <c r="B287" s="20" t="s">
        <v>27</v>
      </c>
      <c r="C287" s="43" t="s">
        <v>328</v>
      </c>
      <c r="D287" s="43" t="s">
        <v>2329</v>
      </c>
      <c r="E287" s="33" t="s">
        <v>2414</v>
      </c>
      <c r="F287" s="33" t="s">
        <v>2414</v>
      </c>
      <c r="G287" s="33">
        <v>59</v>
      </c>
      <c r="H287" s="33">
        <v>52</v>
      </c>
      <c r="I287" s="33">
        <v>7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5" t="s">
        <v>2434</v>
      </c>
      <c r="Q287" s="7" t="str">
        <f>IF(P287="","",VLOOKUP(P287,Sheet2!$A$14:$B$79,2,0))</f>
        <v>急性期一般入院料１</v>
      </c>
      <c r="R287" s="33">
        <v>52</v>
      </c>
    </row>
    <row r="288" spans="1:18" x14ac:dyDescent="0.15">
      <c r="A288" s="20" t="s">
        <v>1779</v>
      </c>
      <c r="B288" s="20" t="s">
        <v>27</v>
      </c>
      <c r="C288" s="43" t="s">
        <v>328</v>
      </c>
      <c r="D288" s="43" t="s">
        <v>874</v>
      </c>
      <c r="E288" s="33" t="s">
        <v>2414</v>
      </c>
      <c r="F288" s="33" t="s">
        <v>2414</v>
      </c>
      <c r="G288" s="33">
        <v>38</v>
      </c>
      <c r="H288" s="33">
        <v>30</v>
      </c>
      <c r="I288" s="33">
        <v>8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5" t="s">
        <v>2434</v>
      </c>
      <c r="Q288" s="7" t="str">
        <f>IF(P288="","",VLOOKUP(P288,Sheet2!$A$14:$B$79,2,0))</f>
        <v>急性期一般入院料１</v>
      </c>
      <c r="R288" s="33">
        <v>30</v>
      </c>
    </row>
    <row r="289" spans="1:18" x14ac:dyDescent="0.15">
      <c r="A289" s="20" t="s">
        <v>1779</v>
      </c>
      <c r="B289" s="20" t="s">
        <v>27</v>
      </c>
      <c r="C289" s="43" t="s">
        <v>328</v>
      </c>
      <c r="D289" s="43" t="s">
        <v>2330</v>
      </c>
      <c r="E289" s="33" t="s">
        <v>2414</v>
      </c>
      <c r="F289" s="33" t="s">
        <v>2414</v>
      </c>
      <c r="G289" s="33">
        <v>22</v>
      </c>
      <c r="H289" s="33">
        <v>22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5" t="s">
        <v>2443</v>
      </c>
      <c r="Q289" s="7" t="str">
        <f>IF(P289="","",VLOOKUP(P289,Sheet2!$A$14:$B$79,2,0))</f>
        <v>特殊疾患病棟入院料１</v>
      </c>
      <c r="R289" s="33">
        <v>22</v>
      </c>
    </row>
    <row r="290" spans="1:18" x14ac:dyDescent="0.15">
      <c r="A290" s="20" t="s">
        <v>1779</v>
      </c>
      <c r="B290" s="20" t="s">
        <v>27</v>
      </c>
      <c r="C290" s="43" t="s">
        <v>328</v>
      </c>
      <c r="D290" s="43" t="s">
        <v>768</v>
      </c>
      <c r="E290" s="33" t="s">
        <v>2415</v>
      </c>
      <c r="F290" s="33" t="s">
        <v>2415</v>
      </c>
      <c r="G290" s="33">
        <v>71</v>
      </c>
      <c r="H290" s="33">
        <v>58</v>
      </c>
      <c r="I290" s="33">
        <v>13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5" t="s">
        <v>2427</v>
      </c>
      <c r="Q290" s="7" t="str">
        <f>IF(P290="","",VLOOKUP(P290,Sheet2!$A$14:$B$79,2,0))</f>
        <v>地域包括ケア病棟入院料２</v>
      </c>
      <c r="R290" s="33">
        <v>58</v>
      </c>
    </row>
    <row r="291" spans="1:18" x14ac:dyDescent="0.15">
      <c r="A291" s="20" t="s">
        <v>1779</v>
      </c>
      <c r="B291" s="20" t="s">
        <v>27</v>
      </c>
      <c r="C291" s="43" t="s">
        <v>328</v>
      </c>
      <c r="D291" s="43" t="s">
        <v>927</v>
      </c>
      <c r="E291" s="33" t="s">
        <v>2415</v>
      </c>
      <c r="F291" s="33" t="s">
        <v>2415</v>
      </c>
      <c r="G291" s="33">
        <v>35</v>
      </c>
      <c r="H291" s="33">
        <v>32</v>
      </c>
      <c r="I291" s="33">
        <v>3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5" t="s">
        <v>2430</v>
      </c>
      <c r="Q291" s="7" t="str">
        <f>IF(P291="","",VLOOKUP(P291,Sheet2!$A$14:$B$79,2,0))</f>
        <v>回復期リハビリテーション病棟入院料３</v>
      </c>
      <c r="R291" s="33">
        <v>32</v>
      </c>
    </row>
    <row r="292" spans="1:18" x14ac:dyDescent="0.15">
      <c r="A292" s="20" t="s">
        <v>1779</v>
      </c>
      <c r="B292" s="20" t="s">
        <v>27</v>
      </c>
      <c r="C292" s="43" t="s">
        <v>328</v>
      </c>
      <c r="D292" s="43" t="s">
        <v>1793</v>
      </c>
      <c r="E292" s="33" t="s">
        <v>2416</v>
      </c>
      <c r="F292" s="33" t="s">
        <v>2418</v>
      </c>
      <c r="G292" s="33">
        <v>10</v>
      </c>
      <c r="H292" s="33">
        <v>0</v>
      </c>
      <c r="I292" s="33">
        <v>10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/>
      <c r="Q292" s="7" t="str">
        <f>IF(P292="","",VLOOKUP(P292,Sheet2!$A$14:$B$79,2,0))</f>
        <v/>
      </c>
      <c r="R292" s="33">
        <v>0</v>
      </c>
    </row>
    <row r="293" spans="1:18" x14ac:dyDescent="0.15">
      <c r="A293" s="20"/>
      <c r="B293" s="20"/>
      <c r="C293" s="43" t="s">
        <v>2331</v>
      </c>
      <c r="D293" s="20"/>
      <c r="E293" s="20"/>
      <c r="F293" s="20"/>
      <c r="G293" s="26">
        <f>SUM(G283:G292)</f>
        <v>403</v>
      </c>
      <c r="H293" s="26">
        <f t="shared" ref="H293:O293" si="51">SUM(H283:H292)</f>
        <v>340</v>
      </c>
      <c r="I293" s="26">
        <f t="shared" si="51"/>
        <v>63</v>
      </c>
      <c r="J293" s="26">
        <f t="shared" si="51"/>
        <v>0</v>
      </c>
      <c r="K293" s="26">
        <f t="shared" si="51"/>
        <v>0</v>
      </c>
      <c r="L293" s="26">
        <f t="shared" si="51"/>
        <v>0</v>
      </c>
      <c r="M293" s="26">
        <f t="shared" si="51"/>
        <v>0</v>
      </c>
      <c r="N293" s="26">
        <f t="shared" si="51"/>
        <v>0</v>
      </c>
      <c r="O293" s="26">
        <f t="shared" si="51"/>
        <v>0</v>
      </c>
      <c r="P293" s="20"/>
      <c r="Q293" s="7" t="str">
        <f>IF(P293="","",VLOOKUP(P293,Sheet2!$A$14:$B$79,2,0))</f>
        <v/>
      </c>
      <c r="R293" s="26"/>
    </row>
    <row r="294" spans="1:18" x14ac:dyDescent="0.15">
      <c r="A294" s="20" t="s">
        <v>1779</v>
      </c>
      <c r="B294" s="20" t="s">
        <v>27</v>
      </c>
      <c r="C294" s="43" t="s">
        <v>119</v>
      </c>
      <c r="D294" s="43" t="s">
        <v>467</v>
      </c>
      <c r="E294" s="33" t="s">
        <v>2417</v>
      </c>
      <c r="F294" s="33" t="s">
        <v>2417</v>
      </c>
      <c r="G294" s="33">
        <v>7</v>
      </c>
      <c r="H294" s="33">
        <v>7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5" t="s">
        <v>2457</v>
      </c>
      <c r="Q294" s="7" t="str">
        <f>IF(P294="","",VLOOKUP(P294,Sheet2!$A$14:$B$79,2,0))</f>
        <v>特定集中治療室管理料４</v>
      </c>
      <c r="R294" s="33">
        <v>7</v>
      </c>
    </row>
    <row r="295" spans="1:18" x14ac:dyDescent="0.15">
      <c r="A295" s="20" t="s">
        <v>1779</v>
      </c>
      <c r="B295" s="20" t="s">
        <v>27</v>
      </c>
      <c r="C295" s="43" t="s">
        <v>119</v>
      </c>
      <c r="D295" s="43" t="s">
        <v>657</v>
      </c>
      <c r="E295" s="33" t="s">
        <v>2414</v>
      </c>
      <c r="F295" s="33" t="s">
        <v>2414</v>
      </c>
      <c r="G295" s="33">
        <v>59</v>
      </c>
      <c r="H295" s="33">
        <v>59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5" t="s">
        <v>2434</v>
      </c>
      <c r="Q295" s="7" t="str">
        <f>IF(P295="","",VLOOKUP(P295,Sheet2!$A$14:$B$79,2,0))</f>
        <v>急性期一般入院料１</v>
      </c>
      <c r="R295" s="33">
        <v>59</v>
      </c>
    </row>
    <row r="296" spans="1:18" x14ac:dyDescent="0.15">
      <c r="A296" s="20" t="s">
        <v>1779</v>
      </c>
      <c r="B296" s="20" t="s">
        <v>27</v>
      </c>
      <c r="C296" s="43" t="s">
        <v>119</v>
      </c>
      <c r="D296" s="43" t="s">
        <v>658</v>
      </c>
      <c r="E296" s="33" t="s">
        <v>2414</v>
      </c>
      <c r="F296" s="33" t="s">
        <v>2414</v>
      </c>
      <c r="G296" s="33">
        <v>50</v>
      </c>
      <c r="H296" s="33">
        <v>50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5" t="s">
        <v>2434</v>
      </c>
      <c r="Q296" s="7" t="str">
        <f>IF(P296="","",VLOOKUP(P296,Sheet2!$A$14:$B$79,2,0))</f>
        <v>急性期一般入院料１</v>
      </c>
      <c r="R296" s="33">
        <v>50</v>
      </c>
    </row>
    <row r="297" spans="1:18" x14ac:dyDescent="0.15">
      <c r="A297" s="20" t="s">
        <v>1779</v>
      </c>
      <c r="B297" s="20" t="s">
        <v>27</v>
      </c>
      <c r="C297" s="43" t="s">
        <v>119</v>
      </c>
      <c r="D297" s="43" t="s">
        <v>659</v>
      </c>
      <c r="E297" s="33" t="s">
        <v>2414</v>
      </c>
      <c r="F297" s="33" t="s">
        <v>2414</v>
      </c>
      <c r="G297" s="33">
        <v>55</v>
      </c>
      <c r="H297" s="33">
        <v>55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5" t="s">
        <v>2434</v>
      </c>
      <c r="Q297" s="7" t="str">
        <f>IF(P297="","",VLOOKUP(P297,Sheet2!$A$14:$B$79,2,0))</f>
        <v>急性期一般入院料１</v>
      </c>
      <c r="R297" s="33">
        <v>55</v>
      </c>
    </row>
    <row r="298" spans="1:18" x14ac:dyDescent="0.15">
      <c r="A298" s="20" t="s">
        <v>1779</v>
      </c>
      <c r="B298" s="20" t="s">
        <v>27</v>
      </c>
      <c r="C298" s="43" t="s">
        <v>119</v>
      </c>
      <c r="D298" s="43" t="s">
        <v>660</v>
      </c>
      <c r="E298" s="33" t="s">
        <v>2415</v>
      </c>
      <c r="F298" s="33" t="s">
        <v>2415</v>
      </c>
      <c r="G298" s="33">
        <v>57</v>
      </c>
      <c r="H298" s="33">
        <v>48</v>
      </c>
      <c r="I298" s="33">
        <v>9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5" t="s">
        <v>2458</v>
      </c>
      <c r="Q298" s="7" t="str">
        <f>IF(P298="","",VLOOKUP(P298,Sheet2!$A$14:$B$79,2,0))</f>
        <v>回復期リハビリテーション病棟入院料５</v>
      </c>
      <c r="R298" s="33">
        <v>57</v>
      </c>
    </row>
    <row r="299" spans="1:18" x14ac:dyDescent="0.15">
      <c r="A299" s="20" t="s">
        <v>1779</v>
      </c>
      <c r="B299" s="20" t="s">
        <v>27</v>
      </c>
      <c r="C299" s="43" t="s">
        <v>119</v>
      </c>
      <c r="D299" s="43" t="s">
        <v>661</v>
      </c>
      <c r="E299" s="33" t="s">
        <v>2414</v>
      </c>
      <c r="F299" s="33" t="s">
        <v>2414</v>
      </c>
      <c r="G299" s="33">
        <v>58</v>
      </c>
      <c r="H299" s="33">
        <v>54</v>
      </c>
      <c r="I299" s="33">
        <v>4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5" t="s">
        <v>2434</v>
      </c>
      <c r="Q299" s="7" t="str">
        <f>IF(P299="","",VLOOKUP(P299,Sheet2!$A$14:$B$79,2,0))</f>
        <v>急性期一般入院料１</v>
      </c>
      <c r="R299" s="33">
        <v>58</v>
      </c>
    </row>
    <row r="300" spans="1:18" x14ac:dyDescent="0.15">
      <c r="A300" s="20" t="s">
        <v>1779</v>
      </c>
      <c r="B300" s="20" t="s">
        <v>27</v>
      </c>
      <c r="C300" s="43" t="s">
        <v>119</v>
      </c>
      <c r="D300" s="43" t="s">
        <v>662</v>
      </c>
      <c r="E300" s="33" t="s">
        <v>2415</v>
      </c>
      <c r="F300" s="33" t="s">
        <v>2415</v>
      </c>
      <c r="G300" s="33">
        <v>59</v>
      </c>
      <c r="H300" s="33">
        <v>54</v>
      </c>
      <c r="I300" s="33">
        <v>5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5" t="s">
        <v>2471</v>
      </c>
      <c r="Q300" s="7" t="str">
        <f>IF(P300="","",VLOOKUP(P300,Sheet2!$A$14:$B$79,2,0))</f>
        <v>地域包括ケア病棟入院料２</v>
      </c>
      <c r="R300" s="33">
        <v>59</v>
      </c>
    </row>
    <row r="301" spans="1:18" x14ac:dyDescent="0.15">
      <c r="A301" s="20" t="s">
        <v>1779</v>
      </c>
      <c r="B301" s="20" t="s">
        <v>27</v>
      </c>
      <c r="C301" s="43" t="s">
        <v>119</v>
      </c>
      <c r="D301" s="43" t="s">
        <v>663</v>
      </c>
      <c r="E301" s="33" t="s">
        <v>2414</v>
      </c>
      <c r="F301" s="33" t="s">
        <v>2414</v>
      </c>
      <c r="G301" s="33">
        <v>59</v>
      </c>
      <c r="H301" s="33">
        <v>55</v>
      </c>
      <c r="I301" s="33">
        <v>4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5" t="s">
        <v>2434</v>
      </c>
      <c r="Q301" s="7" t="str">
        <f>IF(P301="","",VLOOKUP(P301,Sheet2!$A$14:$B$79,2,0))</f>
        <v>急性期一般入院料１</v>
      </c>
      <c r="R301" s="33">
        <v>59</v>
      </c>
    </row>
    <row r="302" spans="1:18" x14ac:dyDescent="0.15">
      <c r="A302" s="20" t="s">
        <v>1779</v>
      </c>
      <c r="B302" s="20" t="s">
        <v>27</v>
      </c>
      <c r="C302" s="43" t="s">
        <v>119</v>
      </c>
      <c r="D302" s="43" t="s">
        <v>664</v>
      </c>
      <c r="E302" s="33" t="s">
        <v>2414</v>
      </c>
      <c r="F302" s="33" t="s">
        <v>2414</v>
      </c>
      <c r="G302" s="33">
        <v>33</v>
      </c>
      <c r="H302" s="33">
        <v>31</v>
      </c>
      <c r="I302" s="33">
        <v>2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5" t="s">
        <v>2434</v>
      </c>
      <c r="Q302" s="7" t="str">
        <f>IF(P302="","",VLOOKUP(P302,Sheet2!$A$14:$B$79,2,0))</f>
        <v>急性期一般入院料１</v>
      </c>
      <c r="R302" s="33">
        <v>33</v>
      </c>
    </row>
    <row r="303" spans="1:18" x14ac:dyDescent="0.15">
      <c r="A303" s="20" t="s">
        <v>1779</v>
      </c>
      <c r="B303" s="20" t="s">
        <v>27</v>
      </c>
      <c r="C303" s="43" t="s">
        <v>119</v>
      </c>
      <c r="D303" s="43" t="s">
        <v>665</v>
      </c>
      <c r="E303" s="33" t="s">
        <v>2414</v>
      </c>
      <c r="F303" s="33" t="s">
        <v>2414</v>
      </c>
      <c r="G303" s="33">
        <v>16</v>
      </c>
      <c r="H303" s="33">
        <v>16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5" t="s">
        <v>2443</v>
      </c>
      <c r="Q303" s="7" t="str">
        <f>IF(P303="","",VLOOKUP(P303,Sheet2!$A$14:$B$79,2,0))</f>
        <v>特殊疾患病棟入院料１</v>
      </c>
      <c r="R303" s="33">
        <v>16</v>
      </c>
    </row>
    <row r="304" spans="1:18" x14ac:dyDescent="0.15">
      <c r="A304" s="20"/>
      <c r="B304" s="20"/>
      <c r="C304" s="43" t="s">
        <v>2332</v>
      </c>
      <c r="D304" s="20"/>
      <c r="E304" s="20"/>
      <c r="F304" s="20"/>
      <c r="G304" s="26">
        <f>SUM(G294:G303)</f>
        <v>453</v>
      </c>
      <c r="H304" s="26">
        <f t="shared" ref="H304:O304" si="52">SUM(H294:H303)</f>
        <v>429</v>
      </c>
      <c r="I304" s="26">
        <f t="shared" si="52"/>
        <v>24</v>
      </c>
      <c r="J304" s="26">
        <f t="shared" si="52"/>
        <v>0</v>
      </c>
      <c r="K304" s="26">
        <f t="shared" si="52"/>
        <v>0</v>
      </c>
      <c r="L304" s="26">
        <f t="shared" si="52"/>
        <v>0</v>
      </c>
      <c r="M304" s="26">
        <f t="shared" si="52"/>
        <v>0</v>
      </c>
      <c r="N304" s="26">
        <f t="shared" si="52"/>
        <v>0</v>
      </c>
      <c r="O304" s="26">
        <f t="shared" si="52"/>
        <v>0</v>
      </c>
      <c r="P304" s="20"/>
      <c r="Q304" s="7" t="str">
        <f>IF(P304="","",VLOOKUP(P304,Sheet2!$A$14:$B$79,2,0))</f>
        <v/>
      </c>
      <c r="R304" s="26"/>
    </row>
    <row r="305" spans="1:18" x14ac:dyDescent="0.15">
      <c r="A305" s="20" t="s">
        <v>1779</v>
      </c>
      <c r="B305" s="20" t="s">
        <v>27</v>
      </c>
      <c r="C305" s="43" t="s">
        <v>244</v>
      </c>
      <c r="D305" s="43" t="s">
        <v>530</v>
      </c>
      <c r="E305" s="33" t="s">
        <v>2414</v>
      </c>
      <c r="F305" s="33" t="s">
        <v>2414</v>
      </c>
      <c r="G305" s="33">
        <v>20</v>
      </c>
      <c r="H305" s="33">
        <v>20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5" t="s">
        <v>2448</v>
      </c>
      <c r="Q305" s="7" t="str">
        <f>IF(P305="","",VLOOKUP(P305,Sheet2!$A$14:$B$79,2,0))</f>
        <v>急性期一般入院料７</v>
      </c>
      <c r="R305" s="33">
        <v>20</v>
      </c>
    </row>
    <row r="306" spans="1:18" x14ac:dyDescent="0.15">
      <c r="A306" s="20" t="s">
        <v>1779</v>
      </c>
      <c r="B306" s="20" t="s">
        <v>27</v>
      </c>
      <c r="C306" s="43" t="s">
        <v>244</v>
      </c>
      <c r="D306" s="43" t="s">
        <v>523</v>
      </c>
      <c r="E306" s="33" t="s">
        <v>2412</v>
      </c>
      <c r="F306" s="33" t="s">
        <v>2412</v>
      </c>
      <c r="G306" s="33">
        <v>0</v>
      </c>
      <c r="H306" s="33">
        <v>0</v>
      </c>
      <c r="I306" s="33">
        <v>0</v>
      </c>
      <c r="J306" s="33">
        <v>50</v>
      </c>
      <c r="K306" s="33">
        <v>50</v>
      </c>
      <c r="L306" s="33">
        <v>0</v>
      </c>
      <c r="M306" s="33">
        <v>0</v>
      </c>
      <c r="N306" s="33">
        <v>0</v>
      </c>
      <c r="O306" s="33">
        <v>0</v>
      </c>
      <c r="P306" s="35" t="s">
        <v>2429</v>
      </c>
      <c r="Q306" s="7" t="str">
        <f>IF(P306="","",VLOOKUP(P306,Sheet2!$A$14:$B$79,2,0))</f>
        <v>療養病棟入院料１</v>
      </c>
      <c r="R306" s="33">
        <v>50</v>
      </c>
    </row>
    <row r="307" spans="1:18" x14ac:dyDescent="0.15">
      <c r="A307" s="20" t="s">
        <v>1779</v>
      </c>
      <c r="B307" s="20" t="s">
        <v>27</v>
      </c>
      <c r="C307" s="43" t="s">
        <v>244</v>
      </c>
      <c r="D307" s="43" t="s">
        <v>524</v>
      </c>
      <c r="E307" s="33" t="s">
        <v>2415</v>
      </c>
      <c r="F307" s="33" t="s">
        <v>2415</v>
      </c>
      <c r="G307" s="33">
        <v>0</v>
      </c>
      <c r="H307" s="33">
        <v>0</v>
      </c>
      <c r="I307" s="33">
        <v>0</v>
      </c>
      <c r="J307" s="33">
        <v>50</v>
      </c>
      <c r="K307" s="33">
        <v>50</v>
      </c>
      <c r="L307" s="33">
        <v>0</v>
      </c>
      <c r="M307" s="33">
        <v>0</v>
      </c>
      <c r="N307" s="33">
        <v>0</v>
      </c>
      <c r="O307" s="33">
        <v>0</v>
      </c>
      <c r="P307" s="35" t="s">
        <v>2442</v>
      </c>
      <c r="Q307" s="7" t="str">
        <f>IF(P307="","",VLOOKUP(P307,Sheet2!$A$14:$B$79,2,0))</f>
        <v>回復期リハビリテーション病棟入院料２</v>
      </c>
      <c r="R307" s="33">
        <v>50</v>
      </c>
    </row>
    <row r="308" spans="1:18" x14ac:dyDescent="0.15">
      <c r="A308" s="20"/>
      <c r="B308" s="20"/>
      <c r="C308" s="43" t="s">
        <v>2333</v>
      </c>
      <c r="D308" s="20"/>
      <c r="E308" s="20"/>
      <c r="F308" s="20"/>
      <c r="G308" s="26">
        <f>SUM(G305:G307)</f>
        <v>20</v>
      </c>
      <c r="H308" s="26">
        <f t="shared" ref="H308:O308" si="53">SUM(H305:H307)</f>
        <v>20</v>
      </c>
      <c r="I308" s="26">
        <f t="shared" si="53"/>
        <v>0</v>
      </c>
      <c r="J308" s="26">
        <f t="shared" si="53"/>
        <v>100</v>
      </c>
      <c r="K308" s="26">
        <f t="shared" si="53"/>
        <v>100</v>
      </c>
      <c r="L308" s="26">
        <f t="shared" si="53"/>
        <v>0</v>
      </c>
      <c r="M308" s="26">
        <f t="shared" si="53"/>
        <v>0</v>
      </c>
      <c r="N308" s="26">
        <f t="shared" si="53"/>
        <v>0</v>
      </c>
      <c r="O308" s="26">
        <f t="shared" si="53"/>
        <v>0</v>
      </c>
      <c r="P308" s="20"/>
      <c r="Q308" s="7" t="str">
        <f>IF(P308="","",VLOOKUP(P308,Sheet2!$A$14:$B$79,2,0))</f>
        <v/>
      </c>
      <c r="R308" s="26"/>
    </row>
    <row r="309" spans="1:18" x14ac:dyDescent="0.15">
      <c r="A309" s="20" t="s">
        <v>1779</v>
      </c>
      <c r="B309" s="20" t="s">
        <v>27</v>
      </c>
      <c r="C309" s="43" t="s">
        <v>307</v>
      </c>
      <c r="D309" s="43" t="s">
        <v>2334</v>
      </c>
      <c r="E309" s="33" t="s">
        <v>2412</v>
      </c>
      <c r="F309" s="33" t="s">
        <v>2412</v>
      </c>
      <c r="G309" s="33">
        <v>0</v>
      </c>
      <c r="H309" s="33">
        <v>0</v>
      </c>
      <c r="I309" s="33">
        <v>0</v>
      </c>
      <c r="J309" s="33">
        <v>50</v>
      </c>
      <c r="K309" s="33">
        <v>50</v>
      </c>
      <c r="L309" s="33">
        <v>0</v>
      </c>
      <c r="M309" s="33">
        <v>0</v>
      </c>
      <c r="N309" s="33">
        <v>0</v>
      </c>
      <c r="O309" s="33">
        <v>0</v>
      </c>
      <c r="P309" s="35" t="s">
        <v>2429</v>
      </c>
      <c r="Q309" s="7" t="str">
        <f>IF(P309="","",VLOOKUP(P309,Sheet2!$A$14:$B$79,2,0))</f>
        <v>療養病棟入院料１</v>
      </c>
      <c r="R309" s="33">
        <v>50</v>
      </c>
    </row>
    <row r="310" spans="1:18" x14ac:dyDescent="0.15">
      <c r="A310" s="20" t="s">
        <v>1779</v>
      </c>
      <c r="B310" s="20" t="s">
        <v>27</v>
      </c>
      <c r="C310" s="43" t="s">
        <v>307</v>
      </c>
      <c r="D310" s="43" t="s">
        <v>550</v>
      </c>
      <c r="E310" s="33" t="s">
        <v>2412</v>
      </c>
      <c r="F310" s="33" t="s">
        <v>2412</v>
      </c>
      <c r="G310" s="33">
        <v>0</v>
      </c>
      <c r="H310" s="33">
        <v>0</v>
      </c>
      <c r="I310" s="33">
        <v>0</v>
      </c>
      <c r="J310" s="33">
        <v>53</v>
      </c>
      <c r="K310" s="33">
        <v>53</v>
      </c>
      <c r="L310" s="33">
        <v>0</v>
      </c>
      <c r="M310" s="33">
        <v>0</v>
      </c>
      <c r="N310" s="33">
        <v>0</v>
      </c>
      <c r="O310" s="33">
        <v>0</v>
      </c>
      <c r="P310" s="35" t="s">
        <v>2429</v>
      </c>
      <c r="Q310" s="7" t="str">
        <f>IF(P310="","",VLOOKUP(P310,Sheet2!$A$14:$B$79,2,0))</f>
        <v>療養病棟入院料１</v>
      </c>
      <c r="R310" s="33">
        <v>53</v>
      </c>
    </row>
    <row r="311" spans="1:18" x14ac:dyDescent="0.15">
      <c r="A311" s="20" t="s">
        <v>1779</v>
      </c>
      <c r="B311" s="20" t="s">
        <v>27</v>
      </c>
      <c r="C311" s="43" t="s">
        <v>307</v>
      </c>
      <c r="D311" s="43" t="s">
        <v>883</v>
      </c>
      <c r="E311" s="33" t="s">
        <v>2412</v>
      </c>
      <c r="F311" s="33" t="s">
        <v>2412</v>
      </c>
      <c r="G311" s="33">
        <v>45</v>
      </c>
      <c r="H311" s="33">
        <v>45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5" t="s">
        <v>2441</v>
      </c>
      <c r="Q311" s="7" t="str">
        <f>IF(P311="","",VLOOKUP(P311,Sheet2!$A$14:$B$79,2,0))</f>
        <v>障害者施設等10対１入院基本料</v>
      </c>
      <c r="R311" s="33">
        <v>45</v>
      </c>
    </row>
    <row r="312" spans="1:18" x14ac:dyDescent="0.15">
      <c r="A312" s="20" t="s">
        <v>1779</v>
      </c>
      <c r="B312" s="20" t="s">
        <v>27</v>
      </c>
      <c r="C312" s="43" t="s">
        <v>307</v>
      </c>
      <c r="D312" s="43" t="s">
        <v>2335</v>
      </c>
      <c r="E312" s="33" t="s">
        <v>2415</v>
      </c>
      <c r="F312" s="33" t="s">
        <v>2412</v>
      </c>
      <c r="G312" s="33">
        <v>0</v>
      </c>
      <c r="H312" s="33">
        <v>0</v>
      </c>
      <c r="I312" s="33">
        <v>0</v>
      </c>
      <c r="J312" s="33">
        <v>47</v>
      </c>
      <c r="K312" s="33">
        <v>47</v>
      </c>
      <c r="L312" s="33">
        <v>0</v>
      </c>
      <c r="M312" s="33">
        <v>0</v>
      </c>
      <c r="N312" s="33">
        <v>0</v>
      </c>
      <c r="O312" s="33">
        <v>0</v>
      </c>
      <c r="P312" s="35" t="s">
        <v>2439</v>
      </c>
      <c r="Q312" s="7" t="str">
        <f>IF(P312="","",VLOOKUP(P312,Sheet2!$A$14:$B$79,2,0))</f>
        <v>回復期リハビリテーション病棟入院料１</v>
      </c>
      <c r="R312" s="33">
        <v>47</v>
      </c>
    </row>
    <row r="313" spans="1:18" x14ac:dyDescent="0.15">
      <c r="A313" s="20" t="s">
        <v>1779</v>
      </c>
      <c r="B313" s="20" t="s">
        <v>27</v>
      </c>
      <c r="C313" s="43" t="s">
        <v>307</v>
      </c>
      <c r="D313" s="43" t="s">
        <v>2245</v>
      </c>
      <c r="E313" s="33" t="s">
        <v>2412</v>
      </c>
      <c r="F313" s="33" t="s">
        <v>2415</v>
      </c>
      <c r="G313" s="33">
        <v>0</v>
      </c>
      <c r="H313" s="33">
        <v>0</v>
      </c>
      <c r="I313" s="33">
        <v>0</v>
      </c>
      <c r="J313" s="33">
        <v>59</v>
      </c>
      <c r="K313" s="33">
        <v>59</v>
      </c>
      <c r="L313" s="33">
        <v>0</v>
      </c>
      <c r="M313" s="33">
        <v>59</v>
      </c>
      <c r="N313" s="33">
        <v>59</v>
      </c>
      <c r="O313" s="33">
        <v>0</v>
      </c>
      <c r="P313" s="33"/>
      <c r="Q313" s="7" t="str">
        <f>IF(P313="","",VLOOKUP(P313,Sheet2!$A$14:$B$79,2,0))</f>
        <v/>
      </c>
      <c r="R313" s="33">
        <v>0</v>
      </c>
    </row>
    <row r="314" spans="1:18" x14ac:dyDescent="0.15">
      <c r="A314" s="20" t="s">
        <v>1779</v>
      </c>
      <c r="B314" s="20" t="s">
        <v>27</v>
      </c>
      <c r="C314" s="43" t="s">
        <v>307</v>
      </c>
      <c r="D314" s="43" t="s">
        <v>2336</v>
      </c>
      <c r="E314" s="33" t="s">
        <v>2412</v>
      </c>
      <c r="F314" s="33" t="s">
        <v>2412</v>
      </c>
      <c r="G314" s="33">
        <v>0</v>
      </c>
      <c r="H314" s="33">
        <v>0</v>
      </c>
      <c r="I314" s="33">
        <v>0</v>
      </c>
      <c r="J314" s="33">
        <v>60</v>
      </c>
      <c r="K314" s="33">
        <v>60</v>
      </c>
      <c r="L314" s="33">
        <v>0</v>
      </c>
      <c r="M314" s="33">
        <v>0</v>
      </c>
      <c r="N314" s="33">
        <v>0</v>
      </c>
      <c r="O314" s="33">
        <v>0</v>
      </c>
      <c r="P314" s="35" t="s">
        <v>2429</v>
      </c>
      <c r="Q314" s="7" t="str">
        <f>IF(P314="","",VLOOKUP(P314,Sheet2!$A$14:$B$79,2,0))</f>
        <v>療養病棟入院料１</v>
      </c>
      <c r="R314" s="33">
        <v>60</v>
      </c>
    </row>
    <row r="315" spans="1:18" x14ac:dyDescent="0.15">
      <c r="A315" s="20" t="s">
        <v>1779</v>
      </c>
      <c r="B315" s="20" t="s">
        <v>27</v>
      </c>
      <c r="C315" s="43" t="s">
        <v>307</v>
      </c>
      <c r="D315" s="43" t="s">
        <v>884</v>
      </c>
      <c r="E315" s="33" t="s">
        <v>2412</v>
      </c>
      <c r="F315" s="33" t="s">
        <v>2412</v>
      </c>
      <c r="G315" s="33">
        <v>0</v>
      </c>
      <c r="H315" s="33">
        <v>0</v>
      </c>
      <c r="I315" s="33">
        <v>0</v>
      </c>
      <c r="J315" s="33">
        <v>57</v>
      </c>
      <c r="K315" s="33">
        <v>57</v>
      </c>
      <c r="L315" s="33">
        <v>0</v>
      </c>
      <c r="M315" s="33">
        <v>0</v>
      </c>
      <c r="N315" s="33">
        <v>0</v>
      </c>
      <c r="O315" s="33">
        <v>0</v>
      </c>
      <c r="P315" s="35" t="s">
        <v>2429</v>
      </c>
      <c r="Q315" s="7" t="str">
        <f>IF(P315="","",VLOOKUP(P315,Sheet2!$A$14:$B$79,2,0))</f>
        <v>療養病棟入院料１</v>
      </c>
      <c r="R315" s="33">
        <v>57</v>
      </c>
    </row>
    <row r="316" spans="1:18" x14ac:dyDescent="0.15">
      <c r="A316" s="20" t="s">
        <v>1779</v>
      </c>
      <c r="B316" s="20" t="s">
        <v>27</v>
      </c>
      <c r="C316" s="43" t="s">
        <v>307</v>
      </c>
      <c r="D316" s="43" t="s">
        <v>885</v>
      </c>
      <c r="E316" s="33" t="s">
        <v>2412</v>
      </c>
      <c r="F316" s="33" t="s">
        <v>2412</v>
      </c>
      <c r="G316" s="33">
        <v>56</v>
      </c>
      <c r="H316" s="33">
        <v>56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5" t="s">
        <v>2441</v>
      </c>
      <c r="Q316" s="7" t="str">
        <f>IF(P316="","",VLOOKUP(P316,Sheet2!$A$14:$B$79,2,0))</f>
        <v>障害者施設等10対１入院基本料</v>
      </c>
      <c r="R316" s="33">
        <v>56</v>
      </c>
    </row>
    <row r="317" spans="1:18" x14ac:dyDescent="0.15">
      <c r="A317" s="20" t="s">
        <v>1779</v>
      </c>
      <c r="B317" s="20" t="s">
        <v>27</v>
      </c>
      <c r="C317" s="43" t="s">
        <v>307</v>
      </c>
      <c r="D317" s="43" t="s">
        <v>2337</v>
      </c>
      <c r="E317" s="33" t="s">
        <v>2412</v>
      </c>
      <c r="F317" s="33" t="s">
        <v>2413</v>
      </c>
      <c r="G317" s="33">
        <v>0</v>
      </c>
      <c r="H317" s="33">
        <v>0</v>
      </c>
      <c r="I317" s="33">
        <v>0</v>
      </c>
      <c r="J317" s="33">
        <v>53</v>
      </c>
      <c r="K317" s="33">
        <v>53</v>
      </c>
      <c r="L317" s="33">
        <v>0</v>
      </c>
      <c r="M317" s="33">
        <v>53</v>
      </c>
      <c r="N317" s="33">
        <v>53</v>
      </c>
      <c r="O317" s="33">
        <v>0</v>
      </c>
      <c r="P317" s="33"/>
      <c r="Q317" s="7" t="str">
        <f>IF(P317="","",VLOOKUP(P317,Sheet2!$A$14:$B$79,2,0))</f>
        <v/>
      </c>
      <c r="R317" s="33">
        <v>0</v>
      </c>
    </row>
    <row r="318" spans="1:18" x14ac:dyDescent="0.15">
      <c r="A318" s="20"/>
      <c r="B318" s="20"/>
      <c r="C318" s="43" t="s">
        <v>2338</v>
      </c>
      <c r="D318" s="20"/>
      <c r="E318" s="20"/>
      <c r="F318" s="20"/>
      <c r="G318" s="26">
        <f>SUM(G309:G317)</f>
        <v>101</v>
      </c>
      <c r="H318" s="26">
        <f t="shared" ref="H318:O318" si="54">SUM(H309:H317)</f>
        <v>101</v>
      </c>
      <c r="I318" s="26">
        <f t="shared" si="54"/>
        <v>0</v>
      </c>
      <c r="J318" s="26">
        <f t="shared" si="54"/>
        <v>379</v>
      </c>
      <c r="K318" s="26">
        <f t="shared" si="54"/>
        <v>379</v>
      </c>
      <c r="L318" s="26">
        <f t="shared" si="54"/>
        <v>0</v>
      </c>
      <c r="M318" s="26">
        <f t="shared" si="54"/>
        <v>112</v>
      </c>
      <c r="N318" s="26">
        <f t="shared" si="54"/>
        <v>112</v>
      </c>
      <c r="O318" s="26">
        <f t="shared" si="54"/>
        <v>0</v>
      </c>
      <c r="P318" s="20"/>
      <c r="Q318" s="7" t="str">
        <f>IF(P318="","",VLOOKUP(P318,Sheet2!$A$14:$B$79,2,0))</f>
        <v/>
      </c>
      <c r="R318" s="26"/>
    </row>
    <row r="319" spans="1:18" x14ac:dyDescent="0.15">
      <c r="A319" s="20" t="s">
        <v>1779</v>
      </c>
      <c r="B319" s="20" t="s">
        <v>27</v>
      </c>
      <c r="C319" s="43" t="s">
        <v>317</v>
      </c>
      <c r="D319" s="43" t="s">
        <v>1108</v>
      </c>
      <c r="E319" s="33" t="s">
        <v>2417</v>
      </c>
      <c r="F319" s="33" t="s">
        <v>2417</v>
      </c>
      <c r="G319" s="33">
        <v>14</v>
      </c>
      <c r="H319" s="33">
        <v>14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5" t="s">
        <v>2435</v>
      </c>
      <c r="Q319" s="7" t="str">
        <f>IF(P319="","",VLOOKUP(P319,Sheet2!$A$14:$B$79,2,0))</f>
        <v>特定集中治療室管理料３</v>
      </c>
      <c r="R319" s="33">
        <v>14</v>
      </c>
    </row>
    <row r="320" spans="1:18" x14ac:dyDescent="0.15">
      <c r="A320" s="20" t="s">
        <v>1779</v>
      </c>
      <c r="B320" s="20" t="s">
        <v>27</v>
      </c>
      <c r="C320" s="43" t="s">
        <v>317</v>
      </c>
      <c r="D320" s="43" t="s">
        <v>1111</v>
      </c>
      <c r="E320" s="33" t="s">
        <v>2414</v>
      </c>
      <c r="F320" s="33" t="s">
        <v>2414</v>
      </c>
      <c r="G320" s="33">
        <v>58</v>
      </c>
      <c r="H320" s="33">
        <v>46</v>
      </c>
      <c r="I320" s="33">
        <v>12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5" t="s">
        <v>2454</v>
      </c>
      <c r="Q320" s="7" t="str">
        <f>IF(P320="","",VLOOKUP(P320,Sheet2!$A$14:$B$79,2,0))</f>
        <v>小児入院医療管理料１</v>
      </c>
      <c r="R320" s="33">
        <v>46</v>
      </c>
    </row>
    <row r="321" spans="1:18" x14ac:dyDescent="0.15">
      <c r="A321" s="20" t="s">
        <v>1779</v>
      </c>
      <c r="B321" s="20" t="s">
        <v>27</v>
      </c>
      <c r="C321" s="43" t="s">
        <v>317</v>
      </c>
      <c r="D321" s="43" t="s">
        <v>998</v>
      </c>
      <c r="E321" s="33" t="s">
        <v>2414</v>
      </c>
      <c r="F321" s="33" t="s">
        <v>2414</v>
      </c>
      <c r="G321" s="33">
        <v>78</v>
      </c>
      <c r="H321" s="33">
        <v>60</v>
      </c>
      <c r="I321" s="33">
        <v>18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5" t="s">
        <v>2426</v>
      </c>
      <c r="Q321" s="7" t="str">
        <f>IF(P321="","",VLOOKUP(P321,Sheet2!$A$14:$B$79,2,0))</f>
        <v>急性期一般入院料４</v>
      </c>
      <c r="R321" s="33">
        <v>60</v>
      </c>
    </row>
    <row r="322" spans="1:18" x14ac:dyDescent="0.15">
      <c r="A322" s="20" t="s">
        <v>1779</v>
      </c>
      <c r="B322" s="20" t="s">
        <v>27</v>
      </c>
      <c r="C322" s="43" t="s">
        <v>317</v>
      </c>
      <c r="D322" s="43" t="s">
        <v>999</v>
      </c>
      <c r="E322" s="33" t="s">
        <v>2417</v>
      </c>
      <c r="F322" s="33" t="s">
        <v>2417</v>
      </c>
      <c r="G322" s="33">
        <v>39</v>
      </c>
      <c r="H322" s="33">
        <v>20</v>
      </c>
      <c r="I322" s="33">
        <v>19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5" t="s">
        <v>2459</v>
      </c>
      <c r="Q322" s="7" t="str">
        <f>IF(P322="","",VLOOKUP(P322,Sheet2!$A$14:$B$79,2,0))</f>
        <v>救命救急入院料１</v>
      </c>
      <c r="R322" s="33">
        <v>20</v>
      </c>
    </row>
    <row r="323" spans="1:18" x14ac:dyDescent="0.15">
      <c r="A323" s="20" t="s">
        <v>1779</v>
      </c>
      <c r="B323" s="20" t="s">
        <v>27</v>
      </c>
      <c r="C323" s="43" t="s">
        <v>317</v>
      </c>
      <c r="D323" s="43" t="s">
        <v>1110</v>
      </c>
      <c r="E323" s="33" t="s">
        <v>2414</v>
      </c>
      <c r="F323" s="33" t="s">
        <v>2414</v>
      </c>
      <c r="G323" s="33">
        <v>70</v>
      </c>
      <c r="H323" s="33">
        <v>60</v>
      </c>
      <c r="I323" s="33">
        <v>10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5" t="s">
        <v>2426</v>
      </c>
      <c r="Q323" s="7" t="str">
        <f>IF(P323="","",VLOOKUP(P323,Sheet2!$A$14:$B$79,2,0))</f>
        <v>急性期一般入院料４</v>
      </c>
      <c r="R323" s="33">
        <v>60</v>
      </c>
    </row>
    <row r="324" spans="1:18" x14ac:dyDescent="0.15">
      <c r="A324" s="20" t="s">
        <v>1779</v>
      </c>
      <c r="B324" s="20" t="s">
        <v>27</v>
      </c>
      <c r="C324" s="43" t="s">
        <v>317</v>
      </c>
      <c r="D324" s="43" t="s">
        <v>1105</v>
      </c>
      <c r="E324" s="33" t="s">
        <v>2414</v>
      </c>
      <c r="F324" s="33" t="s">
        <v>2414</v>
      </c>
      <c r="G324" s="33">
        <v>74</v>
      </c>
      <c r="H324" s="33">
        <v>53</v>
      </c>
      <c r="I324" s="33">
        <v>21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5" t="s">
        <v>2454</v>
      </c>
      <c r="Q324" s="7" t="str">
        <f>IF(P324="","",VLOOKUP(P324,Sheet2!$A$14:$B$79,2,0))</f>
        <v>小児入院医療管理料１</v>
      </c>
      <c r="R324" s="33">
        <v>53</v>
      </c>
    </row>
    <row r="325" spans="1:18" x14ac:dyDescent="0.15">
      <c r="A325" s="20" t="s">
        <v>1779</v>
      </c>
      <c r="B325" s="20" t="s">
        <v>27</v>
      </c>
      <c r="C325" s="43" t="s">
        <v>317</v>
      </c>
      <c r="D325" s="43" t="s">
        <v>1106</v>
      </c>
      <c r="E325" s="33" t="s">
        <v>2416</v>
      </c>
      <c r="F325" s="33" t="s">
        <v>2414</v>
      </c>
      <c r="G325" s="33">
        <v>18</v>
      </c>
      <c r="H325" s="33">
        <v>0</v>
      </c>
      <c r="I325" s="33">
        <v>18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/>
      <c r="Q325" s="7" t="str">
        <f>IF(P325="","",VLOOKUP(P325,Sheet2!$A$14:$B$79,2,0))</f>
        <v/>
      </c>
      <c r="R325" s="33">
        <v>0</v>
      </c>
    </row>
    <row r="326" spans="1:18" x14ac:dyDescent="0.15">
      <c r="A326" s="20" t="s">
        <v>1779</v>
      </c>
      <c r="B326" s="20" t="s">
        <v>27</v>
      </c>
      <c r="C326" s="43" t="s">
        <v>317</v>
      </c>
      <c r="D326" s="43" t="s">
        <v>1113</v>
      </c>
      <c r="E326" s="33" t="s">
        <v>2414</v>
      </c>
      <c r="F326" s="33" t="s">
        <v>2414</v>
      </c>
      <c r="G326" s="33">
        <v>88</v>
      </c>
      <c r="H326" s="33">
        <v>60</v>
      </c>
      <c r="I326" s="33">
        <v>28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5" t="s">
        <v>2426</v>
      </c>
      <c r="Q326" s="7" t="str">
        <f>IF(P326="","",VLOOKUP(P326,Sheet2!$A$14:$B$79,2,0))</f>
        <v>急性期一般入院料４</v>
      </c>
      <c r="R326" s="33">
        <v>60</v>
      </c>
    </row>
    <row r="327" spans="1:18" x14ac:dyDescent="0.15">
      <c r="A327" s="20"/>
      <c r="B327" s="20"/>
      <c r="C327" s="43" t="s">
        <v>2339</v>
      </c>
      <c r="D327" s="20"/>
      <c r="E327" s="20"/>
      <c r="F327" s="20"/>
      <c r="G327" s="26">
        <f>SUM(G319:G326)</f>
        <v>439</v>
      </c>
      <c r="H327" s="26">
        <f t="shared" ref="H327:O327" si="55">SUM(H319:H326)</f>
        <v>313</v>
      </c>
      <c r="I327" s="26">
        <f t="shared" si="55"/>
        <v>126</v>
      </c>
      <c r="J327" s="26">
        <f t="shared" si="55"/>
        <v>0</v>
      </c>
      <c r="K327" s="26">
        <f t="shared" si="55"/>
        <v>0</v>
      </c>
      <c r="L327" s="26">
        <f t="shared" si="55"/>
        <v>0</v>
      </c>
      <c r="M327" s="26">
        <f t="shared" si="55"/>
        <v>0</v>
      </c>
      <c r="N327" s="26">
        <f t="shared" si="55"/>
        <v>0</v>
      </c>
      <c r="O327" s="26">
        <f t="shared" si="55"/>
        <v>0</v>
      </c>
      <c r="P327" s="20"/>
      <c r="Q327" s="7" t="str">
        <f>IF(P327="","",VLOOKUP(P327,Sheet2!$A$14:$B$79,2,0))</f>
        <v/>
      </c>
      <c r="R327" s="26"/>
    </row>
    <row r="328" spans="1:18" x14ac:dyDescent="0.15">
      <c r="A328" s="20" t="s">
        <v>1779</v>
      </c>
      <c r="B328" s="20" t="s">
        <v>4</v>
      </c>
      <c r="C328" s="43" t="s">
        <v>288</v>
      </c>
      <c r="D328" s="43" t="s">
        <v>2340</v>
      </c>
      <c r="E328" s="33" t="s">
        <v>2414</v>
      </c>
      <c r="F328" s="33" t="s">
        <v>2414</v>
      </c>
      <c r="G328" s="33">
        <v>65</v>
      </c>
      <c r="H328" s="33">
        <v>65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5" t="s">
        <v>2440</v>
      </c>
      <c r="Q328" s="7" t="str">
        <f>IF(P328="","",VLOOKUP(P328,Sheet2!$A$14:$B$79,2,0))</f>
        <v>地域一般入院料２</v>
      </c>
      <c r="R328" s="33">
        <v>65</v>
      </c>
    </row>
    <row r="329" spans="1:18" x14ac:dyDescent="0.15">
      <c r="A329" s="20" t="s">
        <v>1779</v>
      </c>
      <c r="B329" s="20" t="s">
        <v>4</v>
      </c>
      <c r="C329" s="43" t="s">
        <v>288</v>
      </c>
      <c r="D329" s="43" t="s">
        <v>433</v>
      </c>
      <c r="E329" s="33" t="s">
        <v>2414</v>
      </c>
      <c r="F329" s="33" t="s">
        <v>2414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/>
      <c r="Q329" s="7" t="str">
        <f>IF(P329="","",VLOOKUP(P329,Sheet2!$A$14:$B$79,2,0))</f>
        <v/>
      </c>
      <c r="R329" s="33">
        <v>0</v>
      </c>
    </row>
    <row r="330" spans="1:18" x14ac:dyDescent="0.15">
      <c r="A330" s="20" t="s">
        <v>1779</v>
      </c>
      <c r="B330" s="20" t="s">
        <v>4</v>
      </c>
      <c r="C330" s="43" t="s">
        <v>288</v>
      </c>
      <c r="D330" s="43" t="s">
        <v>433</v>
      </c>
      <c r="E330" s="33" t="s">
        <v>2414</v>
      </c>
      <c r="F330" s="33" t="s">
        <v>2414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/>
      <c r="Q330" s="7" t="str">
        <f>IF(P330="","",VLOOKUP(P330,Sheet2!$A$14:$B$79,2,0))</f>
        <v/>
      </c>
      <c r="R330" s="33">
        <v>0</v>
      </c>
    </row>
    <row r="331" spans="1:18" x14ac:dyDescent="0.15">
      <c r="A331" s="20" t="s">
        <v>1779</v>
      </c>
      <c r="B331" s="20" t="s">
        <v>4</v>
      </c>
      <c r="C331" s="43" t="s">
        <v>288</v>
      </c>
      <c r="D331" s="43" t="s">
        <v>433</v>
      </c>
      <c r="E331" s="33" t="s">
        <v>2414</v>
      </c>
      <c r="F331" s="33" t="s">
        <v>2414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/>
      <c r="Q331" s="7" t="str">
        <f>IF(P331="","",VLOOKUP(P331,Sheet2!$A$14:$B$79,2,0))</f>
        <v/>
      </c>
      <c r="R331" s="33">
        <v>0</v>
      </c>
    </row>
    <row r="332" spans="1:18" x14ac:dyDescent="0.15">
      <c r="A332" s="20" t="s">
        <v>1779</v>
      </c>
      <c r="B332" s="20" t="s">
        <v>4</v>
      </c>
      <c r="C332" s="43" t="s">
        <v>288</v>
      </c>
      <c r="D332" s="43" t="s">
        <v>433</v>
      </c>
      <c r="E332" s="33" t="s">
        <v>2414</v>
      </c>
      <c r="F332" s="33" t="s">
        <v>2414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/>
      <c r="Q332" s="7" t="str">
        <f>IF(P332="","",VLOOKUP(P332,Sheet2!$A$14:$B$79,2,0))</f>
        <v/>
      </c>
      <c r="R332" s="33">
        <v>0</v>
      </c>
    </row>
    <row r="333" spans="1:18" x14ac:dyDescent="0.15">
      <c r="A333" s="20" t="s">
        <v>1779</v>
      </c>
      <c r="B333" s="20" t="s">
        <v>4</v>
      </c>
      <c r="C333" s="43" t="s">
        <v>288</v>
      </c>
      <c r="D333" s="43" t="s">
        <v>433</v>
      </c>
      <c r="E333" s="33" t="s">
        <v>2414</v>
      </c>
      <c r="F333" s="33" t="s">
        <v>2414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/>
      <c r="Q333" s="7" t="str">
        <f>IF(P333="","",VLOOKUP(P333,Sheet2!$A$14:$B$79,2,0))</f>
        <v/>
      </c>
      <c r="R333" s="33">
        <v>0</v>
      </c>
    </row>
    <row r="334" spans="1:18" x14ac:dyDescent="0.15">
      <c r="A334" s="20" t="s">
        <v>1779</v>
      </c>
      <c r="B334" s="20" t="s">
        <v>4</v>
      </c>
      <c r="C334" s="43" t="s">
        <v>288</v>
      </c>
      <c r="D334" s="43" t="s">
        <v>433</v>
      </c>
      <c r="E334" s="33" t="s">
        <v>2414</v>
      </c>
      <c r="F334" s="33" t="s">
        <v>2414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/>
      <c r="Q334" s="7" t="str">
        <f>IF(P334="","",VLOOKUP(P334,Sheet2!$A$14:$B$79,2,0))</f>
        <v/>
      </c>
      <c r="R334" s="33">
        <v>0</v>
      </c>
    </row>
    <row r="335" spans="1:18" x14ac:dyDescent="0.15">
      <c r="A335" s="20" t="s">
        <v>1779</v>
      </c>
      <c r="B335" s="20" t="s">
        <v>4</v>
      </c>
      <c r="C335" s="43" t="s">
        <v>288</v>
      </c>
      <c r="D335" s="43" t="s">
        <v>433</v>
      </c>
      <c r="E335" s="33" t="s">
        <v>2414</v>
      </c>
      <c r="F335" s="33" t="s">
        <v>2414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/>
      <c r="Q335" s="7" t="str">
        <f>IF(P335="","",VLOOKUP(P335,Sheet2!$A$14:$B$79,2,0))</f>
        <v/>
      </c>
      <c r="R335" s="33">
        <v>0</v>
      </c>
    </row>
    <row r="336" spans="1:18" x14ac:dyDescent="0.15">
      <c r="A336" s="20" t="s">
        <v>1779</v>
      </c>
      <c r="B336" s="20" t="s">
        <v>4</v>
      </c>
      <c r="C336" s="43" t="s">
        <v>288</v>
      </c>
      <c r="D336" s="43" t="s">
        <v>433</v>
      </c>
      <c r="E336" s="33" t="s">
        <v>2414</v>
      </c>
      <c r="F336" s="33" t="s">
        <v>2414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/>
      <c r="Q336" s="7" t="str">
        <f>IF(P336="","",VLOOKUP(P336,Sheet2!$A$14:$B$79,2,0))</f>
        <v/>
      </c>
      <c r="R336" s="33">
        <v>0</v>
      </c>
    </row>
    <row r="337" spans="1:18" x14ac:dyDescent="0.15">
      <c r="A337" s="20" t="s">
        <v>1779</v>
      </c>
      <c r="B337" s="20" t="s">
        <v>4</v>
      </c>
      <c r="C337" s="43" t="s">
        <v>288</v>
      </c>
      <c r="D337" s="43" t="s">
        <v>433</v>
      </c>
      <c r="E337" s="33" t="s">
        <v>2414</v>
      </c>
      <c r="F337" s="33" t="s">
        <v>2414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/>
      <c r="Q337" s="7" t="str">
        <f>IF(P337="","",VLOOKUP(P337,Sheet2!$A$14:$B$79,2,0))</f>
        <v/>
      </c>
      <c r="R337" s="33">
        <v>0</v>
      </c>
    </row>
    <row r="338" spans="1:18" x14ac:dyDescent="0.15">
      <c r="A338" s="20"/>
      <c r="B338" s="20"/>
      <c r="C338" s="43" t="s">
        <v>2341</v>
      </c>
      <c r="D338" s="20"/>
      <c r="E338" s="20"/>
      <c r="F338" s="20"/>
      <c r="G338" s="26">
        <f>SUM(G328:G337)</f>
        <v>65</v>
      </c>
      <c r="H338" s="26">
        <f t="shared" ref="H338:O338" si="56">SUM(H328:H337)</f>
        <v>65</v>
      </c>
      <c r="I338" s="26">
        <f t="shared" si="56"/>
        <v>0</v>
      </c>
      <c r="J338" s="26">
        <f t="shared" si="56"/>
        <v>0</v>
      </c>
      <c r="K338" s="26">
        <f t="shared" si="56"/>
        <v>0</v>
      </c>
      <c r="L338" s="26">
        <f t="shared" si="56"/>
        <v>0</v>
      </c>
      <c r="M338" s="26">
        <f t="shared" si="56"/>
        <v>0</v>
      </c>
      <c r="N338" s="26">
        <f t="shared" si="56"/>
        <v>0</v>
      </c>
      <c r="O338" s="26">
        <f t="shared" si="56"/>
        <v>0</v>
      </c>
      <c r="P338" s="20"/>
      <c r="Q338" s="7" t="str">
        <f>IF(P338="","",VLOOKUP(P338,Sheet2!$A$14:$B$79,2,0))</f>
        <v/>
      </c>
      <c r="R338" s="26"/>
    </row>
    <row r="339" spans="1:18" x14ac:dyDescent="0.15">
      <c r="A339" s="20" t="s">
        <v>1779</v>
      </c>
      <c r="B339" s="20" t="s">
        <v>4</v>
      </c>
      <c r="C339" s="43" t="s">
        <v>327</v>
      </c>
      <c r="D339" s="43" t="s">
        <v>2342</v>
      </c>
      <c r="E339" s="33" t="s">
        <v>2412</v>
      </c>
      <c r="F339" s="33" t="s">
        <v>2412</v>
      </c>
      <c r="G339" s="33">
        <v>41</v>
      </c>
      <c r="H339" s="33">
        <v>41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5" t="s">
        <v>2452</v>
      </c>
      <c r="Q339" s="7" t="str">
        <f>IF(P339="","",VLOOKUP(P339,Sheet2!$A$14:$B$79,2,0))</f>
        <v>地域一般入院料１</v>
      </c>
      <c r="R339" s="33">
        <v>41</v>
      </c>
    </row>
    <row r="340" spans="1:18" x14ac:dyDescent="0.15">
      <c r="A340" s="20"/>
      <c r="B340" s="20"/>
      <c r="C340" s="43" t="s">
        <v>2343</v>
      </c>
      <c r="D340" s="20"/>
      <c r="E340" s="20"/>
      <c r="F340" s="20"/>
      <c r="G340" s="26">
        <f>SUM(G339)</f>
        <v>41</v>
      </c>
      <c r="H340" s="26">
        <f t="shared" ref="H340:O340" si="57">SUM(H339)</f>
        <v>41</v>
      </c>
      <c r="I340" s="26">
        <f t="shared" si="57"/>
        <v>0</v>
      </c>
      <c r="J340" s="26">
        <f t="shared" si="57"/>
        <v>0</v>
      </c>
      <c r="K340" s="26">
        <f t="shared" si="57"/>
        <v>0</v>
      </c>
      <c r="L340" s="26">
        <f t="shared" si="57"/>
        <v>0</v>
      </c>
      <c r="M340" s="26">
        <f t="shared" si="57"/>
        <v>0</v>
      </c>
      <c r="N340" s="26">
        <f t="shared" si="57"/>
        <v>0</v>
      </c>
      <c r="O340" s="26">
        <f t="shared" si="57"/>
        <v>0</v>
      </c>
      <c r="P340" s="20"/>
      <c r="Q340" s="7" t="str">
        <f>IF(P340="","",VLOOKUP(P340,Sheet2!$A$14:$B$79,2,0))</f>
        <v/>
      </c>
      <c r="R340" s="26"/>
    </row>
    <row r="341" spans="1:18" x14ac:dyDescent="0.15">
      <c r="A341" s="20" t="s">
        <v>1779</v>
      </c>
      <c r="B341" s="20" t="s">
        <v>4</v>
      </c>
      <c r="C341" s="43" t="s">
        <v>293</v>
      </c>
      <c r="D341" s="43" t="s">
        <v>468</v>
      </c>
      <c r="E341" s="33" t="s">
        <v>2415</v>
      </c>
      <c r="F341" s="33" t="s">
        <v>2415</v>
      </c>
      <c r="G341" s="33">
        <v>44</v>
      </c>
      <c r="H341" s="33">
        <v>44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5" t="s">
        <v>2426</v>
      </c>
      <c r="Q341" s="7" t="str">
        <f>IF(P341="","",VLOOKUP(P341,Sheet2!$A$14:$B$79,2,0))</f>
        <v>急性期一般入院料４</v>
      </c>
      <c r="R341" s="33">
        <v>44</v>
      </c>
    </row>
    <row r="342" spans="1:18" x14ac:dyDescent="0.15">
      <c r="A342" s="20" t="s">
        <v>1779</v>
      </c>
      <c r="B342" s="20" t="s">
        <v>4</v>
      </c>
      <c r="C342" s="43" t="s">
        <v>293</v>
      </c>
      <c r="D342" s="43" t="s">
        <v>484</v>
      </c>
      <c r="E342" s="33" t="s">
        <v>2412</v>
      </c>
      <c r="F342" s="33" t="s">
        <v>2412</v>
      </c>
      <c r="G342" s="33">
        <v>0</v>
      </c>
      <c r="H342" s="33">
        <v>0</v>
      </c>
      <c r="I342" s="33">
        <v>0</v>
      </c>
      <c r="J342" s="33">
        <v>60</v>
      </c>
      <c r="K342" s="33">
        <v>60</v>
      </c>
      <c r="L342" s="33">
        <v>0</v>
      </c>
      <c r="M342" s="33">
        <v>0</v>
      </c>
      <c r="N342" s="33">
        <v>0</v>
      </c>
      <c r="O342" s="33">
        <v>0</v>
      </c>
      <c r="P342" s="35" t="s">
        <v>2425</v>
      </c>
      <c r="Q342" s="7" t="str">
        <f>IF(P342="","",VLOOKUP(P342,Sheet2!$A$14:$B$79,2,0))</f>
        <v>療養病棟入院料２</v>
      </c>
      <c r="R342" s="33">
        <v>60</v>
      </c>
    </row>
    <row r="343" spans="1:18" x14ac:dyDescent="0.15">
      <c r="A343" s="20" t="s">
        <v>1779</v>
      </c>
      <c r="B343" s="20" t="s">
        <v>4</v>
      </c>
      <c r="C343" s="43" t="s">
        <v>293</v>
      </c>
      <c r="D343" s="43" t="s">
        <v>485</v>
      </c>
      <c r="E343" s="33" t="s">
        <v>2412</v>
      </c>
      <c r="F343" s="33" t="s">
        <v>2412</v>
      </c>
      <c r="G343" s="33">
        <v>0</v>
      </c>
      <c r="H343" s="33">
        <v>0</v>
      </c>
      <c r="I343" s="33">
        <v>0</v>
      </c>
      <c r="J343" s="33">
        <v>60</v>
      </c>
      <c r="K343" s="33">
        <v>60</v>
      </c>
      <c r="L343" s="33">
        <v>0</v>
      </c>
      <c r="M343" s="33">
        <v>0</v>
      </c>
      <c r="N343" s="33">
        <v>0</v>
      </c>
      <c r="O343" s="33">
        <v>0</v>
      </c>
      <c r="P343" s="35" t="s">
        <v>2425</v>
      </c>
      <c r="Q343" s="7" t="str">
        <f>IF(P343="","",VLOOKUP(P343,Sheet2!$A$14:$B$79,2,0))</f>
        <v>療養病棟入院料２</v>
      </c>
      <c r="R343" s="33">
        <v>60</v>
      </c>
    </row>
    <row r="344" spans="1:18" x14ac:dyDescent="0.15">
      <c r="A344" s="20"/>
      <c r="B344" s="20"/>
      <c r="C344" s="43" t="s">
        <v>2344</v>
      </c>
      <c r="D344" s="20"/>
      <c r="E344" s="20"/>
      <c r="F344" s="20"/>
      <c r="G344" s="26">
        <f>SUM(G341:G343)</f>
        <v>44</v>
      </c>
      <c r="H344" s="26">
        <f t="shared" ref="H344:O344" si="58">SUM(H341:H343)</f>
        <v>44</v>
      </c>
      <c r="I344" s="26">
        <f t="shared" si="58"/>
        <v>0</v>
      </c>
      <c r="J344" s="26">
        <f t="shared" si="58"/>
        <v>120</v>
      </c>
      <c r="K344" s="26">
        <f t="shared" si="58"/>
        <v>120</v>
      </c>
      <c r="L344" s="26">
        <f t="shared" si="58"/>
        <v>0</v>
      </c>
      <c r="M344" s="26">
        <f t="shared" si="58"/>
        <v>0</v>
      </c>
      <c r="N344" s="26">
        <f t="shared" si="58"/>
        <v>0</v>
      </c>
      <c r="O344" s="26">
        <f t="shared" si="58"/>
        <v>0</v>
      </c>
      <c r="P344" s="26"/>
      <c r="Q344" s="7" t="str">
        <f>IF(P344="","",VLOOKUP(P344,Sheet2!$A$14:$B$79,2,0))</f>
        <v/>
      </c>
      <c r="R344" s="26"/>
    </row>
    <row r="345" spans="1:18" x14ac:dyDescent="0.15">
      <c r="A345" s="20" t="s">
        <v>1779</v>
      </c>
      <c r="B345" s="20" t="s">
        <v>4</v>
      </c>
      <c r="C345" s="43" t="s">
        <v>124</v>
      </c>
      <c r="D345" s="43" t="s">
        <v>492</v>
      </c>
      <c r="E345" s="33" t="s">
        <v>2414</v>
      </c>
      <c r="F345" s="33" t="s">
        <v>2414</v>
      </c>
      <c r="G345" s="33">
        <v>20</v>
      </c>
      <c r="H345" s="33">
        <v>20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5" t="s">
        <v>2448</v>
      </c>
      <c r="Q345" s="7" t="str">
        <f>IF(P345="","",VLOOKUP(P345,Sheet2!$A$14:$B$79,2,0))</f>
        <v>急性期一般入院料７</v>
      </c>
      <c r="R345" s="33">
        <v>20</v>
      </c>
    </row>
    <row r="346" spans="1:18" x14ac:dyDescent="0.15">
      <c r="A346" s="20" t="s">
        <v>1779</v>
      </c>
      <c r="B346" s="20" t="s">
        <v>4</v>
      </c>
      <c r="C346" s="43" t="s">
        <v>124</v>
      </c>
      <c r="D346" s="43" t="s">
        <v>587</v>
      </c>
      <c r="E346" s="33" t="s">
        <v>2415</v>
      </c>
      <c r="F346" s="33" t="s">
        <v>2415</v>
      </c>
      <c r="G346" s="33">
        <v>0</v>
      </c>
      <c r="H346" s="33">
        <v>0</v>
      </c>
      <c r="I346" s="33">
        <v>0</v>
      </c>
      <c r="J346" s="33">
        <v>59</v>
      </c>
      <c r="K346" s="33">
        <v>59</v>
      </c>
      <c r="L346" s="33">
        <v>0</v>
      </c>
      <c r="M346" s="33">
        <v>0</v>
      </c>
      <c r="N346" s="33">
        <v>0</v>
      </c>
      <c r="O346" s="33">
        <v>0</v>
      </c>
      <c r="P346" s="35" t="s">
        <v>2439</v>
      </c>
      <c r="Q346" s="7" t="str">
        <f>IF(P346="","",VLOOKUP(P346,Sheet2!$A$14:$B$79,2,0))</f>
        <v>回復期リハビリテーション病棟入院料１</v>
      </c>
      <c r="R346" s="33">
        <v>59</v>
      </c>
    </row>
    <row r="347" spans="1:18" x14ac:dyDescent="0.15">
      <c r="A347" s="20"/>
      <c r="B347" s="20"/>
      <c r="C347" s="43" t="s">
        <v>2345</v>
      </c>
      <c r="D347" s="20"/>
      <c r="E347" s="20"/>
      <c r="F347" s="20"/>
      <c r="G347" s="26">
        <f>SUM(G345:G346)</f>
        <v>20</v>
      </c>
      <c r="H347" s="26">
        <f t="shared" ref="H347:O347" si="59">SUM(H345:H346)</f>
        <v>20</v>
      </c>
      <c r="I347" s="26">
        <f t="shared" si="59"/>
        <v>0</v>
      </c>
      <c r="J347" s="26">
        <f t="shared" si="59"/>
        <v>59</v>
      </c>
      <c r="K347" s="26">
        <f t="shared" si="59"/>
        <v>59</v>
      </c>
      <c r="L347" s="26">
        <f t="shared" si="59"/>
        <v>0</v>
      </c>
      <c r="M347" s="26">
        <f t="shared" si="59"/>
        <v>0</v>
      </c>
      <c r="N347" s="26">
        <f t="shared" si="59"/>
        <v>0</v>
      </c>
      <c r="O347" s="26">
        <f t="shared" si="59"/>
        <v>0</v>
      </c>
      <c r="P347" s="20"/>
      <c r="Q347" s="7" t="str">
        <f>IF(P347="","",VLOOKUP(P347,Sheet2!$A$14:$B$79,2,0))</f>
        <v/>
      </c>
      <c r="R347" s="26"/>
    </row>
    <row r="348" spans="1:18" x14ac:dyDescent="0.15">
      <c r="A348" s="20" t="s">
        <v>1779</v>
      </c>
      <c r="B348" s="20" t="s">
        <v>4</v>
      </c>
      <c r="C348" s="43" t="s">
        <v>331</v>
      </c>
      <c r="D348" s="43" t="s">
        <v>483</v>
      </c>
      <c r="E348" s="33" t="s">
        <v>2415</v>
      </c>
      <c r="F348" s="33" t="s">
        <v>2415</v>
      </c>
      <c r="G348" s="33">
        <v>0</v>
      </c>
      <c r="H348" s="33">
        <v>0</v>
      </c>
      <c r="I348" s="33">
        <v>0</v>
      </c>
      <c r="J348" s="33">
        <v>30</v>
      </c>
      <c r="K348" s="33">
        <v>30</v>
      </c>
      <c r="L348" s="33">
        <v>0</v>
      </c>
      <c r="M348" s="33">
        <v>0</v>
      </c>
      <c r="N348" s="33">
        <v>0</v>
      </c>
      <c r="O348" s="33">
        <v>0</v>
      </c>
      <c r="P348" s="35" t="s">
        <v>2430</v>
      </c>
      <c r="Q348" s="7" t="str">
        <f>IF(P348="","",VLOOKUP(P348,Sheet2!$A$14:$B$79,2,0))</f>
        <v>回復期リハビリテーション病棟入院料３</v>
      </c>
      <c r="R348" s="33">
        <v>30</v>
      </c>
    </row>
    <row r="349" spans="1:18" x14ac:dyDescent="0.15">
      <c r="A349" s="20" t="s">
        <v>1779</v>
      </c>
      <c r="B349" s="20" t="s">
        <v>4</v>
      </c>
      <c r="C349" s="43" t="s">
        <v>331</v>
      </c>
      <c r="D349" s="43" t="s">
        <v>881</v>
      </c>
      <c r="E349" s="33" t="s">
        <v>2415</v>
      </c>
      <c r="F349" s="33" t="s">
        <v>2415</v>
      </c>
      <c r="G349" s="33">
        <v>46</v>
      </c>
      <c r="H349" s="33">
        <v>46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5" t="s">
        <v>2460</v>
      </c>
      <c r="Q349" s="7" t="str">
        <f>IF(P349="","",VLOOKUP(P349,Sheet2!$A$14:$B$79,2,0))</f>
        <v>地域包括ケア病棟入院料１</v>
      </c>
      <c r="R349" s="33">
        <v>46</v>
      </c>
    </row>
    <row r="350" spans="1:18" x14ac:dyDescent="0.15">
      <c r="A350" s="20" t="s">
        <v>1779</v>
      </c>
      <c r="B350" s="20" t="s">
        <v>4</v>
      </c>
      <c r="C350" s="43" t="s">
        <v>331</v>
      </c>
      <c r="D350" s="43" t="s">
        <v>880</v>
      </c>
      <c r="E350" s="33" t="s">
        <v>2414</v>
      </c>
      <c r="F350" s="33" t="s">
        <v>2414</v>
      </c>
      <c r="G350" s="33">
        <v>45</v>
      </c>
      <c r="H350" s="33">
        <v>45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5" t="s">
        <v>2461</v>
      </c>
      <c r="Q350" s="7" t="str">
        <f>IF(P350="","",VLOOKUP(P350,Sheet2!$A$14:$B$79,2,0))</f>
        <v>急性期一般入院料５</v>
      </c>
      <c r="R350" s="33">
        <v>45</v>
      </c>
    </row>
    <row r="351" spans="1:18" x14ac:dyDescent="0.15">
      <c r="A351" s="20" t="s">
        <v>1779</v>
      </c>
      <c r="B351" s="20" t="s">
        <v>4</v>
      </c>
      <c r="C351" s="43" t="s">
        <v>331</v>
      </c>
      <c r="D351" s="43" t="s">
        <v>1100</v>
      </c>
      <c r="E351" s="33" t="s">
        <v>2412</v>
      </c>
      <c r="F351" s="33" t="s">
        <v>2412</v>
      </c>
      <c r="G351" s="33">
        <v>30</v>
      </c>
      <c r="H351" s="33">
        <v>30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5" t="s">
        <v>2441</v>
      </c>
      <c r="Q351" s="7" t="str">
        <f>IF(P351="","",VLOOKUP(P351,Sheet2!$A$14:$B$79,2,0))</f>
        <v>障害者施設等10対１入院基本料</v>
      </c>
      <c r="R351" s="33">
        <v>30</v>
      </c>
    </row>
    <row r="352" spans="1:18" x14ac:dyDescent="0.15">
      <c r="A352" s="20" t="s">
        <v>1779</v>
      </c>
      <c r="B352" s="20" t="s">
        <v>4</v>
      </c>
      <c r="C352" s="43" t="s">
        <v>331</v>
      </c>
      <c r="D352" s="43" t="s">
        <v>1101</v>
      </c>
      <c r="E352" s="33" t="s">
        <v>2412</v>
      </c>
      <c r="F352" s="33" t="s">
        <v>2412</v>
      </c>
      <c r="G352" s="33">
        <v>0</v>
      </c>
      <c r="H352" s="33">
        <v>0</v>
      </c>
      <c r="I352" s="33">
        <v>0</v>
      </c>
      <c r="J352" s="33">
        <v>48</v>
      </c>
      <c r="K352" s="33">
        <v>48</v>
      </c>
      <c r="L352" s="33">
        <v>0</v>
      </c>
      <c r="M352" s="33">
        <v>0</v>
      </c>
      <c r="N352" s="33">
        <v>0</v>
      </c>
      <c r="O352" s="33">
        <v>0</v>
      </c>
      <c r="P352" s="35" t="s">
        <v>2429</v>
      </c>
      <c r="Q352" s="7" t="str">
        <f>IF(P352="","",VLOOKUP(P352,Sheet2!$A$14:$B$79,2,0))</f>
        <v>療養病棟入院料１</v>
      </c>
      <c r="R352" s="33">
        <v>48</v>
      </c>
    </row>
    <row r="353" spans="1:18" x14ac:dyDescent="0.15">
      <c r="A353" s="20"/>
      <c r="B353" s="20"/>
      <c r="C353" s="43" t="s">
        <v>2346</v>
      </c>
      <c r="D353" s="20"/>
      <c r="E353" s="20"/>
      <c r="F353" s="20"/>
      <c r="G353" s="26">
        <f>SUM(G348:G352)</f>
        <v>121</v>
      </c>
      <c r="H353" s="26">
        <f t="shared" ref="H353:O353" si="60">SUM(H348:H352)</f>
        <v>121</v>
      </c>
      <c r="I353" s="26">
        <f t="shared" si="60"/>
        <v>0</v>
      </c>
      <c r="J353" s="26">
        <f t="shared" si="60"/>
        <v>78</v>
      </c>
      <c r="K353" s="26">
        <f t="shared" si="60"/>
        <v>78</v>
      </c>
      <c r="L353" s="26">
        <f t="shared" si="60"/>
        <v>0</v>
      </c>
      <c r="M353" s="26">
        <f t="shared" si="60"/>
        <v>0</v>
      </c>
      <c r="N353" s="26">
        <f t="shared" si="60"/>
        <v>0</v>
      </c>
      <c r="O353" s="26">
        <f t="shared" si="60"/>
        <v>0</v>
      </c>
      <c r="P353" s="20"/>
      <c r="Q353" s="7" t="str">
        <f>IF(P353="","",VLOOKUP(P353,Sheet2!$A$14:$B$79,2,0))</f>
        <v/>
      </c>
      <c r="R353" s="26"/>
    </row>
    <row r="354" spans="1:18" x14ac:dyDescent="0.15">
      <c r="A354" s="20" t="s">
        <v>1779</v>
      </c>
      <c r="B354" s="20" t="s">
        <v>4</v>
      </c>
      <c r="C354" s="43" t="s">
        <v>437</v>
      </c>
      <c r="D354" s="43" t="s">
        <v>2347</v>
      </c>
      <c r="E354" s="33" t="s">
        <v>2415</v>
      </c>
      <c r="F354" s="33" t="s">
        <v>2415</v>
      </c>
      <c r="G354" s="33">
        <v>60</v>
      </c>
      <c r="H354" s="33">
        <v>60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5" t="s">
        <v>2440</v>
      </c>
      <c r="Q354" s="7" t="str">
        <f>IF(P354="","",VLOOKUP(P354,Sheet2!$A$14:$B$79,2,0))</f>
        <v>地域一般入院料２</v>
      </c>
      <c r="R354" s="33">
        <v>60</v>
      </c>
    </row>
    <row r="355" spans="1:18" x14ac:dyDescent="0.15">
      <c r="A355" s="20"/>
      <c r="B355" s="20"/>
      <c r="C355" s="43" t="s">
        <v>2348</v>
      </c>
      <c r="D355" s="20"/>
      <c r="E355" s="20"/>
      <c r="F355" s="20"/>
      <c r="G355" s="26">
        <f>SUM(G354)</f>
        <v>60</v>
      </c>
      <c r="H355" s="26">
        <f t="shared" ref="H355:O355" si="61">SUM(H354)</f>
        <v>60</v>
      </c>
      <c r="I355" s="26">
        <f t="shared" si="61"/>
        <v>0</v>
      </c>
      <c r="J355" s="26">
        <f t="shared" si="61"/>
        <v>0</v>
      </c>
      <c r="K355" s="26">
        <f t="shared" si="61"/>
        <v>0</v>
      </c>
      <c r="L355" s="26">
        <f t="shared" si="61"/>
        <v>0</v>
      </c>
      <c r="M355" s="26">
        <f t="shared" si="61"/>
        <v>0</v>
      </c>
      <c r="N355" s="26">
        <f t="shared" si="61"/>
        <v>0</v>
      </c>
      <c r="O355" s="26">
        <f t="shared" si="61"/>
        <v>0</v>
      </c>
      <c r="P355" s="20"/>
      <c r="Q355" s="7" t="str">
        <f>IF(P355="","",VLOOKUP(P355,Sheet2!$A$14:$B$79,2,0))</f>
        <v/>
      </c>
      <c r="R355" s="26"/>
    </row>
    <row r="356" spans="1:18" x14ac:dyDescent="0.15">
      <c r="A356" s="20" t="s">
        <v>1779</v>
      </c>
      <c r="B356" s="20" t="s">
        <v>4</v>
      </c>
      <c r="C356" s="43" t="s">
        <v>155</v>
      </c>
      <c r="D356" s="43" t="s">
        <v>763</v>
      </c>
      <c r="E356" s="33" t="s">
        <v>2412</v>
      </c>
      <c r="F356" s="33" t="s">
        <v>2412</v>
      </c>
      <c r="G356" s="33">
        <v>0</v>
      </c>
      <c r="H356" s="33">
        <v>0</v>
      </c>
      <c r="I356" s="33">
        <v>0</v>
      </c>
      <c r="J356" s="33">
        <v>65</v>
      </c>
      <c r="K356" s="33">
        <v>65</v>
      </c>
      <c r="L356" s="33">
        <v>0</v>
      </c>
      <c r="M356" s="33">
        <v>0</v>
      </c>
      <c r="N356" s="33">
        <v>0</v>
      </c>
      <c r="O356" s="33">
        <v>0</v>
      </c>
      <c r="P356" s="35" t="s">
        <v>2425</v>
      </c>
      <c r="Q356" s="7" t="str">
        <f>IF(P356="","",VLOOKUP(P356,Sheet2!$A$14:$B$79,2,0))</f>
        <v>療養病棟入院料２</v>
      </c>
      <c r="R356" s="33">
        <v>65</v>
      </c>
    </row>
    <row r="357" spans="1:18" x14ac:dyDescent="0.15">
      <c r="A357" s="20" t="s">
        <v>1779</v>
      </c>
      <c r="B357" s="20" t="s">
        <v>4</v>
      </c>
      <c r="C357" s="43" t="s">
        <v>155</v>
      </c>
      <c r="D357" s="43" t="s">
        <v>700</v>
      </c>
      <c r="E357" s="33" t="s">
        <v>2412</v>
      </c>
      <c r="F357" s="33" t="s">
        <v>2412</v>
      </c>
      <c r="G357" s="33">
        <v>0</v>
      </c>
      <c r="H357" s="33">
        <v>0</v>
      </c>
      <c r="I357" s="33">
        <v>0</v>
      </c>
      <c r="J357" s="33">
        <v>68</v>
      </c>
      <c r="K357" s="33">
        <v>68</v>
      </c>
      <c r="L357" s="33">
        <v>0</v>
      </c>
      <c r="M357" s="33">
        <v>0</v>
      </c>
      <c r="N357" s="33">
        <v>0</v>
      </c>
      <c r="O357" s="33">
        <v>0</v>
      </c>
      <c r="P357" s="35" t="s">
        <v>2462</v>
      </c>
      <c r="Q357" s="7" t="str">
        <f>IF(P357="","",VLOOKUP(P357,Sheet2!$A$14:$B$79,2,0))</f>
        <v>療養病棟入院料１</v>
      </c>
      <c r="R357" s="33">
        <v>68</v>
      </c>
    </row>
    <row r="358" spans="1:18" x14ac:dyDescent="0.15">
      <c r="A358" s="20" t="s">
        <v>1779</v>
      </c>
      <c r="B358" s="20" t="s">
        <v>4</v>
      </c>
      <c r="C358" s="43" t="s">
        <v>155</v>
      </c>
      <c r="D358" s="43" t="s">
        <v>702</v>
      </c>
      <c r="E358" s="33" t="s">
        <v>2412</v>
      </c>
      <c r="F358" s="33" t="s">
        <v>2412</v>
      </c>
      <c r="G358" s="33">
        <v>0</v>
      </c>
      <c r="H358" s="33">
        <v>0</v>
      </c>
      <c r="I358" s="33">
        <v>0</v>
      </c>
      <c r="J358" s="33">
        <v>68</v>
      </c>
      <c r="K358" s="33">
        <v>68</v>
      </c>
      <c r="L358" s="33">
        <v>0</v>
      </c>
      <c r="M358" s="33">
        <v>0</v>
      </c>
      <c r="N358" s="33">
        <v>0</v>
      </c>
      <c r="O358" s="33">
        <v>0</v>
      </c>
      <c r="P358" s="35" t="s">
        <v>2429</v>
      </c>
      <c r="Q358" s="7" t="str">
        <f>IF(P358="","",VLOOKUP(P358,Sheet2!$A$14:$B$79,2,0))</f>
        <v>療養病棟入院料１</v>
      </c>
      <c r="R358" s="33">
        <v>68</v>
      </c>
    </row>
    <row r="359" spans="1:18" x14ac:dyDescent="0.15">
      <c r="A359" s="20"/>
      <c r="B359" s="20"/>
      <c r="C359" s="43" t="s">
        <v>2349</v>
      </c>
      <c r="D359" s="20"/>
      <c r="E359" s="20"/>
      <c r="F359" s="20"/>
      <c r="G359" s="26">
        <f>SUM(G356:G358)</f>
        <v>0</v>
      </c>
      <c r="H359" s="26">
        <f t="shared" ref="H359:O359" si="62">SUM(H356:H358)</f>
        <v>0</v>
      </c>
      <c r="I359" s="26">
        <f t="shared" si="62"/>
        <v>0</v>
      </c>
      <c r="J359" s="26">
        <f t="shared" si="62"/>
        <v>201</v>
      </c>
      <c r="K359" s="26">
        <f t="shared" si="62"/>
        <v>201</v>
      </c>
      <c r="L359" s="26">
        <f t="shared" si="62"/>
        <v>0</v>
      </c>
      <c r="M359" s="26">
        <f t="shared" si="62"/>
        <v>0</v>
      </c>
      <c r="N359" s="26">
        <f t="shared" si="62"/>
        <v>0</v>
      </c>
      <c r="O359" s="26">
        <f t="shared" si="62"/>
        <v>0</v>
      </c>
      <c r="P359" s="20"/>
      <c r="Q359" s="7" t="str">
        <f>IF(P359="","",VLOOKUP(P359,Sheet2!$A$14:$B$79,2,0))</f>
        <v/>
      </c>
      <c r="R359" s="26"/>
    </row>
    <row r="360" spans="1:18" x14ac:dyDescent="0.15">
      <c r="A360" s="20" t="s">
        <v>1779</v>
      </c>
      <c r="B360" s="20" t="s">
        <v>4</v>
      </c>
      <c r="C360" s="43" t="s">
        <v>72</v>
      </c>
      <c r="D360" s="43" t="s">
        <v>492</v>
      </c>
      <c r="E360" s="33" t="s">
        <v>2418</v>
      </c>
      <c r="F360" s="33" t="s">
        <v>2412</v>
      </c>
      <c r="G360" s="33">
        <v>24</v>
      </c>
      <c r="H360" s="33">
        <v>0</v>
      </c>
      <c r="I360" s="33">
        <v>24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5" t="s">
        <v>2463</v>
      </c>
      <c r="Q360" s="7" t="str">
        <f>IF(P360="","",VLOOKUP(P360,Sheet2!$A$14:$B$79,2,0))</f>
        <v>一般病棟特別入院基本料</v>
      </c>
      <c r="R360" s="33">
        <v>24</v>
      </c>
    </row>
    <row r="361" spans="1:18" x14ac:dyDescent="0.15">
      <c r="A361" s="20" t="s">
        <v>1779</v>
      </c>
      <c r="B361" s="20" t="s">
        <v>4</v>
      </c>
      <c r="C361" s="43" t="s">
        <v>72</v>
      </c>
      <c r="D361" s="43" t="s">
        <v>493</v>
      </c>
      <c r="E361" s="33" t="s">
        <v>2412</v>
      </c>
      <c r="F361" s="33" t="s">
        <v>2412</v>
      </c>
      <c r="G361" s="33">
        <v>0</v>
      </c>
      <c r="H361" s="33">
        <v>0</v>
      </c>
      <c r="I361" s="33">
        <v>0</v>
      </c>
      <c r="J361" s="33">
        <v>60</v>
      </c>
      <c r="K361" s="33">
        <v>60</v>
      </c>
      <c r="L361" s="33">
        <v>0</v>
      </c>
      <c r="M361" s="33">
        <v>0</v>
      </c>
      <c r="N361" s="33">
        <v>0</v>
      </c>
      <c r="O361" s="33">
        <v>0</v>
      </c>
      <c r="P361" s="35" t="s">
        <v>2429</v>
      </c>
      <c r="Q361" s="7" t="str">
        <f>IF(P361="","",VLOOKUP(P361,Sheet2!$A$14:$B$79,2,0))</f>
        <v>療養病棟入院料１</v>
      </c>
      <c r="R361" s="33">
        <v>60</v>
      </c>
    </row>
    <row r="362" spans="1:18" x14ac:dyDescent="0.15">
      <c r="A362" s="20"/>
      <c r="B362" s="20"/>
      <c r="C362" s="43" t="s">
        <v>2350</v>
      </c>
      <c r="D362" s="20"/>
      <c r="E362" s="20"/>
      <c r="F362" s="20"/>
      <c r="G362" s="26">
        <f>SUM(G360:G361)</f>
        <v>24</v>
      </c>
      <c r="H362" s="26">
        <f t="shared" ref="H362:O362" si="63">SUM(H360:H361)</f>
        <v>0</v>
      </c>
      <c r="I362" s="26">
        <f t="shared" si="63"/>
        <v>24</v>
      </c>
      <c r="J362" s="26">
        <f t="shared" si="63"/>
        <v>60</v>
      </c>
      <c r="K362" s="26">
        <f t="shared" si="63"/>
        <v>60</v>
      </c>
      <c r="L362" s="26">
        <f t="shared" si="63"/>
        <v>0</v>
      </c>
      <c r="M362" s="26">
        <f t="shared" si="63"/>
        <v>0</v>
      </c>
      <c r="N362" s="26">
        <f t="shared" si="63"/>
        <v>0</v>
      </c>
      <c r="O362" s="26">
        <f t="shared" si="63"/>
        <v>0</v>
      </c>
      <c r="P362" s="20"/>
      <c r="Q362" s="7" t="str">
        <f>IF(P362="","",VLOOKUP(P362,Sheet2!$A$14:$B$79,2,0))</f>
        <v/>
      </c>
      <c r="R362" s="26"/>
    </row>
    <row r="363" spans="1:18" x14ac:dyDescent="0.15">
      <c r="A363" s="20" t="s">
        <v>1779</v>
      </c>
      <c r="B363" s="20" t="s">
        <v>4</v>
      </c>
      <c r="C363" s="43" t="s">
        <v>417</v>
      </c>
      <c r="D363" s="43" t="s">
        <v>491</v>
      </c>
      <c r="E363" s="33" t="s">
        <v>2412</v>
      </c>
      <c r="F363" s="33" t="s">
        <v>2415</v>
      </c>
      <c r="G363" s="33">
        <v>60</v>
      </c>
      <c r="H363" s="33">
        <v>60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5" t="s">
        <v>2441</v>
      </c>
      <c r="Q363" s="7" t="str">
        <f>IF(P363="","",VLOOKUP(P363,Sheet2!$A$14:$B$79,2,0))</f>
        <v>障害者施設等10対１入院基本料</v>
      </c>
      <c r="R363" s="33">
        <v>60</v>
      </c>
    </row>
    <row r="364" spans="1:18" x14ac:dyDescent="0.15">
      <c r="A364" s="20" t="s">
        <v>1779</v>
      </c>
      <c r="B364" s="20" t="s">
        <v>4</v>
      </c>
      <c r="C364" s="43" t="s">
        <v>417</v>
      </c>
      <c r="D364" s="43" t="s">
        <v>1220</v>
      </c>
      <c r="E364" s="33" t="s">
        <v>2412</v>
      </c>
      <c r="F364" s="33" t="s">
        <v>2412</v>
      </c>
      <c r="G364" s="33">
        <v>0</v>
      </c>
      <c r="H364" s="33">
        <v>0</v>
      </c>
      <c r="I364" s="33">
        <v>0</v>
      </c>
      <c r="J364" s="33">
        <v>36</v>
      </c>
      <c r="K364" s="33">
        <v>36</v>
      </c>
      <c r="L364" s="33">
        <v>0</v>
      </c>
      <c r="M364" s="33">
        <v>0</v>
      </c>
      <c r="N364" s="33">
        <v>0</v>
      </c>
      <c r="O364" s="33">
        <v>0</v>
      </c>
      <c r="P364" s="35" t="s">
        <v>2429</v>
      </c>
      <c r="Q364" s="7" t="str">
        <f>IF(P364="","",VLOOKUP(P364,Sheet2!$A$14:$B$79,2,0))</f>
        <v>療養病棟入院料１</v>
      </c>
      <c r="R364" s="33">
        <v>36</v>
      </c>
    </row>
    <row r="365" spans="1:18" x14ac:dyDescent="0.15">
      <c r="A365" s="20" t="s">
        <v>1779</v>
      </c>
      <c r="B365" s="20" t="s">
        <v>4</v>
      </c>
      <c r="C365" s="43" t="s">
        <v>417</v>
      </c>
      <c r="D365" s="43" t="s">
        <v>1221</v>
      </c>
      <c r="E365" s="33" t="s">
        <v>2412</v>
      </c>
      <c r="F365" s="33" t="s">
        <v>2412</v>
      </c>
      <c r="G365" s="33">
        <v>0</v>
      </c>
      <c r="H365" s="33">
        <v>0</v>
      </c>
      <c r="I365" s="33">
        <v>0</v>
      </c>
      <c r="J365" s="33">
        <v>34</v>
      </c>
      <c r="K365" s="33">
        <v>34</v>
      </c>
      <c r="L365" s="33">
        <v>0</v>
      </c>
      <c r="M365" s="33">
        <v>0</v>
      </c>
      <c r="N365" s="33">
        <v>0</v>
      </c>
      <c r="O365" s="33">
        <v>0</v>
      </c>
      <c r="P365" s="35" t="s">
        <v>2429</v>
      </c>
      <c r="Q365" s="7" t="str">
        <f>IF(P365="","",VLOOKUP(P365,Sheet2!$A$14:$B$79,2,0))</f>
        <v>療養病棟入院料１</v>
      </c>
      <c r="R365" s="33">
        <v>34</v>
      </c>
    </row>
    <row r="366" spans="1:18" x14ac:dyDescent="0.15">
      <c r="A366" s="20"/>
      <c r="B366" s="20"/>
      <c r="C366" s="43" t="s">
        <v>2351</v>
      </c>
      <c r="D366" s="20"/>
      <c r="E366" s="20"/>
      <c r="F366" s="20"/>
      <c r="G366" s="26">
        <f>SUM(G363:G365)</f>
        <v>60</v>
      </c>
      <c r="H366" s="26">
        <f t="shared" ref="H366:O366" si="64">SUM(H363:H365)</f>
        <v>60</v>
      </c>
      <c r="I366" s="26">
        <f t="shared" si="64"/>
        <v>0</v>
      </c>
      <c r="J366" s="26">
        <f t="shared" si="64"/>
        <v>70</v>
      </c>
      <c r="K366" s="26">
        <f t="shared" si="64"/>
        <v>70</v>
      </c>
      <c r="L366" s="26">
        <f t="shared" si="64"/>
        <v>0</v>
      </c>
      <c r="M366" s="26">
        <f t="shared" si="64"/>
        <v>0</v>
      </c>
      <c r="N366" s="26">
        <f t="shared" si="64"/>
        <v>0</v>
      </c>
      <c r="O366" s="26">
        <f t="shared" si="64"/>
        <v>0</v>
      </c>
      <c r="P366" s="20"/>
      <c r="Q366" s="7" t="str">
        <f>IF(P366="","",VLOOKUP(P366,Sheet2!$A$14:$B$79,2,0))</f>
        <v/>
      </c>
      <c r="R366" s="26"/>
    </row>
    <row r="367" spans="1:18" x14ac:dyDescent="0.15">
      <c r="A367" s="20" t="s">
        <v>1779</v>
      </c>
      <c r="B367" s="20" t="s">
        <v>4</v>
      </c>
      <c r="C367" s="43" t="s">
        <v>302</v>
      </c>
      <c r="D367" s="43" t="s">
        <v>468</v>
      </c>
      <c r="E367" s="33" t="s">
        <v>2415</v>
      </c>
      <c r="F367" s="33" t="s">
        <v>2415</v>
      </c>
      <c r="G367" s="33">
        <v>40</v>
      </c>
      <c r="H367" s="33">
        <v>40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5" t="s">
        <v>2452</v>
      </c>
      <c r="Q367" s="7" t="str">
        <f>IF(P367="","",VLOOKUP(P367,Sheet2!$A$14:$B$79,2,0))</f>
        <v>地域一般入院料１</v>
      </c>
      <c r="R367" s="33">
        <v>40</v>
      </c>
    </row>
    <row r="368" spans="1:18" x14ac:dyDescent="0.15">
      <c r="A368" s="20" t="s">
        <v>1779</v>
      </c>
      <c r="B368" s="20" t="s">
        <v>4</v>
      </c>
      <c r="C368" s="43" t="s">
        <v>302</v>
      </c>
      <c r="D368" s="43" t="s">
        <v>483</v>
      </c>
      <c r="E368" s="33" t="s">
        <v>2412</v>
      </c>
      <c r="F368" s="33" t="s">
        <v>2412</v>
      </c>
      <c r="G368" s="33">
        <v>0</v>
      </c>
      <c r="H368" s="33">
        <v>0</v>
      </c>
      <c r="I368" s="33">
        <v>0</v>
      </c>
      <c r="J368" s="33">
        <v>34</v>
      </c>
      <c r="K368" s="33">
        <v>34</v>
      </c>
      <c r="L368" s="33">
        <v>0</v>
      </c>
      <c r="M368" s="33">
        <v>0</v>
      </c>
      <c r="N368" s="33">
        <v>0</v>
      </c>
      <c r="O368" s="33">
        <v>0</v>
      </c>
      <c r="P368" s="35" t="s">
        <v>2429</v>
      </c>
      <c r="Q368" s="7" t="str">
        <f>IF(P368="","",VLOOKUP(P368,Sheet2!$A$14:$B$79,2,0))</f>
        <v>療養病棟入院料１</v>
      </c>
      <c r="R368" s="33">
        <v>34</v>
      </c>
    </row>
    <row r="369" spans="1:18" x14ac:dyDescent="0.15">
      <c r="A369" s="20"/>
      <c r="B369" s="20"/>
      <c r="C369" s="43" t="s">
        <v>2352</v>
      </c>
      <c r="D369" s="20"/>
      <c r="E369" s="20"/>
      <c r="F369" s="20"/>
      <c r="G369" s="26">
        <f>SUM(G367:G368)</f>
        <v>40</v>
      </c>
      <c r="H369" s="26">
        <f t="shared" ref="H369:O369" si="65">SUM(H367:H368)</f>
        <v>40</v>
      </c>
      <c r="I369" s="26">
        <f t="shared" si="65"/>
        <v>0</v>
      </c>
      <c r="J369" s="26">
        <f t="shared" si="65"/>
        <v>34</v>
      </c>
      <c r="K369" s="26">
        <f t="shared" si="65"/>
        <v>34</v>
      </c>
      <c r="L369" s="26">
        <f t="shared" si="65"/>
        <v>0</v>
      </c>
      <c r="M369" s="26">
        <f t="shared" si="65"/>
        <v>0</v>
      </c>
      <c r="N369" s="26">
        <f t="shared" si="65"/>
        <v>0</v>
      </c>
      <c r="O369" s="26">
        <f t="shared" si="65"/>
        <v>0</v>
      </c>
      <c r="P369" s="20"/>
      <c r="Q369" s="7" t="str">
        <f>IF(P369="","",VLOOKUP(P369,Sheet2!$A$14:$B$79,2,0))</f>
        <v/>
      </c>
      <c r="R369" s="26"/>
    </row>
    <row r="370" spans="1:18" x14ac:dyDescent="0.15">
      <c r="A370" s="20" t="s">
        <v>1779</v>
      </c>
      <c r="B370" s="20" t="s">
        <v>4</v>
      </c>
      <c r="C370" s="43" t="s">
        <v>113</v>
      </c>
      <c r="D370" s="43" t="s">
        <v>637</v>
      </c>
      <c r="E370" s="33" t="s">
        <v>2417</v>
      </c>
      <c r="F370" s="33" t="s">
        <v>2417</v>
      </c>
      <c r="G370" s="33">
        <v>51</v>
      </c>
      <c r="H370" s="33">
        <v>51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5" t="s">
        <v>2454</v>
      </c>
      <c r="Q370" s="7" t="str">
        <f>IF(P370="","",VLOOKUP(P370,Sheet2!$A$14:$B$79,2,0))</f>
        <v>小児入院医療管理料１</v>
      </c>
      <c r="R370" s="33">
        <v>51</v>
      </c>
    </row>
    <row r="371" spans="1:18" x14ac:dyDescent="0.15">
      <c r="A371" s="20" t="s">
        <v>1779</v>
      </c>
      <c r="B371" s="20" t="s">
        <v>4</v>
      </c>
      <c r="C371" s="43" t="s">
        <v>113</v>
      </c>
      <c r="D371" s="43" t="s">
        <v>640</v>
      </c>
      <c r="E371" s="33" t="s">
        <v>2417</v>
      </c>
      <c r="F371" s="33" t="s">
        <v>2417</v>
      </c>
      <c r="G371" s="33">
        <v>46</v>
      </c>
      <c r="H371" s="33">
        <v>46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5" t="s">
        <v>2434</v>
      </c>
      <c r="Q371" s="7" t="str">
        <f>IF(P371="","",VLOOKUP(P371,Sheet2!$A$14:$B$79,2,0))</f>
        <v>急性期一般入院料１</v>
      </c>
      <c r="R371" s="33">
        <v>46</v>
      </c>
    </row>
    <row r="372" spans="1:18" x14ac:dyDescent="0.15">
      <c r="A372" s="20" t="s">
        <v>1779</v>
      </c>
      <c r="B372" s="20" t="s">
        <v>4</v>
      </c>
      <c r="C372" s="43" t="s">
        <v>113</v>
      </c>
      <c r="D372" s="43" t="s">
        <v>641</v>
      </c>
      <c r="E372" s="33" t="s">
        <v>2417</v>
      </c>
      <c r="F372" s="33" t="s">
        <v>2417</v>
      </c>
      <c r="G372" s="33">
        <v>4</v>
      </c>
      <c r="H372" s="33">
        <v>4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5" t="s">
        <v>2436</v>
      </c>
      <c r="Q372" s="7" t="str">
        <f>IF(P372="","",VLOOKUP(P372,Sheet2!$A$14:$B$79,2,0))</f>
        <v>ﾊｲｹｱﾕﾆｯﾄ入院医療管理料１</v>
      </c>
      <c r="R372" s="33">
        <v>4</v>
      </c>
    </row>
    <row r="373" spans="1:18" x14ac:dyDescent="0.15">
      <c r="A373" s="20" t="s">
        <v>1779</v>
      </c>
      <c r="B373" s="20" t="s">
        <v>4</v>
      </c>
      <c r="C373" s="43" t="s">
        <v>113</v>
      </c>
      <c r="D373" s="43" t="s">
        <v>644</v>
      </c>
      <c r="E373" s="33" t="s">
        <v>2417</v>
      </c>
      <c r="F373" s="33" t="s">
        <v>2417</v>
      </c>
      <c r="G373" s="33">
        <v>46</v>
      </c>
      <c r="H373" s="33">
        <v>46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5" t="s">
        <v>2434</v>
      </c>
      <c r="Q373" s="7" t="str">
        <f>IF(P373="","",VLOOKUP(P373,Sheet2!$A$14:$B$79,2,0))</f>
        <v>急性期一般入院料１</v>
      </c>
      <c r="R373" s="33">
        <v>46</v>
      </c>
    </row>
    <row r="374" spans="1:18" x14ac:dyDescent="0.15">
      <c r="A374" s="20" t="s">
        <v>1779</v>
      </c>
      <c r="B374" s="20" t="s">
        <v>4</v>
      </c>
      <c r="C374" s="43" t="s">
        <v>113</v>
      </c>
      <c r="D374" s="43" t="s">
        <v>645</v>
      </c>
      <c r="E374" s="33" t="s">
        <v>2417</v>
      </c>
      <c r="F374" s="33" t="s">
        <v>2417</v>
      </c>
      <c r="G374" s="33">
        <v>4</v>
      </c>
      <c r="H374" s="33">
        <v>4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5" t="s">
        <v>2436</v>
      </c>
      <c r="Q374" s="7" t="str">
        <f>IF(P374="","",VLOOKUP(P374,Sheet2!$A$14:$B$79,2,0))</f>
        <v>ﾊｲｹｱﾕﾆｯﾄ入院医療管理料１</v>
      </c>
      <c r="R374" s="33">
        <v>4</v>
      </c>
    </row>
    <row r="375" spans="1:18" x14ac:dyDescent="0.15">
      <c r="A375" s="20" t="s">
        <v>1779</v>
      </c>
      <c r="B375" s="20" t="s">
        <v>4</v>
      </c>
      <c r="C375" s="43" t="s">
        <v>113</v>
      </c>
      <c r="D375" s="43" t="s">
        <v>648</v>
      </c>
      <c r="E375" s="33" t="s">
        <v>2417</v>
      </c>
      <c r="F375" s="33" t="s">
        <v>2417</v>
      </c>
      <c r="G375" s="33">
        <v>49</v>
      </c>
      <c r="H375" s="33">
        <v>49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5" t="s">
        <v>2434</v>
      </c>
      <c r="Q375" s="7" t="str">
        <f>IF(P375="","",VLOOKUP(P375,Sheet2!$A$14:$B$79,2,0))</f>
        <v>急性期一般入院料１</v>
      </c>
      <c r="R375" s="33">
        <v>49</v>
      </c>
    </row>
    <row r="376" spans="1:18" x14ac:dyDescent="0.15">
      <c r="A376" s="20" t="s">
        <v>1779</v>
      </c>
      <c r="B376" s="20" t="s">
        <v>4</v>
      </c>
      <c r="C376" s="43" t="s">
        <v>113</v>
      </c>
      <c r="D376" s="43" t="s">
        <v>650</v>
      </c>
      <c r="E376" s="33" t="s">
        <v>2417</v>
      </c>
      <c r="F376" s="33" t="s">
        <v>2417</v>
      </c>
      <c r="G376" s="33">
        <v>45</v>
      </c>
      <c r="H376" s="33">
        <v>45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5" t="s">
        <v>2434</v>
      </c>
      <c r="Q376" s="7" t="str">
        <f>IF(P376="","",VLOOKUP(P376,Sheet2!$A$14:$B$79,2,0))</f>
        <v>急性期一般入院料１</v>
      </c>
      <c r="R376" s="33">
        <v>45</v>
      </c>
    </row>
    <row r="377" spans="1:18" x14ac:dyDescent="0.15">
      <c r="A377" s="20" t="s">
        <v>1779</v>
      </c>
      <c r="B377" s="20" t="s">
        <v>4</v>
      </c>
      <c r="C377" s="43" t="s">
        <v>113</v>
      </c>
      <c r="D377" s="43" t="s">
        <v>651</v>
      </c>
      <c r="E377" s="33" t="s">
        <v>2417</v>
      </c>
      <c r="F377" s="33" t="s">
        <v>2417</v>
      </c>
      <c r="G377" s="33">
        <v>4</v>
      </c>
      <c r="H377" s="33">
        <v>4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5" t="s">
        <v>2436</v>
      </c>
      <c r="Q377" s="7" t="str">
        <f>IF(P377="","",VLOOKUP(P377,Sheet2!$A$14:$B$79,2,0))</f>
        <v>ﾊｲｹｱﾕﾆｯﾄ入院医療管理料１</v>
      </c>
      <c r="R377" s="33">
        <v>4</v>
      </c>
    </row>
    <row r="378" spans="1:18" x14ac:dyDescent="0.15">
      <c r="A378" s="20" t="s">
        <v>1779</v>
      </c>
      <c r="B378" s="20" t="s">
        <v>4</v>
      </c>
      <c r="C378" s="43" t="s">
        <v>113</v>
      </c>
      <c r="D378" s="43" t="s">
        <v>653</v>
      </c>
      <c r="E378" s="33" t="s">
        <v>2417</v>
      </c>
      <c r="F378" s="33" t="s">
        <v>2417</v>
      </c>
      <c r="G378" s="33">
        <v>49</v>
      </c>
      <c r="H378" s="33">
        <v>49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5" t="s">
        <v>2434</v>
      </c>
      <c r="Q378" s="7" t="str">
        <f>IF(P378="","",VLOOKUP(P378,Sheet2!$A$14:$B$79,2,0))</f>
        <v>急性期一般入院料１</v>
      </c>
      <c r="R378" s="33">
        <v>49</v>
      </c>
    </row>
    <row r="379" spans="1:18" x14ac:dyDescent="0.15">
      <c r="A379" s="20" t="s">
        <v>1779</v>
      </c>
      <c r="B379" s="20" t="s">
        <v>4</v>
      </c>
      <c r="C379" s="43" t="s">
        <v>113</v>
      </c>
      <c r="D379" s="43" t="s">
        <v>636</v>
      </c>
      <c r="E379" s="33" t="s">
        <v>2417</v>
      </c>
      <c r="F379" s="33" t="s">
        <v>2417</v>
      </c>
      <c r="G379" s="33">
        <v>41</v>
      </c>
      <c r="H379" s="33">
        <v>41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5" t="s">
        <v>2434</v>
      </c>
      <c r="Q379" s="7" t="str">
        <f>IF(P379="","",VLOOKUP(P379,Sheet2!$A$14:$B$79,2,0))</f>
        <v>急性期一般入院料１</v>
      </c>
      <c r="R379" s="33">
        <v>41</v>
      </c>
    </row>
    <row r="380" spans="1:18" x14ac:dyDescent="0.15">
      <c r="A380" s="20" t="s">
        <v>1779</v>
      </c>
      <c r="B380" s="20" t="s">
        <v>4</v>
      </c>
      <c r="C380" s="43" t="s">
        <v>113</v>
      </c>
      <c r="D380" s="43" t="s">
        <v>638</v>
      </c>
      <c r="E380" s="33" t="s">
        <v>2417</v>
      </c>
      <c r="F380" s="33" t="s">
        <v>2417</v>
      </c>
      <c r="G380" s="33">
        <v>45</v>
      </c>
      <c r="H380" s="33">
        <v>45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5" t="s">
        <v>2434</v>
      </c>
      <c r="Q380" s="7" t="str">
        <f>IF(P380="","",VLOOKUP(P380,Sheet2!$A$14:$B$79,2,0))</f>
        <v>急性期一般入院料１</v>
      </c>
      <c r="R380" s="33">
        <v>45</v>
      </c>
    </row>
    <row r="381" spans="1:18" x14ac:dyDescent="0.15">
      <c r="A381" s="20" t="s">
        <v>1779</v>
      </c>
      <c r="B381" s="20" t="s">
        <v>4</v>
      </c>
      <c r="C381" s="43" t="s">
        <v>113</v>
      </c>
      <c r="D381" s="43" t="s">
        <v>639</v>
      </c>
      <c r="E381" s="33" t="s">
        <v>2417</v>
      </c>
      <c r="F381" s="33" t="s">
        <v>2417</v>
      </c>
      <c r="G381" s="33">
        <v>4</v>
      </c>
      <c r="H381" s="33">
        <v>4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5" t="s">
        <v>2436</v>
      </c>
      <c r="Q381" s="7" t="str">
        <f>IF(P381="","",VLOOKUP(P381,Sheet2!$A$14:$B$79,2,0))</f>
        <v>ﾊｲｹｱﾕﾆｯﾄ入院医療管理料１</v>
      </c>
      <c r="R381" s="33">
        <v>4</v>
      </c>
    </row>
    <row r="382" spans="1:18" x14ac:dyDescent="0.15">
      <c r="A382" s="20" t="s">
        <v>1779</v>
      </c>
      <c r="B382" s="20" t="s">
        <v>4</v>
      </c>
      <c r="C382" s="43" t="s">
        <v>113</v>
      </c>
      <c r="D382" s="43" t="s">
        <v>642</v>
      </c>
      <c r="E382" s="33" t="s">
        <v>2417</v>
      </c>
      <c r="F382" s="33" t="s">
        <v>2417</v>
      </c>
      <c r="G382" s="33">
        <v>38</v>
      </c>
      <c r="H382" s="33">
        <v>38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5" t="s">
        <v>2434</v>
      </c>
      <c r="Q382" s="7" t="str">
        <f>IF(P382="","",VLOOKUP(P382,Sheet2!$A$14:$B$79,2,0))</f>
        <v>急性期一般入院料１</v>
      </c>
      <c r="R382" s="33">
        <v>38</v>
      </c>
    </row>
    <row r="383" spans="1:18" x14ac:dyDescent="0.15">
      <c r="A383" s="20" t="s">
        <v>1779</v>
      </c>
      <c r="B383" s="20" t="s">
        <v>4</v>
      </c>
      <c r="C383" s="43" t="s">
        <v>113</v>
      </c>
      <c r="D383" s="43" t="s">
        <v>643</v>
      </c>
      <c r="E383" s="33" t="s">
        <v>2417</v>
      </c>
      <c r="F383" s="33" t="s">
        <v>2417</v>
      </c>
      <c r="G383" s="33">
        <v>8</v>
      </c>
      <c r="H383" s="33">
        <v>8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5" t="s">
        <v>2436</v>
      </c>
      <c r="Q383" s="7" t="str">
        <f>IF(P383="","",VLOOKUP(P383,Sheet2!$A$14:$B$79,2,0))</f>
        <v>ﾊｲｹｱﾕﾆｯﾄ入院医療管理料１</v>
      </c>
      <c r="R383" s="33">
        <v>8</v>
      </c>
    </row>
    <row r="384" spans="1:18" x14ac:dyDescent="0.15">
      <c r="A384" s="20" t="s">
        <v>1779</v>
      </c>
      <c r="B384" s="20" t="s">
        <v>4</v>
      </c>
      <c r="C384" s="43" t="s">
        <v>113</v>
      </c>
      <c r="D384" s="43" t="s">
        <v>646</v>
      </c>
      <c r="E384" s="33" t="s">
        <v>2417</v>
      </c>
      <c r="F384" s="33" t="s">
        <v>2417</v>
      </c>
      <c r="G384" s="33">
        <v>45</v>
      </c>
      <c r="H384" s="33">
        <v>45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5" t="s">
        <v>2434</v>
      </c>
      <c r="Q384" s="7" t="str">
        <f>IF(P384="","",VLOOKUP(P384,Sheet2!$A$14:$B$79,2,0))</f>
        <v>急性期一般入院料１</v>
      </c>
      <c r="R384" s="33">
        <v>45</v>
      </c>
    </row>
    <row r="385" spans="1:18" x14ac:dyDescent="0.15">
      <c r="A385" s="20" t="s">
        <v>1779</v>
      </c>
      <c r="B385" s="20" t="s">
        <v>4</v>
      </c>
      <c r="C385" s="43" t="s">
        <v>113</v>
      </c>
      <c r="D385" s="43" t="s">
        <v>647</v>
      </c>
      <c r="E385" s="33" t="s">
        <v>2417</v>
      </c>
      <c r="F385" s="33" t="s">
        <v>2417</v>
      </c>
      <c r="G385" s="33">
        <v>4</v>
      </c>
      <c r="H385" s="33">
        <v>4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5" t="s">
        <v>2436</v>
      </c>
      <c r="Q385" s="7" t="str">
        <f>IF(P385="","",VLOOKUP(P385,Sheet2!$A$14:$B$79,2,0))</f>
        <v>ﾊｲｹｱﾕﾆｯﾄ入院医療管理料１</v>
      </c>
      <c r="R385" s="33">
        <v>4</v>
      </c>
    </row>
    <row r="386" spans="1:18" x14ac:dyDescent="0.15">
      <c r="A386" s="20" t="s">
        <v>1779</v>
      </c>
      <c r="B386" s="20" t="s">
        <v>4</v>
      </c>
      <c r="C386" s="43" t="s">
        <v>113</v>
      </c>
      <c r="D386" s="43" t="s">
        <v>649</v>
      </c>
      <c r="E386" s="33" t="s">
        <v>2417</v>
      </c>
      <c r="F386" s="33" t="s">
        <v>2417</v>
      </c>
      <c r="G386" s="33">
        <v>49</v>
      </c>
      <c r="H386" s="33">
        <v>49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5" t="s">
        <v>2434</v>
      </c>
      <c r="Q386" s="7" t="str">
        <f>IF(P386="","",VLOOKUP(P386,Sheet2!$A$14:$B$79,2,0))</f>
        <v>急性期一般入院料１</v>
      </c>
      <c r="R386" s="33">
        <v>49</v>
      </c>
    </row>
    <row r="387" spans="1:18" x14ac:dyDescent="0.15">
      <c r="A387" s="20" t="s">
        <v>1779</v>
      </c>
      <c r="B387" s="20" t="s">
        <v>4</v>
      </c>
      <c r="C387" s="43" t="s">
        <v>113</v>
      </c>
      <c r="D387" s="43" t="s">
        <v>652</v>
      </c>
      <c r="E387" s="33" t="s">
        <v>2414</v>
      </c>
      <c r="F387" s="33" t="s">
        <v>2414</v>
      </c>
      <c r="G387" s="33">
        <v>12</v>
      </c>
      <c r="H387" s="33">
        <v>12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5" t="s">
        <v>2443</v>
      </c>
      <c r="Q387" s="7" t="str">
        <f>IF(P387="","",VLOOKUP(P387,Sheet2!$A$14:$B$79,2,0))</f>
        <v>特殊疾患病棟入院料１</v>
      </c>
      <c r="R387" s="33">
        <v>12</v>
      </c>
    </row>
    <row r="388" spans="1:18" x14ac:dyDescent="0.15">
      <c r="A388" s="20" t="s">
        <v>1779</v>
      </c>
      <c r="B388" s="20" t="s">
        <v>4</v>
      </c>
      <c r="C388" s="43" t="s">
        <v>113</v>
      </c>
      <c r="D388" s="43" t="s">
        <v>534</v>
      </c>
      <c r="E388" s="33" t="s">
        <v>2417</v>
      </c>
      <c r="F388" s="33" t="s">
        <v>2417</v>
      </c>
      <c r="G388" s="33">
        <v>16</v>
      </c>
      <c r="H388" s="33">
        <v>16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5" t="s">
        <v>2435</v>
      </c>
      <c r="Q388" s="7" t="str">
        <f>IF(P388="","",VLOOKUP(P388,Sheet2!$A$14:$B$79,2,0))</f>
        <v>特定集中治療室管理料３</v>
      </c>
      <c r="R388" s="33">
        <v>16</v>
      </c>
    </row>
    <row r="389" spans="1:18" x14ac:dyDescent="0.15">
      <c r="A389" s="20" t="s">
        <v>1779</v>
      </c>
      <c r="B389" s="20" t="s">
        <v>4</v>
      </c>
      <c r="C389" s="43" t="s">
        <v>113</v>
      </c>
      <c r="D389" s="43" t="s">
        <v>543</v>
      </c>
      <c r="E389" s="33" t="s">
        <v>2417</v>
      </c>
      <c r="F389" s="33" t="s">
        <v>2417</v>
      </c>
      <c r="G389" s="33">
        <v>15</v>
      </c>
      <c r="H389" s="33">
        <v>15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5" t="s">
        <v>2455</v>
      </c>
      <c r="Q389" s="7" t="str">
        <f>IF(P389="","",VLOOKUP(P389,Sheet2!$A$14:$B$79,2,0))</f>
        <v>新生児特定集中治療室管理料１</v>
      </c>
      <c r="R389" s="33">
        <v>15</v>
      </c>
    </row>
    <row r="390" spans="1:18" x14ac:dyDescent="0.15">
      <c r="A390" s="20"/>
      <c r="B390" s="20"/>
      <c r="C390" s="43" t="s">
        <v>2353</v>
      </c>
      <c r="D390" s="20"/>
      <c r="E390" s="20"/>
      <c r="F390" s="20"/>
      <c r="G390" s="26">
        <f>SUM(G370:G389)</f>
        <v>575</v>
      </c>
      <c r="H390" s="26">
        <f t="shared" ref="H390:O390" si="66">SUM(H370:H389)</f>
        <v>575</v>
      </c>
      <c r="I390" s="26">
        <f t="shared" si="66"/>
        <v>0</v>
      </c>
      <c r="J390" s="26">
        <f t="shared" si="66"/>
        <v>0</v>
      </c>
      <c r="K390" s="26">
        <f t="shared" si="66"/>
        <v>0</v>
      </c>
      <c r="L390" s="26">
        <f t="shared" si="66"/>
        <v>0</v>
      </c>
      <c r="M390" s="26">
        <f t="shared" si="66"/>
        <v>0</v>
      </c>
      <c r="N390" s="26">
        <f t="shared" si="66"/>
        <v>0</v>
      </c>
      <c r="O390" s="26">
        <f t="shared" si="66"/>
        <v>0</v>
      </c>
      <c r="P390" s="20"/>
      <c r="Q390" s="7" t="str">
        <f>IF(P390="","",VLOOKUP(P390,Sheet2!$A$14:$B$79,2,0))</f>
        <v/>
      </c>
      <c r="R390" s="26"/>
    </row>
    <row r="391" spans="1:18" x14ac:dyDescent="0.15">
      <c r="A391" s="20" t="s">
        <v>1779</v>
      </c>
      <c r="B391" s="20" t="s">
        <v>4</v>
      </c>
      <c r="C391" s="43" t="s">
        <v>419</v>
      </c>
      <c r="D391" s="43" t="s">
        <v>542</v>
      </c>
      <c r="E391" s="33" t="s">
        <v>2414</v>
      </c>
      <c r="F391" s="33" t="s">
        <v>2414</v>
      </c>
      <c r="G391" s="33">
        <v>35</v>
      </c>
      <c r="H391" s="33">
        <v>35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5" t="s">
        <v>2464</v>
      </c>
      <c r="Q391" s="7" t="str">
        <f>IF(P391="","",VLOOKUP(P391,Sheet2!$A$14:$B$79,2,0))</f>
        <v>急性期一般入院料２</v>
      </c>
      <c r="R391" s="33">
        <v>35</v>
      </c>
    </row>
    <row r="392" spans="1:18" x14ac:dyDescent="0.15">
      <c r="A392" s="20"/>
      <c r="B392" s="20"/>
      <c r="C392" s="43" t="s">
        <v>2354</v>
      </c>
      <c r="D392" s="20"/>
      <c r="E392" s="20"/>
      <c r="F392" s="20"/>
      <c r="G392" s="26">
        <f>SUM(G391)</f>
        <v>35</v>
      </c>
      <c r="H392" s="26">
        <f t="shared" ref="H392:O392" si="67">SUM(H391)</f>
        <v>35</v>
      </c>
      <c r="I392" s="26">
        <f t="shared" si="67"/>
        <v>0</v>
      </c>
      <c r="J392" s="26">
        <f t="shared" si="67"/>
        <v>0</v>
      </c>
      <c r="K392" s="26">
        <f t="shared" si="67"/>
        <v>0</v>
      </c>
      <c r="L392" s="26">
        <f t="shared" si="67"/>
        <v>0</v>
      </c>
      <c r="M392" s="26">
        <f t="shared" si="67"/>
        <v>0</v>
      </c>
      <c r="N392" s="26">
        <f t="shared" si="67"/>
        <v>0</v>
      </c>
      <c r="O392" s="26">
        <f t="shared" si="67"/>
        <v>0</v>
      </c>
      <c r="P392" s="20"/>
      <c r="Q392" s="7" t="str">
        <f>IF(P392="","",VLOOKUP(P392,Sheet2!$A$14:$B$79,2,0))</f>
        <v/>
      </c>
      <c r="R392" s="26"/>
    </row>
    <row r="393" spans="1:18" x14ac:dyDescent="0.15">
      <c r="A393" s="20" t="s">
        <v>1779</v>
      </c>
      <c r="B393" s="20" t="s">
        <v>4</v>
      </c>
      <c r="C393" s="43" t="s">
        <v>99</v>
      </c>
      <c r="D393" s="43" t="s">
        <v>520</v>
      </c>
      <c r="E393" s="33" t="s">
        <v>2415</v>
      </c>
      <c r="F393" s="33" t="s">
        <v>2415</v>
      </c>
      <c r="G393" s="33">
        <v>60</v>
      </c>
      <c r="H393" s="33">
        <v>59</v>
      </c>
      <c r="I393" s="33">
        <v>1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5" t="s">
        <v>2442</v>
      </c>
      <c r="Q393" s="7" t="str">
        <f>IF(P393="","",VLOOKUP(P393,Sheet2!$A$14:$B$79,2,0))</f>
        <v>回復期リハビリテーション病棟入院料２</v>
      </c>
      <c r="R393" s="33">
        <v>60</v>
      </c>
    </row>
    <row r="394" spans="1:18" x14ac:dyDescent="0.15">
      <c r="A394" s="20" t="s">
        <v>1779</v>
      </c>
      <c r="B394" s="20" t="s">
        <v>4</v>
      </c>
      <c r="C394" s="43" t="s">
        <v>99</v>
      </c>
      <c r="D394" s="43" t="s">
        <v>530</v>
      </c>
      <c r="E394" s="33" t="s">
        <v>2415</v>
      </c>
      <c r="F394" s="33" t="s">
        <v>2415</v>
      </c>
      <c r="G394" s="33">
        <v>46</v>
      </c>
      <c r="H394" s="33">
        <v>46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5" t="s">
        <v>2448</v>
      </c>
      <c r="Q394" s="7" t="str">
        <f>IF(P394="","",VLOOKUP(P394,Sheet2!$A$14:$B$79,2,0))</f>
        <v>急性期一般入院料７</v>
      </c>
      <c r="R394" s="33">
        <v>46</v>
      </c>
    </row>
    <row r="395" spans="1:18" x14ac:dyDescent="0.15">
      <c r="A395" s="20"/>
      <c r="B395" s="20"/>
      <c r="C395" s="43" t="s">
        <v>2355</v>
      </c>
      <c r="D395" s="20"/>
      <c r="E395" s="20"/>
      <c r="F395" s="20"/>
      <c r="G395" s="26">
        <f>SUM(G393:G394)</f>
        <v>106</v>
      </c>
      <c r="H395" s="26">
        <f t="shared" ref="H395:O395" si="68">SUM(H393:H394)</f>
        <v>105</v>
      </c>
      <c r="I395" s="26">
        <f t="shared" si="68"/>
        <v>1</v>
      </c>
      <c r="J395" s="26">
        <f t="shared" si="68"/>
        <v>0</v>
      </c>
      <c r="K395" s="26">
        <f t="shared" si="68"/>
        <v>0</v>
      </c>
      <c r="L395" s="26">
        <f t="shared" si="68"/>
        <v>0</v>
      </c>
      <c r="M395" s="26">
        <f t="shared" si="68"/>
        <v>0</v>
      </c>
      <c r="N395" s="26">
        <f t="shared" si="68"/>
        <v>0</v>
      </c>
      <c r="O395" s="26">
        <f t="shared" si="68"/>
        <v>0</v>
      </c>
      <c r="P395" s="20"/>
      <c r="Q395" s="7" t="str">
        <f>IF(P395="","",VLOOKUP(P395,Sheet2!$A$14:$B$79,2,0))</f>
        <v/>
      </c>
      <c r="R395" s="26"/>
    </row>
    <row r="396" spans="1:18" x14ac:dyDescent="0.15">
      <c r="A396" s="20" t="s">
        <v>1779</v>
      </c>
      <c r="B396" s="20" t="s">
        <v>4</v>
      </c>
      <c r="C396" s="43" t="s">
        <v>71</v>
      </c>
      <c r="D396" s="43" t="s">
        <v>763</v>
      </c>
      <c r="E396" s="33" t="s">
        <v>2412</v>
      </c>
      <c r="F396" s="33" t="s">
        <v>2412</v>
      </c>
      <c r="G396" s="33">
        <v>46</v>
      </c>
      <c r="H396" s="33">
        <v>46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5" t="s">
        <v>2441</v>
      </c>
      <c r="Q396" s="7" t="str">
        <f>IF(P396="","",VLOOKUP(P396,Sheet2!$A$14:$B$79,2,0))</f>
        <v>障害者施設等10対１入院基本料</v>
      </c>
      <c r="R396" s="33">
        <v>46</v>
      </c>
    </row>
    <row r="397" spans="1:18" x14ac:dyDescent="0.15">
      <c r="A397" s="20"/>
      <c r="B397" s="20"/>
      <c r="C397" s="43" t="s">
        <v>2356</v>
      </c>
      <c r="D397" s="20"/>
      <c r="E397" s="20"/>
      <c r="F397" s="20"/>
      <c r="G397" s="26">
        <f>SUM(G396)</f>
        <v>46</v>
      </c>
      <c r="H397" s="26">
        <f t="shared" ref="H397:O397" si="69">SUM(H396)</f>
        <v>46</v>
      </c>
      <c r="I397" s="26">
        <f t="shared" si="69"/>
        <v>0</v>
      </c>
      <c r="J397" s="26">
        <f t="shared" si="69"/>
        <v>0</v>
      </c>
      <c r="K397" s="26">
        <f t="shared" si="69"/>
        <v>0</v>
      </c>
      <c r="L397" s="26">
        <f t="shared" si="69"/>
        <v>0</v>
      </c>
      <c r="M397" s="26">
        <f t="shared" si="69"/>
        <v>0</v>
      </c>
      <c r="N397" s="26">
        <f t="shared" si="69"/>
        <v>0</v>
      </c>
      <c r="O397" s="26">
        <f t="shared" si="69"/>
        <v>0</v>
      </c>
      <c r="P397" s="20"/>
      <c r="Q397" s="7" t="str">
        <f>IF(P397="","",VLOOKUP(P397,Sheet2!$A$14:$B$79,2,0))</f>
        <v/>
      </c>
      <c r="R397" s="26"/>
    </row>
    <row r="398" spans="1:18" x14ac:dyDescent="0.15">
      <c r="A398" s="20" t="s">
        <v>1779</v>
      </c>
      <c r="B398" s="20" t="s">
        <v>4</v>
      </c>
      <c r="C398" s="43" t="s">
        <v>407</v>
      </c>
      <c r="D398" s="43" t="s">
        <v>761</v>
      </c>
      <c r="E398" s="33" t="s">
        <v>2412</v>
      </c>
      <c r="F398" s="33" t="s">
        <v>2412</v>
      </c>
      <c r="G398" s="33">
        <v>0</v>
      </c>
      <c r="H398" s="33">
        <v>0</v>
      </c>
      <c r="I398" s="33">
        <v>0</v>
      </c>
      <c r="J398" s="33">
        <v>23</v>
      </c>
      <c r="K398" s="33">
        <v>23</v>
      </c>
      <c r="L398" s="33">
        <v>0</v>
      </c>
      <c r="M398" s="33">
        <v>0</v>
      </c>
      <c r="N398" s="33">
        <v>0</v>
      </c>
      <c r="O398" s="33">
        <v>0</v>
      </c>
      <c r="P398" s="35" t="s">
        <v>2425</v>
      </c>
      <c r="Q398" s="7" t="str">
        <f>IF(P398="","",VLOOKUP(P398,Sheet2!$A$14:$B$79,2,0))</f>
        <v>療養病棟入院料２</v>
      </c>
      <c r="R398" s="33">
        <v>23</v>
      </c>
    </row>
    <row r="399" spans="1:18" x14ac:dyDescent="0.15">
      <c r="A399" s="20" t="s">
        <v>1779</v>
      </c>
      <c r="B399" s="20" t="s">
        <v>4</v>
      </c>
      <c r="C399" s="43" t="s">
        <v>407</v>
      </c>
      <c r="D399" s="43" t="s">
        <v>762</v>
      </c>
      <c r="E399" s="33" t="s">
        <v>2412</v>
      </c>
      <c r="F399" s="33" t="s">
        <v>2412</v>
      </c>
      <c r="G399" s="33">
        <v>0</v>
      </c>
      <c r="H399" s="33">
        <v>0</v>
      </c>
      <c r="I399" s="33">
        <v>0</v>
      </c>
      <c r="J399" s="33">
        <v>23</v>
      </c>
      <c r="K399" s="33">
        <v>23</v>
      </c>
      <c r="L399" s="33">
        <v>0</v>
      </c>
      <c r="M399" s="33">
        <v>0</v>
      </c>
      <c r="N399" s="33">
        <v>0</v>
      </c>
      <c r="O399" s="33">
        <v>0</v>
      </c>
      <c r="P399" s="35" t="s">
        <v>2425</v>
      </c>
      <c r="Q399" s="7" t="str">
        <f>IF(P399="","",VLOOKUP(P399,Sheet2!$A$14:$B$79,2,0))</f>
        <v>療養病棟入院料２</v>
      </c>
      <c r="R399" s="33">
        <v>23</v>
      </c>
    </row>
    <row r="400" spans="1:18" x14ac:dyDescent="0.15">
      <c r="A400" s="20"/>
      <c r="B400" s="20"/>
      <c r="C400" s="43" t="s">
        <v>2357</v>
      </c>
      <c r="D400" s="20"/>
      <c r="E400" s="20"/>
      <c r="F400" s="20"/>
      <c r="G400" s="26">
        <f>SUM(G398:G399)</f>
        <v>0</v>
      </c>
      <c r="H400" s="26">
        <f t="shared" ref="H400:O400" si="70">SUM(H398:H399)</f>
        <v>0</v>
      </c>
      <c r="I400" s="26">
        <f t="shared" si="70"/>
        <v>0</v>
      </c>
      <c r="J400" s="26">
        <f t="shared" si="70"/>
        <v>46</v>
      </c>
      <c r="K400" s="26">
        <f t="shared" si="70"/>
        <v>46</v>
      </c>
      <c r="L400" s="26">
        <f t="shared" si="70"/>
        <v>0</v>
      </c>
      <c r="M400" s="26">
        <f t="shared" si="70"/>
        <v>0</v>
      </c>
      <c r="N400" s="26">
        <f t="shared" si="70"/>
        <v>0</v>
      </c>
      <c r="O400" s="26">
        <f t="shared" si="70"/>
        <v>0</v>
      </c>
      <c r="P400" s="26"/>
      <c r="Q400" s="7" t="str">
        <f>IF(P400="","",VLOOKUP(P400,Sheet2!$A$14:$B$79,2,0))</f>
        <v/>
      </c>
      <c r="R400" s="26"/>
    </row>
    <row r="401" spans="1:18" x14ac:dyDescent="0.15">
      <c r="A401" s="20" t="s">
        <v>1779</v>
      </c>
      <c r="B401" s="20" t="s">
        <v>4</v>
      </c>
      <c r="C401" s="43" t="s">
        <v>430</v>
      </c>
      <c r="D401" s="43" t="s">
        <v>2358</v>
      </c>
      <c r="E401" s="33" t="s">
        <v>2412</v>
      </c>
      <c r="F401" s="33" t="s">
        <v>2412</v>
      </c>
      <c r="G401" s="33">
        <v>0</v>
      </c>
      <c r="H401" s="33">
        <v>0</v>
      </c>
      <c r="I401" s="33">
        <v>0</v>
      </c>
      <c r="J401" s="33">
        <v>50</v>
      </c>
      <c r="K401" s="33">
        <v>50</v>
      </c>
      <c r="L401" s="33">
        <v>0</v>
      </c>
      <c r="M401" s="33">
        <v>0</v>
      </c>
      <c r="N401" s="33">
        <v>0</v>
      </c>
      <c r="O401" s="33">
        <v>0</v>
      </c>
      <c r="P401" s="35" t="s">
        <v>2429</v>
      </c>
      <c r="Q401" s="7" t="str">
        <f>IF(P401="","",VLOOKUP(P401,Sheet2!$A$14:$B$79,2,0))</f>
        <v>療養病棟入院料１</v>
      </c>
      <c r="R401" s="33">
        <v>50</v>
      </c>
    </row>
    <row r="402" spans="1:18" x14ac:dyDescent="0.15">
      <c r="A402" s="20" t="s">
        <v>1779</v>
      </c>
      <c r="B402" s="20" t="s">
        <v>4</v>
      </c>
      <c r="C402" s="43" t="s">
        <v>430</v>
      </c>
      <c r="D402" s="43" t="s">
        <v>2359</v>
      </c>
      <c r="E402" s="33" t="s">
        <v>2412</v>
      </c>
      <c r="F402" s="33" t="s">
        <v>2412</v>
      </c>
      <c r="G402" s="33">
        <v>0</v>
      </c>
      <c r="H402" s="33">
        <v>0</v>
      </c>
      <c r="I402" s="33">
        <v>0</v>
      </c>
      <c r="J402" s="33">
        <v>49</v>
      </c>
      <c r="K402" s="33">
        <v>49</v>
      </c>
      <c r="L402" s="33">
        <v>0</v>
      </c>
      <c r="M402" s="33">
        <v>0</v>
      </c>
      <c r="N402" s="33">
        <v>0</v>
      </c>
      <c r="O402" s="33">
        <v>0</v>
      </c>
      <c r="P402" s="35" t="s">
        <v>2429</v>
      </c>
      <c r="Q402" s="7" t="str">
        <f>IF(P402="","",VLOOKUP(P402,Sheet2!$A$14:$B$79,2,0))</f>
        <v>療養病棟入院料１</v>
      </c>
      <c r="R402" s="33">
        <v>49</v>
      </c>
    </row>
    <row r="403" spans="1:18" x14ac:dyDescent="0.15">
      <c r="A403" s="20" t="s">
        <v>1779</v>
      </c>
      <c r="B403" s="20" t="s">
        <v>4</v>
      </c>
      <c r="C403" s="43" t="s">
        <v>430</v>
      </c>
      <c r="D403" s="43" t="s">
        <v>2360</v>
      </c>
      <c r="E403" s="33" t="s">
        <v>2412</v>
      </c>
      <c r="F403" s="33" t="s">
        <v>2412</v>
      </c>
      <c r="G403" s="33">
        <v>0</v>
      </c>
      <c r="H403" s="33">
        <v>0</v>
      </c>
      <c r="I403" s="33">
        <v>0</v>
      </c>
      <c r="J403" s="33">
        <v>51</v>
      </c>
      <c r="K403" s="33">
        <v>51</v>
      </c>
      <c r="L403" s="33">
        <v>0</v>
      </c>
      <c r="M403" s="33">
        <v>0</v>
      </c>
      <c r="N403" s="33">
        <v>0</v>
      </c>
      <c r="O403" s="33">
        <v>0</v>
      </c>
      <c r="P403" s="35" t="s">
        <v>2429</v>
      </c>
      <c r="Q403" s="7" t="str">
        <f>IF(P403="","",VLOOKUP(P403,Sheet2!$A$14:$B$79,2,0))</f>
        <v>療養病棟入院料１</v>
      </c>
      <c r="R403" s="33">
        <v>51</v>
      </c>
    </row>
    <row r="404" spans="1:18" x14ac:dyDescent="0.15">
      <c r="A404" s="20" t="s">
        <v>1779</v>
      </c>
      <c r="B404" s="20" t="s">
        <v>4</v>
      </c>
      <c r="C404" s="43" t="s">
        <v>430</v>
      </c>
      <c r="D404" s="43" t="s">
        <v>2361</v>
      </c>
      <c r="E404" s="33" t="s">
        <v>2412</v>
      </c>
      <c r="F404" s="33" t="s">
        <v>2412</v>
      </c>
      <c r="G404" s="33">
        <v>0</v>
      </c>
      <c r="H404" s="33">
        <v>0</v>
      </c>
      <c r="I404" s="33">
        <v>0</v>
      </c>
      <c r="J404" s="33">
        <v>49</v>
      </c>
      <c r="K404" s="33">
        <v>49</v>
      </c>
      <c r="L404" s="33">
        <v>0</v>
      </c>
      <c r="M404" s="33">
        <v>0</v>
      </c>
      <c r="N404" s="33">
        <v>0</v>
      </c>
      <c r="O404" s="33">
        <v>0</v>
      </c>
      <c r="P404" s="35" t="s">
        <v>2429</v>
      </c>
      <c r="Q404" s="7" t="str">
        <f>IF(P404="","",VLOOKUP(P404,Sheet2!$A$14:$B$79,2,0))</f>
        <v>療養病棟入院料１</v>
      </c>
      <c r="R404" s="33">
        <v>49</v>
      </c>
    </row>
    <row r="405" spans="1:18" x14ac:dyDescent="0.15">
      <c r="A405" s="20" t="s">
        <v>1779</v>
      </c>
      <c r="B405" s="20" t="s">
        <v>4</v>
      </c>
      <c r="C405" s="43" t="s">
        <v>430</v>
      </c>
      <c r="D405" s="43" t="s">
        <v>2362</v>
      </c>
      <c r="E405" s="33" t="s">
        <v>2412</v>
      </c>
      <c r="F405" s="33" t="s">
        <v>2412</v>
      </c>
      <c r="G405" s="33">
        <v>0</v>
      </c>
      <c r="H405" s="33">
        <v>0</v>
      </c>
      <c r="I405" s="33">
        <v>0</v>
      </c>
      <c r="J405" s="33">
        <v>51</v>
      </c>
      <c r="K405" s="33">
        <v>51</v>
      </c>
      <c r="L405" s="33">
        <v>0</v>
      </c>
      <c r="M405" s="33">
        <v>0</v>
      </c>
      <c r="N405" s="33">
        <v>0</v>
      </c>
      <c r="O405" s="33">
        <v>0</v>
      </c>
      <c r="P405" s="35" t="s">
        <v>2429</v>
      </c>
      <c r="Q405" s="7" t="str">
        <f>IF(P405="","",VLOOKUP(P405,Sheet2!$A$14:$B$79,2,0))</f>
        <v>療養病棟入院料１</v>
      </c>
      <c r="R405" s="33">
        <v>51</v>
      </c>
    </row>
    <row r="406" spans="1:18" x14ac:dyDescent="0.15">
      <c r="A406" s="20"/>
      <c r="B406" s="20"/>
      <c r="C406" s="43" t="s">
        <v>2363</v>
      </c>
      <c r="D406" s="20"/>
      <c r="E406" s="20"/>
      <c r="F406" s="20"/>
      <c r="G406" s="26">
        <f>SUM(G401:G405)</f>
        <v>0</v>
      </c>
      <c r="H406" s="26">
        <f t="shared" ref="H406:O406" si="71">SUM(H401:H405)</f>
        <v>0</v>
      </c>
      <c r="I406" s="26">
        <f t="shared" si="71"/>
        <v>0</v>
      </c>
      <c r="J406" s="26">
        <f t="shared" si="71"/>
        <v>250</v>
      </c>
      <c r="K406" s="26">
        <f t="shared" si="71"/>
        <v>250</v>
      </c>
      <c r="L406" s="26">
        <f t="shared" si="71"/>
        <v>0</v>
      </c>
      <c r="M406" s="26">
        <f t="shared" si="71"/>
        <v>0</v>
      </c>
      <c r="N406" s="26">
        <f t="shared" si="71"/>
        <v>0</v>
      </c>
      <c r="O406" s="26">
        <f t="shared" si="71"/>
        <v>0</v>
      </c>
      <c r="P406" s="20"/>
      <c r="Q406" s="7" t="str">
        <f>IF(P406="","",VLOOKUP(P406,Sheet2!$A$14:$B$79,2,0))</f>
        <v/>
      </c>
      <c r="R406" s="26"/>
    </row>
    <row r="407" spans="1:18" x14ac:dyDescent="0.15">
      <c r="A407" s="20" t="s">
        <v>1779</v>
      </c>
      <c r="B407" s="20" t="s">
        <v>4</v>
      </c>
      <c r="C407" s="43" t="s">
        <v>165</v>
      </c>
      <c r="D407" s="43" t="s">
        <v>492</v>
      </c>
      <c r="E407" s="33" t="s">
        <v>2414</v>
      </c>
      <c r="F407" s="33" t="s">
        <v>2415</v>
      </c>
      <c r="G407" s="33">
        <v>74</v>
      </c>
      <c r="H407" s="33">
        <v>60</v>
      </c>
      <c r="I407" s="33">
        <v>14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5" t="s">
        <v>2448</v>
      </c>
      <c r="Q407" s="7" t="str">
        <f>IF(P407="","",VLOOKUP(P407,Sheet2!$A$14:$B$79,2,0))</f>
        <v>急性期一般入院料７</v>
      </c>
      <c r="R407" s="33">
        <v>74</v>
      </c>
    </row>
    <row r="408" spans="1:18" x14ac:dyDescent="0.15">
      <c r="A408" s="20"/>
      <c r="B408" s="20"/>
      <c r="C408" s="43" t="s">
        <v>2364</v>
      </c>
      <c r="D408" s="20"/>
      <c r="E408" s="20"/>
      <c r="F408" s="20"/>
      <c r="G408" s="26">
        <f>SUM(G407)</f>
        <v>74</v>
      </c>
      <c r="H408" s="26">
        <f t="shared" ref="H408:O408" si="72">SUM(H407)</f>
        <v>60</v>
      </c>
      <c r="I408" s="26">
        <f t="shared" si="72"/>
        <v>14</v>
      </c>
      <c r="J408" s="26">
        <f t="shared" si="72"/>
        <v>0</v>
      </c>
      <c r="K408" s="26">
        <f t="shared" si="72"/>
        <v>0</v>
      </c>
      <c r="L408" s="26">
        <f t="shared" si="72"/>
        <v>0</v>
      </c>
      <c r="M408" s="26">
        <f t="shared" si="72"/>
        <v>0</v>
      </c>
      <c r="N408" s="26">
        <f t="shared" si="72"/>
        <v>0</v>
      </c>
      <c r="O408" s="26">
        <f t="shared" si="72"/>
        <v>0</v>
      </c>
      <c r="P408" s="20"/>
      <c r="Q408" s="7" t="str">
        <f>IF(P408="","",VLOOKUP(P408,Sheet2!$A$14:$B$79,2,0))</f>
        <v/>
      </c>
      <c r="R408" s="26"/>
    </row>
    <row r="409" spans="1:18" x14ac:dyDescent="0.15">
      <c r="A409" s="20" t="s">
        <v>1779</v>
      </c>
      <c r="B409" s="20" t="s">
        <v>4</v>
      </c>
      <c r="C409" s="43" t="s">
        <v>134</v>
      </c>
      <c r="D409" s="43" t="s">
        <v>2365</v>
      </c>
      <c r="E409" s="33" t="s">
        <v>2414</v>
      </c>
      <c r="F409" s="33" t="s">
        <v>2414</v>
      </c>
      <c r="G409" s="33">
        <v>46</v>
      </c>
      <c r="H409" s="33">
        <v>46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5" t="s">
        <v>2434</v>
      </c>
      <c r="Q409" s="7" t="str">
        <f>IF(P409="","",VLOOKUP(P409,Sheet2!$A$14:$B$79,2,0))</f>
        <v>急性期一般入院料１</v>
      </c>
      <c r="R409" s="33">
        <v>46</v>
      </c>
    </row>
    <row r="410" spans="1:18" x14ac:dyDescent="0.15">
      <c r="A410" s="20" t="s">
        <v>1779</v>
      </c>
      <c r="B410" s="20" t="s">
        <v>4</v>
      </c>
      <c r="C410" s="43" t="s">
        <v>134</v>
      </c>
      <c r="D410" s="43" t="s">
        <v>524</v>
      </c>
      <c r="E410" s="33" t="s">
        <v>2414</v>
      </c>
      <c r="F410" s="33" t="s">
        <v>2415</v>
      </c>
      <c r="G410" s="33">
        <v>32</v>
      </c>
      <c r="H410" s="33">
        <v>32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5" t="s">
        <v>2434</v>
      </c>
      <c r="Q410" s="7" t="str">
        <f>IF(P410="","",VLOOKUP(P410,Sheet2!$A$14:$B$79,2,0))</f>
        <v>急性期一般入院料１</v>
      </c>
      <c r="R410" s="33">
        <v>32</v>
      </c>
    </row>
    <row r="411" spans="1:18" x14ac:dyDescent="0.15">
      <c r="A411" s="20" t="s">
        <v>1779</v>
      </c>
      <c r="B411" s="20" t="s">
        <v>4</v>
      </c>
      <c r="C411" s="43" t="s">
        <v>134</v>
      </c>
      <c r="D411" s="43" t="s">
        <v>688</v>
      </c>
      <c r="E411" s="33" t="s">
        <v>2414</v>
      </c>
      <c r="F411" s="33" t="s">
        <v>2414</v>
      </c>
      <c r="G411" s="33">
        <v>42</v>
      </c>
      <c r="H411" s="33">
        <v>42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5" t="s">
        <v>2434</v>
      </c>
      <c r="Q411" s="7" t="str">
        <f>IF(P411="","",VLOOKUP(P411,Sheet2!$A$14:$B$79,2,0))</f>
        <v>急性期一般入院料１</v>
      </c>
      <c r="R411" s="33">
        <v>42</v>
      </c>
    </row>
    <row r="412" spans="1:18" x14ac:dyDescent="0.15">
      <c r="A412" s="20"/>
      <c r="B412" s="20"/>
      <c r="C412" s="43" t="s">
        <v>2366</v>
      </c>
      <c r="D412" s="20"/>
      <c r="E412" s="20"/>
      <c r="F412" s="20"/>
      <c r="G412" s="26">
        <f>SUM(G409:G411)</f>
        <v>120</v>
      </c>
      <c r="H412" s="26">
        <f t="shared" ref="H412:O412" si="73">SUM(H409:H411)</f>
        <v>120</v>
      </c>
      <c r="I412" s="26">
        <f t="shared" si="73"/>
        <v>0</v>
      </c>
      <c r="J412" s="26">
        <f t="shared" si="73"/>
        <v>0</v>
      </c>
      <c r="K412" s="26">
        <f t="shared" si="73"/>
        <v>0</v>
      </c>
      <c r="L412" s="26">
        <f t="shared" si="73"/>
        <v>0</v>
      </c>
      <c r="M412" s="26">
        <f t="shared" si="73"/>
        <v>0</v>
      </c>
      <c r="N412" s="26">
        <f t="shared" si="73"/>
        <v>0</v>
      </c>
      <c r="O412" s="26">
        <f t="shared" si="73"/>
        <v>0</v>
      </c>
      <c r="P412" s="20"/>
      <c r="Q412" s="7" t="str">
        <f>IF(P412="","",VLOOKUP(P412,Sheet2!$A$14:$B$79,2,0))</f>
        <v/>
      </c>
      <c r="R412" s="26"/>
    </row>
    <row r="413" spans="1:18" x14ac:dyDescent="0.15">
      <c r="A413" s="20" t="s">
        <v>1779</v>
      </c>
      <c r="B413" s="20" t="s">
        <v>4</v>
      </c>
      <c r="C413" s="43" t="s">
        <v>2367</v>
      </c>
      <c r="D413" s="43" t="s">
        <v>530</v>
      </c>
      <c r="E413" s="33" t="s">
        <v>2414</v>
      </c>
      <c r="F413" s="33" t="s">
        <v>2414</v>
      </c>
      <c r="G413" s="33">
        <v>43</v>
      </c>
      <c r="H413" s="33">
        <v>43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5" t="s">
        <v>2434</v>
      </c>
      <c r="Q413" s="7" t="str">
        <f>IF(P413="","",VLOOKUP(P413,Sheet2!$A$14:$B$79,2,0))</f>
        <v>急性期一般入院料１</v>
      </c>
      <c r="R413" s="33">
        <v>23</v>
      </c>
    </row>
    <row r="414" spans="1:18" x14ac:dyDescent="0.15">
      <c r="A414" s="20" t="s">
        <v>1779</v>
      </c>
      <c r="B414" s="20" t="s">
        <v>4</v>
      </c>
      <c r="C414" s="43" t="s">
        <v>2368</v>
      </c>
      <c r="D414" s="43" t="s">
        <v>523</v>
      </c>
      <c r="E414" s="33" t="s">
        <v>2415</v>
      </c>
      <c r="F414" s="33" t="s">
        <v>2415</v>
      </c>
      <c r="G414" s="33">
        <v>34</v>
      </c>
      <c r="H414" s="33">
        <v>34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5" t="s">
        <v>2465</v>
      </c>
      <c r="Q414" s="7" t="str">
        <f>IF(P414="","",VLOOKUP(P414,Sheet2!$A$14:$B$79,2,0))</f>
        <v>回復期リハビリテーション病棟入院料４</v>
      </c>
      <c r="R414" s="33">
        <v>34</v>
      </c>
    </row>
    <row r="415" spans="1:18" x14ac:dyDescent="0.15">
      <c r="A415" s="20"/>
      <c r="B415" s="20"/>
      <c r="C415" s="43" t="s">
        <v>2369</v>
      </c>
      <c r="D415" s="20"/>
      <c r="E415" s="20"/>
      <c r="F415" s="20"/>
      <c r="G415" s="26">
        <f>SUM(G413:G414)</f>
        <v>77</v>
      </c>
      <c r="H415" s="26">
        <f t="shared" ref="H415:O415" si="74">SUM(H413:H414)</f>
        <v>77</v>
      </c>
      <c r="I415" s="26">
        <f t="shared" si="74"/>
        <v>0</v>
      </c>
      <c r="J415" s="26">
        <f t="shared" si="74"/>
        <v>0</v>
      </c>
      <c r="K415" s="26">
        <f t="shared" si="74"/>
        <v>0</v>
      </c>
      <c r="L415" s="26">
        <f t="shared" si="74"/>
        <v>0</v>
      </c>
      <c r="M415" s="26">
        <f t="shared" si="74"/>
        <v>0</v>
      </c>
      <c r="N415" s="26">
        <f t="shared" si="74"/>
        <v>0</v>
      </c>
      <c r="O415" s="26">
        <f t="shared" si="74"/>
        <v>0</v>
      </c>
      <c r="P415" s="20"/>
      <c r="Q415" s="7" t="str">
        <f>IF(P415="","",VLOOKUP(P415,Sheet2!$A$14:$B$79,2,0))</f>
        <v/>
      </c>
      <c r="R415" s="26"/>
    </row>
    <row r="416" spans="1:18" x14ac:dyDescent="0.15">
      <c r="A416" s="20" t="s">
        <v>1779</v>
      </c>
      <c r="B416" s="20" t="s">
        <v>4</v>
      </c>
      <c r="C416" s="43" t="s">
        <v>267</v>
      </c>
      <c r="D416" s="43" t="s">
        <v>696</v>
      </c>
      <c r="E416" s="33" t="s">
        <v>2417</v>
      </c>
      <c r="F416" s="33" t="s">
        <v>2417</v>
      </c>
      <c r="G416" s="33">
        <v>10</v>
      </c>
      <c r="H416" s="33">
        <v>10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5" t="s">
        <v>2453</v>
      </c>
      <c r="Q416" s="7" t="str">
        <f>IF(P416="","",VLOOKUP(P416,Sheet2!$A$14:$B$79,2,0))</f>
        <v>特定集中治療室管理料１</v>
      </c>
      <c r="R416" s="33">
        <v>10</v>
      </c>
    </row>
    <row r="417" spans="1:18" x14ac:dyDescent="0.15">
      <c r="A417" s="20" t="s">
        <v>1779</v>
      </c>
      <c r="B417" s="20" t="s">
        <v>4</v>
      </c>
      <c r="C417" s="43" t="s">
        <v>267</v>
      </c>
      <c r="D417" s="43" t="s">
        <v>697</v>
      </c>
      <c r="E417" s="33" t="s">
        <v>2417</v>
      </c>
      <c r="F417" s="33" t="s">
        <v>2417</v>
      </c>
      <c r="G417" s="33">
        <v>6</v>
      </c>
      <c r="H417" s="33">
        <v>6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5" t="s">
        <v>2449</v>
      </c>
      <c r="Q417" s="7" t="str">
        <f>IF(P417="","",VLOOKUP(P417,Sheet2!$A$14:$B$79,2,0))</f>
        <v>総合周産期特定集中治療室管理料（母体・胎児）</v>
      </c>
      <c r="R417" s="33">
        <v>6</v>
      </c>
    </row>
    <row r="418" spans="1:18" x14ac:dyDescent="0.15">
      <c r="A418" s="20" t="s">
        <v>1779</v>
      </c>
      <c r="B418" s="20" t="s">
        <v>4</v>
      </c>
      <c r="C418" s="43" t="s">
        <v>267</v>
      </c>
      <c r="D418" s="43" t="s">
        <v>2370</v>
      </c>
      <c r="E418" s="33" t="s">
        <v>2417</v>
      </c>
      <c r="F418" s="33" t="s">
        <v>2417</v>
      </c>
      <c r="G418" s="33">
        <v>15</v>
      </c>
      <c r="H418" s="33">
        <v>15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5" t="s">
        <v>2466</v>
      </c>
      <c r="Q418" s="7" t="str">
        <f>IF(P418="","",VLOOKUP(P418,Sheet2!$A$14:$B$79,2,0))</f>
        <v>総合周産期特定集中治療室管理料（新生児）</v>
      </c>
      <c r="R418" s="33">
        <v>15</v>
      </c>
    </row>
    <row r="419" spans="1:18" x14ac:dyDescent="0.15">
      <c r="A419" s="20" t="s">
        <v>1779</v>
      </c>
      <c r="B419" s="20" t="s">
        <v>4</v>
      </c>
      <c r="C419" s="43" t="s">
        <v>267</v>
      </c>
      <c r="D419" s="43" t="s">
        <v>2371</v>
      </c>
      <c r="E419" s="33" t="s">
        <v>2417</v>
      </c>
      <c r="F419" s="33" t="s">
        <v>2417</v>
      </c>
      <c r="G419" s="33">
        <v>6</v>
      </c>
      <c r="H419" s="33">
        <v>6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5" t="s">
        <v>2456</v>
      </c>
      <c r="Q419" s="7" t="str">
        <f>IF(P419="","",VLOOKUP(P419,Sheet2!$A$14:$B$79,2,0))</f>
        <v>新生児治療回復室入院医療管理料</v>
      </c>
      <c r="R419" s="33">
        <v>6</v>
      </c>
    </row>
    <row r="420" spans="1:18" x14ac:dyDescent="0.15">
      <c r="A420" s="20" t="s">
        <v>1779</v>
      </c>
      <c r="B420" s="20" t="s">
        <v>4</v>
      </c>
      <c r="C420" s="43" t="s">
        <v>267</v>
      </c>
      <c r="D420" s="43" t="s">
        <v>2372</v>
      </c>
      <c r="E420" s="33" t="s">
        <v>2417</v>
      </c>
      <c r="F420" s="33" t="s">
        <v>2417</v>
      </c>
      <c r="G420" s="33">
        <v>28</v>
      </c>
      <c r="H420" s="33">
        <v>28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5" t="s">
        <v>2467</v>
      </c>
      <c r="Q420" s="7" t="str">
        <f>IF(P420="","",VLOOKUP(P420,Sheet2!$A$14:$B$79,2,0))</f>
        <v>特定機能病院一般病棟７対１入院基本料</v>
      </c>
      <c r="R420" s="33">
        <v>28</v>
      </c>
    </row>
    <row r="421" spans="1:18" x14ac:dyDescent="0.15">
      <c r="A421" s="20" t="s">
        <v>1779</v>
      </c>
      <c r="B421" s="20" t="s">
        <v>4</v>
      </c>
      <c r="C421" s="43" t="s">
        <v>267</v>
      </c>
      <c r="D421" s="43" t="s">
        <v>2373</v>
      </c>
      <c r="E421" s="33" t="s">
        <v>2417</v>
      </c>
      <c r="F421" s="33" t="s">
        <v>2417</v>
      </c>
      <c r="G421" s="33">
        <v>30</v>
      </c>
      <c r="H421" s="33">
        <v>30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5" t="s">
        <v>2467</v>
      </c>
      <c r="Q421" s="7" t="str">
        <f>IF(P421="","",VLOOKUP(P421,Sheet2!$A$14:$B$79,2,0))</f>
        <v>特定機能病院一般病棟７対１入院基本料</v>
      </c>
      <c r="R421" s="33">
        <v>30</v>
      </c>
    </row>
    <row r="422" spans="1:18" x14ac:dyDescent="0.15">
      <c r="A422" s="20" t="s">
        <v>1779</v>
      </c>
      <c r="B422" s="20" t="s">
        <v>4</v>
      </c>
      <c r="C422" s="43" t="s">
        <v>267</v>
      </c>
      <c r="D422" s="43" t="s">
        <v>2374</v>
      </c>
      <c r="E422" s="33" t="s">
        <v>2417</v>
      </c>
      <c r="F422" s="33" t="s">
        <v>2417</v>
      </c>
      <c r="G422" s="33">
        <v>41</v>
      </c>
      <c r="H422" s="33">
        <v>41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5" t="s">
        <v>2467</v>
      </c>
      <c r="Q422" s="7" t="str">
        <f>IF(P422="","",VLOOKUP(P422,Sheet2!$A$14:$B$79,2,0))</f>
        <v>特定機能病院一般病棟７対１入院基本料</v>
      </c>
      <c r="R422" s="33">
        <v>41</v>
      </c>
    </row>
    <row r="423" spans="1:18" x14ac:dyDescent="0.15">
      <c r="A423" s="20" t="s">
        <v>1779</v>
      </c>
      <c r="B423" s="20" t="s">
        <v>4</v>
      </c>
      <c r="C423" s="43" t="s">
        <v>267</v>
      </c>
      <c r="D423" s="43" t="s">
        <v>2375</v>
      </c>
      <c r="E423" s="33" t="s">
        <v>2417</v>
      </c>
      <c r="F423" s="33" t="s">
        <v>2417</v>
      </c>
      <c r="G423" s="33">
        <v>40</v>
      </c>
      <c r="H423" s="33">
        <v>40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5" t="s">
        <v>2467</v>
      </c>
      <c r="Q423" s="7" t="str">
        <f>IF(P423="","",VLOOKUP(P423,Sheet2!$A$14:$B$79,2,0))</f>
        <v>特定機能病院一般病棟７対１入院基本料</v>
      </c>
      <c r="R423" s="33">
        <v>40</v>
      </c>
    </row>
    <row r="424" spans="1:18" x14ac:dyDescent="0.15">
      <c r="A424" s="20" t="s">
        <v>1779</v>
      </c>
      <c r="B424" s="20" t="s">
        <v>4</v>
      </c>
      <c r="C424" s="43" t="s">
        <v>267</v>
      </c>
      <c r="D424" s="43" t="s">
        <v>2376</v>
      </c>
      <c r="E424" s="33" t="s">
        <v>2417</v>
      </c>
      <c r="F424" s="33" t="s">
        <v>2417</v>
      </c>
      <c r="G424" s="33">
        <v>40</v>
      </c>
      <c r="H424" s="33">
        <v>40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5" t="s">
        <v>2467</v>
      </c>
      <c r="Q424" s="7" t="str">
        <f>IF(P424="","",VLOOKUP(P424,Sheet2!$A$14:$B$79,2,0))</f>
        <v>特定機能病院一般病棟７対１入院基本料</v>
      </c>
      <c r="R424" s="33">
        <v>40</v>
      </c>
    </row>
    <row r="425" spans="1:18" x14ac:dyDescent="0.15">
      <c r="A425" s="20" t="s">
        <v>1779</v>
      </c>
      <c r="B425" s="20" t="s">
        <v>4</v>
      </c>
      <c r="C425" s="43" t="s">
        <v>267</v>
      </c>
      <c r="D425" s="43" t="s">
        <v>2377</v>
      </c>
      <c r="E425" s="33" t="s">
        <v>2417</v>
      </c>
      <c r="F425" s="33" t="s">
        <v>2417</v>
      </c>
      <c r="G425" s="33">
        <v>38</v>
      </c>
      <c r="H425" s="33">
        <v>38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5" t="s">
        <v>2467</v>
      </c>
      <c r="Q425" s="7" t="str">
        <f>IF(P425="","",VLOOKUP(P425,Sheet2!$A$14:$B$79,2,0))</f>
        <v>特定機能病院一般病棟７対１入院基本料</v>
      </c>
      <c r="R425" s="33">
        <v>38</v>
      </c>
    </row>
    <row r="426" spans="1:18" x14ac:dyDescent="0.15">
      <c r="A426" s="20" t="s">
        <v>1779</v>
      </c>
      <c r="B426" s="20" t="s">
        <v>4</v>
      </c>
      <c r="C426" s="43" t="s">
        <v>267</v>
      </c>
      <c r="D426" s="43" t="s">
        <v>2378</v>
      </c>
      <c r="E426" s="33" t="s">
        <v>2417</v>
      </c>
      <c r="F426" s="33" t="s">
        <v>2417</v>
      </c>
      <c r="G426" s="33">
        <v>40</v>
      </c>
      <c r="H426" s="33">
        <v>40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5" t="s">
        <v>2467</v>
      </c>
      <c r="Q426" s="7" t="str">
        <f>IF(P426="","",VLOOKUP(P426,Sheet2!$A$14:$B$79,2,0))</f>
        <v>特定機能病院一般病棟７対１入院基本料</v>
      </c>
      <c r="R426" s="33">
        <v>40</v>
      </c>
    </row>
    <row r="427" spans="1:18" x14ac:dyDescent="0.15">
      <c r="A427" s="20" t="s">
        <v>1779</v>
      </c>
      <c r="B427" s="20" t="s">
        <v>4</v>
      </c>
      <c r="C427" s="43" t="s">
        <v>267</v>
      </c>
      <c r="D427" s="43" t="s">
        <v>2379</v>
      </c>
      <c r="E427" s="33" t="s">
        <v>2417</v>
      </c>
      <c r="F427" s="33" t="s">
        <v>2417</v>
      </c>
      <c r="G427" s="33">
        <v>31</v>
      </c>
      <c r="H427" s="33">
        <v>31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5" t="s">
        <v>2467</v>
      </c>
      <c r="Q427" s="7" t="str">
        <f>IF(P427="","",VLOOKUP(P427,Sheet2!$A$14:$B$79,2,0))</f>
        <v>特定機能病院一般病棟７対１入院基本料</v>
      </c>
      <c r="R427" s="33">
        <v>31</v>
      </c>
    </row>
    <row r="428" spans="1:18" x14ac:dyDescent="0.15">
      <c r="A428" s="20" t="s">
        <v>1779</v>
      </c>
      <c r="B428" s="20" t="s">
        <v>4</v>
      </c>
      <c r="C428" s="43" t="s">
        <v>267</v>
      </c>
      <c r="D428" s="43" t="s">
        <v>2380</v>
      </c>
      <c r="E428" s="33" t="s">
        <v>2417</v>
      </c>
      <c r="F428" s="33" t="s">
        <v>2417</v>
      </c>
      <c r="G428" s="33">
        <v>35</v>
      </c>
      <c r="H428" s="33">
        <v>35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5" t="s">
        <v>2467</v>
      </c>
      <c r="Q428" s="7" t="str">
        <f>IF(P428="","",VLOOKUP(P428,Sheet2!$A$14:$B$79,2,0))</f>
        <v>特定機能病院一般病棟７対１入院基本料</v>
      </c>
      <c r="R428" s="33">
        <v>35</v>
      </c>
    </row>
    <row r="429" spans="1:18" x14ac:dyDescent="0.15">
      <c r="A429" s="20" t="s">
        <v>1779</v>
      </c>
      <c r="B429" s="20" t="s">
        <v>4</v>
      </c>
      <c r="C429" s="43" t="s">
        <v>267</v>
      </c>
      <c r="D429" s="43" t="s">
        <v>2381</v>
      </c>
      <c r="E429" s="33" t="s">
        <v>2417</v>
      </c>
      <c r="F429" s="33" t="s">
        <v>2417</v>
      </c>
      <c r="G429" s="33">
        <v>38</v>
      </c>
      <c r="H429" s="33">
        <v>38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5" t="s">
        <v>2467</v>
      </c>
      <c r="Q429" s="7" t="str">
        <f>IF(P429="","",VLOOKUP(P429,Sheet2!$A$14:$B$79,2,0))</f>
        <v>特定機能病院一般病棟７対１入院基本料</v>
      </c>
      <c r="R429" s="33">
        <v>38</v>
      </c>
    </row>
    <row r="430" spans="1:18" x14ac:dyDescent="0.15">
      <c r="A430" s="20" t="s">
        <v>1779</v>
      </c>
      <c r="B430" s="20" t="s">
        <v>4</v>
      </c>
      <c r="C430" s="43" t="s">
        <v>267</v>
      </c>
      <c r="D430" s="43" t="s">
        <v>2382</v>
      </c>
      <c r="E430" s="33" t="s">
        <v>2417</v>
      </c>
      <c r="F430" s="33" t="s">
        <v>2417</v>
      </c>
      <c r="G430" s="33">
        <v>38</v>
      </c>
      <c r="H430" s="33">
        <v>38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5" t="s">
        <v>2467</v>
      </c>
      <c r="Q430" s="7" t="str">
        <f>IF(P430="","",VLOOKUP(P430,Sheet2!$A$14:$B$79,2,0))</f>
        <v>特定機能病院一般病棟７対１入院基本料</v>
      </c>
      <c r="R430" s="33">
        <v>38</v>
      </c>
    </row>
    <row r="431" spans="1:18" x14ac:dyDescent="0.15">
      <c r="A431" s="20" t="s">
        <v>1779</v>
      </c>
      <c r="B431" s="20" t="s">
        <v>4</v>
      </c>
      <c r="C431" s="43" t="s">
        <v>267</v>
      </c>
      <c r="D431" s="43" t="s">
        <v>2383</v>
      </c>
      <c r="E431" s="33" t="s">
        <v>2417</v>
      </c>
      <c r="F431" s="33" t="s">
        <v>2417</v>
      </c>
      <c r="G431" s="33">
        <v>27</v>
      </c>
      <c r="H431" s="33">
        <v>27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5" t="s">
        <v>2468</v>
      </c>
      <c r="Q431" s="7" t="str">
        <f>IF(P431="","",VLOOKUP(P431,Sheet2!$A$14:$B$79,2,0))</f>
        <v>小児入院医療管理料２</v>
      </c>
      <c r="R431" s="33">
        <v>27</v>
      </c>
    </row>
    <row r="432" spans="1:18" x14ac:dyDescent="0.15">
      <c r="A432" s="20" t="s">
        <v>1779</v>
      </c>
      <c r="B432" s="20" t="s">
        <v>4</v>
      </c>
      <c r="C432" s="43" t="s">
        <v>267</v>
      </c>
      <c r="D432" s="43" t="s">
        <v>1002</v>
      </c>
      <c r="E432" s="33" t="s">
        <v>2417</v>
      </c>
      <c r="F432" s="33" t="s">
        <v>2417</v>
      </c>
      <c r="G432" s="33">
        <v>32</v>
      </c>
      <c r="H432" s="33">
        <v>32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5" t="s">
        <v>2467</v>
      </c>
      <c r="Q432" s="7" t="str">
        <f>IF(P432="","",VLOOKUP(P432,Sheet2!$A$14:$B$79,2,0))</f>
        <v>特定機能病院一般病棟７対１入院基本料</v>
      </c>
      <c r="R432" s="33">
        <v>32</v>
      </c>
    </row>
    <row r="433" spans="1:18" x14ac:dyDescent="0.15">
      <c r="A433" s="20" t="s">
        <v>1779</v>
      </c>
      <c r="B433" s="20" t="s">
        <v>4</v>
      </c>
      <c r="C433" s="43" t="s">
        <v>267</v>
      </c>
      <c r="D433" s="43" t="s">
        <v>1001</v>
      </c>
      <c r="E433" s="33" t="s">
        <v>2417</v>
      </c>
      <c r="F433" s="33" t="s">
        <v>2417</v>
      </c>
      <c r="G433" s="33">
        <v>28</v>
      </c>
      <c r="H433" s="33">
        <v>28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5" t="s">
        <v>2467</v>
      </c>
      <c r="Q433" s="7" t="str">
        <f>IF(P433="","",VLOOKUP(P433,Sheet2!$A$14:$B$79,2,0))</f>
        <v>特定機能病院一般病棟７対１入院基本料</v>
      </c>
      <c r="R433" s="33">
        <v>28</v>
      </c>
    </row>
    <row r="434" spans="1:18" x14ac:dyDescent="0.15">
      <c r="A434" s="20" t="s">
        <v>1779</v>
      </c>
      <c r="B434" s="20" t="s">
        <v>4</v>
      </c>
      <c r="C434" s="43" t="s">
        <v>267</v>
      </c>
      <c r="D434" s="43" t="s">
        <v>2384</v>
      </c>
      <c r="E434" s="33" t="s">
        <v>2417</v>
      </c>
      <c r="F434" s="33" t="s">
        <v>2417</v>
      </c>
      <c r="G434" s="33">
        <v>34</v>
      </c>
      <c r="H434" s="33">
        <v>34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5" t="s">
        <v>2467</v>
      </c>
      <c r="Q434" s="7" t="str">
        <f>IF(P434="","",VLOOKUP(P434,Sheet2!$A$14:$B$79,2,0))</f>
        <v>特定機能病院一般病棟７対１入院基本料</v>
      </c>
      <c r="R434" s="33">
        <v>34</v>
      </c>
    </row>
    <row r="435" spans="1:18" x14ac:dyDescent="0.15">
      <c r="A435" s="20" t="s">
        <v>1779</v>
      </c>
      <c r="B435" s="20" t="s">
        <v>4</v>
      </c>
      <c r="C435" s="43" t="s">
        <v>267</v>
      </c>
      <c r="D435" s="43" t="s">
        <v>2385</v>
      </c>
      <c r="E435" s="33" t="s">
        <v>2414</v>
      </c>
      <c r="F435" s="33" t="s">
        <v>2414</v>
      </c>
      <c r="G435" s="33">
        <v>40</v>
      </c>
      <c r="H435" s="33">
        <v>40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5" t="s">
        <v>2467</v>
      </c>
      <c r="Q435" s="7" t="str">
        <f>IF(P435="","",VLOOKUP(P435,Sheet2!$A$14:$B$79,2,0))</f>
        <v>特定機能病院一般病棟７対１入院基本料</v>
      </c>
      <c r="R435" s="33">
        <v>40</v>
      </c>
    </row>
    <row r="436" spans="1:18" x14ac:dyDescent="0.15">
      <c r="A436" s="20" t="s">
        <v>1779</v>
      </c>
      <c r="B436" s="20" t="s">
        <v>4</v>
      </c>
      <c r="C436" s="43" t="s">
        <v>267</v>
      </c>
      <c r="D436" s="43" t="s">
        <v>2386</v>
      </c>
      <c r="E436" s="33" t="s">
        <v>2414</v>
      </c>
      <c r="F436" s="33" t="s">
        <v>2414</v>
      </c>
      <c r="G436" s="33">
        <v>41</v>
      </c>
      <c r="H436" s="33">
        <v>41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5" t="s">
        <v>2467</v>
      </c>
      <c r="Q436" s="7" t="str">
        <f>IF(P436="","",VLOOKUP(P436,Sheet2!$A$14:$B$79,2,0))</f>
        <v>特定機能病院一般病棟７対１入院基本料</v>
      </c>
      <c r="R436" s="33">
        <v>41</v>
      </c>
    </row>
    <row r="437" spans="1:18" x14ac:dyDescent="0.15">
      <c r="A437" s="20"/>
      <c r="B437" s="20"/>
      <c r="C437" s="43" t="s">
        <v>2387</v>
      </c>
      <c r="D437" s="20"/>
      <c r="E437" s="20"/>
      <c r="F437" s="20"/>
      <c r="G437" s="26">
        <f>SUM(G416:G436)</f>
        <v>638</v>
      </c>
      <c r="H437" s="26">
        <f t="shared" ref="H437:O437" si="75">SUM(H416:H436)</f>
        <v>638</v>
      </c>
      <c r="I437" s="26">
        <f t="shared" si="75"/>
        <v>0</v>
      </c>
      <c r="J437" s="26">
        <f t="shared" si="75"/>
        <v>0</v>
      </c>
      <c r="K437" s="26">
        <f t="shared" si="75"/>
        <v>0</v>
      </c>
      <c r="L437" s="26">
        <f t="shared" si="75"/>
        <v>0</v>
      </c>
      <c r="M437" s="26">
        <f t="shared" si="75"/>
        <v>0</v>
      </c>
      <c r="N437" s="26">
        <f t="shared" si="75"/>
        <v>0</v>
      </c>
      <c r="O437" s="26">
        <f t="shared" si="75"/>
        <v>0</v>
      </c>
      <c r="P437" s="20"/>
      <c r="Q437" s="7" t="str">
        <f>IF(P437="","",VLOOKUP(P437,Sheet2!$A$14:$B$79,2,0))</f>
        <v/>
      </c>
      <c r="R437" s="26"/>
    </row>
    <row r="438" spans="1:18" x14ac:dyDescent="0.15">
      <c r="A438" s="20" t="s">
        <v>1779</v>
      </c>
      <c r="B438" s="20" t="s">
        <v>2389</v>
      </c>
      <c r="C438" s="43" t="s">
        <v>96</v>
      </c>
      <c r="D438" s="43" t="s">
        <v>492</v>
      </c>
      <c r="E438" s="33" t="s">
        <v>2414</v>
      </c>
      <c r="F438" s="33" t="s">
        <v>2414</v>
      </c>
      <c r="G438" s="33">
        <v>58</v>
      </c>
      <c r="H438" s="33">
        <v>38</v>
      </c>
      <c r="I438" s="33">
        <v>20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5" t="s">
        <v>2448</v>
      </c>
      <c r="Q438" s="7" t="str">
        <f>IF(P438="","",VLOOKUP(P438,Sheet2!$A$14:$B$79,2,0))</f>
        <v>急性期一般入院料７</v>
      </c>
      <c r="R438" s="33">
        <v>38</v>
      </c>
    </row>
    <row r="439" spans="1:18" x14ac:dyDescent="0.15">
      <c r="A439" s="20" t="s">
        <v>1779</v>
      </c>
      <c r="B439" s="20" t="s">
        <v>2389</v>
      </c>
      <c r="C439" s="43" t="s">
        <v>96</v>
      </c>
      <c r="D439" s="43" t="s">
        <v>588</v>
      </c>
      <c r="E439" s="33" t="s">
        <v>2415</v>
      </c>
      <c r="F439" s="33" t="s">
        <v>2415</v>
      </c>
      <c r="G439" s="33">
        <v>64</v>
      </c>
      <c r="H439" s="33">
        <v>42</v>
      </c>
      <c r="I439" s="33">
        <v>22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5" t="s">
        <v>2427</v>
      </c>
      <c r="Q439" s="7" t="str">
        <f>IF(P439="","",VLOOKUP(P439,Sheet2!$A$14:$B$79,2,0))</f>
        <v>地域包括ケア病棟入院料２</v>
      </c>
      <c r="R439" s="33">
        <v>42</v>
      </c>
    </row>
    <row r="440" spans="1:18" x14ac:dyDescent="0.15">
      <c r="A440" s="20"/>
      <c r="B440" s="20"/>
      <c r="C440" s="43" t="s">
        <v>2388</v>
      </c>
      <c r="D440" s="20"/>
      <c r="E440" s="20"/>
      <c r="F440" s="20"/>
      <c r="G440" s="26">
        <f>SUM(G438:G439)</f>
        <v>122</v>
      </c>
      <c r="H440" s="26">
        <f t="shared" ref="H440:O440" si="76">SUM(H438:H439)</f>
        <v>80</v>
      </c>
      <c r="I440" s="26">
        <f t="shared" si="76"/>
        <v>42</v>
      </c>
      <c r="J440" s="26">
        <f t="shared" si="76"/>
        <v>0</v>
      </c>
      <c r="K440" s="26">
        <f t="shared" si="76"/>
        <v>0</v>
      </c>
      <c r="L440" s="26">
        <f t="shared" si="76"/>
        <v>0</v>
      </c>
      <c r="M440" s="26">
        <f t="shared" si="76"/>
        <v>0</v>
      </c>
      <c r="N440" s="26">
        <f t="shared" si="76"/>
        <v>0</v>
      </c>
      <c r="O440" s="26">
        <f t="shared" si="76"/>
        <v>0</v>
      </c>
      <c r="P440" s="26"/>
      <c r="Q440" s="7" t="str">
        <f>IF(P440="","",VLOOKUP(P440,Sheet2!$A$14:$B$79,2,0))</f>
        <v/>
      </c>
      <c r="R440" s="26"/>
    </row>
    <row r="441" spans="1:18" x14ac:dyDescent="0.15">
      <c r="A441" s="20" t="s">
        <v>1779</v>
      </c>
      <c r="B441" s="20" t="s">
        <v>2389</v>
      </c>
      <c r="C441" s="43" t="s">
        <v>2390</v>
      </c>
      <c r="D441" s="43" t="s">
        <v>2391</v>
      </c>
      <c r="E441" s="33" t="s">
        <v>2414</v>
      </c>
      <c r="F441" s="33" t="s">
        <v>2414</v>
      </c>
      <c r="G441" s="33">
        <v>51</v>
      </c>
      <c r="H441" s="33">
        <v>45</v>
      </c>
      <c r="I441" s="33">
        <v>6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5" t="s">
        <v>2428</v>
      </c>
      <c r="Q441" s="7" t="str">
        <f>IF(P441="","",VLOOKUP(P441,Sheet2!$A$14:$B$79,2,0))</f>
        <v>急性期一般入院料６</v>
      </c>
      <c r="R441" s="33">
        <v>51</v>
      </c>
    </row>
    <row r="442" spans="1:18" x14ac:dyDescent="0.15">
      <c r="A442" s="20" t="s">
        <v>1779</v>
      </c>
      <c r="B442" s="20" t="s">
        <v>2389</v>
      </c>
      <c r="C442" s="43" t="s">
        <v>2390</v>
      </c>
      <c r="D442" s="43" t="s">
        <v>2392</v>
      </c>
      <c r="E442" s="33" t="s">
        <v>2415</v>
      </c>
      <c r="F442" s="33" t="s">
        <v>2415</v>
      </c>
      <c r="G442" s="33">
        <v>52</v>
      </c>
      <c r="H442" s="33">
        <v>52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5" t="s">
        <v>2427</v>
      </c>
      <c r="Q442" s="7" t="str">
        <f>IF(P442="","",VLOOKUP(P442,Sheet2!$A$14:$B$79,2,0))</f>
        <v>地域包括ケア病棟入院料２</v>
      </c>
      <c r="R442" s="33">
        <v>52</v>
      </c>
    </row>
    <row r="443" spans="1:18" x14ac:dyDescent="0.15">
      <c r="A443" s="20" t="s">
        <v>1779</v>
      </c>
      <c r="B443" s="20" t="s">
        <v>2389</v>
      </c>
      <c r="C443" s="43" t="s">
        <v>2390</v>
      </c>
      <c r="D443" s="43" t="s">
        <v>694</v>
      </c>
      <c r="E443" s="33" t="s">
        <v>2412</v>
      </c>
      <c r="F443" s="33" t="s">
        <v>2412</v>
      </c>
      <c r="G443" s="33">
        <v>0</v>
      </c>
      <c r="H443" s="33">
        <v>0</v>
      </c>
      <c r="I443" s="33">
        <v>0</v>
      </c>
      <c r="J443" s="33">
        <v>42</v>
      </c>
      <c r="K443" s="33">
        <v>42</v>
      </c>
      <c r="L443" s="33">
        <v>0</v>
      </c>
      <c r="M443" s="33">
        <v>0</v>
      </c>
      <c r="N443" s="33">
        <v>0</v>
      </c>
      <c r="O443" s="33">
        <v>0</v>
      </c>
      <c r="P443" s="35" t="s">
        <v>2425</v>
      </c>
      <c r="Q443" s="7" t="str">
        <f>IF(P443="","",VLOOKUP(P443,Sheet2!$A$14:$B$79,2,0))</f>
        <v>療養病棟入院料２</v>
      </c>
      <c r="R443" s="33">
        <v>42</v>
      </c>
    </row>
    <row r="444" spans="1:18" x14ac:dyDescent="0.15">
      <c r="A444" s="20"/>
      <c r="B444" s="20"/>
      <c r="C444" s="43" t="s">
        <v>2393</v>
      </c>
      <c r="D444" s="20"/>
      <c r="E444" s="20"/>
      <c r="F444" s="20"/>
      <c r="G444" s="33">
        <f>SUM(G441:G443)</f>
        <v>103</v>
      </c>
      <c r="H444" s="33">
        <f t="shared" ref="H444:O444" si="77">SUM(H441:H443)</f>
        <v>97</v>
      </c>
      <c r="I444" s="33">
        <f t="shared" si="77"/>
        <v>6</v>
      </c>
      <c r="J444" s="33">
        <f t="shared" si="77"/>
        <v>42</v>
      </c>
      <c r="K444" s="33">
        <f t="shared" si="77"/>
        <v>42</v>
      </c>
      <c r="L444" s="33">
        <f t="shared" si="77"/>
        <v>0</v>
      </c>
      <c r="M444" s="33">
        <f t="shared" si="77"/>
        <v>0</v>
      </c>
      <c r="N444" s="33">
        <f t="shared" si="77"/>
        <v>0</v>
      </c>
      <c r="O444" s="33">
        <f t="shared" si="77"/>
        <v>0</v>
      </c>
      <c r="P444" s="20"/>
      <c r="Q444" s="7" t="str">
        <f>IF(P444="","",VLOOKUP(P444,Sheet2!$A$14:$B$79,2,0))</f>
        <v/>
      </c>
      <c r="R444" s="26"/>
    </row>
    <row r="445" spans="1:18" x14ac:dyDescent="0.15">
      <c r="A445" s="20" t="s">
        <v>1779</v>
      </c>
      <c r="B445" s="20" t="s">
        <v>2400</v>
      </c>
      <c r="C445" s="43" t="s">
        <v>2394</v>
      </c>
      <c r="D445" s="43" t="s">
        <v>2395</v>
      </c>
      <c r="E445" s="33" t="s">
        <v>2414</v>
      </c>
      <c r="F445" s="33" t="s">
        <v>2414</v>
      </c>
      <c r="G445" s="33">
        <v>45</v>
      </c>
      <c r="H445" s="33">
        <v>45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5" t="s">
        <v>2438</v>
      </c>
      <c r="Q445" s="7" t="str">
        <f>IF(P445="","",VLOOKUP(P445,Sheet2!$A$14:$B$79,2,0))</f>
        <v>地域包括ケア病棟入院料１</v>
      </c>
      <c r="R445" s="33">
        <v>45</v>
      </c>
    </row>
    <row r="446" spans="1:18" x14ac:dyDescent="0.15">
      <c r="A446" s="20" t="s">
        <v>1779</v>
      </c>
      <c r="B446" s="20" t="s">
        <v>2400</v>
      </c>
      <c r="C446" s="43" t="s">
        <v>2394</v>
      </c>
      <c r="D446" s="43" t="s">
        <v>2396</v>
      </c>
      <c r="E446" s="33" t="s">
        <v>2414</v>
      </c>
      <c r="F446" s="33" t="s">
        <v>2414</v>
      </c>
      <c r="G446" s="33">
        <v>45</v>
      </c>
      <c r="H446" s="33">
        <v>45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5" t="s">
        <v>2438</v>
      </c>
      <c r="Q446" s="7" t="str">
        <f>IF(P446="","",VLOOKUP(P446,Sheet2!$A$14:$B$79,2,0))</f>
        <v>地域包括ケア病棟入院料１</v>
      </c>
      <c r="R446" s="33">
        <v>45</v>
      </c>
    </row>
    <row r="447" spans="1:18" x14ac:dyDescent="0.15">
      <c r="A447" s="20" t="s">
        <v>1779</v>
      </c>
      <c r="B447" s="20" t="s">
        <v>2400</v>
      </c>
      <c r="C447" s="43" t="s">
        <v>2394</v>
      </c>
      <c r="D447" s="43" t="s">
        <v>2397</v>
      </c>
      <c r="E447" s="33" t="s">
        <v>2412</v>
      </c>
      <c r="F447" s="33" t="s">
        <v>2412</v>
      </c>
      <c r="G447" s="33">
        <v>0</v>
      </c>
      <c r="H447" s="33">
        <v>0</v>
      </c>
      <c r="I447" s="33">
        <v>0</v>
      </c>
      <c r="J447" s="33">
        <v>32</v>
      </c>
      <c r="K447" s="33">
        <v>29</v>
      </c>
      <c r="L447" s="33">
        <v>3</v>
      </c>
      <c r="M447" s="33">
        <v>0</v>
      </c>
      <c r="N447" s="33">
        <v>0</v>
      </c>
      <c r="O447" s="33">
        <v>0</v>
      </c>
      <c r="P447" s="35" t="s">
        <v>2429</v>
      </c>
      <c r="Q447" s="7" t="str">
        <f>IF(P447="","",VLOOKUP(P447,Sheet2!$A$14:$B$79,2,0))</f>
        <v>療養病棟入院料１</v>
      </c>
      <c r="R447" s="33">
        <v>32</v>
      </c>
    </row>
    <row r="448" spans="1:18" x14ac:dyDescent="0.15">
      <c r="A448" s="20" t="s">
        <v>1779</v>
      </c>
      <c r="B448" s="20" t="s">
        <v>2400</v>
      </c>
      <c r="C448" s="43" t="s">
        <v>2394</v>
      </c>
      <c r="D448" s="43" t="s">
        <v>2398</v>
      </c>
      <c r="E448" s="33" t="s">
        <v>2415</v>
      </c>
      <c r="F448" s="33" t="s">
        <v>2415</v>
      </c>
      <c r="G448" s="33">
        <v>15</v>
      </c>
      <c r="H448" s="33">
        <v>6</v>
      </c>
      <c r="I448" s="33">
        <v>9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5" t="s">
        <v>2469</v>
      </c>
      <c r="Q448" s="7" t="str">
        <f>IF(P448="","",VLOOKUP(P448,Sheet2!$A$14:$B$79,2,0))</f>
        <v>特殊疾患病棟入院料２</v>
      </c>
      <c r="R448" s="33">
        <v>15</v>
      </c>
    </row>
    <row r="449" spans="1:18" x14ac:dyDescent="0.15">
      <c r="A449" s="20"/>
      <c r="B449" s="20"/>
      <c r="C449" s="43" t="s">
        <v>2399</v>
      </c>
      <c r="D449" s="20"/>
      <c r="E449" s="20"/>
      <c r="F449" s="20"/>
      <c r="G449" s="26">
        <f>SUM(G445:G448)</f>
        <v>105</v>
      </c>
      <c r="H449" s="26">
        <f t="shared" ref="H449:O449" si="78">SUM(H445:H448)</f>
        <v>96</v>
      </c>
      <c r="I449" s="26">
        <f t="shared" si="78"/>
        <v>9</v>
      </c>
      <c r="J449" s="26">
        <f t="shared" si="78"/>
        <v>32</v>
      </c>
      <c r="K449" s="26">
        <f t="shared" si="78"/>
        <v>29</v>
      </c>
      <c r="L449" s="26">
        <f t="shared" si="78"/>
        <v>3</v>
      </c>
      <c r="M449" s="26">
        <f t="shared" si="78"/>
        <v>0</v>
      </c>
      <c r="N449" s="26">
        <f t="shared" si="78"/>
        <v>0</v>
      </c>
      <c r="O449" s="26">
        <f t="shared" si="78"/>
        <v>0</v>
      </c>
      <c r="P449" s="20"/>
      <c r="Q449" s="7" t="str">
        <f>IF(P449="","",VLOOKUP(P449,Sheet2!$A$14:$B$79,2,0))</f>
        <v/>
      </c>
      <c r="R449" s="26"/>
    </row>
    <row r="450" spans="1:18" x14ac:dyDescent="0.15">
      <c r="A450" s="20" t="s">
        <v>1779</v>
      </c>
      <c r="B450" s="20" t="s">
        <v>2406</v>
      </c>
      <c r="C450" s="43" t="s">
        <v>404</v>
      </c>
      <c r="D450" s="43" t="s">
        <v>2404</v>
      </c>
      <c r="E450" s="33" t="s">
        <v>2417</v>
      </c>
      <c r="F450" s="33" t="s">
        <v>2417</v>
      </c>
      <c r="G450" s="33">
        <v>8</v>
      </c>
      <c r="H450" s="33">
        <v>8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5" t="s">
        <v>2472</v>
      </c>
      <c r="Q450" s="7" t="str">
        <f>IF(P450="","",VLOOKUP(P450,Sheet2!$A$14:$B$79,2,0))</f>
        <v>ﾊｲｹｱﾕﾆｯﾄ入院医療管理料１</v>
      </c>
      <c r="R450" s="33">
        <v>8</v>
      </c>
    </row>
    <row r="451" spans="1:18" x14ac:dyDescent="0.15">
      <c r="A451" s="20" t="s">
        <v>1779</v>
      </c>
      <c r="B451" s="20" t="s">
        <v>2406</v>
      </c>
      <c r="C451" s="43" t="s">
        <v>404</v>
      </c>
      <c r="D451" s="43" t="s">
        <v>523</v>
      </c>
      <c r="E451" s="33" t="s">
        <v>2414</v>
      </c>
      <c r="F451" s="33" t="s">
        <v>2414</v>
      </c>
      <c r="G451" s="33">
        <v>44</v>
      </c>
      <c r="H451" s="33">
        <v>44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5" t="s">
        <v>1843</v>
      </c>
      <c r="Q451" s="7" t="str">
        <f>IF(P451="","",VLOOKUP(P451,Sheet2!$A$14:$B$79,2,0))</f>
        <v>急性期一般入院料１</v>
      </c>
      <c r="R451" s="33">
        <v>44</v>
      </c>
    </row>
    <row r="452" spans="1:18" x14ac:dyDescent="0.15">
      <c r="A452" s="20" t="s">
        <v>1779</v>
      </c>
      <c r="B452" s="20" t="s">
        <v>2406</v>
      </c>
      <c r="C452" s="43" t="s">
        <v>404</v>
      </c>
      <c r="D452" s="43" t="s">
        <v>524</v>
      </c>
      <c r="E452" s="33" t="s">
        <v>2414</v>
      </c>
      <c r="F452" s="33" t="s">
        <v>2414</v>
      </c>
      <c r="G452" s="33">
        <v>48</v>
      </c>
      <c r="H452" s="33">
        <v>48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5" t="s">
        <v>1843</v>
      </c>
      <c r="Q452" s="7" t="str">
        <f>IF(P452="","",VLOOKUP(P452,Sheet2!$A$14:$B$79,2,0))</f>
        <v>急性期一般入院料１</v>
      </c>
      <c r="R452" s="33">
        <v>48</v>
      </c>
    </row>
    <row r="453" spans="1:18" x14ac:dyDescent="0.15">
      <c r="A453" s="20"/>
      <c r="B453" s="20"/>
      <c r="C453" s="43" t="s">
        <v>2405</v>
      </c>
      <c r="D453" s="20"/>
      <c r="E453" s="20"/>
      <c r="F453" s="20"/>
      <c r="G453" s="26">
        <f>SUM(G450:G452)</f>
        <v>100</v>
      </c>
      <c r="H453" s="26">
        <f t="shared" ref="H453:O453" si="79">SUM(H450:H452)</f>
        <v>100</v>
      </c>
      <c r="I453" s="26">
        <f t="shared" si="79"/>
        <v>0</v>
      </c>
      <c r="J453" s="26">
        <f t="shared" si="79"/>
        <v>0</v>
      </c>
      <c r="K453" s="26">
        <f t="shared" si="79"/>
        <v>0</v>
      </c>
      <c r="L453" s="26">
        <f t="shared" si="79"/>
        <v>0</v>
      </c>
      <c r="M453" s="26">
        <f t="shared" si="79"/>
        <v>0</v>
      </c>
      <c r="N453" s="26">
        <f t="shared" si="79"/>
        <v>0</v>
      </c>
      <c r="O453" s="26">
        <f t="shared" si="79"/>
        <v>0</v>
      </c>
      <c r="P453" s="20"/>
      <c r="Q453" s="7" t="str">
        <f>IF(P453="","",VLOOKUP(P453,Sheet2!$A$14:$B$79,2,0))</f>
        <v/>
      </c>
      <c r="R453" s="26"/>
    </row>
    <row r="454" spans="1:18" x14ac:dyDescent="0.15">
      <c r="A454" s="20" t="s">
        <v>1779</v>
      </c>
      <c r="B454" s="20" t="s">
        <v>2406</v>
      </c>
      <c r="C454" s="43" t="s">
        <v>125</v>
      </c>
      <c r="D454" s="43" t="s">
        <v>670</v>
      </c>
      <c r="E454" s="33" t="s">
        <v>1826</v>
      </c>
      <c r="F454" s="33" t="s">
        <v>1826</v>
      </c>
      <c r="G454" s="33">
        <v>0</v>
      </c>
      <c r="H454" s="33">
        <v>0</v>
      </c>
      <c r="I454" s="33">
        <v>0</v>
      </c>
      <c r="J454" s="33">
        <v>60</v>
      </c>
      <c r="K454" s="33">
        <v>60</v>
      </c>
      <c r="L454" s="33">
        <v>0</v>
      </c>
      <c r="M454" s="33">
        <v>0</v>
      </c>
      <c r="N454" s="33">
        <v>0</v>
      </c>
      <c r="O454" s="33">
        <v>0</v>
      </c>
      <c r="P454" s="35" t="s">
        <v>2429</v>
      </c>
      <c r="Q454" s="7" t="str">
        <f>IF(P454="","",VLOOKUP(P454,Sheet2!$A$14:$B$79,2,0))</f>
        <v>療養病棟入院料１</v>
      </c>
      <c r="R454" s="33">
        <v>60</v>
      </c>
    </row>
    <row r="455" spans="1:18" x14ac:dyDescent="0.15">
      <c r="A455" s="20" t="s">
        <v>1779</v>
      </c>
      <c r="B455" s="20" t="s">
        <v>2406</v>
      </c>
      <c r="C455" s="43" t="s">
        <v>125</v>
      </c>
      <c r="D455" s="43" t="s">
        <v>486</v>
      </c>
      <c r="E455" s="33" t="s">
        <v>1826</v>
      </c>
      <c r="F455" s="33" t="s">
        <v>2423</v>
      </c>
      <c r="G455" s="33">
        <v>0</v>
      </c>
      <c r="H455" s="33">
        <v>0</v>
      </c>
      <c r="I455" s="33">
        <v>0</v>
      </c>
      <c r="J455" s="33">
        <v>45</v>
      </c>
      <c r="K455" s="33">
        <v>45</v>
      </c>
      <c r="L455" s="33">
        <v>0</v>
      </c>
      <c r="M455" s="33">
        <v>45</v>
      </c>
      <c r="N455" s="33">
        <v>45</v>
      </c>
      <c r="O455" s="33">
        <v>0</v>
      </c>
      <c r="P455" s="33"/>
      <c r="Q455" s="7" t="str">
        <f>IF(P455="","",VLOOKUP(P455,Sheet2!$A$14:$B$79,2,0))</f>
        <v/>
      </c>
      <c r="R455" s="33">
        <v>0</v>
      </c>
    </row>
    <row r="456" spans="1:18" x14ac:dyDescent="0.15">
      <c r="A456" s="20"/>
      <c r="B456" s="20"/>
      <c r="C456" s="43" t="s">
        <v>2419</v>
      </c>
      <c r="D456" s="20"/>
      <c r="E456" s="20"/>
      <c r="F456" s="20"/>
      <c r="G456" s="26">
        <f>SUM(G454:G455)</f>
        <v>0</v>
      </c>
      <c r="H456" s="26">
        <f t="shared" ref="H456:O456" si="80">SUM(H454:H455)</f>
        <v>0</v>
      </c>
      <c r="I456" s="26">
        <f t="shared" si="80"/>
        <v>0</v>
      </c>
      <c r="J456" s="26">
        <f t="shared" si="80"/>
        <v>105</v>
      </c>
      <c r="K456" s="26">
        <f t="shared" si="80"/>
        <v>105</v>
      </c>
      <c r="L456" s="26">
        <f t="shared" si="80"/>
        <v>0</v>
      </c>
      <c r="M456" s="26">
        <f t="shared" si="80"/>
        <v>45</v>
      </c>
      <c r="N456" s="26">
        <f t="shared" si="80"/>
        <v>45</v>
      </c>
      <c r="O456" s="26">
        <f t="shared" si="80"/>
        <v>0</v>
      </c>
      <c r="P456" s="33"/>
      <c r="Q456" s="7" t="str">
        <f>IF(P456="","",VLOOKUP(P456,Sheet2!$A$14:$B$79,2,0))</f>
        <v/>
      </c>
      <c r="R456" s="26"/>
    </row>
    <row r="457" spans="1:18" x14ac:dyDescent="0.15">
      <c r="A457" s="20" t="s">
        <v>1779</v>
      </c>
      <c r="B457" s="20" t="s">
        <v>2406</v>
      </c>
      <c r="C457" s="43" t="s">
        <v>285</v>
      </c>
      <c r="D457" s="43" t="s">
        <v>491</v>
      </c>
      <c r="E457" s="33" t="s">
        <v>2422</v>
      </c>
      <c r="F457" s="33" t="s">
        <v>2422</v>
      </c>
      <c r="G457" s="33">
        <v>44</v>
      </c>
      <c r="H457" s="33">
        <v>44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5" t="s">
        <v>2431</v>
      </c>
      <c r="Q457" s="7" t="str">
        <f>IF(P457="","",VLOOKUP(P457,Sheet2!$A$14:$B$79,2,0))</f>
        <v>急性期一般入院料５</v>
      </c>
      <c r="R457" s="33">
        <v>44</v>
      </c>
    </row>
    <row r="458" spans="1:18" x14ac:dyDescent="0.15">
      <c r="A458" s="20" t="s">
        <v>1779</v>
      </c>
      <c r="B458" s="20" t="s">
        <v>2406</v>
      </c>
      <c r="C458" s="43" t="s">
        <v>285</v>
      </c>
      <c r="D458" s="43" t="s">
        <v>634</v>
      </c>
      <c r="E458" s="33" t="s">
        <v>2422</v>
      </c>
      <c r="F458" s="33" t="s">
        <v>2422</v>
      </c>
      <c r="G458" s="33">
        <v>36</v>
      </c>
      <c r="H458" s="33">
        <v>36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5" t="s">
        <v>2427</v>
      </c>
      <c r="Q458" s="7" t="str">
        <f>IF(P458="","",VLOOKUP(P458,Sheet2!$A$14:$B$79,2,0))</f>
        <v>地域包括ケア病棟入院料２</v>
      </c>
      <c r="R458" s="33">
        <v>36</v>
      </c>
    </row>
    <row r="459" spans="1:18" x14ac:dyDescent="0.15">
      <c r="A459" s="20"/>
      <c r="B459" s="20"/>
      <c r="C459" s="43" t="s">
        <v>2420</v>
      </c>
      <c r="D459" s="20"/>
      <c r="E459" s="20"/>
      <c r="F459" s="20"/>
      <c r="G459" s="26">
        <f>SUM(G457:G458)</f>
        <v>80</v>
      </c>
      <c r="H459" s="26">
        <f t="shared" ref="H459:O459" si="81">SUM(H457:H458)</f>
        <v>80</v>
      </c>
      <c r="I459" s="26">
        <f t="shared" si="81"/>
        <v>0</v>
      </c>
      <c r="J459" s="26">
        <f t="shared" si="81"/>
        <v>0</v>
      </c>
      <c r="K459" s="26">
        <f t="shared" si="81"/>
        <v>0</v>
      </c>
      <c r="L459" s="26">
        <f t="shared" si="81"/>
        <v>0</v>
      </c>
      <c r="M459" s="26">
        <f t="shared" si="81"/>
        <v>0</v>
      </c>
      <c r="N459" s="26">
        <f t="shared" si="81"/>
        <v>0</v>
      </c>
      <c r="O459" s="26">
        <f t="shared" si="81"/>
        <v>0</v>
      </c>
      <c r="P459" s="20"/>
      <c r="Q459" s="7" t="str">
        <f>IF(P459="","",VLOOKUP(P459,Sheet2!$A$14:$B$79,2,0))</f>
        <v/>
      </c>
      <c r="R459" s="26"/>
    </row>
    <row r="460" spans="1:18" x14ac:dyDescent="0.15">
      <c r="A460" s="20" t="s">
        <v>1779</v>
      </c>
      <c r="B460" s="20" t="s">
        <v>2406</v>
      </c>
      <c r="C460" s="43" t="s">
        <v>347</v>
      </c>
      <c r="D460" s="43" t="s">
        <v>492</v>
      </c>
      <c r="E460" s="33" t="s">
        <v>2415</v>
      </c>
      <c r="F460" s="33" t="s">
        <v>2415</v>
      </c>
      <c r="G460" s="33">
        <v>23</v>
      </c>
      <c r="H460" s="33">
        <v>23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5" t="s">
        <v>2447</v>
      </c>
      <c r="Q460" s="7" t="str">
        <f>IF(P460="","",VLOOKUP(P460,Sheet2!$A$14:$B$79,2,0))</f>
        <v>地域一般入院料３</v>
      </c>
      <c r="R460" s="33">
        <v>23</v>
      </c>
    </row>
    <row r="461" spans="1:18" x14ac:dyDescent="0.15">
      <c r="A461" s="20" t="s">
        <v>1779</v>
      </c>
      <c r="B461" s="20" t="s">
        <v>2406</v>
      </c>
      <c r="C461" s="43" t="s">
        <v>347</v>
      </c>
      <c r="D461" s="43" t="s">
        <v>2421</v>
      </c>
      <c r="E461" s="33" t="s">
        <v>2415</v>
      </c>
      <c r="F461" s="33" t="s">
        <v>2415</v>
      </c>
      <c r="G461" s="33">
        <v>35</v>
      </c>
      <c r="H461" s="33">
        <v>35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5" t="s">
        <v>2430</v>
      </c>
      <c r="Q461" s="7" t="str">
        <f>IF(P461="","",VLOOKUP(P461,Sheet2!$A$14:$B$79,2,0))</f>
        <v>回復期リハビリテーション病棟入院料３</v>
      </c>
      <c r="R461" s="33">
        <v>35</v>
      </c>
    </row>
    <row r="462" spans="1:18" x14ac:dyDescent="0.15">
      <c r="A462" s="20"/>
      <c r="B462" s="20"/>
      <c r="C462" s="43" t="s">
        <v>347</v>
      </c>
      <c r="D462" s="20"/>
      <c r="E462" s="20"/>
      <c r="F462" s="20"/>
      <c r="G462" s="26">
        <f>SUM(G460:G461)</f>
        <v>58</v>
      </c>
      <c r="H462" s="26">
        <f t="shared" ref="H462:O462" si="82">SUM(H460:H461)</f>
        <v>58</v>
      </c>
      <c r="I462" s="26">
        <f t="shared" si="82"/>
        <v>0</v>
      </c>
      <c r="J462" s="26">
        <f t="shared" si="82"/>
        <v>0</v>
      </c>
      <c r="K462" s="26">
        <f t="shared" si="82"/>
        <v>0</v>
      </c>
      <c r="L462" s="26">
        <f t="shared" si="82"/>
        <v>0</v>
      </c>
      <c r="M462" s="26">
        <f t="shared" si="82"/>
        <v>0</v>
      </c>
      <c r="N462" s="26">
        <f t="shared" si="82"/>
        <v>0</v>
      </c>
      <c r="O462" s="26">
        <f t="shared" si="82"/>
        <v>0</v>
      </c>
      <c r="P462" s="20"/>
      <c r="Q462" s="7" t="str">
        <f>IF(P462="","",VLOOKUP(P462,Sheet2!$A$14:$B$79,2,0))</f>
        <v/>
      </c>
      <c r="R462" s="26"/>
    </row>
    <row r="463" spans="1:18" x14ac:dyDescent="0.15">
      <c r="A463" s="20" t="s">
        <v>1779</v>
      </c>
      <c r="B463" s="20" t="s">
        <v>2403</v>
      </c>
      <c r="C463" s="43" t="s">
        <v>2401</v>
      </c>
      <c r="D463" s="43" t="s">
        <v>760</v>
      </c>
      <c r="E463" s="33" t="s">
        <v>2415</v>
      </c>
      <c r="F463" s="33" t="s">
        <v>2415</v>
      </c>
      <c r="G463" s="33">
        <v>30</v>
      </c>
      <c r="H463" s="33">
        <v>30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5" t="s">
        <v>2438</v>
      </c>
      <c r="Q463" s="7" t="str">
        <f>IF(P463="","",VLOOKUP(P463,Sheet2!$A$14:$B$79,2,0))</f>
        <v>地域包括ケア病棟入院料１</v>
      </c>
      <c r="R463" s="33">
        <v>30</v>
      </c>
    </row>
    <row r="464" spans="1:18" x14ac:dyDescent="0.15">
      <c r="A464" s="20" t="s">
        <v>1779</v>
      </c>
      <c r="B464" s="20" t="s">
        <v>2403</v>
      </c>
      <c r="C464" s="43" t="s">
        <v>2401</v>
      </c>
      <c r="D464" s="43" t="s">
        <v>681</v>
      </c>
      <c r="E464" s="33" t="s">
        <v>2415</v>
      </c>
      <c r="F464" s="33" t="s">
        <v>2415</v>
      </c>
      <c r="G464" s="33">
        <v>50</v>
      </c>
      <c r="H464" s="33">
        <v>50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5" t="s">
        <v>2442</v>
      </c>
      <c r="Q464" s="7" t="str">
        <f>IF(P464="","",VLOOKUP(P464,Sheet2!$A$14:$B$79,2,0))</f>
        <v>回復期リハビリテーション病棟入院料２</v>
      </c>
      <c r="R464" s="33">
        <v>50</v>
      </c>
    </row>
    <row r="465" spans="1:18" x14ac:dyDescent="0.15">
      <c r="A465" s="20" t="s">
        <v>1779</v>
      </c>
      <c r="B465" s="20" t="s">
        <v>2403</v>
      </c>
      <c r="C465" s="43" t="s">
        <v>2401</v>
      </c>
      <c r="D465" s="43" t="s">
        <v>679</v>
      </c>
      <c r="E465" s="33" t="s">
        <v>2412</v>
      </c>
      <c r="F465" s="33" t="s">
        <v>2415</v>
      </c>
      <c r="G465" s="33">
        <v>0</v>
      </c>
      <c r="H465" s="33">
        <v>0</v>
      </c>
      <c r="I465" s="33">
        <v>0</v>
      </c>
      <c r="J465" s="33">
        <v>20</v>
      </c>
      <c r="K465" s="33">
        <v>20</v>
      </c>
      <c r="L465" s="33">
        <v>0</v>
      </c>
      <c r="M465" s="33">
        <v>0</v>
      </c>
      <c r="N465" s="33">
        <v>0</v>
      </c>
      <c r="O465" s="33">
        <v>0</v>
      </c>
      <c r="P465" s="35" t="s">
        <v>2429</v>
      </c>
      <c r="Q465" s="7" t="str">
        <f>IF(P465="","",VLOOKUP(P465,Sheet2!$A$14:$B$79,2,0))</f>
        <v>療養病棟入院料１</v>
      </c>
      <c r="R465" s="33">
        <v>20</v>
      </c>
    </row>
    <row r="466" spans="1:18" x14ac:dyDescent="0.15">
      <c r="A466" s="20"/>
      <c r="B466" s="20"/>
      <c r="C466" s="43" t="s">
        <v>2402</v>
      </c>
      <c r="D466" s="20"/>
      <c r="E466" s="20"/>
      <c r="F466" s="20"/>
      <c r="G466" s="26">
        <f>SUM(G463:G465)</f>
        <v>80</v>
      </c>
      <c r="H466" s="26">
        <f t="shared" ref="H466:O466" si="83">SUM(H463:H465)</f>
        <v>80</v>
      </c>
      <c r="I466" s="26">
        <f t="shared" si="83"/>
        <v>0</v>
      </c>
      <c r="J466" s="26">
        <f t="shared" si="83"/>
        <v>20</v>
      </c>
      <c r="K466" s="26">
        <f t="shared" si="83"/>
        <v>20</v>
      </c>
      <c r="L466" s="26">
        <f t="shared" si="83"/>
        <v>0</v>
      </c>
      <c r="M466" s="26">
        <f t="shared" si="83"/>
        <v>0</v>
      </c>
      <c r="N466" s="26">
        <f t="shared" si="83"/>
        <v>0</v>
      </c>
      <c r="O466" s="26">
        <f t="shared" si="83"/>
        <v>0</v>
      </c>
      <c r="P466" s="20"/>
      <c r="Q466" s="7" t="str">
        <f>IF(P466="","",VLOOKUP(P466,Sheet2!$A$14:$B$79,2,0))</f>
        <v/>
      </c>
      <c r="R466" s="26"/>
    </row>
    <row r="467" spans="1:18" x14ac:dyDescent="0.15">
      <c r="A467" s="20" t="s">
        <v>1779</v>
      </c>
      <c r="B467" s="20" t="s">
        <v>17</v>
      </c>
      <c r="C467" s="43" t="s">
        <v>438</v>
      </c>
      <c r="D467" s="43" t="s">
        <v>2407</v>
      </c>
      <c r="E467" s="33" t="s">
        <v>2414</v>
      </c>
      <c r="F467" s="33" t="s">
        <v>2414</v>
      </c>
      <c r="G467" s="33">
        <v>34</v>
      </c>
      <c r="H467" s="33">
        <v>27</v>
      </c>
      <c r="I467" s="33">
        <v>7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5" t="s">
        <v>2447</v>
      </c>
      <c r="Q467" s="7" t="str">
        <f>IF(P467="","",VLOOKUP(P467,Sheet2!$A$14:$B$79,2,0))</f>
        <v>地域一般入院料３</v>
      </c>
      <c r="R467" s="33">
        <v>34</v>
      </c>
    </row>
    <row r="468" spans="1:18" x14ac:dyDescent="0.15">
      <c r="A468" s="20" t="s">
        <v>1779</v>
      </c>
      <c r="B468" s="20" t="s">
        <v>17</v>
      </c>
      <c r="C468" s="43" t="s">
        <v>438</v>
      </c>
      <c r="D468" s="43" t="s">
        <v>2408</v>
      </c>
      <c r="E468" s="33" t="s">
        <v>2412</v>
      </c>
      <c r="F468" s="33" t="s">
        <v>2412</v>
      </c>
      <c r="G468" s="33">
        <v>40</v>
      </c>
      <c r="H468" s="33">
        <v>40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5" t="s">
        <v>2470</v>
      </c>
      <c r="Q468" s="7" t="str">
        <f>IF(P468="","",VLOOKUP(P468,Sheet2!$A$14:$B$79,2,0))</f>
        <v>専門病院７対１入院基本料</v>
      </c>
      <c r="R468" s="33">
        <v>40</v>
      </c>
    </row>
    <row r="469" spans="1:18" x14ac:dyDescent="0.15">
      <c r="A469" s="20" t="s">
        <v>1779</v>
      </c>
      <c r="B469" s="20" t="s">
        <v>17</v>
      </c>
      <c r="C469" s="43" t="s">
        <v>438</v>
      </c>
      <c r="D469" s="43" t="s">
        <v>468</v>
      </c>
      <c r="E469" s="33" t="s">
        <v>2414</v>
      </c>
      <c r="F469" s="33" t="s">
        <v>2414</v>
      </c>
      <c r="G469" s="33">
        <v>50</v>
      </c>
      <c r="H469" s="33">
        <v>37</v>
      </c>
      <c r="I469" s="33">
        <v>13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5" t="s">
        <v>2447</v>
      </c>
      <c r="Q469" s="7" t="str">
        <f>IF(P469="","",VLOOKUP(P469,Sheet2!$A$14:$B$79,2,0))</f>
        <v>地域一般入院料３</v>
      </c>
      <c r="R469" s="33">
        <v>50</v>
      </c>
    </row>
    <row r="470" spans="1:18" x14ac:dyDescent="0.15">
      <c r="A470" s="20"/>
      <c r="B470" s="20"/>
      <c r="C470" s="43" t="s">
        <v>2409</v>
      </c>
      <c r="D470" s="20"/>
      <c r="E470" s="20"/>
      <c r="F470" s="20"/>
      <c r="G470" s="26">
        <f>SUM(G467:G469)</f>
        <v>124</v>
      </c>
      <c r="H470" s="26">
        <f t="shared" ref="H470:O470" si="84">SUM(H467:H469)</f>
        <v>104</v>
      </c>
      <c r="I470" s="26">
        <f t="shared" si="84"/>
        <v>20</v>
      </c>
      <c r="J470" s="26">
        <f t="shared" si="84"/>
        <v>0</v>
      </c>
      <c r="K470" s="26">
        <f t="shared" si="84"/>
        <v>0</v>
      </c>
      <c r="L470" s="26">
        <f t="shared" si="84"/>
        <v>0</v>
      </c>
      <c r="M470" s="26">
        <f t="shared" si="84"/>
        <v>0</v>
      </c>
      <c r="N470" s="26">
        <f t="shared" si="84"/>
        <v>0</v>
      </c>
      <c r="O470" s="26">
        <f t="shared" si="84"/>
        <v>0</v>
      </c>
      <c r="P470" s="20"/>
      <c r="Q470" s="7" t="str">
        <f>IF(P470="","",VLOOKUP(P470,Sheet2!$A$14:$B$79,2,0))</f>
        <v/>
      </c>
      <c r="R470" s="26"/>
    </row>
    <row r="471" spans="1:18" x14ac:dyDescent="0.15">
      <c r="A471" s="20" t="s">
        <v>1779</v>
      </c>
      <c r="B471" s="20" t="s">
        <v>17</v>
      </c>
      <c r="C471" s="43" t="s">
        <v>88</v>
      </c>
      <c r="D471" s="43" t="s">
        <v>534</v>
      </c>
      <c r="E471" s="33" t="s">
        <v>2417</v>
      </c>
      <c r="F471" s="33" t="s">
        <v>2417</v>
      </c>
      <c r="G471" s="33">
        <v>12</v>
      </c>
      <c r="H471" s="33">
        <v>12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5" t="s">
        <v>2435</v>
      </c>
      <c r="Q471" s="7" t="str">
        <f>IF(P471="","",VLOOKUP(P471,Sheet2!$A$14:$B$79,2,0))</f>
        <v>特定集中治療室管理料３</v>
      </c>
      <c r="R471" s="33">
        <v>12</v>
      </c>
    </row>
    <row r="472" spans="1:18" x14ac:dyDescent="0.15">
      <c r="A472" s="20" t="s">
        <v>1779</v>
      </c>
      <c r="B472" s="20" t="s">
        <v>17</v>
      </c>
      <c r="C472" s="43" t="s">
        <v>88</v>
      </c>
      <c r="D472" s="43" t="s">
        <v>524</v>
      </c>
      <c r="E472" s="33" t="s">
        <v>2414</v>
      </c>
      <c r="F472" s="33" t="s">
        <v>2414</v>
      </c>
      <c r="G472" s="33">
        <v>43</v>
      </c>
      <c r="H472" s="33">
        <v>43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5" t="s">
        <v>2434</v>
      </c>
      <c r="Q472" s="7" t="str">
        <f>IF(P472="","",VLOOKUP(P472,Sheet2!$A$14:$B$79,2,0))</f>
        <v>急性期一般入院料１</v>
      </c>
      <c r="R472" s="33">
        <v>43</v>
      </c>
    </row>
    <row r="473" spans="1:18" x14ac:dyDescent="0.15">
      <c r="A473" s="20" t="s">
        <v>1779</v>
      </c>
      <c r="B473" s="20" t="s">
        <v>17</v>
      </c>
      <c r="C473" s="43" t="s">
        <v>88</v>
      </c>
      <c r="D473" s="43" t="s">
        <v>535</v>
      </c>
      <c r="E473" s="33" t="s">
        <v>2417</v>
      </c>
      <c r="F473" s="33" t="s">
        <v>2417</v>
      </c>
      <c r="G473" s="33">
        <v>4</v>
      </c>
      <c r="H473" s="33">
        <v>4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5" t="s">
        <v>2436</v>
      </c>
      <c r="Q473" s="7" t="str">
        <f>IF(P473="","",VLOOKUP(P473,Sheet2!$A$14:$B$79,2,0))</f>
        <v>ﾊｲｹｱﾕﾆｯﾄ入院医療管理料１</v>
      </c>
      <c r="R473" s="33">
        <v>4</v>
      </c>
    </row>
    <row r="474" spans="1:18" x14ac:dyDescent="0.15">
      <c r="A474" s="20" t="s">
        <v>1779</v>
      </c>
      <c r="B474" s="20" t="s">
        <v>17</v>
      </c>
      <c r="C474" s="43" t="s">
        <v>88</v>
      </c>
      <c r="D474" s="43" t="s">
        <v>536</v>
      </c>
      <c r="E474" s="33" t="s">
        <v>2414</v>
      </c>
      <c r="F474" s="33" t="s">
        <v>2414</v>
      </c>
      <c r="G474" s="33">
        <v>43</v>
      </c>
      <c r="H474" s="33">
        <v>43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5" t="s">
        <v>2434</v>
      </c>
      <c r="Q474" s="7" t="str">
        <f>IF(P474="","",VLOOKUP(P474,Sheet2!$A$14:$B$79,2,0))</f>
        <v>急性期一般入院料１</v>
      </c>
      <c r="R474" s="33">
        <v>43</v>
      </c>
    </row>
    <row r="475" spans="1:18" x14ac:dyDescent="0.15">
      <c r="A475" s="20" t="s">
        <v>1779</v>
      </c>
      <c r="B475" s="20" t="s">
        <v>17</v>
      </c>
      <c r="C475" s="43" t="s">
        <v>88</v>
      </c>
      <c r="D475" s="43" t="s">
        <v>537</v>
      </c>
      <c r="E475" s="33" t="s">
        <v>2417</v>
      </c>
      <c r="F475" s="33" t="s">
        <v>2417</v>
      </c>
      <c r="G475" s="33">
        <v>4</v>
      </c>
      <c r="H475" s="33">
        <v>4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5" t="s">
        <v>2436</v>
      </c>
      <c r="Q475" s="7" t="str">
        <f>IF(P475="","",VLOOKUP(P475,Sheet2!$A$14:$B$79,2,0))</f>
        <v>ﾊｲｹｱﾕﾆｯﾄ入院医療管理料１</v>
      </c>
      <c r="R475" s="33">
        <v>4</v>
      </c>
    </row>
    <row r="476" spans="1:18" x14ac:dyDescent="0.15">
      <c r="A476" s="20" t="s">
        <v>1779</v>
      </c>
      <c r="B476" s="20" t="s">
        <v>17</v>
      </c>
      <c r="C476" s="43" t="s">
        <v>88</v>
      </c>
      <c r="D476" s="43" t="s">
        <v>538</v>
      </c>
      <c r="E476" s="33" t="s">
        <v>2414</v>
      </c>
      <c r="F476" s="33" t="s">
        <v>2414</v>
      </c>
      <c r="G476" s="33">
        <v>43</v>
      </c>
      <c r="H476" s="33">
        <v>43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5" t="s">
        <v>2434</v>
      </c>
      <c r="Q476" s="7" t="str">
        <f>IF(P476="","",VLOOKUP(P476,Sheet2!$A$14:$B$79,2,0))</f>
        <v>急性期一般入院料１</v>
      </c>
      <c r="R476" s="33">
        <v>43</v>
      </c>
    </row>
    <row r="477" spans="1:18" x14ac:dyDescent="0.15">
      <c r="A477" s="20" t="s">
        <v>1779</v>
      </c>
      <c r="B477" s="20" t="s">
        <v>17</v>
      </c>
      <c r="C477" s="43" t="s">
        <v>88</v>
      </c>
      <c r="D477" s="43" t="s">
        <v>539</v>
      </c>
      <c r="E477" s="33" t="s">
        <v>2417</v>
      </c>
      <c r="F477" s="33" t="s">
        <v>2417</v>
      </c>
      <c r="G477" s="33">
        <v>4</v>
      </c>
      <c r="H477" s="33">
        <v>4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5" t="s">
        <v>2436</v>
      </c>
      <c r="Q477" s="7" t="str">
        <f>IF(P477="","",VLOOKUP(P477,Sheet2!$A$14:$B$79,2,0))</f>
        <v>ﾊｲｹｱﾕﾆｯﾄ入院医療管理料１</v>
      </c>
      <c r="R477" s="33">
        <v>4</v>
      </c>
    </row>
    <row r="478" spans="1:18" x14ac:dyDescent="0.15">
      <c r="A478" s="20" t="s">
        <v>1779</v>
      </c>
      <c r="B478" s="20" t="s">
        <v>17</v>
      </c>
      <c r="C478" s="43" t="s">
        <v>88</v>
      </c>
      <c r="D478" s="43" t="s">
        <v>540</v>
      </c>
      <c r="E478" s="33" t="s">
        <v>2414</v>
      </c>
      <c r="F478" s="33" t="s">
        <v>2414</v>
      </c>
      <c r="G478" s="33">
        <v>47</v>
      </c>
      <c r="H478" s="33">
        <v>47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5" t="s">
        <v>2434</v>
      </c>
      <c r="Q478" s="7" t="str">
        <f>IF(P478="","",VLOOKUP(P478,Sheet2!$A$14:$B$79,2,0))</f>
        <v>急性期一般入院料１</v>
      </c>
      <c r="R478" s="33">
        <v>47</v>
      </c>
    </row>
    <row r="479" spans="1:18" x14ac:dyDescent="0.15">
      <c r="A479" s="20" t="s">
        <v>1779</v>
      </c>
      <c r="B479" s="20" t="s">
        <v>17</v>
      </c>
      <c r="C479" s="43" t="s">
        <v>88</v>
      </c>
      <c r="D479" s="43" t="s">
        <v>542</v>
      </c>
      <c r="E479" s="33" t="s">
        <v>2414</v>
      </c>
      <c r="F479" s="33" t="s">
        <v>2414</v>
      </c>
      <c r="G479" s="33">
        <v>12</v>
      </c>
      <c r="H479" s="33">
        <v>12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5" t="s">
        <v>2434</v>
      </c>
      <c r="Q479" s="7" t="str">
        <f>IF(P479="","",VLOOKUP(P479,Sheet2!$A$14:$B$79,2,0))</f>
        <v>急性期一般入院料１</v>
      </c>
      <c r="R479" s="33">
        <v>12</v>
      </c>
    </row>
    <row r="480" spans="1:18" x14ac:dyDescent="0.15">
      <c r="A480" s="20" t="s">
        <v>1779</v>
      </c>
      <c r="B480" s="20" t="s">
        <v>17</v>
      </c>
      <c r="C480" s="43" t="s">
        <v>88</v>
      </c>
      <c r="D480" s="43" t="s">
        <v>543</v>
      </c>
      <c r="E480" s="33" t="s">
        <v>2417</v>
      </c>
      <c r="F480" s="33" t="s">
        <v>2417</v>
      </c>
      <c r="G480" s="33">
        <v>9</v>
      </c>
      <c r="H480" s="33">
        <v>9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5" t="s">
        <v>2455</v>
      </c>
      <c r="Q480" s="7" t="str">
        <f>IF(P480="","",VLOOKUP(P480,Sheet2!$A$14:$B$79,2,0))</f>
        <v>新生児特定集中治療室管理料１</v>
      </c>
      <c r="R480" s="33">
        <v>9</v>
      </c>
    </row>
    <row r="481" spans="1:18" x14ac:dyDescent="0.15">
      <c r="A481" s="20" t="s">
        <v>1779</v>
      </c>
      <c r="B481" s="20" t="s">
        <v>17</v>
      </c>
      <c r="C481" s="43" t="s">
        <v>88</v>
      </c>
      <c r="D481" s="43" t="s">
        <v>544</v>
      </c>
      <c r="E481" s="33" t="s">
        <v>2417</v>
      </c>
      <c r="F481" s="33" t="s">
        <v>2417</v>
      </c>
      <c r="G481" s="33">
        <v>6</v>
      </c>
      <c r="H481" s="33">
        <v>6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5" t="s">
        <v>2456</v>
      </c>
      <c r="Q481" s="7" t="str">
        <f>IF(P481="","",VLOOKUP(P481,Sheet2!$A$14:$B$79,2,0))</f>
        <v>新生児治療回復室入院医療管理料</v>
      </c>
      <c r="R481" s="33">
        <v>6</v>
      </c>
    </row>
    <row r="482" spans="1:18" x14ac:dyDescent="0.15">
      <c r="A482" s="20"/>
      <c r="B482" s="20"/>
      <c r="C482" s="43" t="s">
        <v>2410</v>
      </c>
      <c r="D482" s="20"/>
      <c r="E482" s="20"/>
      <c r="F482" s="20"/>
      <c r="G482" s="26">
        <f>SUM(G471:G481)</f>
        <v>227</v>
      </c>
      <c r="H482" s="26">
        <f t="shared" ref="H482:O482" si="85">SUM(H471:H481)</f>
        <v>227</v>
      </c>
      <c r="I482" s="26">
        <f t="shared" si="85"/>
        <v>0</v>
      </c>
      <c r="J482" s="26">
        <f t="shared" si="85"/>
        <v>0</v>
      </c>
      <c r="K482" s="26">
        <f t="shared" si="85"/>
        <v>0</v>
      </c>
      <c r="L482" s="26">
        <f t="shared" si="85"/>
        <v>0</v>
      </c>
      <c r="M482" s="26">
        <f t="shared" si="85"/>
        <v>0</v>
      </c>
      <c r="N482" s="26">
        <f t="shared" si="85"/>
        <v>0</v>
      </c>
      <c r="O482" s="26">
        <f t="shared" si="85"/>
        <v>0</v>
      </c>
      <c r="P482" s="20"/>
      <c r="Q482" s="7" t="str">
        <f>IF(P482="","",VLOOKUP(P482,Sheet2!$A$14:$B$79,2,0))</f>
        <v/>
      </c>
      <c r="R482" s="26"/>
    </row>
    <row r="483" spans="1:18" x14ac:dyDescent="0.15">
      <c r="A483" s="20" t="s">
        <v>1779</v>
      </c>
      <c r="B483" s="20" t="s">
        <v>17</v>
      </c>
      <c r="C483" s="43" t="s">
        <v>110</v>
      </c>
      <c r="D483" s="43" t="s">
        <v>491</v>
      </c>
      <c r="E483" s="33" t="s">
        <v>2412</v>
      </c>
      <c r="F483" s="33" t="s">
        <v>2412</v>
      </c>
      <c r="G483" s="33">
        <v>0</v>
      </c>
      <c r="H483" s="33">
        <v>0</v>
      </c>
      <c r="I483" s="33">
        <v>0</v>
      </c>
      <c r="J483" s="33">
        <v>54</v>
      </c>
      <c r="K483" s="33">
        <v>54</v>
      </c>
      <c r="L483" s="33">
        <v>0</v>
      </c>
      <c r="M483" s="33">
        <v>54</v>
      </c>
      <c r="N483" s="33">
        <v>54</v>
      </c>
      <c r="O483" s="33">
        <v>0</v>
      </c>
      <c r="P483" s="33"/>
      <c r="Q483" s="7" t="str">
        <f>IF(P483="","",VLOOKUP(P483,Sheet2!$A$14:$B$79,2,0))</f>
        <v/>
      </c>
      <c r="R483" s="33">
        <v>0</v>
      </c>
    </row>
    <row r="484" spans="1:18" x14ac:dyDescent="0.15">
      <c r="A484" s="20" t="s">
        <v>1779</v>
      </c>
      <c r="B484" s="20" t="s">
        <v>17</v>
      </c>
      <c r="C484" s="43" t="s">
        <v>110</v>
      </c>
      <c r="D484" s="43" t="s">
        <v>634</v>
      </c>
      <c r="E484" s="33" t="s">
        <v>2412</v>
      </c>
      <c r="F484" s="33" t="s">
        <v>2412</v>
      </c>
      <c r="G484" s="33">
        <v>0</v>
      </c>
      <c r="H484" s="33">
        <v>0</v>
      </c>
      <c r="I484" s="33">
        <v>0</v>
      </c>
      <c r="J484" s="33">
        <v>54</v>
      </c>
      <c r="K484" s="33">
        <v>54</v>
      </c>
      <c r="L484" s="33">
        <v>0</v>
      </c>
      <c r="M484" s="33">
        <v>0</v>
      </c>
      <c r="N484" s="33">
        <v>0</v>
      </c>
      <c r="O484" s="33">
        <v>0</v>
      </c>
      <c r="P484" s="35" t="s">
        <v>2429</v>
      </c>
      <c r="Q484" s="7" t="str">
        <f>IF(P484="","",VLOOKUP(P484,Sheet2!$A$14:$B$79,2,0))</f>
        <v>療養病棟入院料１</v>
      </c>
      <c r="R484" s="33">
        <v>54</v>
      </c>
    </row>
    <row r="485" spans="1:18" x14ac:dyDescent="0.15">
      <c r="A485" s="20"/>
      <c r="B485" s="20"/>
      <c r="C485" s="43" t="s">
        <v>2411</v>
      </c>
      <c r="D485" s="20"/>
      <c r="E485" s="20"/>
      <c r="F485" s="20"/>
      <c r="G485" s="26">
        <f>SUM(G483:G484)</f>
        <v>0</v>
      </c>
      <c r="H485" s="26">
        <f t="shared" ref="H485:O485" si="86">SUM(H483:H484)</f>
        <v>0</v>
      </c>
      <c r="I485" s="26">
        <f t="shared" si="86"/>
        <v>0</v>
      </c>
      <c r="J485" s="26">
        <f t="shared" si="86"/>
        <v>108</v>
      </c>
      <c r="K485" s="26">
        <f t="shared" si="86"/>
        <v>108</v>
      </c>
      <c r="L485" s="26">
        <f t="shared" si="86"/>
        <v>0</v>
      </c>
      <c r="M485" s="26">
        <f t="shared" si="86"/>
        <v>54</v>
      </c>
      <c r="N485" s="26">
        <f t="shared" si="86"/>
        <v>54</v>
      </c>
      <c r="O485" s="26">
        <f t="shared" si="86"/>
        <v>0</v>
      </c>
      <c r="P485" s="20"/>
      <c r="Q485" s="7" t="str">
        <f>IF(P485="","",VLOOKUP(P485,Sheet2!$A$14:$B$79,2,0))</f>
        <v/>
      </c>
      <c r="R485" s="33"/>
    </row>
    <row r="486" spans="1:18" x14ac:dyDescent="0.15">
      <c r="A486" s="87" t="s">
        <v>1757</v>
      </c>
      <c r="B486" s="88"/>
      <c r="C486" s="88"/>
      <c r="D486" s="88"/>
      <c r="E486" s="88"/>
      <c r="F486" s="89"/>
      <c r="G486" s="26">
        <f>SUM(G485,G482,G470,G466,G462,G459,G456,G453,G449,G444,G440,G437,G415,G412,G408,G406,G400,G397,G395,G392,G390,G369,G366,G362,G359,G355,G353,G347,G344,G340,G338,G327,G318,G308,G304,G293,G282,G279,G273,G262,G252,G249,G244,G240,G237,G234,G231,G227,G225,G222,G220,G202,G196,G194,G181,G179,G175,G172,G163,G157,G155,G148,G143,G135,G133,G129,G126,G109,G106,G101,G89,G81,G76,G69,G64,G62,G60,G56,G51,G41,G35,G32,G29,G25,G22,G15,G9)</f>
        <v>10970</v>
      </c>
      <c r="H486" s="26">
        <f t="shared" ref="H486:O486" si="87">SUM(H485,H482,H470,H466,H462,H459,H456,H453,H449,H444,H440,H437,H415,H412,H408,H406,H400,H397,H395,H392,H390,H369,H366,H362,H359,H355,H353,H347,H344,H340,H338,H327,H318,H308,H304,H293,H282,H279,H273,H262,H252,H249,H244,H240,H237,H234,H231,H227,H225,H222,H220,H202,H196,H194,H181,H179,H175,H172,H163,H157,H155,H148,H143,H135,H133,H129,H126,H109,H106,H101,H89,H81,H76,H69,H64,H62,H60,H56,H51,H41,H35,H32,H29,H25,H22,H15,H9)</f>
        <v>10390</v>
      </c>
      <c r="I486" s="26">
        <f t="shared" si="87"/>
        <v>580</v>
      </c>
      <c r="J486" s="26">
        <f t="shared" si="87"/>
        <v>4957</v>
      </c>
      <c r="K486" s="26">
        <f t="shared" si="87"/>
        <v>4904</v>
      </c>
      <c r="L486" s="26">
        <f t="shared" si="87"/>
        <v>53</v>
      </c>
      <c r="M486" s="26">
        <f t="shared" si="87"/>
        <v>389</v>
      </c>
      <c r="N486" s="26">
        <f t="shared" si="87"/>
        <v>389</v>
      </c>
      <c r="O486" s="26">
        <f t="shared" si="87"/>
        <v>0</v>
      </c>
      <c r="P486" s="20"/>
      <c r="Q486" s="20"/>
      <c r="R486" s="26">
        <f>SUM(R7:R485)</f>
        <v>15110</v>
      </c>
    </row>
    <row r="487" spans="1:18" x14ac:dyDescent="0.15">
      <c r="A487" s="87" t="s">
        <v>1745</v>
      </c>
      <c r="B487" s="88"/>
      <c r="C487" s="88"/>
      <c r="D487" s="88"/>
      <c r="E487" s="88"/>
      <c r="F487" s="89"/>
      <c r="G487" s="26">
        <v>92</v>
      </c>
      <c r="H487" s="26">
        <v>0</v>
      </c>
      <c r="I487" s="26">
        <v>92</v>
      </c>
      <c r="J487" s="26">
        <v>41</v>
      </c>
      <c r="K487" s="26">
        <v>41</v>
      </c>
      <c r="L487" s="26">
        <v>0</v>
      </c>
      <c r="M487" s="26">
        <v>0</v>
      </c>
      <c r="N487" s="26">
        <v>0</v>
      </c>
      <c r="O487" s="26">
        <v>0</v>
      </c>
      <c r="P487" s="20"/>
      <c r="Q487" s="20"/>
      <c r="R487" s="26">
        <v>0</v>
      </c>
    </row>
    <row r="488" spans="1:18" x14ac:dyDescent="0.15">
      <c r="A488" s="87" t="s">
        <v>1767</v>
      </c>
      <c r="B488" s="88"/>
      <c r="C488" s="88"/>
      <c r="D488" s="88"/>
      <c r="E488" s="88"/>
      <c r="F488" s="89"/>
      <c r="G488" s="26">
        <f>G486-G487</f>
        <v>10878</v>
      </c>
      <c r="H488" s="26">
        <f t="shared" ref="H488:O488" si="88">H486-H487</f>
        <v>10390</v>
      </c>
      <c r="I488" s="26">
        <f t="shared" si="88"/>
        <v>488</v>
      </c>
      <c r="J488" s="26">
        <f t="shared" si="88"/>
        <v>4916</v>
      </c>
      <c r="K488" s="26">
        <f t="shared" si="88"/>
        <v>4863</v>
      </c>
      <c r="L488" s="26">
        <f t="shared" si="88"/>
        <v>53</v>
      </c>
      <c r="M488" s="26">
        <f t="shared" si="88"/>
        <v>389</v>
      </c>
      <c r="N488" s="26">
        <f t="shared" si="88"/>
        <v>389</v>
      </c>
      <c r="O488" s="26">
        <f t="shared" si="88"/>
        <v>0</v>
      </c>
      <c r="P488" s="20"/>
      <c r="Q488" s="20"/>
      <c r="R488" s="26">
        <f t="shared" ref="R488" si="89">R486-R487</f>
        <v>15110</v>
      </c>
    </row>
    <row r="490" spans="1:18" x14ac:dyDescent="0.15">
      <c r="D490" s="85" t="s">
        <v>2424</v>
      </c>
      <c r="E490" s="85"/>
      <c r="F490" s="85"/>
      <c r="G490" s="85" t="s">
        <v>1781</v>
      </c>
      <c r="H490" s="85"/>
      <c r="I490" s="85" t="s">
        <v>1782</v>
      </c>
      <c r="J490" s="85"/>
      <c r="K490" s="83" t="s">
        <v>1783</v>
      </c>
      <c r="L490" s="84"/>
    </row>
    <row r="491" spans="1:18" x14ac:dyDescent="0.15">
      <c r="D491" s="85"/>
      <c r="E491" s="85"/>
      <c r="F491" s="85"/>
      <c r="G491" s="22" t="s">
        <v>1784</v>
      </c>
      <c r="H491" s="22" t="s">
        <v>1785</v>
      </c>
      <c r="I491" s="22" t="s">
        <v>1784</v>
      </c>
      <c r="J491" s="22" t="s">
        <v>1785</v>
      </c>
      <c r="K491" s="22" t="s">
        <v>1784</v>
      </c>
      <c r="L491" s="22" t="s">
        <v>1785</v>
      </c>
    </row>
    <row r="492" spans="1:18" x14ac:dyDescent="0.15">
      <c r="D492" s="85" t="s">
        <v>1316</v>
      </c>
      <c r="E492" s="85"/>
      <c r="F492" s="83"/>
      <c r="G492" s="23">
        <f>SUMIF($E$7:$E$485,D492,$G$7:$G$485)</f>
        <v>1509</v>
      </c>
      <c r="H492" s="23">
        <f>SUMIF($E$7:$E$485,D492,$H$7:$H$485)</f>
        <v>1487</v>
      </c>
      <c r="I492" s="23">
        <f>SUMIF($E$7:$E$485,D492,$J$7:$J$485)</f>
        <v>0</v>
      </c>
      <c r="J492" s="23">
        <f>SUMIF($E$7:$E$485,D492,$K$7:$K$485)</f>
        <v>0</v>
      </c>
      <c r="K492" s="23">
        <f>SUM(G492,I492)</f>
        <v>1509</v>
      </c>
      <c r="L492" s="23">
        <f>SUM(H492,J492)</f>
        <v>1487</v>
      </c>
    </row>
    <row r="493" spans="1:18" x14ac:dyDescent="0.15">
      <c r="D493" s="85" t="s">
        <v>1317</v>
      </c>
      <c r="E493" s="85"/>
      <c r="F493" s="83"/>
      <c r="G493" s="23">
        <f>SUMIF($E$7:$E$485,D493,$G$7:$G$485)</f>
        <v>6517</v>
      </c>
      <c r="H493" s="23">
        <f>SUMIF($E$7:$E$485,D493,$H$7:$H$485)</f>
        <v>6221</v>
      </c>
      <c r="I493" s="23">
        <f>SUMIF($E$7:$E$485,D493,$J$7:$J$485)</f>
        <v>0</v>
      </c>
      <c r="J493" s="23">
        <f t="shared" ref="J493:J495" si="90">SUMIF($E$7:$E$485,D493,$K$7:$K$485)</f>
        <v>0</v>
      </c>
      <c r="K493" s="23">
        <f t="shared" ref="K493:L495" si="91">SUM(G493,I493)</f>
        <v>6517</v>
      </c>
      <c r="L493" s="23">
        <f t="shared" si="91"/>
        <v>6221</v>
      </c>
    </row>
    <row r="494" spans="1:18" x14ac:dyDescent="0.15">
      <c r="D494" s="85" t="s">
        <v>1318</v>
      </c>
      <c r="E494" s="85"/>
      <c r="F494" s="83"/>
      <c r="G494" s="23">
        <f>SUMIF($E$7:$E$485,D494,$G$7:$G$485)</f>
        <v>1725</v>
      </c>
      <c r="H494" s="23">
        <f>SUMIF($E$7:$E$485,D494,$H$7:$H$485)</f>
        <v>1632</v>
      </c>
      <c r="I494" s="23">
        <f>SUMIF($E$7:$E$485,D494,$J$7:$J$485)</f>
        <v>909</v>
      </c>
      <c r="J494" s="23">
        <f t="shared" si="90"/>
        <v>909</v>
      </c>
      <c r="K494" s="23">
        <f t="shared" si="91"/>
        <v>2634</v>
      </c>
      <c r="L494" s="23">
        <f t="shared" si="91"/>
        <v>2541</v>
      </c>
    </row>
    <row r="495" spans="1:18" x14ac:dyDescent="0.15">
      <c r="D495" s="85" t="s">
        <v>1319</v>
      </c>
      <c r="E495" s="85"/>
      <c r="F495" s="83"/>
      <c r="G495" s="23">
        <f>SUMIF($E$7:$E$485,D495,$G$7:$G$485)</f>
        <v>1127</v>
      </c>
      <c r="H495" s="23">
        <f>SUMIF($E$7:$E$485,D495,$H$7:$H$485)</f>
        <v>1050</v>
      </c>
      <c r="I495" s="23">
        <f>SUMIF($E$7:$E$485,D495,$J$7:$J$485)</f>
        <v>4007</v>
      </c>
      <c r="J495" s="23">
        <f t="shared" si="90"/>
        <v>3954</v>
      </c>
      <c r="K495" s="23">
        <f t="shared" si="91"/>
        <v>5134</v>
      </c>
      <c r="L495" s="23">
        <f t="shared" si="91"/>
        <v>5004</v>
      </c>
    </row>
    <row r="496" spans="1:18" x14ac:dyDescent="0.15">
      <c r="D496" s="85" t="s">
        <v>1783</v>
      </c>
      <c r="E496" s="85"/>
      <c r="F496" s="83"/>
      <c r="G496" s="23">
        <f>SUM(G492:G495)</f>
        <v>10878</v>
      </c>
      <c r="H496" s="23">
        <f>SUM(H492:H495)</f>
        <v>10390</v>
      </c>
      <c r="I496" s="23">
        <f t="shared" ref="I496:L496" si="92">SUM(I492:I495)</f>
        <v>4916</v>
      </c>
      <c r="J496" s="23">
        <f t="shared" si="92"/>
        <v>4863</v>
      </c>
      <c r="K496" s="23">
        <f t="shared" si="92"/>
        <v>15794</v>
      </c>
      <c r="L496" s="23">
        <f t="shared" si="92"/>
        <v>15253</v>
      </c>
    </row>
  </sheetData>
  <autoFilter ref="A6:R488"/>
  <mergeCells count="25">
    <mergeCell ref="D493:F493"/>
    <mergeCell ref="D494:F494"/>
    <mergeCell ref="D495:F495"/>
    <mergeCell ref="D496:F496"/>
    <mergeCell ref="D490:F491"/>
    <mergeCell ref="G490:H490"/>
    <mergeCell ref="I490:J490"/>
    <mergeCell ref="K490:L490"/>
    <mergeCell ref="D492:F492"/>
    <mergeCell ref="A486:F486"/>
    <mergeCell ref="A487:F487"/>
    <mergeCell ref="A488:F488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8"/>
  <sheetViews>
    <sheetView view="pageBreakPreview" zoomScale="85" zoomScaleNormal="70" zoomScaleSheetLayoutView="85" workbookViewId="0">
      <pane xSplit="3" ySplit="6" topLeftCell="E43" activePane="bottomRight" state="frozen"/>
      <selection activeCell="Q31" sqref="Q31"/>
      <selection pane="topRight" activeCell="Q31" sqref="Q31"/>
      <selection pane="bottomLeft" activeCell="Q31" sqref="Q31"/>
      <selection pane="bottomRight" activeCell="Q7" sqref="Q7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9" style="18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2211</v>
      </c>
    </row>
    <row r="2" spans="1:18" x14ac:dyDescent="0.15">
      <c r="A2" s="1" t="s">
        <v>2210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95" t="s">
        <v>2189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96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97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1780</v>
      </c>
      <c r="B7" s="24" t="s">
        <v>16</v>
      </c>
      <c r="C7" s="43" t="s">
        <v>276</v>
      </c>
      <c r="D7" s="43" t="s">
        <v>1047</v>
      </c>
      <c r="E7" s="33" t="s">
        <v>2190</v>
      </c>
      <c r="F7" s="33" t="s">
        <v>2190</v>
      </c>
      <c r="G7" s="33">
        <v>0</v>
      </c>
      <c r="H7" s="33">
        <v>0</v>
      </c>
      <c r="I7" s="33">
        <v>0</v>
      </c>
      <c r="J7" s="33">
        <v>60</v>
      </c>
      <c r="K7" s="33">
        <v>60</v>
      </c>
      <c r="L7" s="33">
        <v>0</v>
      </c>
      <c r="M7" s="33">
        <v>0</v>
      </c>
      <c r="N7" s="33">
        <v>0</v>
      </c>
      <c r="O7" s="33">
        <v>0</v>
      </c>
      <c r="P7" s="35" t="s">
        <v>2195</v>
      </c>
      <c r="Q7" s="7" t="str">
        <f>IF(P7="","",VLOOKUP(P7,Sheet2!$A$14:$B$79,2,0))</f>
        <v>療養病棟入院料１</v>
      </c>
      <c r="R7" s="33">
        <v>60</v>
      </c>
    </row>
    <row r="8" spans="1:18" x14ac:dyDescent="0.15">
      <c r="A8" s="20"/>
      <c r="B8" s="24"/>
      <c r="C8" s="43" t="s">
        <v>2157</v>
      </c>
      <c r="D8" s="20"/>
      <c r="E8" s="20"/>
      <c r="F8" s="20"/>
      <c r="G8" s="26">
        <f>SUM(G7)</f>
        <v>0</v>
      </c>
      <c r="H8" s="26">
        <f t="shared" ref="H8:O8" si="0">SUM(H7)</f>
        <v>0</v>
      </c>
      <c r="I8" s="26">
        <f t="shared" si="0"/>
        <v>0</v>
      </c>
      <c r="J8" s="26">
        <f t="shared" si="0"/>
        <v>60</v>
      </c>
      <c r="K8" s="26">
        <f t="shared" si="0"/>
        <v>60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0"/>
      <c r="Q8" s="7" t="str">
        <f>IF(P8="","",VLOOKUP(P8,Sheet2!$A$14:$B$79,2,0))</f>
        <v/>
      </c>
      <c r="R8" s="26"/>
    </row>
    <row r="9" spans="1:18" x14ac:dyDescent="0.15">
      <c r="A9" s="20" t="s">
        <v>1780</v>
      </c>
      <c r="B9" s="24" t="s">
        <v>16</v>
      </c>
      <c r="C9" s="43" t="s">
        <v>2158</v>
      </c>
      <c r="D9" s="43" t="s">
        <v>2159</v>
      </c>
      <c r="E9" s="33" t="s">
        <v>2191</v>
      </c>
      <c r="F9" s="33" t="s">
        <v>2191</v>
      </c>
      <c r="G9" s="33">
        <v>47</v>
      </c>
      <c r="H9" s="33">
        <v>47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5" t="s">
        <v>2196</v>
      </c>
      <c r="Q9" s="7" t="str">
        <f>IF(P9="","",VLOOKUP(P9,Sheet2!$A$14:$B$79,2,0))</f>
        <v>急性期一般入院料５</v>
      </c>
      <c r="R9" s="33">
        <v>47</v>
      </c>
    </row>
    <row r="10" spans="1:18" x14ac:dyDescent="0.15">
      <c r="A10" s="20" t="s">
        <v>1780</v>
      </c>
      <c r="B10" s="24" t="s">
        <v>16</v>
      </c>
      <c r="C10" s="43" t="s">
        <v>2158</v>
      </c>
      <c r="D10" s="43" t="s">
        <v>2160</v>
      </c>
      <c r="E10" s="33" t="s">
        <v>2191</v>
      </c>
      <c r="F10" s="33" t="s">
        <v>2191</v>
      </c>
      <c r="G10" s="33">
        <v>51</v>
      </c>
      <c r="H10" s="33">
        <v>51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5" t="s">
        <v>2196</v>
      </c>
      <c r="Q10" s="7" t="str">
        <f>IF(P10="","",VLOOKUP(P10,Sheet2!$A$14:$B$79,2,0))</f>
        <v>急性期一般入院料５</v>
      </c>
      <c r="R10" s="33">
        <v>51</v>
      </c>
    </row>
    <row r="11" spans="1:18" x14ac:dyDescent="0.15">
      <c r="A11" s="20" t="s">
        <v>1780</v>
      </c>
      <c r="B11" s="24" t="s">
        <v>16</v>
      </c>
      <c r="C11" s="43" t="s">
        <v>2158</v>
      </c>
      <c r="D11" s="43" t="s">
        <v>2161</v>
      </c>
      <c r="E11" s="33" t="s">
        <v>2190</v>
      </c>
      <c r="F11" s="33" t="s">
        <v>2190</v>
      </c>
      <c r="G11" s="33">
        <v>0</v>
      </c>
      <c r="H11" s="33">
        <v>0</v>
      </c>
      <c r="I11" s="33">
        <v>0</v>
      </c>
      <c r="J11" s="33">
        <v>50</v>
      </c>
      <c r="K11" s="33">
        <v>50</v>
      </c>
      <c r="L11" s="33">
        <v>0</v>
      </c>
      <c r="M11" s="33">
        <v>0</v>
      </c>
      <c r="N11" s="33">
        <v>0</v>
      </c>
      <c r="O11" s="33">
        <v>0</v>
      </c>
      <c r="P11" s="35" t="s">
        <v>2195</v>
      </c>
      <c r="Q11" s="7" t="str">
        <f>IF(P11="","",VLOOKUP(P11,Sheet2!$A$14:$B$79,2,0))</f>
        <v>療養病棟入院料１</v>
      </c>
      <c r="R11" s="33">
        <v>50</v>
      </c>
    </row>
    <row r="12" spans="1:18" x14ac:dyDescent="0.15">
      <c r="A12" s="20"/>
      <c r="B12" s="24"/>
      <c r="C12" s="43" t="s">
        <v>2162</v>
      </c>
      <c r="D12" s="20"/>
      <c r="E12" s="20"/>
      <c r="F12" s="20"/>
      <c r="G12" s="26">
        <f>SUM(G9:G11)</f>
        <v>98</v>
      </c>
      <c r="H12" s="26">
        <f t="shared" ref="H12:O12" si="1">SUM(H9:H11)</f>
        <v>98</v>
      </c>
      <c r="I12" s="26">
        <f t="shared" si="1"/>
        <v>0</v>
      </c>
      <c r="J12" s="26">
        <f t="shared" si="1"/>
        <v>50</v>
      </c>
      <c r="K12" s="26">
        <f t="shared" si="1"/>
        <v>50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0"/>
      <c r="Q12" s="7" t="str">
        <f>IF(P12="","",VLOOKUP(P12,Sheet2!$A$14:$B$79,2,0))</f>
        <v/>
      </c>
      <c r="R12" s="26"/>
    </row>
    <row r="13" spans="1:18" x14ac:dyDescent="0.15">
      <c r="A13" s="20" t="s">
        <v>1780</v>
      </c>
      <c r="B13" s="24" t="s">
        <v>16</v>
      </c>
      <c r="C13" s="43" t="s">
        <v>87</v>
      </c>
      <c r="D13" s="43" t="s">
        <v>534</v>
      </c>
      <c r="E13" s="33" t="s">
        <v>2192</v>
      </c>
      <c r="F13" s="33" t="s">
        <v>2192</v>
      </c>
      <c r="G13" s="33">
        <v>4</v>
      </c>
      <c r="H13" s="33">
        <v>4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5" t="s">
        <v>2197</v>
      </c>
      <c r="Q13" s="7" t="str">
        <f>IF(P13="","",VLOOKUP(P13,Sheet2!$A$14:$B$79,2,0))</f>
        <v>特定集中治療室管理料４</v>
      </c>
      <c r="R13" s="33">
        <v>4</v>
      </c>
    </row>
    <row r="14" spans="1:18" x14ac:dyDescent="0.15">
      <c r="A14" s="20" t="s">
        <v>1780</v>
      </c>
      <c r="B14" s="24" t="s">
        <v>16</v>
      </c>
      <c r="C14" s="43" t="s">
        <v>87</v>
      </c>
      <c r="D14" s="43" t="s">
        <v>533</v>
      </c>
      <c r="E14" s="33" t="s">
        <v>2192</v>
      </c>
      <c r="F14" s="33" t="s">
        <v>2192</v>
      </c>
      <c r="G14" s="33">
        <v>10</v>
      </c>
      <c r="H14" s="33">
        <v>10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5" t="s">
        <v>2198</v>
      </c>
      <c r="Q14" s="7" t="str">
        <f>IF(P14="","",VLOOKUP(P14,Sheet2!$A$14:$B$79,2,0))</f>
        <v>ﾊｲｹｱﾕﾆｯﾄ入院医療管理料１</v>
      </c>
      <c r="R14" s="33">
        <v>10</v>
      </c>
    </row>
    <row r="15" spans="1:18" x14ac:dyDescent="0.15">
      <c r="A15" s="20" t="s">
        <v>1780</v>
      </c>
      <c r="B15" s="24" t="s">
        <v>16</v>
      </c>
      <c r="C15" s="43" t="s">
        <v>87</v>
      </c>
      <c r="D15" s="43" t="s">
        <v>2163</v>
      </c>
      <c r="E15" s="33" t="s">
        <v>2193</v>
      </c>
      <c r="F15" s="33" t="s">
        <v>2193</v>
      </c>
      <c r="G15" s="33">
        <v>52</v>
      </c>
      <c r="H15" s="33">
        <v>52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5" t="s">
        <v>2199</v>
      </c>
      <c r="Q15" s="7" t="str">
        <f>IF(P15="","",VLOOKUP(P15,Sheet2!$A$14:$B$79,2,0))</f>
        <v>回復期リハビリテーション病棟入院料１</v>
      </c>
      <c r="R15" s="33">
        <v>52</v>
      </c>
    </row>
    <row r="16" spans="1:18" x14ac:dyDescent="0.15">
      <c r="A16" s="20" t="s">
        <v>1780</v>
      </c>
      <c r="B16" s="24" t="s">
        <v>16</v>
      </c>
      <c r="C16" s="43" t="s">
        <v>87</v>
      </c>
      <c r="D16" s="43" t="s">
        <v>703</v>
      </c>
      <c r="E16" s="33" t="s">
        <v>2191</v>
      </c>
      <c r="F16" s="33" t="s">
        <v>2191</v>
      </c>
      <c r="G16" s="33">
        <v>46</v>
      </c>
      <c r="H16" s="33">
        <v>46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5" t="s">
        <v>2200</v>
      </c>
      <c r="Q16" s="7" t="str">
        <f>IF(P16="","",VLOOKUP(P16,Sheet2!$A$14:$B$79,2,0))</f>
        <v>急性期一般入院料１</v>
      </c>
      <c r="R16" s="33">
        <v>46</v>
      </c>
    </row>
    <row r="17" spans="1:18" x14ac:dyDescent="0.15">
      <c r="A17" s="20" t="s">
        <v>1780</v>
      </c>
      <c r="B17" s="24" t="s">
        <v>16</v>
      </c>
      <c r="C17" s="43" t="s">
        <v>87</v>
      </c>
      <c r="D17" s="43" t="s">
        <v>704</v>
      </c>
      <c r="E17" s="33" t="s">
        <v>2191</v>
      </c>
      <c r="F17" s="33" t="s">
        <v>2191</v>
      </c>
      <c r="G17" s="33">
        <v>48</v>
      </c>
      <c r="H17" s="33">
        <v>48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5" t="s">
        <v>2200</v>
      </c>
      <c r="Q17" s="7" t="str">
        <f>IF(P17="","",VLOOKUP(P17,Sheet2!$A$14:$B$79,2,0))</f>
        <v>急性期一般入院料１</v>
      </c>
      <c r="R17" s="33">
        <v>48</v>
      </c>
    </row>
    <row r="18" spans="1:18" x14ac:dyDescent="0.15">
      <c r="A18" s="20" t="s">
        <v>1780</v>
      </c>
      <c r="B18" s="24" t="s">
        <v>16</v>
      </c>
      <c r="C18" s="43" t="s">
        <v>87</v>
      </c>
      <c r="D18" s="43" t="s">
        <v>705</v>
      </c>
      <c r="E18" s="33" t="s">
        <v>2191</v>
      </c>
      <c r="F18" s="33" t="s">
        <v>2191</v>
      </c>
      <c r="G18" s="33">
        <v>46</v>
      </c>
      <c r="H18" s="33">
        <v>46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5" t="s">
        <v>2200</v>
      </c>
      <c r="Q18" s="7" t="str">
        <f>IF(P18="","",VLOOKUP(P18,Sheet2!$A$14:$B$79,2,0))</f>
        <v>急性期一般入院料１</v>
      </c>
      <c r="R18" s="33">
        <v>46</v>
      </c>
    </row>
    <row r="19" spans="1:18" x14ac:dyDescent="0.15">
      <c r="A19" s="20" t="s">
        <v>1780</v>
      </c>
      <c r="B19" s="24" t="s">
        <v>16</v>
      </c>
      <c r="C19" s="43" t="s">
        <v>87</v>
      </c>
      <c r="D19" s="43" t="s">
        <v>961</v>
      </c>
      <c r="E19" s="33" t="s">
        <v>2191</v>
      </c>
      <c r="F19" s="33" t="s">
        <v>2191</v>
      </c>
      <c r="G19" s="33">
        <v>40</v>
      </c>
      <c r="H19" s="33">
        <v>40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5" t="s">
        <v>2200</v>
      </c>
      <c r="Q19" s="7" t="str">
        <f>IF(P19="","",VLOOKUP(P19,Sheet2!$A$14:$B$79,2,0))</f>
        <v>急性期一般入院料１</v>
      </c>
      <c r="R19" s="33">
        <v>40</v>
      </c>
    </row>
    <row r="20" spans="1:18" x14ac:dyDescent="0.15">
      <c r="A20" s="20"/>
      <c r="B20" s="24"/>
      <c r="C20" s="43" t="s">
        <v>2164</v>
      </c>
      <c r="D20" s="20"/>
      <c r="E20" s="20"/>
      <c r="F20" s="20"/>
      <c r="G20" s="26">
        <f>SUM(G13:G19)</f>
        <v>246</v>
      </c>
      <c r="H20" s="26">
        <f t="shared" ref="H20:O20" si="2">SUM(H13:H19)</f>
        <v>246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6">
        <f t="shared" si="2"/>
        <v>0</v>
      </c>
      <c r="O20" s="26">
        <f t="shared" si="2"/>
        <v>0</v>
      </c>
      <c r="P20" s="20"/>
      <c r="Q20" s="7" t="str">
        <f>IF(P20="","",VLOOKUP(P20,Sheet2!$A$14:$B$79,2,0))</f>
        <v/>
      </c>
      <c r="R20" s="26"/>
    </row>
    <row r="21" spans="1:18" x14ac:dyDescent="0.15">
      <c r="A21" s="20" t="s">
        <v>1780</v>
      </c>
      <c r="B21" s="24" t="s">
        <v>16</v>
      </c>
      <c r="C21" s="43" t="s">
        <v>2165</v>
      </c>
      <c r="D21" s="43" t="s">
        <v>587</v>
      </c>
      <c r="E21" s="33" t="s">
        <v>2193</v>
      </c>
      <c r="F21" s="33" t="s">
        <v>2193</v>
      </c>
      <c r="G21" s="33">
        <v>0</v>
      </c>
      <c r="H21" s="33">
        <v>0</v>
      </c>
      <c r="I21" s="33">
        <v>0</v>
      </c>
      <c r="J21" s="33">
        <v>30</v>
      </c>
      <c r="K21" s="33">
        <v>30</v>
      </c>
      <c r="L21" s="33">
        <v>0</v>
      </c>
      <c r="M21" s="33">
        <v>0</v>
      </c>
      <c r="N21" s="33">
        <v>0</v>
      </c>
      <c r="O21" s="33">
        <v>0</v>
      </c>
      <c r="P21" s="35" t="s">
        <v>2201</v>
      </c>
      <c r="Q21" s="7" t="str">
        <f>IF(P21="","",VLOOKUP(P21,Sheet2!$A$14:$B$79,2,0))</f>
        <v>回復期リハビリテーション病棟入院料４</v>
      </c>
      <c r="R21" s="33">
        <v>30</v>
      </c>
    </row>
    <row r="22" spans="1:18" x14ac:dyDescent="0.15">
      <c r="A22" s="20" t="s">
        <v>1780</v>
      </c>
      <c r="B22" s="24" t="s">
        <v>16</v>
      </c>
      <c r="C22" s="43" t="s">
        <v>2165</v>
      </c>
      <c r="D22" s="43" t="s">
        <v>588</v>
      </c>
      <c r="E22" s="33" t="s">
        <v>2191</v>
      </c>
      <c r="F22" s="33" t="s">
        <v>2191</v>
      </c>
      <c r="G22" s="33">
        <v>36</v>
      </c>
      <c r="H22" s="33">
        <v>36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5" t="s">
        <v>2202</v>
      </c>
      <c r="Q22" s="7" t="str">
        <f>IF(P22="","",VLOOKUP(P22,Sheet2!$A$14:$B$79,2,0))</f>
        <v>地域包括ケア病棟入院料１</v>
      </c>
      <c r="R22" s="33">
        <v>36</v>
      </c>
    </row>
    <row r="23" spans="1:18" x14ac:dyDescent="0.15">
      <c r="A23" s="20" t="s">
        <v>1780</v>
      </c>
      <c r="B23" s="24" t="s">
        <v>16</v>
      </c>
      <c r="C23" s="43" t="s">
        <v>2165</v>
      </c>
      <c r="D23" s="43" t="s">
        <v>493</v>
      </c>
      <c r="E23" s="33" t="s">
        <v>2190</v>
      </c>
      <c r="F23" s="33" t="s">
        <v>2190</v>
      </c>
      <c r="G23" s="33">
        <v>0</v>
      </c>
      <c r="H23" s="33">
        <v>0</v>
      </c>
      <c r="I23" s="33">
        <v>0</v>
      </c>
      <c r="J23" s="33">
        <v>35</v>
      </c>
      <c r="K23" s="33">
        <v>35</v>
      </c>
      <c r="L23" s="33">
        <v>0</v>
      </c>
      <c r="M23" s="33">
        <v>0</v>
      </c>
      <c r="N23" s="33">
        <v>0</v>
      </c>
      <c r="O23" s="33">
        <v>0</v>
      </c>
      <c r="P23" s="35" t="s">
        <v>2195</v>
      </c>
      <c r="Q23" s="7" t="str">
        <f>IF(P23="","",VLOOKUP(P23,Sheet2!$A$14:$B$79,2,0))</f>
        <v>療養病棟入院料１</v>
      </c>
      <c r="R23" s="33">
        <v>35</v>
      </c>
    </row>
    <row r="24" spans="1:18" x14ac:dyDescent="0.15">
      <c r="A24" s="20" t="s">
        <v>1780</v>
      </c>
      <c r="B24" s="24" t="s">
        <v>16</v>
      </c>
      <c r="C24" s="43" t="s">
        <v>2165</v>
      </c>
      <c r="D24" s="43" t="s">
        <v>486</v>
      </c>
      <c r="E24" s="33" t="s">
        <v>2190</v>
      </c>
      <c r="F24" s="33" t="s">
        <v>2194</v>
      </c>
      <c r="G24" s="33">
        <v>0</v>
      </c>
      <c r="H24" s="33">
        <v>0</v>
      </c>
      <c r="I24" s="33">
        <v>0</v>
      </c>
      <c r="J24" s="33">
        <v>35</v>
      </c>
      <c r="K24" s="33">
        <v>35</v>
      </c>
      <c r="L24" s="33">
        <v>0</v>
      </c>
      <c r="M24" s="33">
        <v>35</v>
      </c>
      <c r="N24" s="33">
        <v>35</v>
      </c>
      <c r="O24" s="33">
        <v>0</v>
      </c>
      <c r="P24" s="33"/>
      <c r="Q24" s="7" t="str">
        <f>IF(P24="","",VLOOKUP(P24,Sheet2!$A$14:$B$79,2,0))</f>
        <v/>
      </c>
      <c r="R24" s="33">
        <v>0</v>
      </c>
    </row>
    <row r="25" spans="1:18" x14ac:dyDescent="0.15">
      <c r="A25" s="20"/>
      <c r="B25" s="24"/>
      <c r="C25" s="43" t="s">
        <v>2166</v>
      </c>
      <c r="D25" s="20"/>
      <c r="E25" s="20"/>
      <c r="F25" s="20"/>
      <c r="G25" s="26">
        <f>SUM(G21:G24)</f>
        <v>36</v>
      </c>
      <c r="H25" s="26">
        <f t="shared" ref="H25:O25" si="3">SUM(H21:H24)</f>
        <v>36</v>
      </c>
      <c r="I25" s="26">
        <f t="shared" si="3"/>
        <v>0</v>
      </c>
      <c r="J25" s="26">
        <f t="shared" si="3"/>
        <v>100</v>
      </c>
      <c r="K25" s="26">
        <f t="shared" si="3"/>
        <v>100</v>
      </c>
      <c r="L25" s="26">
        <f t="shared" si="3"/>
        <v>0</v>
      </c>
      <c r="M25" s="26">
        <f t="shared" si="3"/>
        <v>35</v>
      </c>
      <c r="N25" s="26">
        <f t="shared" si="3"/>
        <v>35</v>
      </c>
      <c r="O25" s="26">
        <f t="shared" si="3"/>
        <v>0</v>
      </c>
      <c r="P25" s="20"/>
      <c r="Q25" s="7" t="str">
        <f>IF(P25="","",VLOOKUP(P25,Sheet2!$A$14:$B$79,2,0))</f>
        <v/>
      </c>
      <c r="R25" s="26"/>
    </row>
    <row r="26" spans="1:18" x14ac:dyDescent="0.15">
      <c r="A26" s="20" t="s">
        <v>1780</v>
      </c>
      <c r="B26" s="24" t="s">
        <v>16</v>
      </c>
      <c r="C26" s="43" t="s">
        <v>255</v>
      </c>
      <c r="D26" s="43" t="s">
        <v>2167</v>
      </c>
      <c r="E26" s="33" t="s">
        <v>2190</v>
      </c>
      <c r="F26" s="33" t="s">
        <v>2190</v>
      </c>
      <c r="G26" s="33">
        <v>0</v>
      </c>
      <c r="H26" s="33">
        <v>0</v>
      </c>
      <c r="I26" s="33">
        <v>0</v>
      </c>
      <c r="J26" s="33">
        <v>44</v>
      </c>
      <c r="K26" s="33">
        <v>44</v>
      </c>
      <c r="L26" s="33">
        <v>0</v>
      </c>
      <c r="M26" s="33">
        <v>0</v>
      </c>
      <c r="N26" s="33">
        <v>0</v>
      </c>
      <c r="O26" s="33">
        <v>0</v>
      </c>
      <c r="P26" s="35" t="s">
        <v>2203</v>
      </c>
      <c r="Q26" s="7" t="str">
        <f>IF(P26="","",VLOOKUP(P26,Sheet2!$A$14:$B$79,2,0))</f>
        <v>療養病棟特別入院基本料</v>
      </c>
      <c r="R26" s="33">
        <v>44</v>
      </c>
    </row>
    <row r="27" spans="1:18" x14ac:dyDescent="0.15">
      <c r="A27" s="20"/>
      <c r="B27" s="24"/>
      <c r="C27" s="43" t="s">
        <v>2168</v>
      </c>
      <c r="D27" s="20"/>
      <c r="E27" s="20"/>
      <c r="F27" s="20"/>
      <c r="G27" s="26">
        <f>SUM(G26)</f>
        <v>0</v>
      </c>
      <c r="H27" s="26">
        <f t="shared" ref="H27:O27" si="4">SUM(H26)</f>
        <v>0</v>
      </c>
      <c r="I27" s="26">
        <f t="shared" si="4"/>
        <v>0</v>
      </c>
      <c r="J27" s="26">
        <f t="shared" si="4"/>
        <v>44</v>
      </c>
      <c r="K27" s="26">
        <f t="shared" si="4"/>
        <v>44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6">
        <f t="shared" si="4"/>
        <v>0</v>
      </c>
      <c r="P27" s="20"/>
      <c r="Q27" s="7" t="str">
        <f>IF(P27="","",VLOOKUP(P27,Sheet2!$A$14:$B$79,2,0))</f>
        <v/>
      </c>
      <c r="R27" s="26"/>
    </row>
    <row r="28" spans="1:18" x14ac:dyDescent="0.15">
      <c r="A28" s="20" t="s">
        <v>1780</v>
      </c>
      <c r="B28" s="24" t="s">
        <v>16</v>
      </c>
      <c r="C28" s="43" t="s">
        <v>384</v>
      </c>
      <c r="D28" s="43" t="s">
        <v>2169</v>
      </c>
      <c r="E28" s="33" t="s">
        <v>2191</v>
      </c>
      <c r="F28" s="33" t="s">
        <v>2191</v>
      </c>
      <c r="G28" s="33">
        <v>53</v>
      </c>
      <c r="H28" s="33">
        <v>53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5" t="s">
        <v>2204</v>
      </c>
      <c r="Q28" s="7" t="str">
        <f>IF(P28="","",VLOOKUP(P28,Sheet2!$A$14:$B$79,2,0))</f>
        <v>急性期一般入院料４</v>
      </c>
      <c r="R28" s="33">
        <v>53</v>
      </c>
    </row>
    <row r="29" spans="1:18" x14ac:dyDescent="0.15">
      <c r="A29" s="20" t="s">
        <v>1780</v>
      </c>
      <c r="B29" s="24" t="s">
        <v>16</v>
      </c>
      <c r="C29" s="43" t="s">
        <v>384</v>
      </c>
      <c r="D29" s="43" t="s">
        <v>2170</v>
      </c>
      <c r="E29" s="33" t="s">
        <v>2193</v>
      </c>
      <c r="F29" s="33" t="s">
        <v>2193</v>
      </c>
      <c r="G29" s="33">
        <v>0</v>
      </c>
      <c r="H29" s="33">
        <v>0</v>
      </c>
      <c r="I29" s="33">
        <v>0</v>
      </c>
      <c r="J29" s="33">
        <v>53</v>
      </c>
      <c r="K29" s="33">
        <v>53</v>
      </c>
      <c r="L29" s="33">
        <v>0</v>
      </c>
      <c r="M29" s="33">
        <v>0</v>
      </c>
      <c r="N29" s="33">
        <v>0</v>
      </c>
      <c r="O29" s="33">
        <v>0</v>
      </c>
      <c r="P29" s="35" t="s">
        <v>2195</v>
      </c>
      <c r="Q29" s="7" t="str">
        <f>IF(P29="","",VLOOKUP(P29,Sheet2!$A$14:$B$79,2,0))</f>
        <v>療養病棟入院料１</v>
      </c>
      <c r="R29" s="33">
        <v>53</v>
      </c>
    </row>
    <row r="30" spans="1:18" x14ac:dyDescent="0.15">
      <c r="A30" s="20"/>
      <c r="B30" s="24"/>
      <c r="C30" s="43" t="s">
        <v>2171</v>
      </c>
      <c r="D30" s="20"/>
      <c r="E30" s="20"/>
      <c r="F30" s="20"/>
      <c r="G30" s="26">
        <f>SUM(G28:G29)</f>
        <v>53</v>
      </c>
      <c r="H30" s="26">
        <f t="shared" ref="H30:O30" si="5">SUM(H28:H29)</f>
        <v>53</v>
      </c>
      <c r="I30" s="26">
        <f t="shared" si="5"/>
        <v>0</v>
      </c>
      <c r="J30" s="26">
        <f t="shared" si="5"/>
        <v>53</v>
      </c>
      <c r="K30" s="26">
        <f t="shared" si="5"/>
        <v>53</v>
      </c>
      <c r="L30" s="26">
        <f t="shared" si="5"/>
        <v>0</v>
      </c>
      <c r="M30" s="26">
        <f t="shared" si="5"/>
        <v>0</v>
      </c>
      <c r="N30" s="26">
        <f t="shared" si="5"/>
        <v>0</v>
      </c>
      <c r="O30" s="26">
        <f t="shared" si="5"/>
        <v>0</v>
      </c>
      <c r="P30" s="20"/>
      <c r="Q30" s="7" t="str">
        <f>IF(P30="","",VLOOKUP(P30,Sheet2!$A$14:$B$79,2,0))</f>
        <v/>
      </c>
      <c r="R30" s="26"/>
    </row>
    <row r="31" spans="1:18" x14ac:dyDescent="0.15">
      <c r="A31" s="20" t="s">
        <v>1780</v>
      </c>
      <c r="B31" s="24" t="s">
        <v>2174</v>
      </c>
      <c r="C31" s="43" t="s">
        <v>139</v>
      </c>
      <c r="D31" s="43" t="s">
        <v>2172</v>
      </c>
      <c r="E31" s="33" t="s">
        <v>2190</v>
      </c>
      <c r="F31" s="33" t="s">
        <v>2190</v>
      </c>
      <c r="G31" s="33">
        <v>0</v>
      </c>
      <c r="H31" s="33">
        <v>0</v>
      </c>
      <c r="I31" s="33">
        <v>0</v>
      </c>
      <c r="J31" s="33">
        <v>45</v>
      </c>
      <c r="K31" s="33">
        <v>45</v>
      </c>
      <c r="L31" s="33">
        <v>0</v>
      </c>
      <c r="M31" s="33">
        <v>0</v>
      </c>
      <c r="N31" s="33">
        <v>0</v>
      </c>
      <c r="O31" s="33">
        <v>0</v>
      </c>
      <c r="P31" s="35" t="s">
        <v>2205</v>
      </c>
      <c r="Q31" s="7" t="str">
        <f>IF(P31="","",VLOOKUP(P31,Sheet2!$A$14:$B$79,2,0))</f>
        <v>療養病棟入院料２</v>
      </c>
      <c r="R31" s="33">
        <v>45</v>
      </c>
    </row>
    <row r="32" spans="1:18" x14ac:dyDescent="0.15">
      <c r="A32" s="20"/>
      <c r="B32" s="24"/>
      <c r="C32" s="43" t="s">
        <v>2173</v>
      </c>
      <c r="D32" s="20"/>
      <c r="E32" s="20"/>
      <c r="F32" s="20"/>
      <c r="G32" s="26">
        <f>SUM(G31)</f>
        <v>0</v>
      </c>
      <c r="H32" s="26">
        <f t="shared" ref="H32:O32" si="6">SUM(H31)</f>
        <v>0</v>
      </c>
      <c r="I32" s="26">
        <f t="shared" si="6"/>
        <v>0</v>
      </c>
      <c r="J32" s="26">
        <f t="shared" si="6"/>
        <v>45</v>
      </c>
      <c r="K32" s="26">
        <f t="shared" si="6"/>
        <v>45</v>
      </c>
      <c r="L32" s="26">
        <f t="shared" si="6"/>
        <v>0</v>
      </c>
      <c r="M32" s="26">
        <f t="shared" si="6"/>
        <v>0</v>
      </c>
      <c r="N32" s="26">
        <f t="shared" si="6"/>
        <v>0</v>
      </c>
      <c r="O32" s="26">
        <f t="shared" si="6"/>
        <v>0</v>
      </c>
      <c r="P32" s="20"/>
      <c r="Q32" s="7" t="str">
        <f>IF(P32="","",VLOOKUP(P32,Sheet2!$A$14:$B$79,2,0))</f>
        <v/>
      </c>
      <c r="R32" s="26"/>
    </row>
    <row r="33" spans="1:18" x14ac:dyDescent="0.15">
      <c r="A33" s="20" t="s">
        <v>1780</v>
      </c>
      <c r="B33" s="24" t="s">
        <v>41</v>
      </c>
      <c r="C33" s="43" t="s">
        <v>163</v>
      </c>
      <c r="D33" s="43" t="s">
        <v>2175</v>
      </c>
      <c r="E33" s="33" t="s">
        <v>2193</v>
      </c>
      <c r="F33" s="33" t="s">
        <v>2193</v>
      </c>
      <c r="G33" s="33">
        <v>0</v>
      </c>
      <c r="H33" s="33">
        <v>0</v>
      </c>
      <c r="I33" s="33">
        <v>0</v>
      </c>
      <c r="J33" s="33">
        <v>58</v>
      </c>
      <c r="K33" s="33">
        <v>58</v>
      </c>
      <c r="L33" s="33">
        <v>0</v>
      </c>
      <c r="M33" s="33">
        <v>0</v>
      </c>
      <c r="N33" s="33">
        <v>0</v>
      </c>
      <c r="O33" s="33">
        <v>0</v>
      </c>
      <c r="P33" s="35" t="s">
        <v>2195</v>
      </c>
      <c r="Q33" s="7" t="str">
        <f>IF(P33="","",VLOOKUP(P33,Sheet2!$A$14:$B$79,2,0))</f>
        <v>療養病棟入院料１</v>
      </c>
      <c r="R33" s="33">
        <v>58</v>
      </c>
    </row>
    <row r="34" spans="1:18" x14ac:dyDescent="0.15">
      <c r="A34" s="20" t="s">
        <v>1780</v>
      </c>
      <c r="B34" s="24" t="s">
        <v>41</v>
      </c>
      <c r="C34" s="43" t="s">
        <v>163</v>
      </c>
      <c r="D34" s="43" t="s">
        <v>667</v>
      </c>
      <c r="E34" s="33" t="s">
        <v>2190</v>
      </c>
      <c r="F34" s="33" t="s">
        <v>2190</v>
      </c>
      <c r="G34" s="33">
        <v>0</v>
      </c>
      <c r="H34" s="33">
        <v>0</v>
      </c>
      <c r="I34" s="33">
        <v>0</v>
      </c>
      <c r="J34" s="33">
        <v>58</v>
      </c>
      <c r="K34" s="33">
        <v>58</v>
      </c>
      <c r="L34" s="33">
        <v>0</v>
      </c>
      <c r="M34" s="33">
        <v>0</v>
      </c>
      <c r="N34" s="33">
        <v>0</v>
      </c>
      <c r="O34" s="33">
        <v>0</v>
      </c>
      <c r="P34" s="35" t="s">
        <v>2195</v>
      </c>
      <c r="Q34" s="7" t="str">
        <f>IF(P34="","",VLOOKUP(P34,Sheet2!$A$14:$B$79,2,0))</f>
        <v>療養病棟入院料１</v>
      </c>
      <c r="R34" s="33">
        <v>58</v>
      </c>
    </row>
    <row r="35" spans="1:18" x14ac:dyDescent="0.15">
      <c r="A35" s="20" t="s">
        <v>1780</v>
      </c>
      <c r="B35" s="24" t="s">
        <v>41</v>
      </c>
      <c r="C35" s="43" t="s">
        <v>163</v>
      </c>
      <c r="D35" s="43" t="s">
        <v>668</v>
      </c>
      <c r="E35" s="33" t="s">
        <v>2190</v>
      </c>
      <c r="F35" s="33" t="s">
        <v>2190</v>
      </c>
      <c r="G35" s="33">
        <v>0</v>
      </c>
      <c r="H35" s="33">
        <v>0</v>
      </c>
      <c r="I35" s="33">
        <v>0</v>
      </c>
      <c r="J35" s="33">
        <v>58</v>
      </c>
      <c r="K35" s="33">
        <v>58</v>
      </c>
      <c r="L35" s="33">
        <v>0</v>
      </c>
      <c r="M35" s="33">
        <v>0</v>
      </c>
      <c r="N35" s="33">
        <v>0</v>
      </c>
      <c r="O35" s="33">
        <v>0</v>
      </c>
      <c r="P35" s="35" t="s">
        <v>2195</v>
      </c>
      <c r="Q35" s="7" t="str">
        <f>IF(P35="","",VLOOKUP(P35,Sheet2!$A$14:$B$79,2,0))</f>
        <v>療養病棟入院料１</v>
      </c>
      <c r="R35" s="33">
        <v>58</v>
      </c>
    </row>
    <row r="36" spans="1:18" x14ac:dyDescent="0.15">
      <c r="A36" s="20"/>
      <c r="B36" s="24"/>
      <c r="C36" s="43" t="s">
        <v>2176</v>
      </c>
      <c r="D36" s="20"/>
      <c r="E36" s="20"/>
      <c r="F36" s="20"/>
      <c r="G36" s="26">
        <f>SUM(G33:G35)</f>
        <v>0</v>
      </c>
      <c r="H36" s="26">
        <f t="shared" ref="H36:O36" si="7">SUM(H33:H35)</f>
        <v>0</v>
      </c>
      <c r="I36" s="26">
        <f t="shared" si="7"/>
        <v>0</v>
      </c>
      <c r="J36" s="26">
        <f t="shared" si="7"/>
        <v>174</v>
      </c>
      <c r="K36" s="26">
        <f t="shared" si="7"/>
        <v>174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0"/>
      <c r="Q36" s="7" t="str">
        <f>IF(P36="","",VLOOKUP(P36,Sheet2!$A$14:$B$79,2,0))</f>
        <v/>
      </c>
      <c r="R36" s="26"/>
    </row>
    <row r="37" spans="1:18" x14ac:dyDescent="0.15">
      <c r="A37" s="20" t="s">
        <v>1780</v>
      </c>
      <c r="B37" s="24" t="s">
        <v>49</v>
      </c>
      <c r="C37" s="43" t="s">
        <v>2177</v>
      </c>
      <c r="D37" s="43" t="s">
        <v>2178</v>
      </c>
      <c r="E37" s="33" t="s">
        <v>2191</v>
      </c>
      <c r="F37" s="33" t="s">
        <v>2191</v>
      </c>
      <c r="G37" s="33">
        <v>38</v>
      </c>
      <c r="H37" s="33">
        <v>38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5" t="s">
        <v>2200</v>
      </c>
      <c r="Q37" s="7" t="str">
        <f>IF(P37="","",VLOOKUP(P37,Sheet2!$A$14:$B$79,2,0))</f>
        <v>急性期一般入院料１</v>
      </c>
      <c r="R37" s="33">
        <v>38</v>
      </c>
    </row>
    <row r="38" spans="1:18" x14ac:dyDescent="0.15">
      <c r="A38" s="20" t="s">
        <v>1780</v>
      </c>
      <c r="B38" s="24" t="s">
        <v>49</v>
      </c>
      <c r="C38" s="43" t="s">
        <v>2177</v>
      </c>
      <c r="D38" s="43" t="s">
        <v>2179</v>
      </c>
      <c r="E38" s="33" t="s">
        <v>2191</v>
      </c>
      <c r="F38" s="33" t="s">
        <v>2191</v>
      </c>
      <c r="G38" s="33">
        <v>40</v>
      </c>
      <c r="H38" s="33">
        <v>40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5" t="s">
        <v>2200</v>
      </c>
      <c r="Q38" s="7" t="str">
        <f>IF(P38="","",VLOOKUP(P38,Sheet2!$A$14:$B$79,2,0))</f>
        <v>急性期一般入院料１</v>
      </c>
      <c r="R38" s="33">
        <v>40</v>
      </c>
    </row>
    <row r="39" spans="1:18" x14ac:dyDescent="0.15">
      <c r="A39" s="20" t="s">
        <v>1780</v>
      </c>
      <c r="B39" s="24" t="s">
        <v>49</v>
      </c>
      <c r="C39" s="43" t="s">
        <v>2177</v>
      </c>
      <c r="D39" s="43" t="s">
        <v>2180</v>
      </c>
      <c r="E39" s="33" t="s">
        <v>2191</v>
      </c>
      <c r="F39" s="33" t="s">
        <v>2191</v>
      </c>
      <c r="G39" s="33">
        <v>40</v>
      </c>
      <c r="H39" s="33">
        <v>40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5" t="s">
        <v>2200</v>
      </c>
      <c r="Q39" s="7" t="str">
        <f>IF(P39="","",VLOOKUP(P39,Sheet2!$A$14:$B$79,2,0))</f>
        <v>急性期一般入院料１</v>
      </c>
      <c r="R39" s="33">
        <v>40</v>
      </c>
    </row>
    <row r="40" spans="1:18" x14ac:dyDescent="0.15">
      <c r="A40" s="20" t="s">
        <v>1780</v>
      </c>
      <c r="B40" s="24" t="s">
        <v>49</v>
      </c>
      <c r="C40" s="43" t="s">
        <v>2177</v>
      </c>
      <c r="D40" s="43" t="s">
        <v>2181</v>
      </c>
      <c r="E40" s="33" t="s">
        <v>2191</v>
      </c>
      <c r="F40" s="33" t="s">
        <v>2191</v>
      </c>
      <c r="G40" s="33">
        <v>40</v>
      </c>
      <c r="H40" s="33">
        <v>40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5" t="s">
        <v>2200</v>
      </c>
      <c r="Q40" s="7" t="str">
        <f>IF(P40="","",VLOOKUP(P40,Sheet2!$A$14:$B$79,2,0))</f>
        <v>急性期一般入院料１</v>
      </c>
      <c r="R40" s="33">
        <v>40</v>
      </c>
    </row>
    <row r="41" spans="1:18" x14ac:dyDescent="0.15">
      <c r="A41" s="20" t="s">
        <v>1780</v>
      </c>
      <c r="B41" s="24" t="s">
        <v>49</v>
      </c>
      <c r="C41" s="43" t="s">
        <v>2177</v>
      </c>
      <c r="D41" s="43" t="s">
        <v>2182</v>
      </c>
      <c r="E41" s="33" t="s">
        <v>2193</v>
      </c>
      <c r="F41" s="33" t="s">
        <v>2193</v>
      </c>
      <c r="G41" s="33">
        <v>0</v>
      </c>
      <c r="H41" s="33">
        <v>0</v>
      </c>
      <c r="I41" s="33">
        <v>0</v>
      </c>
      <c r="J41" s="33">
        <v>60</v>
      </c>
      <c r="K41" s="33">
        <v>60</v>
      </c>
      <c r="L41" s="33">
        <v>0</v>
      </c>
      <c r="M41" s="33">
        <v>0</v>
      </c>
      <c r="N41" s="33">
        <v>0</v>
      </c>
      <c r="O41" s="33">
        <v>0</v>
      </c>
      <c r="P41" s="35" t="s">
        <v>2206</v>
      </c>
      <c r="Q41" s="7" t="str">
        <f>IF(P41="","",VLOOKUP(P41,Sheet2!$A$14:$B$79,2,0))</f>
        <v>回復期リハビリテーション病棟入院料２</v>
      </c>
      <c r="R41" s="33">
        <v>60</v>
      </c>
    </row>
    <row r="42" spans="1:18" x14ac:dyDescent="0.15">
      <c r="A42" s="20" t="s">
        <v>1780</v>
      </c>
      <c r="B42" s="24" t="s">
        <v>49</v>
      </c>
      <c r="C42" s="43" t="s">
        <v>2177</v>
      </c>
      <c r="D42" s="43" t="s">
        <v>2183</v>
      </c>
      <c r="E42" s="33" t="s">
        <v>2193</v>
      </c>
      <c r="F42" s="33" t="s">
        <v>2193</v>
      </c>
      <c r="G42" s="33">
        <v>0</v>
      </c>
      <c r="H42" s="33">
        <v>0</v>
      </c>
      <c r="I42" s="33">
        <v>0</v>
      </c>
      <c r="J42" s="33">
        <v>40</v>
      </c>
      <c r="K42" s="33">
        <v>40</v>
      </c>
      <c r="L42" s="33">
        <v>0</v>
      </c>
      <c r="M42" s="33">
        <v>0</v>
      </c>
      <c r="N42" s="33">
        <v>0</v>
      </c>
      <c r="O42" s="33">
        <v>0</v>
      </c>
      <c r="P42" s="35" t="s">
        <v>2207</v>
      </c>
      <c r="Q42" s="7" t="str">
        <f>IF(P42="","",VLOOKUP(P42,Sheet2!$A$14:$B$79,2,0))</f>
        <v>地域包括ケア病棟入院料２</v>
      </c>
      <c r="R42" s="33">
        <v>40</v>
      </c>
    </row>
    <row r="43" spans="1:18" x14ac:dyDescent="0.15">
      <c r="A43" s="20" t="s">
        <v>1780</v>
      </c>
      <c r="B43" s="24" t="s">
        <v>49</v>
      </c>
      <c r="C43" s="43" t="s">
        <v>2177</v>
      </c>
      <c r="D43" s="43" t="s">
        <v>935</v>
      </c>
      <c r="E43" s="33" t="s">
        <v>2192</v>
      </c>
      <c r="F43" s="33" t="s">
        <v>2192</v>
      </c>
      <c r="G43" s="33">
        <v>4</v>
      </c>
      <c r="H43" s="33">
        <v>4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5" t="s">
        <v>2208</v>
      </c>
      <c r="Q43" s="7" t="str">
        <f>IF(P43="","",VLOOKUP(P43,Sheet2!$A$14:$B$79,2,0))</f>
        <v>特定集中治療室管理料１</v>
      </c>
      <c r="R43" s="33">
        <v>4</v>
      </c>
    </row>
    <row r="44" spans="1:18" x14ac:dyDescent="0.15">
      <c r="A44" s="20" t="s">
        <v>1780</v>
      </c>
      <c r="B44" s="24" t="s">
        <v>49</v>
      </c>
      <c r="C44" s="43" t="s">
        <v>2177</v>
      </c>
      <c r="D44" s="43" t="s">
        <v>936</v>
      </c>
      <c r="E44" s="33" t="s">
        <v>2192</v>
      </c>
      <c r="F44" s="33" t="s">
        <v>2192</v>
      </c>
      <c r="G44" s="33">
        <v>4</v>
      </c>
      <c r="H44" s="33">
        <v>4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5" t="s">
        <v>2198</v>
      </c>
      <c r="Q44" s="7" t="str">
        <f>IF(P44="","",VLOOKUP(P44,Sheet2!$A$14:$B$79,2,0))</f>
        <v>ﾊｲｹｱﾕﾆｯﾄ入院医療管理料１</v>
      </c>
      <c r="R44" s="33">
        <v>4</v>
      </c>
    </row>
    <row r="45" spans="1:18" x14ac:dyDescent="0.15">
      <c r="A45" s="20"/>
      <c r="B45" s="24"/>
      <c r="C45" s="43" t="s">
        <v>2184</v>
      </c>
      <c r="D45" s="20"/>
      <c r="E45" s="20"/>
      <c r="F45" s="20"/>
      <c r="G45" s="26">
        <f>SUM(G37:G44)</f>
        <v>166</v>
      </c>
      <c r="H45" s="26">
        <f t="shared" ref="H45:O45" si="8">SUM(H37:H44)</f>
        <v>166</v>
      </c>
      <c r="I45" s="26">
        <f t="shared" si="8"/>
        <v>0</v>
      </c>
      <c r="J45" s="26">
        <f t="shared" si="8"/>
        <v>100</v>
      </c>
      <c r="K45" s="26">
        <f t="shared" si="8"/>
        <v>100</v>
      </c>
      <c r="L45" s="26">
        <f t="shared" si="8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0"/>
      <c r="Q45" s="7" t="str">
        <f>IF(P45="","",VLOOKUP(P45,Sheet2!$A$14:$B$79,2,0))</f>
        <v/>
      </c>
      <c r="R45" s="26"/>
    </row>
    <row r="46" spans="1:18" x14ac:dyDescent="0.15">
      <c r="A46" s="20" t="s">
        <v>1780</v>
      </c>
      <c r="B46" s="24" t="s">
        <v>49</v>
      </c>
      <c r="C46" s="43" t="s">
        <v>345</v>
      </c>
      <c r="D46" s="43" t="s">
        <v>530</v>
      </c>
      <c r="E46" s="33" t="s">
        <v>2190</v>
      </c>
      <c r="F46" s="33" t="s">
        <v>2190</v>
      </c>
      <c r="G46" s="33">
        <v>0</v>
      </c>
      <c r="H46" s="33">
        <v>0</v>
      </c>
      <c r="I46" s="33">
        <v>0</v>
      </c>
      <c r="J46" s="33">
        <v>53</v>
      </c>
      <c r="K46" s="33">
        <v>53</v>
      </c>
      <c r="L46" s="33">
        <v>0</v>
      </c>
      <c r="M46" s="33">
        <v>53</v>
      </c>
      <c r="N46" s="33">
        <v>0</v>
      </c>
      <c r="O46" s="33">
        <v>0</v>
      </c>
      <c r="P46" s="35" t="s">
        <v>2195</v>
      </c>
      <c r="Q46" s="7" t="str">
        <f>IF(P46="","",VLOOKUP(P46,Sheet2!$A$14:$B$79,2,0))</f>
        <v>療養病棟入院料１</v>
      </c>
      <c r="R46" s="33">
        <v>53</v>
      </c>
    </row>
    <row r="47" spans="1:18" x14ac:dyDescent="0.15">
      <c r="A47" s="20" t="s">
        <v>1780</v>
      </c>
      <c r="B47" s="24" t="s">
        <v>49</v>
      </c>
      <c r="C47" s="43" t="s">
        <v>345</v>
      </c>
      <c r="D47" s="43" t="s">
        <v>523</v>
      </c>
      <c r="E47" s="33" t="s">
        <v>2190</v>
      </c>
      <c r="F47" s="33" t="s">
        <v>2190</v>
      </c>
      <c r="G47" s="33">
        <v>0</v>
      </c>
      <c r="H47" s="33">
        <v>0</v>
      </c>
      <c r="I47" s="33">
        <v>0</v>
      </c>
      <c r="J47" s="33">
        <v>59</v>
      </c>
      <c r="K47" s="33">
        <v>59</v>
      </c>
      <c r="L47" s="33">
        <v>0</v>
      </c>
      <c r="M47" s="33">
        <v>59</v>
      </c>
      <c r="N47" s="33">
        <v>0</v>
      </c>
      <c r="O47" s="33">
        <v>0</v>
      </c>
      <c r="P47" s="35" t="s">
        <v>2195</v>
      </c>
      <c r="Q47" s="7" t="str">
        <f>IF(P47="","",VLOOKUP(P47,Sheet2!$A$14:$B$79,2,0))</f>
        <v>療養病棟入院料１</v>
      </c>
      <c r="R47" s="33">
        <v>59</v>
      </c>
    </row>
    <row r="48" spans="1:18" x14ac:dyDescent="0.15">
      <c r="A48" s="20"/>
      <c r="B48" s="24"/>
      <c r="C48" s="43" t="s">
        <v>2185</v>
      </c>
      <c r="D48" s="20"/>
      <c r="E48" s="20"/>
      <c r="F48" s="20"/>
      <c r="G48" s="26">
        <f>SUM(G46:G47)</f>
        <v>0</v>
      </c>
      <c r="H48" s="26">
        <f t="shared" ref="H48:O48" si="9">SUM(H46:H47)</f>
        <v>0</v>
      </c>
      <c r="I48" s="26">
        <f t="shared" si="9"/>
        <v>0</v>
      </c>
      <c r="J48" s="26">
        <f t="shared" si="9"/>
        <v>112</v>
      </c>
      <c r="K48" s="26">
        <f t="shared" si="9"/>
        <v>112</v>
      </c>
      <c r="L48" s="26">
        <f t="shared" si="9"/>
        <v>0</v>
      </c>
      <c r="M48" s="26">
        <f t="shared" si="9"/>
        <v>112</v>
      </c>
      <c r="N48" s="26">
        <f t="shared" si="9"/>
        <v>0</v>
      </c>
      <c r="O48" s="26">
        <f t="shared" si="9"/>
        <v>0</v>
      </c>
      <c r="P48" s="20"/>
      <c r="Q48" s="7" t="str">
        <f>IF(P48="","",VLOOKUP(P48,Sheet2!$A$14:$B$79,2,0))</f>
        <v/>
      </c>
      <c r="R48" s="26"/>
    </row>
    <row r="49" spans="1:16384" x14ac:dyDescent="0.15">
      <c r="A49" s="20" t="s">
        <v>1780</v>
      </c>
      <c r="B49" s="24" t="s">
        <v>49</v>
      </c>
      <c r="C49" s="43" t="s">
        <v>2186</v>
      </c>
      <c r="D49" s="43" t="s">
        <v>966</v>
      </c>
      <c r="E49" s="33" t="s">
        <v>2190</v>
      </c>
      <c r="F49" s="33" t="s">
        <v>2190</v>
      </c>
      <c r="G49" s="33">
        <v>60</v>
      </c>
      <c r="H49" s="33">
        <v>60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5" t="s">
        <v>2209</v>
      </c>
      <c r="Q49" s="7" t="str">
        <f>IF(P49="","",VLOOKUP(P49,Sheet2!$A$14:$B$79,2,0))</f>
        <v>障害者施設等10対１入院基本料</v>
      </c>
      <c r="R49" s="33">
        <v>60</v>
      </c>
    </row>
    <row r="50" spans="1:16384" x14ac:dyDescent="0.15">
      <c r="A50" s="20" t="s">
        <v>1780</v>
      </c>
      <c r="B50" s="24" t="s">
        <v>49</v>
      </c>
      <c r="C50" s="43" t="s">
        <v>2186</v>
      </c>
      <c r="D50" s="43" t="s">
        <v>483</v>
      </c>
      <c r="E50" s="33" t="s">
        <v>2190</v>
      </c>
      <c r="F50" s="33" t="s">
        <v>2193</v>
      </c>
      <c r="G50" s="33">
        <v>0</v>
      </c>
      <c r="H50" s="33">
        <v>0</v>
      </c>
      <c r="I50" s="33">
        <v>0</v>
      </c>
      <c r="J50" s="33">
        <v>60</v>
      </c>
      <c r="K50" s="33">
        <v>60</v>
      </c>
      <c r="L50" s="33">
        <v>0</v>
      </c>
      <c r="M50" s="33">
        <v>0</v>
      </c>
      <c r="N50" s="33">
        <v>0</v>
      </c>
      <c r="O50" s="33">
        <v>0</v>
      </c>
      <c r="P50" s="35" t="s">
        <v>2195</v>
      </c>
      <c r="Q50" s="7" t="str">
        <f>IF(P50="","",VLOOKUP(P50,Sheet2!$A$14:$B$79,2,0))</f>
        <v>療養病棟入院料１</v>
      </c>
      <c r="R50" s="33">
        <v>60</v>
      </c>
    </row>
    <row r="51" spans="1:16384" x14ac:dyDescent="0.15">
      <c r="A51" s="20"/>
      <c r="B51" s="24"/>
      <c r="C51" s="43" t="s">
        <v>2187</v>
      </c>
      <c r="D51" s="20"/>
      <c r="E51" s="20"/>
      <c r="F51" s="20"/>
      <c r="G51" s="26">
        <f>SUM(G49:G50)</f>
        <v>60</v>
      </c>
      <c r="H51" s="26">
        <f t="shared" ref="H51:O51" si="10">SUM(H49:H50)</f>
        <v>60</v>
      </c>
      <c r="I51" s="26">
        <f t="shared" si="10"/>
        <v>0</v>
      </c>
      <c r="J51" s="26">
        <f t="shared" si="10"/>
        <v>60</v>
      </c>
      <c r="K51" s="26">
        <f t="shared" si="10"/>
        <v>60</v>
      </c>
      <c r="L51" s="26">
        <f t="shared" si="10"/>
        <v>0</v>
      </c>
      <c r="M51" s="26">
        <f t="shared" si="10"/>
        <v>0</v>
      </c>
      <c r="N51" s="26">
        <f t="shared" si="10"/>
        <v>0</v>
      </c>
      <c r="O51" s="26">
        <f t="shared" si="10"/>
        <v>0</v>
      </c>
      <c r="P51" s="20"/>
      <c r="Q51" s="7" t="str">
        <f>IF(P51="","",VLOOKUP(P51,Sheet2!$A$14:$B$79,2,0))</f>
        <v/>
      </c>
      <c r="R51" s="26"/>
    </row>
    <row r="52" spans="1:16384" x14ac:dyDescent="0.15">
      <c r="A52" s="20" t="s">
        <v>1780</v>
      </c>
      <c r="B52" s="24" t="s">
        <v>43</v>
      </c>
      <c r="C52" s="43" t="s">
        <v>171</v>
      </c>
      <c r="D52" s="43" t="s">
        <v>492</v>
      </c>
      <c r="E52" s="33" t="s">
        <v>2191</v>
      </c>
      <c r="F52" s="33" t="s">
        <v>2191</v>
      </c>
      <c r="G52" s="33">
        <v>48</v>
      </c>
      <c r="H52" s="33">
        <v>48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5" t="s">
        <v>2204</v>
      </c>
      <c r="Q52" s="7" t="str">
        <f>IF(P52="","",VLOOKUP(P52,Sheet2!$A$14:$B$79,2,0))</f>
        <v>急性期一般入院料４</v>
      </c>
      <c r="R52" s="33">
        <v>48</v>
      </c>
    </row>
    <row r="53" spans="1:16384" x14ac:dyDescent="0.15">
      <c r="A53" s="20" t="s">
        <v>1780</v>
      </c>
      <c r="B53" s="24" t="s">
        <v>43</v>
      </c>
      <c r="C53" s="43" t="s">
        <v>171</v>
      </c>
      <c r="D53" s="43" t="s">
        <v>493</v>
      </c>
      <c r="E53" s="33" t="s">
        <v>2190</v>
      </c>
      <c r="F53" s="33" t="s">
        <v>2190</v>
      </c>
      <c r="G53" s="33">
        <v>0</v>
      </c>
      <c r="H53" s="33">
        <v>0</v>
      </c>
      <c r="I53" s="33">
        <v>0</v>
      </c>
      <c r="J53" s="33">
        <v>24</v>
      </c>
      <c r="K53" s="33">
        <v>24</v>
      </c>
      <c r="L53" s="33">
        <v>0</v>
      </c>
      <c r="M53" s="33">
        <v>0</v>
      </c>
      <c r="N53" s="33">
        <v>0</v>
      </c>
      <c r="O53" s="33">
        <v>0</v>
      </c>
      <c r="P53" s="35" t="s">
        <v>2195</v>
      </c>
      <c r="Q53" s="7" t="str">
        <f>IF(P53="","",VLOOKUP(P53,Sheet2!$A$14:$B$79,2,0))</f>
        <v>療養病棟入院料１</v>
      </c>
      <c r="R53" s="33">
        <v>24</v>
      </c>
    </row>
    <row r="54" spans="1:16384" x14ac:dyDescent="0.15">
      <c r="A54" s="20"/>
      <c r="B54" s="24"/>
      <c r="C54" s="43" t="s">
        <v>171</v>
      </c>
      <c r="D54" s="20"/>
      <c r="E54" s="20"/>
      <c r="F54" s="20"/>
      <c r="G54" s="26">
        <f>SUM(G52:G53)</f>
        <v>48</v>
      </c>
      <c r="H54" s="26">
        <f t="shared" ref="H54:O54" si="11">SUM(H52:H53)</f>
        <v>48</v>
      </c>
      <c r="I54" s="26">
        <f t="shared" si="11"/>
        <v>0</v>
      </c>
      <c r="J54" s="26">
        <f t="shared" si="11"/>
        <v>24</v>
      </c>
      <c r="K54" s="26">
        <f t="shared" si="11"/>
        <v>24</v>
      </c>
      <c r="L54" s="26">
        <f t="shared" si="11"/>
        <v>0</v>
      </c>
      <c r="M54" s="26">
        <f t="shared" si="11"/>
        <v>0</v>
      </c>
      <c r="N54" s="26">
        <f t="shared" si="11"/>
        <v>0</v>
      </c>
      <c r="O54" s="26">
        <f t="shared" si="11"/>
        <v>0</v>
      </c>
      <c r="P54" s="20"/>
      <c r="Q54" s="7" t="str">
        <f>IF(P54="","",VLOOKUP(P54,Sheet2!$A$14:$B$79,2,0))</f>
        <v/>
      </c>
      <c r="R54" s="26"/>
    </row>
    <row r="55" spans="1:16384" x14ac:dyDescent="0.15">
      <c r="A55" s="20" t="s">
        <v>1780</v>
      </c>
      <c r="B55" s="32" t="s">
        <v>44</v>
      </c>
      <c r="C55" s="43" t="s">
        <v>178</v>
      </c>
      <c r="D55" s="43" t="s">
        <v>2188</v>
      </c>
      <c r="E55" s="33" t="s">
        <v>2190</v>
      </c>
      <c r="F55" s="33" t="s">
        <v>2190</v>
      </c>
      <c r="G55" s="33">
        <v>0</v>
      </c>
      <c r="H55" s="33">
        <v>0</v>
      </c>
      <c r="I55" s="33">
        <v>0</v>
      </c>
      <c r="J55" s="33">
        <v>44</v>
      </c>
      <c r="K55" s="33">
        <v>44</v>
      </c>
      <c r="L55" s="33">
        <v>0</v>
      </c>
      <c r="M55" s="33">
        <v>0</v>
      </c>
      <c r="N55" s="33">
        <v>0</v>
      </c>
      <c r="O55" s="33">
        <v>0</v>
      </c>
      <c r="P55" s="35" t="s">
        <v>2205</v>
      </c>
      <c r="Q55" s="7" t="str">
        <f>IF(P55="","",VLOOKUP(P55,Sheet2!$A$14:$B$79,2,0))</f>
        <v>療養病棟入院料２</v>
      </c>
      <c r="R55" s="33">
        <v>44</v>
      </c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  <c r="IW55" s="55"/>
      <c r="IX55" s="55"/>
      <c r="IY55" s="55"/>
      <c r="IZ55" s="55"/>
      <c r="JA55" s="55"/>
      <c r="JB55" s="55"/>
      <c r="JC55" s="55"/>
      <c r="JD55" s="55"/>
      <c r="JE55" s="55"/>
      <c r="JF55" s="55"/>
      <c r="JG55" s="55"/>
      <c r="JH55" s="55"/>
      <c r="JI55" s="55"/>
      <c r="JJ55" s="55"/>
      <c r="JK55" s="55"/>
      <c r="JL55" s="55"/>
      <c r="JM55" s="55"/>
      <c r="JN55" s="55"/>
      <c r="JO55" s="55"/>
      <c r="JP55" s="55"/>
      <c r="JQ55" s="55"/>
      <c r="JR55" s="55"/>
      <c r="JS55" s="55"/>
      <c r="JT55" s="55"/>
      <c r="JU55" s="55"/>
      <c r="JV55" s="55"/>
      <c r="JW55" s="55"/>
      <c r="JX55" s="55"/>
      <c r="JY55" s="55"/>
      <c r="JZ55" s="55"/>
      <c r="KA55" s="55"/>
      <c r="KB55" s="55"/>
      <c r="KC55" s="55"/>
      <c r="KD55" s="55"/>
      <c r="KE55" s="55"/>
      <c r="KF55" s="55"/>
      <c r="KG55" s="55"/>
      <c r="KH55" s="55"/>
      <c r="KI55" s="55"/>
      <c r="KJ55" s="55"/>
      <c r="KK55" s="55"/>
      <c r="KL55" s="55"/>
      <c r="KM55" s="55"/>
      <c r="KN55" s="55"/>
      <c r="KO55" s="55"/>
      <c r="KP55" s="55"/>
      <c r="KQ55" s="55"/>
      <c r="KR55" s="55"/>
      <c r="KS55" s="55"/>
      <c r="KT55" s="55"/>
      <c r="KU55" s="55"/>
      <c r="KV55" s="55"/>
      <c r="KW55" s="55"/>
      <c r="KX55" s="55"/>
      <c r="KY55" s="55"/>
      <c r="KZ55" s="55"/>
      <c r="LA55" s="55"/>
      <c r="LB55" s="55"/>
      <c r="LC55" s="55"/>
      <c r="LD55" s="55"/>
      <c r="LE55" s="55"/>
      <c r="LF55" s="55"/>
      <c r="LG55" s="55"/>
      <c r="LH55" s="55"/>
      <c r="LI55" s="55"/>
      <c r="LJ55" s="55"/>
      <c r="LK55" s="55"/>
      <c r="LL55" s="55"/>
      <c r="LM55" s="55"/>
      <c r="LN55" s="55"/>
      <c r="LO55" s="55"/>
      <c r="LP55" s="55"/>
      <c r="LQ55" s="55"/>
      <c r="LR55" s="55"/>
      <c r="LS55" s="55"/>
      <c r="LT55" s="55"/>
      <c r="LU55" s="55"/>
      <c r="LV55" s="55"/>
      <c r="LW55" s="55"/>
      <c r="LX55" s="55"/>
      <c r="LY55" s="55"/>
      <c r="LZ55" s="55"/>
      <c r="MA55" s="55"/>
      <c r="MB55" s="55"/>
      <c r="MC55" s="55"/>
      <c r="MD55" s="55"/>
      <c r="ME55" s="55"/>
      <c r="MF55" s="55"/>
      <c r="MG55" s="55"/>
      <c r="MH55" s="55"/>
      <c r="MI55" s="55"/>
      <c r="MJ55" s="55"/>
      <c r="MK55" s="55"/>
      <c r="ML55" s="55"/>
      <c r="MM55" s="55"/>
      <c r="MN55" s="55"/>
      <c r="MO55" s="55"/>
      <c r="MP55" s="55"/>
      <c r="MQ55" s="55"/>
      <c r="MR55" s="55"/>
      <c r="MS55" s="55"/>
      <c r="MT55" s="55"/>
      <c r="MU55" s="55"/>
      <c r="MV55" s="55"/>
      <c r="MW55" s="55"/>
      <c r="MX55" s="55"/>
      <c r="MY55" s="55"/>
      <c r="MZ55" s="55"/>
      <c r="NA55" s="55"/>
      <c r="NB55" s="55"/>
      <c r="NC55" s="55"/>
      <c r="ND55" s="55"/>
      <c r="NE55" s="55"/>
      <c r="NF55" s="55"/>
      <c r="NG55" s="55"/>
      <c r="NH55" s="55"/>
      <c r="NI55" s="55"/>
      <c r="NJ55" s="55"/>
      <c r="NK55" s="55"/>
      <c r="NL55" s="55"/>
      <c r="NM55" s="55"/>
      <c r="NN55" s="55"/>
      <c r="NO55" s="55"/>
      <c r="NP55" s="55"/>
      <c r="NQ55" s="55"/>
      <c r="NR55" s="55"/>
      <c r="NS55" s="55"/>
      <c r="NT55" s="55"/>
      <c r="NU55" s="55"/>
      <c r="NV55" s="55"/>
      <c r="NW55" s="55"/>
      <c r="NX55" s="55"/>
      <c r="NY55" s="55"/>
      <c r="NZ55" s="55"/>
      <c r="OA55" s="55"/>
      <c r="OB55" s="55"/>
      <c r="OC55" s="55"/>
      <c r="OD55" s="55"/>
      <c r="OE55" s="55"/>
      <c r="OF55" s="55"/>
      <c r="OG55" s="55"/>
      <c r="OH55" s="55"/>
      <c r="OI55" s="55"/>
      <c r="OJ55" s="55"/>
      <c r="OK55" s="55"/>
      <c r="OL55" s="55"/>
      <c r="OM55" s="55"/>
      <c r="ON55" s="55"/>
      <c r="OO55" s="55"/>
      <c r="OP55" s="55"/>
      <c r="OQ55" s="55"/>
      <c r="OR55" s="55"/>
      <c r="OS55" s="55"/>
      <c r="OT55" s="55"/>
      <c r="OU55" s="55"/>
      <c r="OV55" s="55"/>
      <c r="OW55" s="55"/>
      <c r="OX55" s="55"/>
      <c r="OY55" s="55"/>
      <c r="OZ55" s="55"/>
      <c r="PA55" s="55"/>
      <c r="PB55" s="55"/>
      <c r="PC55" s="55"/>
      <c r="PD55" s="55"/>
      <c r="PE55" s="55"/>
      <c r="PF55" s="55"/>
      <c r="PG55" s="55"/>
      <c r="PH55" s="55"/>
      <c r="PI55" s="55"/>
      <c r="PJ55" s="55"/>
      <c r="PK55" s="55"/>
      <c r="PL55" s="55"/>
      <c r="PM55" s="55"/>
      <c r="PN55" s="55"/>
      <c r="PO55" s="55"/>
      <c r="PP55" s="55"/>
      <c r="PQ55" s="55"/>
      <c r="PR55" s="55"/>
      <c r="PS55" s="55"/>
      <c r="PT55" s="55"/>
      <c r="PU55" s="55"/>
      <c r="PV55" s="55"/>
      <c r="PW55" s="55"/>
      <c r="PX55" s="55"/>
      <c r="PY55" s="55"/>
      <c r="PZ55" s="55"/>
      <c r="QA55" s="55"/>
      <c r="QB55" s="55"/>
      <c r="QC55" s="55"/>
      <c r="QD55" s="55"/>
      <c r="QE55" s="55"/>
      <c r="QF55" s="55"/>
      <c r="QG55" s="55"/>
      <c r="QH55" s="55"/>
      <c r="QI55" s="55"/>
      <c r="QJ55" s="55"/>
      <c r="QK55" s="55"/>
      <c r="QL55" s="55"/>
      <c r="QM55" s="55"/>
      <c r="QN55" s="55"/>
      <c r="QO55" s="55"/>
      <c r="QP55" s="55"/>
      <c r="QQ55" s="55"/>
      <c r="QR55" s="55"/>
      <c r="QS55" s="55"/>
      <c r="QT55" s="55"/>
      <c r="QU55" s="55"/>
      <c r="QV55" s="55"/>
      <c r="QW55" s="55"/>
      <c r="QX55" s="55"/>
      <c r="QY55" s="55"/>
      <c r="QZ55" s="55"/>
      <c r="RA55" s="55"/>
      <c r="RB55" s="55"/>
      <c r="RC55" s="55"/>
      <c r="RD55" s="55"/>
      <c r="RE55" s="55"/>
      <c r="RF55" s="55"/>
      <c r="RG55" s="55"/>
      <c r="RH55" s="55"/>
      <c r="RI55" s="55"/>
      <c r="RJ55" s="55"/>
      <c r="RK55" s="55"/>
      <c r="RL55" s="55"/>
      <c r="RM55" s="55"/>
      <c r="RN55" s="55"/>
      <c r="RO55" s="55"/>
      <c r="RP55" s="55"/>
      <c r="RQ55" s="55"/>
      <c r="RR55" s="55"/>
      <c r="RS55" s="55"/>
      <c r="RT55" s="55"/>
      <c r="RU55" s="55"/>
      <c r="RV55" s="55"/>
      <c r="RW55" s="55"/>
      <c r="RX55" s="55"/>
      <c r="RY55" s="55"/>
      <c r="RZ55" s="55"/>
      <c r="SA55" s="55"/>
      <c r="SB55" s="55"/>
      <c r="SC55" s="55"/>
      <c r="SD55" s="55"/>
      <c r="SE55" s="55"/>
      <c r="SF55" s="55"/>
      <c r="SG55" s="55"/>
      <c r="SH55" s="55"/>
      <c r="SI55" s="55"/>
      <c r="SJ55" s="55"/>
      <c r="SK55" s="55"/>
      <c r="SL55" s="55"/>
      <c r="SM55" s="55"/>
      <c r="SN55" s="55"/>
      <c r="SO55" s="55"/>
      <c r="SP55" s="55"/>
      <c r="SQ55" s="55"/>
      <c r="SR55" s="55"/>
      <c r="SS55" s="55"/>
      <c r="ST55" s="55"/>
      <c r="SU55" s="55"/>
      <c r="SV55" s="55"/>
      <c r="SW55" s="55"/>
      <c r="SX55" s="55"/>
      <c r="SY55" s="55"/>
      <c r="SZ55" s="55"/>
      <c r="TA55" s="55"/>
      <c r="TB55" s="55"/>
      <c r="TC55" s="55"/>
      <c r="TD55" s="55"/>
      <c r="TE55" s="55"/>
      <c r="TF55" s="55"/>
      <c r="TG55" s="55"/>
      <c r="TH55" s="55"/>
      <c r="TI55" s="55"/>
      <c r="TJ55" s="55"/>
      <c r="TK55" s="55"/>
      <c r="TL55" s="55"/>
      <c r="TM55" s="55"/>
      <c r="TN55" s="55"/>
      <c r="TO55" s="55"/>
      <c r="TP55" s="55"/>
      <c r="TQ55" s="55"/>
      <c r="TR55" s="55"/>
      <c r="TS55" s="55"/>
      <c r="TT55" s="55"/>
      <c r="TU55" s="55"/>
      <c r="TV55" s="55"/>
      <c r="TW55" s="55"/>
      <c r="TX55" s="55"/>
      <c r="TY55" s="55"/>
      <c r="TZ55" s="55"/>
      <c r="UA55" s="55"/>
      <c r="UB55" s="55"/>
      <c r="UC55" s="55"/>
      <c r="UD55" s="55"/>
      <c r="UE55" s="55"/>
      <c r="UF55" s="55"/>
      <c r="UG55" s="55"/>
      <c r="UH55" s="55"/>
      <c r="UI55" s="55"/>
      <c r="UJ55" s="55"/>
      <c r="UK55" s="55"/>
      <c r="UL55" s="55"/>
      <c r="UM55" s="55"/>
      <c r="UN55" s="55"/>
      <c r="UO55" s="55"/>
      <c r="UP55" s="55"/>
      <c r="UQ55" s="55"/>
      <c r="UR55" s="55"/>
      <c r="US55" s="55"/>
      <c r="UT55" s="55"/>
      <c r="UU55" s="55"/>
      <c r="UV55" s="55"/>
      <c r="UW55" s="55"/>
      <c r="UX55" s="55"/>
      <c r="UY55" s="55"/>
      <c r="UZ55" s="55"/>
      <c r="VA55" s="55"/>
      <c r="VB55" s="55"/>
      <c r="VC55" s="55"/>
      <c r="VD55" s="55"/>
      <c r="VE55" s="55"/>
      <c r="VF55" s="55"/>
      <c r="VG55" s="55"/>
      <c r="VH55" s="55"/>
      <c r="VI55" s="55"/>
      <c r="VJ55" s="55"/>
      <c r="VK55" s="55"/>
      <c r="VL55" s="55"/>
      <c r="VM55" s="55"/>
      <c r="VN55" s="55"/>
      <c r="VO55" s="55"/>
      <c r="VP55" s="55"/>
      <c r="VQ55" s="55"/>
      <c r="VR55" s="55"/>
      <c r="VS55" s="55"/>
      <c r="VT55" s="55"/>
      <c r="VU55" s="55"/>
      <c r="VV55" s="55"/>
      <c r="VW55" s="55"/>
      <c r="VX55" s="55"/>
      <c r="VY55" s="55"/>
      <c r="VZ55" s="55"/>
      <c r="WA55" s="55"/>
      <c r="WB55" s="55"/>
      <c r="WC55" s="55"/>
      <c r="WD55" s="55"/>
      <c r="WE55" s="55"/>
      <c r="WF55" s="55"/>
      <c r="WG55" s="55"/>
      <c r="WH55" s="55"/>
      <c r="WI55" s="55"/>
      <c r="WJ55" s="55"/>
      <c r="WK55" s="55"/>
      <c r="WL55" s="55"/>
      <c r="WM55" s="55"/>
      <c r="WN55" s="55"/>
      <c r="WO55" s="55"/>
      <c r="WP55" s="55"/>
      <c r="WQ55" s="55"/>
      <c r="WR55" s="55"/>
      <c r="WS55" s="55"/>
      <c r="WT55" s="55"/>
      <c r="WU55" s="55"/>
      <c r="WV55" s="55"/>
      <c r="WW55" s="55"/>
      <c r="WX55" s="55"/>
      <c r="WY55" s="55"/>
      <c r="WZ55" s="55"/>
      <c r="XA55" s="55"/>
      <c r="XB55" s="55"/>
      <c r="XC55" s="55"/>
      <c r="XD55" s="55"/>
      <c r="XE55" s="55"/>
      <c r="XF55" s="55"/>
      <c r="XG55" s="55"/>
      <c r="XH55" s="55"/>
      <c r="XI55" s="55"/>
      <c r="XJ55" s="55"/>
      <c r="XK55" s="55"/>
      <c r="XL55" s="55"/>
      <c r="XM55" s="55"/>
      <c r="XN55" s="55"/>
      <c r="XO55" s="55"/>
      <c r="XP55" s="55"/>
      <c r="XQ55" s="55"/>
      <c r="XR55" s="55"/>
      <c r="XS55" s="55"/>
      <c r="XT55" s="55"/>
      <c r="XU55" s="55"/>
      <c r="XV55" s="55"/>
      <c r="XW55" s="55"/>
      <c r="XX55" s="55"/>
      <c r="XY55" s="55"/>
      <c r="XZ55" s="55"/>
      <c r="YA55" s="55"/>
      <c r="YB55" s="55"/>
      <c r="YC55" s="55"/>
      <c r="YD55" s="55"/>
      <c r="YE55" s="55"/>
      <c r="YF55" s="55"/>
      <c r="YG55" s="55"/>
      <c r="YH55" s="55"/>
      <c r="YI55" s="55"/>
      <c r="YJ55" s="55"/>
      <c r="YK55" s="55"/>
      <c r="YL55" s="55"/>
      <c r="YM55" s="55"/>
      <c r="YN55" s="55"/>
      <c r="YO55" s="55"/>
      <c r="YP55" s="55"/>
      <c r="YQ55" s="55"/>
      <c r="YR55" s="55"/>
      <c r="YS55" s="55"/>
      <c r="YT55" s="55"/>
      <c r="YU55" s="55"/>
      <c r="YV55" s="55"/>
      <c r="YW55" s="55"/>
      <c r="YX55" s="55"/>
      <c r="YY55" s="55"/>
      <c r="YZ55" s="55"/>
      <c r="ZA55" s="55"/>
      <c r="ZB55" s="55"/>
      <c r="ZC55" s="55"/>
      <c r="ZD55" s="55"/>
      <c r="ZE55" s="55"/>
      <c r="ZF55" s="55"/>
      <c r="ZG55" s="55"/>
      <c r="ZH55" s="55"/>
      <c r="ZI55" s="55"/>
      <c r="ZJ55" s="55"/>
      <c r="ZK55" s="55"/>
      <c r="ZL55" s="55"/>
      <c r="ZM55" s="55"/>
      <c r="ZN55" s="55"/>
      <c r="ZO55" s="55"/>
      <c r="ZP55" s="55"/>
      <c r="ZQ55" s="55"/>
      <c r="ZR55" s="55"/>
      <c r="ZS55" s="55"/>
      <c r="ZT55" s="55"/>
      <c r="ZU55" s="55"/>
      <c r="ZV55" s="55"/>
      <c r="ZW55" s="55"/>
      <c r="ZX55" s="55"/>
      <c r="ZY55" s="55"/>
      <c r="ZZ55" s="55"/>
      <c r="AAA55" s="55"/>
      <c r="AAB55" s="55"/>
      <c r="AAC55" s="55"/>
      <c r="AAD55" s="55"/>
      <c r="AAE55" s="55"/>
      <c r="AAF55" s="55"/>
      <c r="AAG55" s="55"/>
      <c r="AAH55" s="55"/>
      <c r="AAI55" s="55"/>
      <c r="AAJ55" s="55"/>
      <c r="AAK55" s="55"/>
      <c r="AAL55" s="55"/>
      <c r="AAM55" s="55"/>
      <c r="AAN55" s="55"/>
      <c r="AAO55" s="55"/>
      <c r="AAP55" s="55"/>
      <c r="AAQ55" s="55"/>
      <c r="AAR55" s="55"/>
      <c r="AAS55" s="55"/>
      <c r="AAT55" s="55"/>
      <c r="AAU55" s="55"/>
      <c r="AAV55" s="55"/>
      <c r="AAW55" s="55"/>
      <c r="AAX55" s="55"/>
      <c r="AAY55" s="55"/>
      <c r="AAZ55" s="55"/>
      <c r="ABA55" s="55"/>
      <c r="ABB55" s="55"/>
      <c r="ABC55" s="55"/>
      <c r="ABD55" s="55"/>
      <c r="ABE55" s="55"/>
      <c r="ABF55" s="55"/>
      <c r="ABG55" s="55"/>
      <c r="ABH55" s="55"/>
      <c r="ABI55" s="55"/>
      <c r="ABJ55" s="55"/>
      <c r="ABK55" s="55"/>
      <c r="ABL55" s="55"/>
      <c r="ABM55" s="55"/>
      <c r="ABN55" s="55"/>
      <c r="ABO55" s="55"/>
      <c r="ABP55" s="55"/>
      <c r="ABQ55" s="55"/>
      <c r="ABR55" s="55"/>
      <c r="ABS55" s="55"/>
      <c r="ABT55" s="55"/>
      <c r="ABU55" s="55"/>
      <c r="ABV55" s="55"/>
      <c r="ABW55" s="55"/>
      <c r="ABX55" s="55"/>
      <c r="ABY55" s="55"/>
      <c r="ABZ55" s="55"/>
      <c r="ACA55" s="55"/>
      <c r="ACB55" s="55"/>
      <c r="ACC55" s="55"/>
      <c r="ACD55" s="55"/>
      <c r="ACE55" s="55"/>
      <c r="ACF55" s="55"/>
      <c r="ACG55" s="55"/>
      <c r="ACH55" s="55"/>
      <c r="ACI55" s="55"/>
      <c r="ACJ55" s="55"/>
      <c r="ACK55" s="55"/>
      <c r="ACL55" s="55"/>
      <c r="ACM55" s="55"/>
      <c r="ACN55" s="55"/>
      <c r="ACO55" s="55"/>
      <c r="ACP55" s="55"/>
      <c r="ACQ55" s="55"/>
      <c r="ACR55" s="55"/>
      <c r="ACS55" s="55"/>
      <c r="ACT55" s="55"/>
      <c r="ACU55" s="55"/>
      <c r="ACV55" s="55"/>
      <c r="ACW55" s="55"/>
      <c r="ACX55" s="55"/>
      <c r="ACY55" s="55"/>
      <c r="ACZ55" s="55"/>
      <c r="ADA55" s="55"/>
      <c r="ADB55" s="55"/>
      <c r="ADC55" s="55"/>
      <c r="ADD55" s="55"/>
      <c r="ADE55" s="55"/>
      <c r="ADF55" s="55"/>
      <c r="ADG55" s="55"/>
      <c r="ADH55" s="55"/>
      <c r="ADI55" s="55"/>
      <c r="ADJ55" s="55"/>
      <c r="ADK55" s="55"/>
      <c r="ADL55" s="55"/>
      <c r="ADM55" s="55"/>
      <c r="ADN55" s="55"/>
      <c r="ADO55" s="55"/>
      <c r="ADP55" s="55"/>
      <c r="ADQ55" s="55"/>
      <c r="ADR55" s="55"/>
      <c r="ADS55" s="55"/>
      <c r="ADT55" s="55"/>
      <c r="ADU55" s="55"/>
      <c r="ADV55" s="55"/>
      <c r="ADW55" s="55"/>
      <c r="ADX55" s="55"/>
      <c r="ADY55" s="55"/>
      <c r="ADZ55" s="55"/>
      <c r="AEA55" s="55"/>
      <c r="AEB55" s="55"/>
      <c r="AEC55" s="55"/>
      <c r="AED55" s="55"/>
      <c r="AEE55" s="55"/>
      <c r="AEF55" s="55"/>
      <c r="AEG55" s="55"/>
      <c r="AEH55" s="55"/>
      <c r="AEI55" s="55"/>
      <c r="AEJ55" s="55"/>
      <c r="AEK55" s="55"/>
      <c r="AEL55" s="55"/>
      <c r="AEM55" s="55"/>
      <c r="AEN55" s="55"/>
      <c r="AEO55" s="55"/>
      <c r="AEP55" s="55"/>
      <c r="AEQ55" s="55"/>
      <c r="AER55" s="55"/>
      <c r="AES55" s="55"/>
      <c r="AET55" s="55"/>
      <c r="AEU55" s="55"/>
      <c r="AEV55" s="55"/>
      <c r="AEW55" s="55"/>
      <c r="AEX55" s="55"/>
      <c r="AEY55" s="55"/>
      <c r="AEZ55" s="55"/>
      <c r="AFA55" s="55"/>
      <c r="AFB55" s="55"/>
      <c r="AFC55" s="55"/>
      <c r="AFD55" s="55"/>
      <c r="AFE55" s="55"/>
      <c r="AFF55" s="55"/>
      <c r="AFG55" s="55"/>
      <c r="AFH55" s="55"/>
      <c r="AFI55" s="55"/>
      <c r="AFJ55" s="55"/>
      <c r="AFK55" s="55"/>
      <c r="AFL55" s="55"/>
      <c r="AFM55" s="55"/>
      <c r="AFN55" s="55"/>
      <c r="AFO55" s="55"/>
      <c r="AFP55" s="55"/>
      <c r="AFQ55" s="55"/>
      <c r="AFR55" s="55"/>
      <c r="AFS55" s="55"/>
      <c r="AFT55" s="55"/>
      <c r="AFU55" s="55"/>
      <c r="AFV55" s="55"/>
      <c r="AFW55" s="55"/>
      <c r="AFX55" s="55"/>
      <c r="AFY55" s="55"/>
      <c r="AFZ55" s="55"/>
      <c r="AGA55" s="55"/>
      <c r="AGB55" s="55"/>
      <c r="AGC55" s="55"/>
      <c r="AGD55" s="55"/>
      <c r="AGE55" s="55"/>
      <c r="AGF55" s="55"/>
      <c r="AGG55" s="55"/>
      <c r="AGH55" s="55"/>
      <c r="AGI55" s="55"/>
      <c r="AGJ55" s="55"/>
      <c r="AGK55" s="55"/>
      <c r="AGL55" s="55"/>
      <c r="AGM55" s="55"/>
      <c r="AGN55" s="55"/>
      <c r="AGO55" s="55"/>
      <c r="AGP55" s="55"/>
      <c r="AGQ55" s="55"/>
      <c r="AGR55" s="55"/>
      <c r="AGS55" s="55"/>
      <c r="AGT55" s="55"/>
      <c r="AGU55" s="55"/>
      <c r="AGV55" s="55"/>
      <c r="AGW55" s="55"/>
      <c r="AGX55" s="55"/>
      <c r="AGY55" s="55"/>
      <c r="AGZ55" s="55"/>
      <c r="AHA55" s="55"/>
      <c r="AHB55" s="55"/>
      <c r="AHC55" s="55"/>
      <c r="AHD55" s="55"/>
      <c r="AHE55" s="55"/>
      <c r="AHF55" s="55"/>
      <c r="AHG55" s="55"/>
      <c r="AHH55" s="55"/>
      <c r="AHI55" s="55"/>
      <c r="AHJ55" s="55"/>
      <c r="AHK55" s="55"/>
      <c r="AHL55" s="55"/>
      <c r="AHM55" s="55"/>
      <c r="AHN55" s="55"/>
      <c r="AHO55" s="55"/>
      <c r="AHP55" s="55"/>
      <c r="AHQ55" s="55"/>
      <c r="AHR55" s="55"/>
      <c r="AHS55" s="55"/>
      <c r="AHT55" s="55"/>
      <c r="AHU55" s="55"/>
      <c r="AHV55" s="55"/>
      <c r="AHW55" s="55"/>
      <c r="AHX55" s="55"/>
      <c r="AHY55" s="55"/>
      <c r="AHZ55" s="55"/>
      <c r="AIA55" s="55"/>
      <c r="AIB55" s="55"/>
      <c r="AIC55" s="55"/>
      <c r="AID55" s="55"/>
      <c r="AIE55" s="55"/>
      <c r="AIF55" s="55"/>
      <c r="AIG55" s="55"/>
      <c r="AIH55" s="55"/>
      <c r="AII55" s="55"/>
      <c r="AIJ55" s="55"/>
      <c r="AIK55" s="55"/>
      <c r="AIL55" s="55"/>
      <c r="AIM55" s="55"/>
      <c r="AIN55" s="55"/>
      <c r="AIO55" s="55"/>
      <c r="AIP55" s="55"/>
      <c r="AIQ55" s="55"/>
      <c r="AIR55" s="55"/>
      <c r="AIS55" s="55"/>
      <c r="AIT55" s="55"/>
      <c r="AIU55" s="55"/>
      <c r="AIV55" s="55"/>
      <c r="AIW55" s="55"/>
      <c r="AIX55" s="55"/>
      <c r="AIY55" s="55"/>
      <c r="AIZ55" s="55"/>
      <c r="AJA55" s="55"/>
      <c r="AJB55" s="55"/>
      <c r="AJC55" s="55"/>
      <c r="AJD55" s="55"/>
      <c r="AJE55" s="55"/>
      <c r="AJF55" s="55"/>
      <c r="AJG55" s="55"/>
      <c r="AJH55" s="55"/>
      <c r="AJI55" s="55"/>
      <c r="AJJ55" s="55"/>
      <c r="AJK55" s="55"/>
      <c r="AJL55" s="55"/>
      <c r="AJM55" s="55"/>
      <c r="AJN55" s="55"/>
      <c r="AJO55" s="55"/>
      <c r="AJP55" s="55"/>
      <c r="AJQ55" s="55"/>
      <c r="AJR55" s="55"/>
      <c r="AJS55" s="55"/>
      <c r="AJT55" s="55"/>
      <c r="AJU55" s="55"/>
      <c r="AJV55" s="55"/>
      <c r="AJW55" s="55"/>
      <c r="AJX55" s="55"/>
      <c r="AJY55" s="55"/>
      <c r="AJZ55" s="55"/>
      <c r="AKA55" s="55"/>
      <c r="AKB55" s="55"/>
      <c r="AKC55" s="55"/>
      <c r="AKD55" s="55"/>
      <c r="AKE55" s="55"/>
      <c r="AKF55" s="55"/>
      <c r="AKG55" s="55"/>
      <c r="AKH55" s="55"/>
      <c r="AKI55" s="55"/>
      <c r="AKJ55" s="55"/>
      <c r="AKK55" s="55"/>
      <c r="AKL55" s="55"/>
      <c r="AKM55" s="55"/>
      <c r="AKN55" s="55"/>
      <c r="AKO55" s="55"/>
      <c r="AKP55" s="55"/>
      <c r="AKQ55" s="55"/>
      <c r="AKR55" s="55"/>
      <c r="AKS55" s="55"/>
      <c r="AKT55" s="55"/>
      <c r="AKU55" s="55"/>
      <c r="AKV55" s="55"/>
      <c r="AKW55" s="55"/>
      <c r="AKX55" s="55"/>
      <c r="AKY55" s="55"/>
      <c r="AKZ55" s="55"/>
      <c r="ALA55" s="55"/>
      <c r="ALB55" s="55"/>
      <c r="ALC55" s="55"/>
      <c r="ALD55" s="55"/>
      <c r="ALE55" s="55"/>
      <c r="ALF55" s="55"/>
      <c r="ALG55" s="55"/>
      <c r="ALH55" s="55"/>
      <c r="ALI55" s="55"/>
      <c r="ALJ55" s="55"/>
      <c r="ALK55" s="55"/>
      <c r="ALL55" s="55"/>
      <c r="ALM55" s="55"/>
      <c r="ALN55" s="55"/>
      <c r="ALO55" s="55"/>
      <c r="ALP55" s="55"/>
      <c r="ALQ55" s="55"/>
      <c r="ALR55" s="55"/>
      <c r="ALS55" s="55"/>
      <c r="ALT55" s="55"/>
      <c r="ALU55" s="55"/>
      <c r="ALV55" s="55"/>
      <c r="ALW55" s="55"/>
      <c r="ALX55" s="55"/>
      <c r="ALY55" s="55"/>
      <c r="ALZ55" s="55"/>
      <c r="AMA55" s="55"/>
      <c r="AMB55" s="55"/>
      <c r="AMC55" s="55"/>
      <c r="AMD55" s="55"/>
      <c r="AME55" s="55"/>
      <c r="AMF55" s="55"/>
      <c r="AMG55" s="55"/>
      <c r="AMH55" s="55"/>
      <c r="AMI55" s="55"/>
      <c r="AMJ55" s="55"/>
      <c r="AMK55" s="55"/>
      <c r="AML55" s="55"/>
      <c r="AMM55" s="55"/>
      <c r="AMN55" s="55"/>
      <c r="AMO55" s="55"/>
      <c r="AMP55" s="55"/>
      <c r="AMQ55" s="55"/>
      <c r="AMR55" s="55"/>
      <c r="AMS55" s="55"/>
      <c r="AMT55" s="55"/>
      <c r="AMU55" s="55"/>
      <c r="AMV55" s="55"/>
      <c r="AMW55" s="55"/>
      <c r="AMX55" s="55"/>
      <c r="AMY55" s="55"/>
      <c r="AMZ55" s="55"/>
      <c r="ANA55" s="55"/>
      <c r="ANB55" s="55"/>
      <c r="ANC55" s="55"/>
      <c r="AND55" s="55"/>
      <c r="ANE55" s="55"/>
      <c r="ANF55" s="55"/>
      <c r="ANG55" s="55"/>
      <c r="ANH55" s="55"/>
      <c r="ANI55" s="55"/>
      <c r="ANJ55" s="55"/>
      <c r="ANK55" s="55"/>
      <c r="ANL55" s="55"/>
      <c r="ANM55" s="55"/>
      <c r="ANN55" s="55"/>
      <c r="ANO55" s="55"/>
      <c r="ANP55" s="55"/>
      <c r="ANQ55" s="55"/>
      <c r="ANR55" s="55"/>
      <c r="ANS55" s="55"/>
      <c r="ANT55" s="55"/>
      <c r="ANU55" s="55"/>
      <c r="ANV55" s="55"/>
      <c r="ANW55" s="55"/>
      <c r="ANX55" s="55"/>
      <c r="ANY55" s="55"/>
      <c r="ANZ55" s="55"/>
      <c r="AOA55" s="55"/>
      <c r="AOB55" s="55"/>
      <c r="AOC55" s="55"/>
      <c r="AOD55" s="55"/>
      <c r="AOE55" s="55"/>
      <c r="AOF55" s="55"/>
      <c r="AOG55" s="55"/>
      <c r="AOH55" s="55"/>
      <c r="AOI55" s="55"/>
      <c r="AOJ55" s="55"/>
      <c r="AOK55" s="55"/>
      <c r="AOL55" s="55"/>
      <c r="AOM55" s="55"/>
      <c r="AON55" s="55"/>
      <c r="AOO55" s="55"/>
      <c r="AOP55" s="55"/>
      <c r="AOQ55" s="55"/>
      <c r="AOR55" s="55"/>
      <c r="AOS55" s="55"/>
      <c r="AOT55" s="55"/>
      <c r="AOU55" s="55"/>
      <c r="AOV55" s="55"/>
      <c r="AOW55" s="55"/>
      <c r="AOX55" s="55"/>
      <c r="AOY55" s="55"/>
      <c r="AOZ55" s="55"/>
      <c r="APA55" s="55"/>
      <c r="APB55" s="55"/>
      <c r="APC55" s="55"/>
      <c r="APD55" s="55"/>
      <c r="APE55" s="55"/>
      <c r="APF55" s="55"/>
      <c r="APG55" s="55"/>
      <c r="APH55" s="55"/>
      <c r="API55" s="55"/>
      <c r="APJ55" s="55"/>
      <c r="APK55" s="55"/>
      <c r="APL55" s="55"/>
      <c r="APM55" s="55"/>
      <c r="APN55" s="55"/>
      <c r="APO55" s="55"/>
      <c r="APP55" s="55"/>
      <c r="APQ55" s="55"/>
      <c r="APR55" s="55"/>
      <c r="APS55" s="55"/>
      <c r="APT55" s="55"/>
      <c r="APU55" s="55"/>
      <c r="APV55" s="55"/>
      <c r="APW55" s="55"/>
      <c r="APX55" s="55"/>
      <c r="APY55" s="55"/>
      <c r="APZ55" s="55"/>
      <c r="AQA55" s="55"/>
      <c r="AQB55" s="55"/>
      <c r="AQC55" s="55"/>
      <c r="AQD55" s="55"/>
      <c r="AQE55" s="55"/>
      <c r="AQF55" s="55"/>
      <c r="AQG55" s="55"/>
      <c r="AQH55" s="55"/>
      <c r="AQI55" s="55"/>
      <c r="AQJ55" s="55"/>
      <c r="AQK55" s="55"/>
      <c r="AQL55" s="55"/>
      <c r="AQM55" s="55"/>
      <c r="AQN55" s="55"/>
      <c r="AQO55" s="55"/>
      <c r="AQP55" s="55"/>
      <c r="AQQ55" s="55"/>
      <c r="AQR55" s="55"/>
      <c r="AQS55" s="55"/>
      <c r="AQT55" s="55"/>
      <c r="AQU55" s="55"/>
      <c r="AQV55" s="55"/>
      <c r="AQW55" s="55"/>
      <c r="AQX55" s="55"/>
      <c r="AQY55" s="55"/>
      <c r="AQZ55" s="55"/>
      <c r="ARA55" s="55"/>
      <c r="ARB55" s="55"/>
      <c r="ARC55" s="55"/>
      <c r="ARD55" s="55"/>
      <c r="ARE55" s="55"/>
      <c r="ARF55" s="55"/>
      <c r="ARG55" s="55"/>
      <c r="ARH55" s="55"/>
      <c r="ARI55" s="55"/>
      <c r="ARJ55" s="55"/>
      <c r="ARK55" s="55"/>
      <c r="ARL55" s="55"/>
      <c r="ARM55" s="55"/>
      <c r="ARN55" s="55"/>
      <c r="ARO55" s="55"/>
      <c r="ARP55" s="55"/>
      <c r="ARQ55" s="55"/>
      <c r="ARR55" s="55"/>
      <c r="ARS55" s="55"/>
      <c r="ART55" s="55"/>
      <c r="ARU55" s="55"/>
      <c r="ARV55" s="55"/>
      <c r="ARW55" s="55"/>
      <c r="ARX55" s="55"/>
      <c r="ARY55" s="55"/>
      <c r="ARZ55" s="55"/>
      <c r="ASA55" s="55"/>
      <c r="ASB55" s="55"/>
      <c r="ASC55" s="55"/>
      <c r="ASD55" s="55"/>
      <c r="ASE55" s="55"/>
      <c r="ASF55" s="55"/>
      <c r="ASG55" s="55"/>
      <c r="ASH55" s="55"/>
      <c r="ASI55" s="55"/>
      <c r="ASJ55" s="55"/>
      <c r="ASK55" s="55"/>
      <c r="ASL55" s="55"/>
      <c r="ASM55" s="55"/>
      <c r="ASN55" s="55"/>
      <c r="ASO55" s="55"/>
      <c r="ASP55" s="55"/>
      <c r="ASQ55" s="55"/>
      <c r="ASR55" s="55"/>
      <c r="ASS55" s="55"/>
      <c r="AST55" s="55"/>
      <c r="ASU55" s="55"/>
      <c r="ASV55" s="55"/>
      <c r="ASW55" s="55"/>
      <c r="ASX55" s="55"/>
      <c r="ASY55" s="55"/>
      <c r="ASZ55" s="55"/>
      <c r="ATA55" s="55"/>
      <c r="ATB55" s="55"/>
      <c r="ATC55" s="55"/>
      <c r="ATD55" s="55"/>
      <c r="ATE55" s="55"/>
      <c r="ATF55" s="55"/>
      <c r="ATG55" s="55"/>
      <c r="ATH55" s="55"/>
      <c r="ATI55" s="55"/>
      <c r="ATJ55" s="55"/>
      <c r="ATK55" s="55"/>
      <c r="ATL55" s="55"/>
      <c r="ATM55" s="55"/>
      <c r="ATN55" s="55"/>
      <c r="ATO55" s="55"/>
      <c r="ATP55" s="55"/>
      <c r="ATQ55" s="55"/>
      <c r="ATR55" s="55"/>
      <c r="ATS55" s="55"/>
      <c r="ATT55" s="55"/>
      <c r="ATU55" s="55"/>
      <c r="ATV55" s="55"/>
      <c r="ATW55" s="55"/>
      <c r="ATX55" s="55"/>
      <c r="ATY55" s="55"/>
      <c r="ATZ55" s="55"/>
      <c r="AUA55" s="55"/>
      <c r="AUB55" s="55"/>
      <c r="AUC55" s="55"/>
      <c r="AUD55" s="55"/>
      <c r="AUE55" s="55"/>
      <c r="AUF55" s="55"/>
      <c r="AUG55" s="55"/>
      <c r="AUH55" s="55"/>
      <c r="AUI55" s="55"/>
      <c r="AUJ55" s="55"/>
      <c r="AUK55" s="55"/>
      <c r="AUL55" s="55"/>
      <c r="AUM55" s="55"/>
      <c r="AUN55" s="55"/>
      <c r="AUO55" s="55"/>
      <c r="AUP55" s="55"/>
      <c r="AUQ55" s="55"/>
      <c r="AUR55" s="55"/>
      <c r="AUS55" s="55"/>
      <c r="AUT55" s="55"/>
      <c r="AUU55" s="55"/>
      <c r="AUV55" s="55"/>
      <c r="AUW55" s="55"/>
      <c r="AUX55" s="55"/>
      <c r="AUY55" s="55"/>
      <c r="AUZ55" s="55"/>
      <c r="AVA55" s="55"/>
      <c r="AVB55" s="55"/>
      <c r="AVC55" s="55"/>
      <c r="AVD55" s="55"/>
      <c r="AVE55" s="55"/>
      <c r="AVF55" s="55"/>
      <c r="AVG55" s="55"/>
      <c r="AVH55" s="55"/>
      <c r="AVI55" s="55"/>
      <c r="AVJ55" s="55"/>
      <c r="AVK55" s="55"/>
      <c r="AVL55" s="55"/>
      <c r="AVM55" s="55"/>
      <c r="AVN55" s="55"/>
      <c r="AVO55" s="55"/>
      <c r="AVP55" s="55"/>
      <c r="AVQ55" s="55"/>
      <c r="AVR55" s="55"/>
      <c r="AVS55" s="55"/>
      <c r="AVT55" s="55"/>
      <c r="AVU55" s="55"/>
      <c r="AVV55" s="55"/>
      <c r="AVW55" s="55"/>
      <c r="AVX55" s="55"/>
      <c r="AVY55" s="55"/>
      <c r="AVZ55" s="55"/>
      <c r="AWA55" s="55"/>
      <c r="AWB55" s="55"/>
      <c r="AWC55" s="55"/>
      <c r="AWD55" s="55"/>
      <c r="AWE55" s="55"/>
      <c r="AWF55" s="55"/>
      <c r="AWG55" s="55"/>
      <c r="AWH55" s="55"/>
      <c r="AWI55" s="55"/>
      <c r="AWJ55" s="55"/>
      <c r="AWK55" s="55"/>
      <c r="AWL55" s="55"/>
      <c r="AWM55" s="55"/>
      <c r="AWN55" s="55"/>
      <c r="AWO55" s="55"/>
      <c r="AWP55" s="55"/>
      <c r="AWQ55" s="55"/>
      <c r="AWR55" s="55"/>
      <c r="AWS55" s="55"/>
      <c r="AWT55" s="55"/>
      <c r="AWU55" s="55"/>
      <c r="AWV55" s="55"/>
      <c r="AWW55" s="55"/>
      <c r="AWX55" s="55"/>
      <c r="AWY55" s="55"/>
      <c r="AWZ55" s="55"/>
      <c r="AXA55" s="55"/>
      <c r="AXB55" s="55"/>
      <c r="AXC55" s="55"/>
      <c r="AXD55" s="55"/>
      <c r="AXE55" s="55"/>
      <c r="AXF55" s="55"/>
      <c r="AXG55" s="55"/>
      <c r="AXH55" s="55"/>
      <c r="AXI55" s="55"/>
      <c r="AXJ55" s="55"/>
      <c r="AXK55" s="55"/>
      <c r="AXL55" s="55"/>
      <c r="AXM55" s="55"/>
      <c r="AXN55" s="55"/>
      <c r="AXO55" s="55"/>
      <c r="AXP55" s="55"/>
      <c r="AXQ55" s="55"/>
      <c r="AXR55" s="55"/>
      <c r="AXS55" s="55"/>
      <c r="AXT55" s="55"/>
      <c r="AXU55" s="55"/>
      <c r="AXV55" s="55"/>
      <c r="AXW55" s="55"/>
      <c r="AXX55" s="55"/>
      <c r="AXY55" s="55"/>
      <c r="AXZ55" s="55"/>
      <c r="AYA55" s="55"/>
      <c r="AYB55" s="55"/>
      <c r="AYC55" s="55"/>
      <c r="AYD55" s="55"/>
      <c r="AYE55" s="55"/>
      <c r="AYF55" s="55"/>
      <c r="AYG55" s="55"/>
      <c r="AYH55" s="55"/>
      <c r="AYI55" s="55"/>
      <c r="AYJ55" s="55"/>
      <c r="AYK55" s="55"/>
      <c r="AYL55" s="55"/>
      <c r="AYM55" s="55"/>
      <c r="AYN55" s="55"/>
      <c r="AYO55" s="55"/>
      <c r="AYP55" s="55"/>
      <c r="AYQ55" s="55"/>
      <c r="AYR55" s="55"/>
      <c r="AYS55" s="55"/>
      <c r="AYT55" s="55"/>
      <c r="AYU55" s="55"/>
      <c r="AYV55" s="55"/>
      <c r="AYW55" s="55"/>
      <c r="AYX55" s="55"/>
      <c r="AYY55" s="55"/>
      <c r="AYZ55" s="55"/>
      <c r="AZA55" s="55"/>
      <c r="AZB55" s="55"/>
      <c r="AZC55" s="55"/>
      <c r="AZD55" s="55"/>
      <c r="AZE55" s="55"/>
      <c r="AZF55" s="55"/>
      <c r="AZG55" s="55"/>
      <c r="AZH55" s="55"/>
      <c r="AZI55" s="55"/>
      <c r="AZJ55" s="55"/>
      <c r="AZK55" s="55"/>
      <c r="AZL55" s="55"/>
      <c r="AZM55" s="55"/>
      <c r="AZN55" s="55"/>
      <c r="AZO55" s="55"/>
      <c r="AZP55" s="55"/>
      <c r="AZQ55" s="55"/>
      <c r="AZR55" s="55"/>
      <c r="AZS55" s="55"/>
      <c r="AZT55" s="55"/>
      <c r="AZU55" s="55"/>
      <c r="AZV55" s="55"/>
      <c r="AZW55" s="55"/>
      <c r="AZX55" s="55"/>
      <c r="AZY55" s="55"/>
      <c r="AZZ55" s="55"/>
      <c r="BAA55" s="55"/>
      <c r="BAB55" s="55"/>
      <c r="BAC55" s="55"/>
      <c r="BAD55" s="55"/>
      <c r="BAE55" s="55"/>
      <c r="BAF55" s="55"/>
      <c r="BAG55" s="55"/>
      <c r="BAH55" s="55"/>
      <c r="BAI55" s="55"/>
      <c r="BAJ55" s="55"/>
      <c r="BAK55" s="55"/>
      <c r="BAL55" s="55"/>
      <c r="BAM55" s="55"/>
      <c r="BAN55" s="55"/>
      <c r="BAO55" s="55"/>
      <c r="BAP55" s="55"/>
      <c r="BAQ55" s="55"/>
      <c r="BAR55" s="55"/>
      <c r="BAS55" s="55"/>
      <c r="BAT55" s="55"/>
      <c r="BAU55" s="55"/>
      <c r="BAV55" s="55"/>
      <c r="BAW55" s="55"/>
      <c r="BAX55" s="55"/>
      <c r="BAY55" s="55"/>
      <c r="BAZ55" s="55"/>
      <c r="BBA55" s="55"/>
      <c r="BBB55" s="55"/>
      <c r="BBC55" s="55"/>
      <c r="BBD55" s="55"/>
      <c r="BBE55" s="55"/>
      <c r="BBF55" s="55"/>
      <c r="BBG55" s="55"/>
      <c r="BBH55" s="55"/>
      <c r="BBI55" s="55"/>
      <c r="BBJ55" s="55"/>
      <c r="BBK55" s="55"/>
      <c r="BBL55" s="55"/>
      <c r="BBM55" s="55"/>
      <c r="BBN55" s="55"/>
      <c r="BBO55" s="55"/>
      <c r="BBP55" s="55"/>
      <c r="BBQ55" s="55"/>
      <c r="BBR55" s="55"/>
      <c r="BBS55" s="55"/>
      <c r="BBT55" s="55"/>
      <c r="BBU55" s="55"/>
      <c r="BBV55" s="55"/>
      <c r="BBW55" s="55"/>
      <c r="BBX55" s="55"/>
      <c r="BBY55" s="55"/>
      <c r="BBZ55" s="55"/>
      <c r="BCA55" s="55"/>
      <c r="BCB55" s="55"/>
      <c r="BCC55" s="55"/>
      <c r="BCD55" s="55"/>
      <c r="BCE55" s="55"/>
      <c r="BCF55" s="55"/>
      <c r="BCG55" s="55"/>
      <c r="BCH55" s="55"/>
      <c r="BCI55" s="55"/>
      <c r="BCJ55" s="55"/>
      <c r="BCK55" s="55"/>
      <c r="BCL55" s="55"/>
      <c r="BCM55" s="55"/>
      <c r="BCN55" s="55"/>
      <c r="BCO55" s="55"/>
      <c r="BCP55" s="55"/>
      <c r="BCQ55" s="55"/>
      <c r="BCR55" s="55"/>
      <c r="BCS55" s="55"/>
      <c r="BCT55" s="55"/>
      <c r="BCU55" s="55"/>
      <c r="BCV55" s="55"/>
      <c r="BCW55" s="55"/>
      <c r="BCX55" s="55"/>
      <c r="BCY55" s="55"/>
      <c r="BCZ55" s="55"/>
      <c r="BDA55" s="55"/>
      <c r="BDB55" s="55"/>
      <c r="BDC55" s="55"/>
      <c r="BDD55" s="55"/>
      <c r="BDE55" s="55"/>
      <c r="BDF55" s="55"/>
      <c r="BDG55" s="55"/>
      <c r="BDH55" s="55"/>
      <c r="BDI55" s="55"/>
      <c r="BDJ55" s="55"/>
      <c r="BDK55" s="55"/>
      <c r="BDL55" s="55"/>
      <c r="BDM55" s="55"/>
      <c r="BDN55" s="55"/>
      <c r="BDO55" s="55"/>
      <c r="BDP55" s="55"/>
      <c r="BDQ55" s="55"/>
      <c r="BDR55" s="55"/>
      <c r="BDS55" s="55"/>
      <c r="BDT55" s="55"/>
      <c r="BDU55" s="55"/>
      <c r="BDV55" s="55"/>
      <c r="BDW55" s="55"/>
      <c r="BDX55" s="55"/>
      <c r="BDY55" s="55"/>
      <c r="BDZ55" s="55"/>
      <c r="BEA55" s="55"/>
      <c r="BEB55" s="55"/>
      <c r="BEC55" s="55"/>
      <c r="BED55" s="55"/>
      <c r="BEE55" s="55"/>
      <c r="BEF55" s="55"/>
      <c r="BEG55" s="55"/>
      <c r="BEH55" s="55"/>
      <c r="BEI55" s="55"/>
      <c r="BEJ55" s="55"/>
      <c r="BEK55" s="55"/>
      <c r="BEL55" s="55"/>
      <c r="BEM55" s="55"/>
      <c r="BEN55" s="55"/>
      <c r="BEO55" s="55"/>
      <c r="BEP55" s="55"/>
      <c r="BEQ55" s="55"/>
      <c r="BER55" s="55"/>
      <c r="BES55" s="55"/>
      <c r="BET55" s="55"/>
      <c r="BEU55" s="55"/>
      <c r="BEV55" s="55"/>
      <c r="BEW55" s="55"/>
      <c r="BEX55" s="55"/>
      <c r="BEY55" s="55"/>
      <c r="BEZ55" s="55"/>
      <c r="BFA55" s="55"/>
      <c r="BFB55" s="55"/>
      <c r="BFC55" s="55"/>
      <c r="BFD55" s="55"/>
      <c r="BFE55" s="55"/>
      <c r="BFF55" s="55"/>
      <c r="BFG55" s="55"/>
      <c r="BFH55" s="55"/>
      <c r="BFI55" s="55"/>
      <c r="BFJ55" s="55"/>
      <c r="BFK55" s="55"/>
      <c r="BFL55" s="55"/>
      <c r="BFM55" s="55"/>
      <c r="BFN55" s="55"/>
      <c r="BFO55" s="55"/>
      <c r="BFP55" s="55"/>
      <c r="BFQ55" s="55"/>
      <c r="BFR55" s="55"/>
      <c r="BFS55" s="55"/>
      <c r="BFT55" s="55"/>
      <c r="BFU55" s="55"/>
      <c r="BFV55" s="55"/>
      <c r="BFW55" s="55"/>
      <c r="BFX55" s="55"/>
      <c r="BFY55" s="55"/>
      <c r="BFZ55" s="55"/>
      <c r="BGA55" s="55"/>
      <c r="BGB55" s="55"/>
      <c r="BGC55" s="55"/>
      <c r="BGD55" s="55"/>
      <c r="BGE55" s="55"/>
      <c r="BGF55" s="55"/>
      <c r="BGG55" s="55"/>
      <c r="BGH55" s="55"/>
      <c r="BGI55" s="55"/>
      <c r="BGJ55" s="55"/>
      <c r="BGK55" s="55"/>
      <c r="BGL55" s="55"/>
      <c r="BGM55" s="55"/>
      <c r="BGN55" s="55"/>
      <c r="BGO55" s="55"/>
      <c r="BGP55" s="55"/>
      <c r="BGQ55" s="55"/>
      <c r="BGR55" s="55"/>
      <c r="BGS55" s="55"/>
      <c r="BGT55" s="55"/>
      <c r="BGU55" s="55"/>
      <c r="BGV55" s="55"/>
      <c r="BGW55" s="55"/>
      <c r="BGX55" s="55"/>
      <c r="BGY55" s="55"/>
      <c r="BGZ55" s="55"/>
      <c r="BHA55" s="55"/>
      <c r="BHB55" s="55"/>
      <c r="BHC55" s="55"/>
      <c r="BHD55" s="55"/>
      <c r="BHE55" s="55"/>
      <c r="BHF55" s="55"/>
      <c r="BHG55" s="55"/>
      <c r="BHH55" s="55"/>
      <c r="BHI55" s="55"/>
      <c r="BHJ55" s="55"/>
      <c r="BHK55" s="55"/>
      <c r="BHL55" s="55"/>
      <c r="BHM55" s="55"/>
      <c r="BHN55" s="55"/>
      <c r="BHO55" s="55"/>
      <c r="BHP55" s="55"/>
      <c r="BHQ55" s="55"/>
      <c r="BHR55" s="55"/>
      <c r="BHS55" s="55"/>
      <c r="BHT55" s="55"/>
      <c r="BHU55" s="55"/>
      <c r="BHV55" s="55"/>
      <c r="BHW55" s="55"/>
      <c r="BHX55" s="55"/>
      <c r="BHY55" s="55"/>
      <c r="BHZ55" s="55"/>
      <c r="BIA55" s="55"/>
      <c r="BIB55" s="55"/>
      <c r="BIC55" s="55"/>
      <c r="BID55" s="55"/>
      <c r="BIE55" s="55"/>
      <c r="BIF55" s="55"/>
      <c r="BIG55" s="55"/>
      <c r="BIH55" s="55"/>
      <c r="BII55" s="55"/>
      <c r="BIJ55" s="55"/>
      <c r="BIK55" s="55"/>
      <c r="BIL55" s="55"/>
      <c r="BIM55" s="55"/>
      <c r="BIN55" s="55"/>
      <c r="BIO55" s="55"/>
      <c r="BIP55" s="55"/>
      <c r="BIQ55" s="55"/>
      <c r="BIR55" s="55"/>
      <c r="BIS55" s="55"/>
      <c r="BIT55" s="55"/>
      <c r="BIU55" s="55"/>
      <c r="BIV55" s="55"/>
      <c r="BIW55" s="55"/>
      <c r="BIX55" s="55"/>
      <c r="BIY55" s="55"/>
      <c r="BIZ55" s="55"/>
      <c r="BJA55" s="55"/>
      <c r="BJB55" s="55"/>
      <c r="BJC55" s="55"/>
      <c r="BJD55" s="55"/>
      <c r="BJE55" s="55"/>
      <c r="BJF55" s="55"/>
      <c r="BJG55" s="55"/>
      <c r="BJH55" s="55"/>
      <c r="BJI55" s="55"/>
      <c r="BJJ55" s="55"/>
      <c r="BJK55" s="55"/>
      <c r="BJL55" s="55"/>
      <c r="BJM55" s="55"/>
      <c r="BJN55" s="55"/>
      <c r="BJO55" s="55"/>
      <c r="BJP55" s="55"/>
      <c r="BJQ55" s="55"/>
      <c r="BJR55" s="55"/>
      <c r="BJS55" s="55"/>
      <c r="BJT55" s="55"/>
      <c r="BJU55" s="55"/>
      <c r="BJV55" s="55"/>
      <c r="BJW55" s="55"/>
      <c r="BJX55" s="55"/>
      <c r="BJY55" s="55"/>
      <c r="BJZ55" s="55"/>
      <c r="BKA55" s="55"/>
      <c r="BKB55" s="55"/>
      <c r="BKC55" s="55"/>
      <c r="BKD55" s="55"/>
      <c r="BKE55" s="55"/>
      <c r="BKF55" s="55"/>
      <c r="BKG55" s="55"/>
      <c r="BKH55" s="55"/>
      <c r="BKI55" s="55"/>
      <c r="BKJ55" s="55"/>
      <c r="BKK55" s="55"/>
      <c r="BKL55" s="55"/>
      <c r="BKM55" s="55"/>
      <c r="BKN55" s="55"/>
      <c r="BKO55" s="55"/>
      <c r="BKP55" s="55"/>
      <c r="BKQ55" s="55"/>
      <c r="BKR55" s="55"/>
      <c r="BKS55" s="55"/>
      <c r="BKT55" s="55"/>
      <c r="BKU55" s="55"/>
      <c r="BKV55" s="55"/>
      <c r="BKW55" s="55"/>
      <c r="BKX55" s="55"/>
      <c r="BKY55" s="55"/>
      <c r="BKZ55" s="55"/>
      <c r="BLA55" s="55"/>
      <c r="BLB55" s="55"/>
      <c r="BLC55" s="55"/>
      <c r="BLD55" s="55"/>
      <c r="BLE55" s="55"/>
      <c r="BLF55" s="55"/>
      <c r="BLG55" s="55"/>
      <c r="BLH55" s="55"/>
      <c r="BLI55" s="55"/>
      <c r="BLJ55" s="55"/>
      <c r="BLK55" s="55"/>
      <c r="BLL55" s="55"/>
      <c r="BLM55" s="55"/>
      <c r="BLN55" s="55"/>
      <c r="BLO55" s="55"/>
      <c r="BLP55" s="55"/>
      <c r="BLQ55" s="55"/>
      <c r="BLR55" s="55"/>
      <c r="BLS55" s="55"/>
      <c r="BLT55" s="55"/>
      <c r="BLU55" s="55"/>
      <c r="BLV55" s="55"/>
      <c r="BLW55" s="55"/>
      <c r="BLX55" s="55"/>
      <c r="BLY55" s="55"/>
      <c r="BLZ55" s="55"/>
      <c r="BMA55" s="55"/>
      <c r="BMB55" s="55"/>
      <c r="BMC55" s="55"/>
      <c r="BMD55" s="55"/>
      <c r="BME55" s="55"/>
      <c r="BMF55" s="55"/>
      <c r="BMG55" s="55"/>
      <c r="BMH55" s="55"/>
      <c r="BMI55" s="55"/>
      <c r="BMJ55" s="55"/>
      <c r="BMK55" s="55"/>
      <c r="BML55" s="55"/>
      <c r="BMM55" s="55"/>
      <c r="BMN55" s="55"/>
      <c r="BMO55" s="55"/>
      <c r="BMP55" s="55"/>
      <c r="BMQ55" s="55"/>
      <c r="BMR55" s="55"/>
      <c r="BMS55" s="55"/>
      <c r="BMT55" s="55"/>
      <c r="BMU55" s="55"/>
      <c r="BMV55" s="55"/>
      <c r="BMW55" s="55"/>
      <c r="BMX55" s="55"/>
      <c r="BMY55" s="55"/>
      <c r="BMZ55" s="55"/>
      <c r="BNA55" s="55"/>
      <c r="BNB55" s="55"/>
      <c r="BNC55" s="55"/>
      <c r="BND55" s="55"/>
      <c r="BNE55" s="55"/>
      <c r="BNF55" s="55"/>
      <c r="BNG55" s="55"/>
      <c r="BNH55" s="55"/>
      <c r="BNI55" s="55"/>
      <c r="BNJ55" s="55"/>
      <c r="BNK55" s="55"/>
      <c r="BNL55" s="55"/>
      <c r="BNM55" s="55"/>
      <c r="BNN55" s="55"/>
      <c r="BNO55" s="55"/>
      <c r="BNP55" s="55"/>
      <c r="BNQ55" s="55"/>
      <c r="BNR55" s="55"/>
      <c r="BNS55" s="55"/>
      <c r="BNT55" s="55"/>
      <c r="BNU55" s="55"/>
      <c r="BNV55" s="55"/>
      <c r="BNW55" s="55"/>
      <c r="BNX55" s="55"/>
      <c r="BNY55" s="55"/>
      <c r="BNZ55" s="55"/>
      <c r="BOA55" s="55"/>
      <c r="BOB55" s="55"/>
      <c r="BOC55" s="55"/>
      <c r="BOD55" s="55"/>
      <c r="BOE55" s="55"/>
      <c r="BOF55" s="55"/>
      <c r="BOG55" s="55"/>
      <c r="BOH55" s="55"/>
      <c r="BOI55" s="55"/>
      <c r="BOJ55" s="55"/>
      <c r="BOK55" s="55"/>
      <c r="BOL55" s="55"/>
      <c r="BOM55" s="55"/>
      <c r="BON55" s="55"/>
      <c r="BOO55" s="55"/>
      <c r="BOP55" s="55"/>
      <c r="BOQ55" s="55"/>
      <c r="BOR55" s="55"/>
      <c r="BOS55" s="55"/>
      <c r="BOT55" s="55"/>
      <c r="BOU55" s="55"/>
      <c r="BOV55" s="55"/>
      <c r="BOW55" s="55"/>
      <c r="BOX55" s="55"/>
      <c r="BOY55" s="55"/>
      <c r="BOZ55" s="55"/>
      <c r="BPA55" s="55"/>
      <c r="BPB55" s="55"/>
      <c r="BPC55" s="55"/>
      <c r="BPD55" s="55"/>
      <c r="BPE55" s="55"/>
      <c r="BPF55" s="55"/>
      <c r="BPG55" s="55"/>
      <c r="BPH55" s="55"/>
      <c r="BPI55" s="55"/>
      <c r="BPJ55" s="55"/>
      <c r="BPK55" s="55"/>
      <c r="BPL55" s="55"/>
      <c r="BPM55" s="55"/>
      <c r="BPN55" s="55"/>
      <c r="BPO55" s="55"/>
      <c r="BPP55" s="55"/>
      <c r="BPQ55" s="55"/>
      <c r="BPR55" s="55"/>
      <c r="BPS55" s="55"/>
      <c r="BPT55" s="55"/>
      <c r="BPU55" s="55"/>
      <c r="BPV55" s="55"/>
      <c r="BPW55" s="55"/>
      <c r="BPX55" s="55"/>
      <c r="BPY55" s="55"/>
      <c r="BPZ55" s="55"/>
      <c r="BQA55" s="55"/>
      <c r="BQB55" s="55"/>
      <c r="BQC55" s="55"/>
      <c r="BQD55" s="55"/>
      <c r="BQE55" s="55"/>
      <c r="BQF55" s="55"/>
      <c r="BQG55" s="55"/>
      <c r="BQH55" s="55"/>
      <c r="BQI55" s="55"/>
      <c r="BQJ55" s="55"/>
      <c r="BQK55" s="55"/>
      <c r="BQL55" s="55"/>
      <c r="BQM55" s="55"/>
      <c r="BQN55" s="55"/>
      <c r="BQO55" s="55"/>
      <c r="BQP55" s="55"/>
      <c r="BQQ55" s="55"/>
      <c r="BQR55" s="55"/>
      <c r="BQS55" s="55"/>
      <c r="BQT55" s="55"/>
      <c r="BQU55" s="55"/>
      <c r="BQV55" s="55"/>
      <c r="BQW55" s="55"/>
      <c r="BQX55" s="55"/>
      <c r="BQY55" s="55"/>
      <c r="BQZ55" s="55"/>
      <c r="BRA55" s="55"/>
      <c r="BRB55" s="55"/>
      <c r="BRC55" s="55"/>
      <c r="BRD55" s="55"/>
      <c r="BRE55" s="55"/>
      <c r="BRF55" s="55"/>
      <c r="BRG55" s="55"/>
      <c r="BRH55" s="55"/>
      <c r="BRI55" s="55"/>
      <c r="BRJ55" s="55"/>
      <c r="BRK55" s="55"/>
      <c r="BRL55" s="55"/>
      <c r="BRM55" s="55"/>
      <c r="BRN55" s="55"/>
      <c r="BRO55" s="55"/>
      <c r="BRP55" s="55"/>
      <c r="BRQ55" s="55"/>
      <c r="BRR55" s="55"/>
      <c r="BRS55" s="55"/>
      <c r="BRT55" s="55"/>
      <c r="BRU55" s="55"/>
      <c r="BRV55" s="55"/>
      <c r="BRW55" s="55"/>
      <c r="BRX55" s="55"/>
      <c r="BRY55" s="55"/>
      <c r="BRZ55" s="55"/>
      <c r="BSA55" s="55"/>
      <c r="BSB55" s="55"/>
      <c r="BSC55" s="55"/>
      <c r="BSD55" s="55"/>
      <c r="BSE55" s="55"/>
      <c r="BSF55" s="55"/>
      <c r="BSG55" s="55"/>
      <c r="BSH55" s="55"/>
      <c r="BSI55" s="55"/>
      <c r="BSJ55" s="55"/>
      <c r="BSK55" s="55"/>
      <c r="BSL55" s="55"/>
      <c r="BSM55" s="55"/>
      <c r="BSN55" s="55"/>
      <c r="BSO55" s="55"/>
      <c r="BSP55" s="55"/>
      <c r="BSQ55" s="55"/>
      <c r="BSR55" s="55"/>
      <c r="BSS55" s="55"/>
      <c r="BST55" s="55"/>
      <c r="BSU55" s="55"/>
      <c r="BSV55" s="55"/>
      <c r="BSW55" s="55"/>
      <c r="BSX55" s="55"/>
      <c r="BSY55" s="55"/>
      <c r="BSZ55" s="55"/>
      <c r="BTA55" s="55"/>
      <c r="BTB55" s="55"/>
      <c r="BTC55" s="55"/>
      <c r="BTD55" s="55"/>
      <c r="BTE55" s="55"/>
      <c r="BTF55" s="55"/>
      <c r="BTG55" s="55"/>
      <c r="BTH55" s="55"/>
      <c r="BTI55" s="55"/>
      <c r="BTJ55" s="55"/>
      <c r="BTK55" s="55"/>
      <c r="BTL55" s="55"/>
      <c r="BTM55" s="55"/>
      <c r="BTN55" s="55"/>
      <c r="BTO55" s="55"/>
      <c r="BTP55" s="55"/>
      <c r="BTQ55" s="55"/>
      <c r="BTR55" s="55"/>
      <c r="BTS55" s="55"/>
      <c r="BTT55" s="55"/>
      <c r="BTU55" s="55"/>
      <c r="BTV55" s="55"/>
      <c r="BTW55" s="55"/>
      <c r="BTX55" s="55"/>
      <c r="BTY55" s="55"/>
      <c r="BTZ55" s="55"/>
      <c r="BUA55" s="55"/>
      <c r="BUB55" s="55"/>
      <c r="BUC55" s="55"/>
      <c r="BUD55" s="55"/>
      <c r="BUE55" s="55"/>
      <c r="BUF55" s="55"/>
      <c r="BUG55" s="55"/>
      <c r="BUH55" s="55"/>
      <c r="BUI55" s="55"/>
      <c r="BUJ55" s="55"/>
      <c r="BUK55" s="55"/>
      <c r="BUL55" s="55"/>
      <c r="BUM55" s="55"/>
      <c r="BUN55" s="55"/>
      <c r="BUO55" s="55"/>
      <c r="BUP55" s="55"/>
      <c r="BUQ55" s="55"/>
      <c r="BUR55" s="55"/>
      <c r="BUS55" s="55"/>
      <c r="BUT55" s="55"/>
      <c r="BUU55" s="55"/>
      <c r="BUV55" s="55"/>
      <c r="BUW55" s="55"/>
      <c r="BUX55" s="55"/>
      <c r="BUY55" s="55"/>
      <c r="BUZ55" s="55"/>
      <c r="BVA55" s="55"/>
      <c r="BVB55" s="55"/>
      <c r="BVC55" s="55"/>
      <c r="BVD55" s="55"/>
      <c r="BVE55" s="55"/>
      <c r="BVF55" s="55"/>
      <c r="BVG55" s="55"/>
      <c r="BVH55" s="55"/>
      <c r="BVI55" s="55"/>
      <c r="BVJ55" s="55"/>
      <c r="BVK55" s="55"/>
      <c r="BVL55" s="55"/>
      <c r="BVM55" s="55"/>
      <c r="BVN55" s="55"/>
      <c r="BVO55" s="55"/>
      <c r="BVP55" s="55"/>
      <c r="BVQ55" s="55"/>
      <c r="BVR55" s="55"/>
      <c r="BVS55" s="55"/>
      <c r="BVT55" s="55"/>
      <c r="BVU55" s="55"/>
      <c r="BVV55" s="55"/>
      <c r="BVW55" s="55"/>
      <c r="BVX55" s="55"/>
      <c r="BVY55" s="55"/>
      <c r="BVZ55" s="55"/>
      <c r="BWA55" s="55"/>
      <c r="BWB55" s="55"/>
      <c r="BWC55" s="55"/>
      <c r="BWD55" s="55"/>
      <c r="BWE55" s="55"/>
      <c r="BWF55" s="55"/>
      <c r="BWG55" s="55"/>
      <c r="BWH55" s="55"/>
      <c r="BWI55" s="55"/>
      <c r="BWJ55" s="55"/>
      <c r="BWK55" s="55"/>
      <c r="BWL55" s="55"/>
      <c r="BWM55" s="55"/>
      <c r="BWN55" s="55"/>
      <c r="BWO55" s="55"/>
      <c r="BWP55" s="55"/>
      <c r="BWQ55" s="55"/>
      <c r="BWR55" s="55"/>
      <c r="BWS55" s="55"/>
      <c r="BWT55" s="55"/>
      <c r="BWU55" s="55"/>
      <c r="BWV55" s="55"/>
      <c r="BWW55" s="55"/>
      <c r="BWX55" s="55"/>
      <c r="BWY55" s="55"/>
      <c r="BWZ55" s="55"/>
      <c r="BXA55" s="55"/>
      <c r="BXB55" s="55"/>
      <c r="BXC55" s="55"/>
      <c r="BXD55" s="55"/>
      <c r="BXE55" s="55"/>
      <c r="BXF55" s="55"/>
      <c r="BXG55" s="55"/>
      <c r="BXH55" s="55"/>
      <c r="BXI55" s="55"/>
      <c r="BXJ55" s="55"/>
      <c r="BXK55" s="55"/>
      <c r="BXL55" s="55"/>
      <c r="BXM55" s="55"/>
      <c r="BXN55" s="55"/>
      <c r="BXO55" s="55"/>
      <c r="BXP55" s="55"/>
      <c r="BXQ55" s="55"/>
      <c r="BXR55" s="55"/>
      <c r="BXS55" s="55"/>
      <c r="BXT55" s="55"/>
      <c r="BXU55" s="55"/>
      <c r="BXV55" s="55"/>
      <c r="BXW55" s="55"/>
      <c r="BXX55" s="55"/>
      <c r="BXY55" s="55"/>
      <c r="BXZ55" s="55"/>
      <c r="BYA55" s="55"/>
      <c r="BYB55" s="55"/>
      <c r="BYC55" s="55"/>
      <c r="BYD55" s="55"/>
      <c r="BYE55" s="55"/>
      <c r="BYF55" s="55"/>
      <c r="BYG55" s="55"/>
      <c r="BYH55" s="55"/>
      <c r="BYI55" s="55"/>
      <c r="BYJ55" s="55"/>
      <c r="BYK55" s="55"/>
      <c r="BYL55" s="55"/>
      <c r="BYM55" s="55"/>
      <c r="BYN55" s="55"/>
      <c r="BYO55" s="55"/>
      <c r="BYP55" s="55"/>
      <c r="BYQ55" s="55"/>
      <c r="BYR55" s="55"/>
      <c r="BYS55" s="55"/>
      <c r="BYT55" s="55"/>
      <c r="BYU55" s="55"/>
      <c r="BYV55" s="55"/>
      <c r="BYW55" s="55"/>
      <c r="BYX55" s="55"/>
      <c r="BYY55" s="55"/>
      <c r="BYZ55" s="55"/>
      <c r="BZA55" s="55"/>
      <c r="BZB55" s="55"/>
      <c r="BZC55" s="55"/>
      <c r="BZD55" s="55"/>
      <c r="BZE55" s="55"/>
      <c r="BZF55" s="55"/>
      <c r="BZG55" s="55"/>
      <c r="BZH55" s="55"/>
      <c r="BZI55" s="55"/>
      <c r="BZJ55" s="55"/>
      <c r="BZK55" s="55"/>
      <c r="BZL55" s="55"/>
      <c r="BZM55" s="55"/>
      <c r="BZN55" s="55"/>
      <c r="BZO55" s="55"/>
      <c r="BZP55" s="55"/>
      <c r="BZQ55" s="55"/>
      <c r="BZR55" s="55"/>
      <c r="BZS55" s="55"/>
      <c r="BZT55" s="55"/>
      <c r="BZU55" s="55"/>
      <c r="BZV55" s="55"/>
      <c r="BZW55" s="55"/>
      <c r="BZX55" s="55"/>
      <c r="BZY55" s="55"/>
      <c r="BZZ55" s="55"/>
      <c r="CAA55" s="55"/>
      <c r="CAB55" s="55"/>
      <c r="CAC55" s="55"/>
      <c r="CAD55" s="55"/>
      <c r="CAE55" s="55"/>
      <c r="CAF55" s="55"/>
      <c r="CAG55" s="55"/>
      <c r="CAH55" s="55"/>
      <c r="CAI55" s="55"/>
      <c r="CAJ55" s="55"/>
      <c r="CAK55" s="55"/>
      <c r="CAL55" s="55"/>
      <c r="CAM55" s="55"/>
      <c r="CAN55" s="55"/>
      <c r="CAO55" s="55"/>
      <c r="CAP55" s="55"/>
      <c r="CAQ55" s="55"/>
      <c r="CAR55" s="55"/>
      <c r="CAS55" s="55"/>
      <c r="CAT55" s="55"/>
      <c r="CAU55" s="55"/>
      <c r="CAV55" s="55"/>
      <c r="CAW55" s="55"/>
      <c r="CAX55" s="55"/>
      <c r="CAY55" s="55"/>
      <c r="CAZ55" s="55"/>
      <c r="CBA55" s="55"/>
      <c r="CBB55" s="55"/>
      <c r="CBC55" s="55"/>
      <c r="CBD55" s="55"/>
      <c r="CBE55" s="55"/>
      <c r="CBF55" s="55"/>
      <c r="CBG55" s="55"/>
      <c r="CBH55" s="55"/>
      <c r="CBI55" s="55"/>
      <c r="CBJ55" s="55"/>
      <c r="CBK55" s="55"/>
      <c r="CBL55" s="55"/>
      <c r="CBM55" s="55"/>
      <c r="CBN55" s="55"/>
      <c r="CBO55" s="55"/>
      <c r="CBP55" s="55"/>
      <c r="CBQ55" s="55"/>
      <c r="CBR55" s="55"/>
      <c r="CBS55" s="55"/>
      <c r="CBT55" s="55"/>
      <c r="CBU55" s="55"/>
      <c r="CBV55" s="55"/>
      <c r="CBW55" s="55"/>
      <c r="CBX55" s="55"/>
      <c r="CBY55" s="55"/>
      <c r="CBZ55" s="55"/>
      <c r="CCA55" s="55"/>
      <c r="CCB55" s="55"/>
      <c r="CCC55" s="55"/>
      <c r="CCD55" s="55"/>
      <c r="CCE55" s="55"/>
      <c r="CCF55" s="55"/>
      <c r="CCG55" s="55"/>
      <c r="CCH55" s="55"/>
      <c r="CCI55" s="55"/>
      <c r="CCJ55" s="55"/>
      <c r="CCK55" s="55"/>
      <c r="CCL55" s="55"/>
      <c r="CCM55" s="55"/>
      <c r="CCN55" s="55"/>
      <c r="CCO55" s="55"/>
      <c r="CCP55" s="55"/>
      <c r="CCQ55" s="55"/>
      <c r="CCR55" s="55"/>
      <c r="CCS55" s="55"/>
      <c r="CCT55" s="55"/>
      <c r="CCU55" s="55"/>
      <c r="CCV55" s="55"/>
      <c r="CCW55" s="55"/>
      <c r="CCX55" s="55"/>
      <c r="CCY55" s="55"/>
      <c r="CCZ55" s="55"/>
      <c r="CDA55" s="55"/>
      <c r="CDB55" s="55"/>
      <c r="CDC55" s="55"/>
      <c r="CDD55" s="55"/>
      <c r="CDE55" s="55"/>
      <c r="CDF55" s="55"/>
      <c r="CDG55" s="55"/>
      <c r="CDH55" s="55"/>
      <c r="CDI55" s="55"/>
      <c r="CDJ55" s="55"/>
      <c r="CDK55" s="55"/>
      <c r="CDL55" s="55"/>
      <c r="CDM55" s="55"/>
      <c r="CDN55" s="55"/>
      <c r="CDO55" s="55"/>
      <c r="CDP55" s="55"/>
      <c r="CDQ55" s="55"/>
      <c r="CDR55" s="55"/>
      <c r="CDS55" s="55"/>
      <c r="CDT55" s="55"/>
      <c r="CDU55" s="55"/>
      <c r="CDV55" s="55"/>
      <c r="CDW55" s="55"/>
      <c r="CDX55" s="55"/>
      <c r="CDY55" s="55"/>
      <c r="CDZ55" s="55"/>
      <c r="CEA55" s="55"/>
      <c r="CEB55" s="55"/>
      <c r="CEC55" s="55"/>
      <c r="CED55" s="55"/>
      <c r="CEE55" s="55"/>
      <c r="CEF55" s="55"/>
      <c r="CEG55" s="55"/>
      <c r="CEH55" s="55"/>
      <c r="CEI55" s="55"/>
      <c r="CEJ55" s="55"/>
      <c r="CEK55" s="55"/>
      <c r="CEL55" s="55"/>
      <c r="CEM55" s="55"/>
      <c r="CEN55" s="55"/>
      <c r="CEO55" s="55"/>
      <c r="CEP55" s="55"/>
      <c r="CEQ55" s="55"/>
      <c r="CER55" s="55"/>
      <c r="CES55" s="55"/>
      <c r="CET55" s="55"/>
      <c r="CEU55" s="55"/>
      <c r="CEV55" s="55"/>
      <c r="CEW55" s="55"/>
      <c r="CEX55" s="55"/>
      <c r="CEY55" s="55"/>
      <c r="CEZ55" s="55"/>
      <c r="CFA55" s="55"/>
      <c r="CFB55" s="55"/>
      <c r="CFC55" s="55"/>
      <c r="CFD55" s="55"/>
      <c r="CFE55" s="55"/>
      <c r="CFF55" s="55"/>
      <c r="CFG55" s="55"/>
      <c r="CFH55" s="55"/>
      <c r="CFI55" s="55"/>
      <c r="CFJ55" s="55"/>
      <c r="CFK55" s="55"/>
      <c r="CFL55" s="55"/>
      <c r="CFM55" s="55"/>
      <c r="CFN55" s="55"/>
      <c r="CFO55" s="55"/>
      <c r="CFP55" s="55"/>
      <c r="CFQ55" s="55"/>
      <c r="CFR55" s="55"/>
      <c r="CFS55" s="55"/>
      <c r="CFT55" s="55"/>
      <c r="CFU55" s="55"/>
      <c r="CFV55" s="55"/>
      <c r="CFW55" s="55"/>
      <c r="CFX55" s="55"/>
      <c r="CFY55" s="55"/>
      <c r="CFZ55" s="55"/>
      <c r="CGA55" s="55"/>
      <c r="CGB55" s="55"/>
      <c r="CGC55" s="55"/>
      <c r="CGD55" s="55"/>
      <c r="CGE55" s="55"/>
      <c r="CGF55" s="55"/>
      <c r="CGG55" s="55"/>
      <c r="CGH55" s="55"/>
      <c r="CGI55" s="55"/>
      <c r="CGJ55" s="55"/>
      <c r="CGK55" s="55"/>
      <c r="CGL55" s="55"/>
      <c r="CGM55" s="55"/>
      <c r="CGN55" s="55"/>
      <c r="CGO55" s="55"/>
      <c r="CGP55" s="55"/>
      <c r="CGQ55" s="55"/>
      <c r="CGR55" s="55"/>
      <c r="CGS55" s="55"/>
      <c r="CGT55" s="55"/>
      <c r="CGU55" s="55"/>
      <c r="CGV55" s="55"/>
      <c r="CGW55" s="55"/>
      <c r="CGX55" s="55"/>
      <c r="CGY55" s="55"/>
      <c r="CGZ55" s="55"/>
      <c r="CHA55" s="55"/>
      <c r="CHB55" s="55"/>
      <c r="CHC55" s="55"/>
      <c r="CHD55" s="55"/>
      <c r="CHE55" s="55"/>
      <c r="CHF55" s="55"/>
      <c r="CHG55" s="55"/>
      <c r="CHH55" s="55"/>
      <c r="CHI55" s="55"/>
      <c r="CHJ55" s="55"/>
      <c r="CHK55" s="55"/>
      <c r="CHL55" s="55"/>
      <c r="CHM55" s="55"/>
      <c r="CHN55" s="55"/>
      <c r="CHO55" s="55"/>
      <c r="CHP55" s="55"/>
      <c r="CHQ55" s="55"/>
      <c r="CHR55" s="55"/>
      <c r="CHS55" s="55"/>
      <c r="CHT55" s="55"/>
      <c r="CHU55" s="55"/>
      <c r="CHV55" s="55"/>
      <c r="CHW55" s="55"/>
      <c r="CHX55" s="55"/>
      <c r="CHY55" s="55"/>
      <c r="CHZ55" s="55"/>
      <c r="CIA55" s="55"/>
      <c r="CIB55" s="55"/>
      <c r="CIC55" s="55"/>
      <c r="CID55" s="55"/>
      <c r="CIE55" s="55"/>
      <c r="CIF55" s="55"/>
      <c r="CIG55" s="55"/>
      <c r="CIH55" s="55"/>
      <c r="CII55" s="55"/>
      <c r="CIJ55" s="55"/>
      <c r="CIK55" s="55"/>
      <c r="CIL55" s="55"/>
      <c r="CIM55" s="55"/>
      <c r="CIN55" s="55"/>
      <c r="CIO55" s="55"/>
      <c r="CIP55" s="55"/>
      <c r="CIQ55" s="55"/>
      <c r="CIR55" s="55"/>
      <c r="CIS55" s="55"/>
      <c r="CIT55" s="55"/>
      <c r="CIU55" s="55"/>
      <c r="CIV55" s="55"/>
      <c r="CIW55" s="55"/>
      <c r="CIX55" s="55"/>
      <c r="CIY55" s="55"/>
      <c r="CIZ55" s="55"/>
      <c r="CJA55" s="55"/>
      <c r="CJB55" s="55"/>
      <c r="CJC55" s="55"/>
      <c r="CJD55" s="55"/>
      <c r="CJE55" s="55"/>
      <c r="CJF55" s="55"/>
      <c r="CJG55" s="55"/>
      <c r="CJH55" s="55"/>
      <c r="CJI55" s="55"/>
      <c r="CJJ55" s="55"/>
      <c r="CJK55" s="55"/>
      <c r="CJL55" s="55"/>
      <c r="CJM55" s="55"/>
      <c r="CJN55" s="55"/>
      <c r="CJO55" s="55"/>
      <c r="CJP55" s="55"/>
      <c r="CJQ55" s="55"/>
      <c r="CJR55" s="55"/>
      <c r="CJS55" s="55"/>
      <c r="CJT55" s="55"/>
      <c r="CJU55" s="55"/>
      <c r="CJV55" s="55"/>
      <c r="CJW55" s="55"/>
      <c r="CJX55" s="55"/>
      <c r="CJY55" s="55"/>
      <c r="CJZ55" s="55"/>
      <c r="CKA55" s="55"/>
      <c r="CKB55" s="55"/>
      <c r="CKC55" s="55"/>
      <c r="CKD55" s="55"/>
      <c r="CKE55" s="55"/>
      <c r="CKF55" s="55"/>
      <c r="CKG55" s="55"/>
      <c r="CKH55" s="55"/>
      <c r="CKI55" s="55"/>
      <c r="CKJ55" s="55"/>
      <c r="CKK55" s="55"/>
      <c r="CKL55" s="55"/>
      <c r="CKM55" s="55"/>
      <c r="CKN55" s="55"/>
      <c r="CKO55" s="55"/>
      <c r="CKP55" s="55"/>
      <c r="CKQ55" s="55"/>
      <c r="CKR55" s="55"/>
      <c r="CKS55" s="55"/>
      <c r="CKT55" s="55"/>
      <c r="CKU55" s="55"/>
      <c r="CKV55" s="55"/>
      <c r="CKW55" s="55"/>
      <c r="CKX55" s="55"/>
      <c r="CKY55" s="55"/>
      <c r="CKZ55" s="55"/>
      <c r="CLA55" s="55"/>
      <c r="CLB55" s="55"/>
      <c r="CLC55" s="55"/>
      <c r="CLD55" s="55"/>
      <c r="CLE55" s="55"/>
      <c r="CLF55" s="55"/>
      <c r="CLG55" s="55"/>
      <c r="CLH55" s="55"/>
      <c r="CLI55" s="55"/>
      <c r="CLJ55" s="55"/>
      <c r="CLK55" s="55"/>
      <c r="CLL55" s="55"/>
      <c r="CLM55" s="55"/>
      <c r="CLN55" s="55"/>
      <c r="CLO55" s="55"/>
      <c r="CLP55" s="55"/>
      <c r="CLQ55" s="55"/>
      <c r="CLR55" s="55"/>
      <c r="CLS55" s="55"/>
      <c r="CLT55" s="55"/>
      <c r="CLU55" s="55"/>
      <c r="CLV55" s="55"/>
      <c r="CLW55" s="55"/>
      <c r="CLX55" s="55"/>
      <c r="CLY55" s="55"/>
      <c r="CLZ55" s="55"/>
      <c r="CMA55" s="55"/>
      <c r="CMB55" s="55"/>
      <c r="CMC55" s="55"/>
      <c r="CMD55" s="55"/>
      <c r="CME55" s="55"/>
      <c r="CMF55" s="55"/>
      <c r="CMG55" s="55"/>
      <c r="CMH55" s="55"/>
      <c r="CMI55" s="55"/>
      <c r="CMJ55" s="55"/>
      <c r="CMK55" s="55"/>
      <c r="CML55" s="55"/>
      <c r="CMM55" s="55"/>
      <c r="CMN55" s="55"/>
      <c r="CMO55" s="55"/>
      <c r="CMP55" s="55"/>
      <c r="CMQ55" s="55"/>
      <c r="CMR55" s="55"/>
      <c r="CMS55" s="55"/>
      <c r="CMT55" s="55"/>
      <c r="CMU55" s="55"/>
      <c r="CMV55" s="55"/>
      <c r="CMW55" s="55"/>
      <c r="CMX55" s="55"/>
      <c r="CMY55" s="55"/>
      <c r="CMZ55" s="55"/>
      <c r="CNA55" s="55"/>
      <c r="CNB55" s="55"/>
      <c r="CNC55" s="55"/>
      <c r="CND55" s="55"/>
      <c r="CNE55" s="55"/>
      <c r="CNF55" s="55"/>
      <c r="CNG55" s="55"/>
      <c r="CNH55" s="55"/>
      <c r="CNI55" s="55"/>
      <c r="CNJ55" s="55"/>
      <c r="CNK55" s="55"/>
      <c r="CNL55" s="55"/>
      <c r="CNM55" s="55"/>
      <c r="CNN55" s="55"/>
      <c r="CNO55" s="55"/>
      <c r="CNP55" s="55"/>
      <c r="CNQ55" s="55"/>
      <c r="CNR55" s="55"/>
      <c r="CNS55" s="55"/>
      <c r="CNT55" s="55"/>
      <c r="CNU55" s="55"/>
      <c r="CNV55" s="55"/>
      <c r="CNW55" s="55"/>
      <c r="CNX55" s="55"/>
      <c r="CNY55" s="55"/>
      <c r="CNZ55" s="55"/>
      <c r="COA55" s="55"/>
      <c r="COB55" s="55"/>
      <c r="COC55" s="55"/>
      <c r="COD55" s="55"/>
      <c r="COE55" s="55"/>
      <c r="COF55" s="55"/>
      <c r="COG55" s="55"/>
      <c r="COH55" s="55"/>
      <c r="COI55" s="55"/>
      <c r="COJ55" s="55"/>
      <c r="COK55" s="55"/>
      <c r="COL55" s="55"/>
      <c r="COM55" s="55"/>
      <c r="CON55" s="55"/>
      <c r="COO55" s="55"/>
      <c r="COP55" s="55"/>
      <c r="COQ55" s="55"/>
      <c r="COR55" s="55"/>
      <c r="COS55" s="55"/>
      <c r="COT55" s="55"/>
      <c r="COU55" s="55"/>
      <c r="COV55" s="55"/>
      <c r="COW55" s="55"/>
      <c r="COX55" s="55"/>
      <c r="COY55" s="55"/>
      <c r="COZ55" s="55"/>
      <c r="CPA55" s="55"/>
      <c r="CPB55" s="55"/>
      <c r="CPC55" s="55"/>
      <c r="CPD55" s="55"/>
      <c r="CPE55" s="55"/>
      <c r="CPF55" s="55"/>
      <c r="CPG55" s="55"/>
      <c r="CPH55" s="55"/>
      <c r="CPI55" s="55"/>
      <c r="CPJ55" s="55"/>
      <c r="CPK55" s="55"/>
      <c r="CPL55" s="55"/>
      <c r="CPM55" s="55"/>
      <c r="CPN55" s="55"/>
      <c r="CPO55" s="55"/>
      <c r="CPP55" s="55"/>
      <c r="CPQ55" s="55"/>
      <c r="CPR55" s="55"/>
      <c r="CPS55" s="55"/>
      <c r="CPT55" s="55"/>
      <c r="CPU55" s="55"/>
      <c r="CPV55" s="55"/>
      <c r="CPW55" s="55"/>
      <c r="CPX55" s="55"/>
      <c r="CPY55" s="55"/>
      <c r="CPZ55" s="55"/>
      <c r="CQA55" s="55"/>
      <c r="CQB55" s="55"/>
      <c r="CQC55" s="55"/>
      <c r="CQD55" s="55"/>
      <c r="CQE55" s="55"/>
      <c r="CQF55" s="55"/>
      <c r="CQG55" s="55"/>
      <c r="CQH55" s="55"/>
      <c r="CQI55" s="55"/>
      <c r="CQJ55" s="55"/>
      <c r="CQK55" s="55"/>
      <c r="CQL55" s="55"/>
      <c r="CQM55" s="55"/>
      <c r="CQN55" s="55"/>
      <c r="CQO55" s="55"/>
      <c r="CQP55" s="55"/>
      <c r="CQQ55" s="55"/>
      <c r="CQR55" s="55"/>
      <c r="CQS55" s="55"/>
      <c r="CQT55" s="55"/>
      <c r="CQU55" s="55"/>
      <c r="CQV55" s="55"/>
      <c r="CQW55" s="55"/>
      <c r="CQX55" s="55"/>
      <c r="CQY55" s="55"/>
      <c r="CQZ55" s="55"/>
      <c r="CRA55" s="55"/>
      <c r="CRB55" s="55"/>
      <c r="CRC55" s="55"/>
      <c r="CRD55" s="55"/>
      <c r="CRE55" s="55"/>
      <c r="CRF55" s="55"/>
      <c r="CRG55" s="55"/>
      <c r="CRH55" s="55"/>
      <c r="CRI55" s="55"/>
      <c r="CRJ55" s="55"/>
      <c r="CRK55" s="55"/>
      <c r="CRL55" s="55"/>
      <c r="CRM55" s="55"/>
      <c r="CRN55" s="55"/>
      <c r="CRO55" s="55"/>
      <c r="CRP55" s="55"/>
      <c r="CRQ55" s="55"/>
      <c r="CRR55" s="55"/>
      <c r="CRS55" s="55"/>
      <c r="CRT55" s="55"/>
      <c r="CRU55" s="55"/>
      <c r="CRV55" s="55"/>
      <c r="CRW55" s="55"/>
      <c r="CRX55" s="55"/>
      <c r="CRY55" s="55"/>
      <c r="CRZ55" s="55"/>
      <c r="CSA55" s="55"/>
      <c r="CSB55" s="55"/>
      <c r="CSC55" s="55"/>
      <c r="CSD55" s="55"/>
      <c r="CSE55" s="55"/>
      <c r="CSF55" s="55"/>
      <c r="CSG55" s="55"/>
      <c r="CSH55" s="55"/>
      <c r="CSI55" s="55"/>
      <c r="CSJ55" s="55"/>
      <c r="CSK55" s="55"/>
      <c r="CSL55" s="55"/>
      <c r="CSM55" s="55"/>
      <c r="CSN55" s="55"/>
      <c r="CSO55" s="55"/>
      <c r="CSP55" s="55"/>
      <c r="CSQ55" s="55"/>
      <c r="CSR55" s="55"/>
      <c r="CSS55" s="55"/>
      <c r="CST55" s="55"/>
      <c r="CSU55" s="55"/>
      <c r="CSV55" s="55"/>
      <c r="CSW55" s="55"/>
      <c r="CSX55" s="55"/>
      <c r="CSY55" s="55"/>
      <c r="CSZ55" s="55"/>
      <c r="CTA55" s="55"/>
      <c r="CTB55" s="55"/>
      <c r="CTC55" s="55"/>
      <c r="CTD55" s="55"/>
      <c r="CTE55" s="55"/>
      <c r="CTF55" s="55"/>
      <c r="CTG55" s="55"/>
      <c r="CTH55" s="55"/>
      <c r="CTI55" s="55"/>
      <c r="CTJ55" s="55"/>
      <c r="CTK55" s="55"/>
      <c r="CTL55" s="55"/>
      <c r="CTM55" s="55"/>
      <c r="CTN55" s="55"/>
      <c r="CTO55" s="55"/>
      <c r="CTP55" s="55"/>
      <c r="CTQ55" s="55"/>
      <c r="CTR55" s="55"/>
      <c r="CTS55" s="55"/>
      <c r="CTT55" s="55"/>
      <c r="CTU55" s="55"/>
      <c r="CTV55" s="55"/>
      <c r="CTW55" s="55"/>
      <c r="CTX55" s="55"/>
      <c r="CTY55" s="55"/>
      <c r="CTZ55" s="55"/>
      <c r="CUA55" s="55"/>
      <c r="CUB55" s="55"/>
      <c r="CUC55" s="55"/>
      <c r="CUD55" s="55"/>
      <c r="CUE55" s="55"/>
      <c r="CUF55" s="55"/>
      <c r="CUG55" s="55"/>
      <c r="CUH55" s="55"/>
      <c r="CUI55" s="55"/>
      <c r="CUJ55" s="55"/>
      <c r="CUK55" s="55"/>
      <c r="CUL55" s="55"/>
      <c r="CUM55" s="55"/>
      <c r="CUN55" s="55"/>
      <c r="CUO55" s="55"/>
      <c r="CUP55" s="55"/>
      <c r="CUQ55" s="55"/>
      <c r="CUR55" s="55"/>
      <c r="CUS55" s="55"/>
      <c r="CUT55" s="55"/>
      <c r="CUU55" s="55"/>
      <c r="CUV55" s="55"/>
      <c r="CUW55" s="55"/>
      <c r="CUX55" s="55"/>
      <c r="CUY55" s="55"/>
      <c r="CUZ55" s="55"/>
      <c r="CVA55" s="55"/>
      <c r="CVB55" s="55"/>
      <c r="CVC55" s="55"/>
      <c r="CVD55" s="55"/>
      <c r="CVE55" s="55"/>
      <c r="CVF55" s="55"/>
      <c r="CVG55" s="55"/>
      <c r="CVH55" s="55"/>
      <c r="CVI55" s="55"/>
      <c r="CVJ55" s="55"/>
      <c r="CVK55" s="55"/>
      <c r="CVL55" s="55"/>
      <c r="CVM55" s="55"/>
      <c r="CVN55" s="55"/>
      <c r="CVO55" s="55"/>
      <c r="CVP55" s="55"/>
      <c r="CVQ55" s="55"/>
      <c r="CVR55" s="55"/>
      <c r="CVS55" s="55"/>
      <c r="CVT55" s="55"/>
      <c r="CVU55" s="55"/>
      <c r="CVV55" s="55"/>
      <c r="CVW55" s="55"/>
      <c r="CVX55" s="55"/>
      <c r="CVY55" s="55"/>
      <c r="CVZ55" s="55"/>
      <c r="CWA55" s="55"/>
      <c r="CWB55" s="55"/>
      <c r="CWC55" s="55"/>
      <c r="CWD55" s="55"/>
      <c r="CWE55" s="55"/>
      <c r="CWF55" s="55"/>
      <c r="CWG55" s="55"/>
      <c r="CWH55" s="55"/>
      <c r="CWI55" s="55"/>
      <c r="CWJ55" s="55"/>
      <c r="CWK55" s="55"/>
      <c r="CWL55" s="55"/>
      <c r="CWM55" s="55"/>
      <c r="CWN55" s="55"/>
      <c r="CWO55" s="55"/>
      <c r="CWP55" s="55"/>
      <c r="CWQ55" s="55"/>
      <c r="CWR55" s="55"/>
      <c r="CWS55" s="55"/>
      <c r="CWT55" s="55"/>
      <c r="CWU55" s="55"/>
      <c r="CWV55" s="55"/>
      <c r="CWW55" s="55"/>
      <c r="CWX55" s="55"/>
      <c r="CWY55" s="55"/>
      <c r="CWZ55" s="55"/>
      <c r="CXA55" s="55"/>
      <c r="CXB55" s="55"/>
      <c r="CXC55" s="55"/>
      <c r="CXD55" s="55"/>
      <c r="CXE55" s="55"/>
      <c r="CXF55" s="55"/>
      <c r="CXG55" s="55"/>
      <c r="CXH55" s="55"/>
      <c r="CXI55" s="55"/>
      <c r="CXJ55" s="55"/>
      <c r="CXK55" s="55"/>
      <c r="CXL55" s="55"/>
      <c r="CXM55" s="55"/>
      <c r="CXN55" s="55"/>
      <c r="CXO55" s="55"/>
      <c r="CXP55" s="55"/>
      <c r="CXQ55" s="55"/>
      <c r="CXR55" s="55"/>
      <c r="CXS55" s="55"/>
      <c r="CXT55" s="55"/>
      <c r="CXU55" s="55"/>
      <c r="CXV55" s="55"/>
      <c r="CXW55" s="55"/>
      <c r="CXX55" s="55"/>
      <c r="CXY55" s="55"/>
      <c r="CXZ55" s="55"/>
      <c r="CYA55" s="55"/>
      <c r="CYB55" s="55"/>
      <c r="CYC55" s="55"/>
      <c r="CYD55" s="55"/>
      <c r="CYE55" s="55"/>
      <c r="CYF55" s="55"/>
      <c r="CYG55" s="55"/>
      <c r="CYH55" s="55"/>
      <c r="CYI55" s="55"/>
      <c r="CYJ55" s="55"/>
      <c r="CYK55" s="55"/>
      <c r="CYL55" s="55"/>
      <c r="CYM55" s="55"/>
      <c r="CYN55" s="55"/>
      <c r="CYO55" s="55"/>
      <c r="CYP55" s="55"/>
      <c r="CYQ55" s="55"/>
      <c r="CYR55" s="55"/>
      <c r="CYS55" s="55"/>
      <c r="CYT55" s="55"/>
      <c r="CYU55" s="55"/>
      <c r="CYV55" s="55"/>
      <c r="CYW55" s="55"/>
      <c r="CYX55" s="55"/>
      <c r="CYY55" s="55"/>
      <c r="CYZ55" s="55"/>
      <c r="CZA55" s="55"/>
      <c r="CZB55" s="55"/>
      <c r="CZC55" s="55"/>
      <c r="CZD55" s="55"/>
      <c r="CZE55" s="55"/>
      <c r="CZF55" s="55"/>
      <c r="CZG55" s="55"/>
      <c r="CZH55" s="55"/>
      <c r="CZI55" s="55"/>
      <c r="CZJ55" s="55"/>
      <c r="CZK55" s="55"/>
      <c r="CZL55" s="55"/>
      <c r="CZM55" s="55"/>
      <c r="CZN55" s="55"/>
      <c r="CZO55" s="55"/>
      <c r="CZP55" s="55"/>
      <c r="CZQ55" s="55"/>
      <c r="CZR55" s="55"/>
      <c r="CZS55" s="55"/>
      <c r="CZT55" s="55"/>
      <c r="CZU55" s="55"/>
      <c r="CZV55" s="55"/>
      <c r="CZW55" s="55"/>
      <c r="CZX55" s="55"/>
      <c r="CZY55" s="55"/>
      <c r="CZZ55" s="55"/>
      <c r="DAA55" s="55"/>
      <c r="DAB55" s="55"/>
      <c r="DAC55" s="55"/>
      <c r="DAD55" s="55"/>
      <c r="DAE55" s="55"/>
      <c r="DAF55" s="55"/>
      <c r="DAG55" s="55"/>
      <c r="DAH55" s="55"/>
      <c r="DAI55" s="55"/>
      <c r="DAJ55" s="55"/>
      <c r="DAK55" s="55"/>
      <c r="DAL55" s="55"/>
      <c r="DAM55" s="55"/>
      <c r="DAN55" s="55"/>
      <c r="DAO55" s="55"/>
      <c r="DAP55" s="55"/>
      <c r="DAQ55" s="55"/>
      <c r="DAR55" s="55"/>
      <c r="DAS55" s="55"/>
      <c r="DAT55" s="55"/>
      <c r="DAU55" s="55"/>
      <c r="DAV55" s="55"/>
      <c r="DAW55" s="55"/>
      <c r="DAX55" s="55"/>
      <c r="DAY55" s="55"/>
      <c r="DAZ55" s="55"/>
      <c r="DBA55" s="55"/>
      <c r="DBB55" s="55"/>
      <c r="DBC55" s="55"/>
      <c r="DBD55" s="55"/>
      <c r="DBE55" s="55"/>
      <c r="DBF55" s="55"/>
      <c r="DBG55" s="55"/>
      <c r="DBH55" s="55"/>
      <c r="DBI55" s="55"/>
      <c r="DBJ55" s="55"/>
      <c r="DBK55" s="55"/>
      <c r="DBL55" s="55"/>
      <c r="DBM55" s="55"/>
      <c r="DBN55" s="55"/>
      <c r="DBO55" s="55"/>
      <c r="DBP55" s="55"/>
      <c r="DBQ55" s="55"/>
      <c r="DBR55" s="55"/>
      <c r="DBS55" s="55"/>
      <c r="DBT55" s="55"/>
      <c r="DBU55" s="55"/>
      <c r="DBV55" s="55"/>
      <c r="DBW55" s="55"/>
      <c r="DBX55" s="55"/>
      <c r="DBY55" s="55"/>
      <c r="DBZ55" s="55"/>
      <c r="DCA55" s="55"/>
      <c r="DCB55" s="55"/>
      <c r="DCC55" s="55"/>
      <c r="DCD55" s="55"/>
      <c r="DCE55" s="55"/>
      <c r="DCF55" s="55"/>
      <c r="DCG55" s="55"/>
      <c r="DCH55" s="55"/>
      <c r="DCI55" s="55"/>
      <c r="DCJ55" s="55"/>
      <c r="DCK55" s="55"/>
      <c r="DCL55" s="55"/>
      <c r="DCM55" s="55"/>
      <c r="DCN55" s="55"/>
      <c r="DCO55" s="55"/>
      <c r="DCP55" s="55"/>
      <c r="DCQ55" s="55"/>
      <c r="DCR55" s="55"/>
      <c r="DCS55" s="55"/>
      <c r="DCT55" s="55"/>
      <c r="DCU55" s="55"/>
      <c r="DCV55" s="55"/>
      <c r="DCW55" s="55"/>
      <c r="DCX55" s="55"/>
      <c r="DCY55" s="55"/>
      <c r="DCZ55" s="55"/>
      <c r="DDA55" s="55"/>
      <c r="DDB55" s="55"/>
      <c r="DDC55" s="55"/>
      <c r="DDD55" s="55"/>
      <c r="DDE55" s="55"/>
      <c r="DDF55" s="55"/>
      <c r="DDG55" s="55"/>
      <c r="DDH55" s="55"/>
      <c r="DDI55" s="55"/>
      <c r="DDJ55" s="55"/>
      <c r="DDK55" s="55"/>
      <c r="DDL55" s="55"/>
      <c r="DDM55" s="55"/>
      <c r="DDN55" s="55"/>
      <c r="DDO55" s="55"/>
      <c r="DDP55" s="55"/>
      <c r="DDQ55" s="55"/>
      <c r="DDR55" s="55"/>
      <c r="DDS55" s="55"/>
      <c r="DDT55" s="55"/>
      <c r="DDU55" s="55"/>
      <c r="DDV55" s="55"/>
      <c r="DDW55" s="55"/>
      <c r="DDX55" s="55"/>
      <c r="DDY55" s="55"/>
      <c r="DDZ55" s="55"/>
      <c r="DEA55" s="55"/>
      <c r="DEB55" s="55"/>
      <c r="DEC55" s="55"/>
      <c r="DED55" s="55"/>
      <c r="DEE55" s="55"/>
      <c r="DEF55" s="55"/>
      <c r="DEG55" s="55"/>
      <c r="DEH55" s="55"/>
      <c r="DEI55" s="55"/>
      <c r="DEJ55" s="55"/>
      <c r="DEK55" s="55"/>
      <c r="DEL55" s="55"/>
      <c r="DEM55" s="55"/>
      <c r="DEN55" s="55"/>
      <c r="DEO55" s="55"/>
      <c r="DEP55" s="55"/>
      <c r="DEQ55" s="55"/>
      <c r="DER55" s="55"/>
      <c r="DES55" s="55"/>
      <c r="DET55" s="55"/>
      <c r="DEU55" s="55"/>
      <c r="DEV55" s="55"/>
      <c r="DEW55" s="55"/>
      <c r="DEX55" s="55"/>
      <c r="DEY55" s="55"/>
      <c r="DEZ55" s="55"/>
      <c r="DFA55" s="55"/>
      <c r="DFB55" s="55"/>
      <c r="DFC55" s="55"/>
      <c r="DFD55" s="55"/>
      <c r="DFE55" s="55"/>
      <c r="DFF55" s="55"/>
      <c r="DFG55" s="55"/>
      <c r="DFH55" s="55"/>
      <c r="DFI55" s="55"/>
      <c r="DFJ55" s="55"/>
      <c r="DFK55" s="55"/>
      <c r="DFL55" s="55"/>
      <c r="DFM55" s="55"/>
      <c r="DFN55" s="55"/>
      <c r="DFO55" s="55"/>
      <c r="DFP55" s="55"/>
      <c r="DFQ55" s="55"/>
      <c r="DFR55" s="55"/>
      <c r="DFS55" s="55"/>
      <c r="DFT55" s="55"/>
      <c r="DFU55" s="55"/>
      <c r="DFV55" s="55"/>
      <c r="DFW55" s="55"/>
      <c r="DFX55" s="55"/>
      <c r="DFY55" s="55"/>
      <c r="DFZ55" s="55"/>
      <c r="DGA55" s="55"/>
      <c r="DGB55" s="55"/>
      <c r="DGC55" s="55"/>
      <c r="DGD55" s="55"/>
      <c r="DGE55" s="55"/>
      <c r="DGF55" s="55"/>
      <c r="DGG55" s="55"/>
      <c r="DGH55" s="55"/>
      <c r="DGI55" s="55"/>
      <c r="DGJ55" s="55"/>
      <c r="DGK55" s="55"/>
      <c r="DGL55" s="55"/>
      <c r="DGM55" s="55"/>
      <c r="DGN55" s="55"/>
      <c r="DGO55" s="55"/>
      <c r="DGP55" s="55"/>
      <c r="DGQ55" s="55"/>
      <c r="DGR55" s="55"/>
      <c r="DGS55" s="55"/>
      <c r="DGT55" s="55"/>
      <c r="DGU55" s="55"/>
      <c r="DGV55" s="55"/>
      <c r="DGW55" s="55"/>
      <c r="DGX55" s="55"/>
      <c r="DGY55" s="55"/>
      <c r="DGZ55" s="55"/>
      <c r="DHA55" s="55"/>
      <c r="DHB55" s="55"/>
      <c r="DHC55" s="55"/>
      <c r="DHD55" s="55"/>
      <c r="DHE55" s="55"/>
      <c r="DHF55" s="55"/>
      <c r="DHG55" s="55"/>
      <c r="DHH55" s="55"/>
      <c r="DHI55" s="55"/>
      <c r="DHJ55" s="55"/>
      <c r="DHK55" s="55"/>
      <c r="DHL55" s="55"/>
      <c r="DHM55" s="55"/>
      <c r="DHN55" s="55"/>
      <c r="DHO55" s="55"/>
      <c r="DHP55" s="55"/>
      <c r="DHQ55" s="55"/>
      <c r="DHR55" s="55"/>
      <c r="DHS55" s="55"/>
      <c r="DHT55" s="55"/>
      <c r="DHU55" s="55"/>
      <c r="DHV55" s="55"/>
      <c r="DHW55" s="55"/>
      <c r="DHX55" s="55"/>
      <c r="DHY55" s="55"/>
      <c r="DHZ55" s="55"/>
      <c r="DIA55" s="55"/>
      <c r="DIB55" s="55"/>
      <c r="DIC55" s="55"/>
      <c r="DID55" s="55"/>
      <c r="DIE55" s="55"/>
      <c r="DIF55" s="55"/>
      <c r="DIG55" s="55"/>
      <c r="DIH55" s="55"/>
      <c r="DII55" s="55"/>
      <c r="DIJ55" s="55"/>
      <c r="DIK55" s="55"/>
      <c r="DIL55" s="55"/>
      <c r="DIM55" s="55"/>
      <c r="DIN55" s="55"/>
      <c r="DIO55" s="55"/>
      <c r="DIP55" s="55"/>
      <c r="DIQ55" s="55"/>
      <c r="DIR55" s="55"/>
      <c r="DIS55" s="55"/>
      <c r="DIT55" s="55"/>
      <c r="DIU55" s="55"/>
      <c r="DIV55" s="55"/>
      <c r="DIW55" s="55"/>
      <c r="DIX55" s="55"/>
      <c r="DIY55" s="55"/>
      <c r="DIZ55" s="55"/>
      <c r="DJA55" s="55"/>
      <c r="DJB55" s="55"/>
      <c r="DJC55" s="55"/>
      <c r="DJD55" s="55"/>
      <c r="DJE55" s="55"/>
      <c r="DJF55" s="55"/>
      <c r="DJG55" s="55"/>
      <c r="DJH55" s="55"/>
      <c r="DJI55" s="55"/>
      <c r="DJJ55" s="55"/>
      <c r="DJK55" s="55"/>
      <c r="DJL55" s="55"/>
      <c r="DJM55" s="55"/>
      <c r="DJN55" s="55"/>
      <c r="DJO55" s="55"/>
      <c r="DJP55" s="55"/>
      <c r="DJQ55" s="55"/>
      <c r="DJR55" s="55"/>
      <c r="DJS55" s="55"/>
      <c r="DJT55" s="55"/>
      <c r="DJU55" s="55"/>
      <c r="DJV55" s="55"/>
      <c r="DJW55" s="55"/>
      <c r="DJX55" s="55"/>
      <c r="DJY55" s="55"/>
      <c r="DJZ55" s="55"/>
      <c r="DKA55" s="55"/>
      <c r="DKB55" s="55"/>
      <c r="DKC55" s="55"/>
      <c r="DKD55" s="55"/>
      <c r="DKE55" s="55"/>
      <c r="DKF55" s="55"/>
      <c r="DKG55" s="55"/>
      <c r="DKH55" s="55"/>
      <c r="DKI55" s="55"/>
      <c r="DKJ55" s="55"/>
      <c r="DKK55" s="55"/>
      <c r="DKL55" s="55"/>
      <c r="DKM55" s="55"/>
      <c r="DKN55" s="55"/>
      <c r="DKO55" s="55"/>
      <c r="DKP55" s="55"/>
      <c r="DKQ55" s="55"/>
      <c r="DKR55" s="55"/>
      <c r="DKS55" s="55"/>
      <c r="DKT55" s="55"/>
      <c r="DKU55" s="55"/>
      <c r="DKV55" s="55"/>
      <c r="DKW55" s="55"/>
      <c r="DKX55" s="55"/>
      <c r="DKY55" s="55"/>
      <c r="DKZ55" s="55"/>
      <c r="DLA55" s="55"/>
      <c r="DLB55" s="55"/>
      <c r="DLC55" s="55"/>
      <c r="DLD55" s="55"/>
      <c r="DLE55" s="55"/>
      <c r="DLF55" s="55"/>
      <c r="DLG55" s="55"/>
      <c r="DLH55" s="55"/>
      <c r="DLI55" s="55"/>
      <c r="DLJ55" s="55"/>
      <c r="DLK55" s="55"/>
      <c r="DLL55" s="55"/>
      <c r="DLM55" s="55"/>
      <c r="DLN55" s="55"/>
      <c r="DLO55" s="55"/>
      <c r="DLP55" s="55"/>
      <c r="DLQ55" s="55"/>
      <c r="DLR55" s="55"/>
      <c r="DLS55" s="55"/>
      <c r="DLT55" s="55"/>
      <c r="DLU55" s="55"/>
      <c r="DLV55" s="55"/>
      <c r="DLW55" s="55"/>
      <c r="DLX55" s="55"/>
      <c r="DLY55" s="55"/>
      <c r="DLZ55" s="55"/>
      <c r="DMA55" s="55"/>
      <c r="DMB55" s="55"/>
      <c r="DMC55" s="55"/>
      <c r="DMD55" s="55"/>
      <c r="DME55" s="55"/>
      <c r="DMF55" s="55"/>
      <c r="DMG55" s="55"/>
      <c r="DMH55" s="55"/>
      <c r="DMI55" s="55"/>
      <c r="DMJ55" s="55"/>
      <c r="DMK55" s="55"/>
      <c r="DML55" s="55"/>
      <c r="DMM55" s="55"/>
      <c r="DMN55" s="55"/>
      <c r="DMO55" s="55"/>
      <c r="DMP55" s="55"/>
      <c r="DMQ55" s="55"/>
      <c r="DMR55" s="55"/>
      <c r="DMS55" s="55"/>
      <c r="DMT55" s="55"/>
      <c r="DMU55" s="55"/>
      <c r="DMV55" s="55"/>
      <c r="DMW55" s="55"/>
      <c r="DMX55" s="55"/>
      <c r="DMY55" s="55"/>
      <c r="DMZ55" s="55"/>
      <c r="DNA55" s="55"/>
      <c r="DNB55" s="55"/>
      <c r="DNC55" s="55"/>
      <c r="DND55" s="55"/>
      <c r="DNE55" s="55"/>
      <c r="DNF55" s="55"/>
      <c r="DNG55" s="55"/>
      <c r="DNH55" s="55"/>
      <c r="DNI55" s="55"/>
      <c r="DNJ55" s="55"/>
      <c r="DNK55" s="55"/>
      <c r="DNL55" s="55"/>
      <c r="DNM55" s="55"/>
      <c r="DNN55" s="55"/>
      <c r="DNO55" s="55"/>
      <c r="DNP55" s="55"/>
      <c r="DNQ55" s="55"/>
      <c r="DNR55" s="55"/>
      <c r="DNS55" s="55"/>
      <c r="DNT55" s="55"/>
      <c r="DNU55" s="55"/>
      <c r="DNV55" s="55"/>
      <c r="DNW55" s="55"/>
      <c r="DNX55" s="55"/>
      <c r="DNY55" s="55"/>
      <c r="DNZ55" s="55"/>
      <c r="DOA55" s="55"/>
      <c r="DOB55" s="55"/>
      <c r="DOC55" s="55"/>
      <c r="DOD55" s="55"/>
      <c r="DOE55" s="55"/>
      <c r="DOF55" s="55"/>
      <c r="DOG55" s="55"/>
      <c r="DOH55" s="55"/>
      <c r="DOI55" s="55"/>
      <c r="DOJ55" s="55"/>
      <c r="DOK55" s="55"/>
      <c r="DOL55" s="55"/>
      <c r="DOM55" s="55"/>
      <c r="DON55" s="55"/>
      <c r="DOO55" s="55"/>
      <c r="DOP55" s="55"/>
      <c r="DOQ55" s="55"/>
      <c r="DOR55" s="55"/>
      <c r="DOS55" s="55"/>
      <c r="DOT55" s="55"/>
      <c r="DOU55" s="55"/>
      <c r="DOV55" s="55"/>
      <c r="DOW55" s="55"/>
      <c r="DOX55" s="55"/>
      <c r="DOY55" s="55"/>
      <c r="DOZ55" s="55"/>
      <c r="DPA55" s="55"/>
      <c r="DPB55" s="55"/>
      <c r="DPC55" s="55"/>
      <c r="DPD55" s="55"/>
      <c r="DPE55" s="55"/>
      <c r="DPF55" s="55"/>
      <c r="DPG55" s="55"/>
      <c r="DPH55" s="55"/>
      <c r="DPI55" s="55"/>
      <c r="DPJ55" s="55"/>
      <c r="DPK55" s="55"/>
      <c r="DPL55" s="55"/>
      <c r="DPM55" s="55"/>
      <c r="DPN55" s="55"/>
      <c r="DPO55" s="55"/>
      <c r="DPP55" s="55"/>
      <c r="DPQ55" s="55"/>
      <c r="DPR55" s="55"/>
      <c r="DPS55" s="55"/>
      <c r="DPT55" s="55"/>
      <c r="DPU55" s="55"/>
      <c r="DPV55" s="55"/>
      <c r="DPW55" s="55"/>
      <c r="DPX55" s="55"/>
      <c r="DPY55" s="55"/>
      <c r="DPZ55" s="55"/>
      <c r="DQA55" s="55"/>
      <c r="DQB55" s="55"/>
      <c r="DQC55" s="55"/>
      <c r="DQD55" s="55"/>
      <c r="DQE55" s="55"/>
      <c r="DQF55" s="55"/>
      <c r="DQG55" s="55"/>
      <c r="DQH55" s="55"/>
      <c r="DQI55" s="55"/>
      <c r="DQJ55" s="55"/>
      <c r="DQK55" s="55"/>
      <c r="DQL55" s="55"/>
      <c r="DQM55" s="55"/>
      <c r="DQN55" s="55"/>
      <c r="DQO55" s="55"/>
      <c r="DQP55" s="55"/>
      <c r="DQQ55" s="55"/>
      <c r="DQR55" s="55"/>
      <c r="DQS55" s="55"/>
      <c r="DQT55" s="55"/>
      <c r="DQU55" s="55"/>
      <c r="DQV55" s="55"/>
      <c r="DQW55" s="55"/>
      <c r="DQX55" s="55"/>
      <c r="DQY55" s="55"/>
      <c r="DQZ55" s="55"/>
      <c r="DRA55" s="55"/>
      <c r="DRB55" s="55"/>
      <c r="DRC55" s="55"/>
      <c r="DRD55" s="55"/>
      <c r="DRE55" s="55"/>
      <c r="DRF55" s="55"/>
      <c r="DRG55" s="55"/>
      <c r="DRH55" s="55"/>
      <c r="DRI55" s="55"/>
      <c r="DRJ55" s="55"/>
      <c r="DRK55" s="55"/>
      <c r="DRL55" s="55"/>
      <c r="DRM55" s="55"/>
      <c r="DRN55" s="55"/>
      <c r="DRO55" s="55"/>
      <c r="DRP55" s="55"/>
      <c r="DRQ55" s="55"/>
      <c r="DRR55" s="55"/>
      <c r="DRS55" s="55"/>
      <c r="DRT55" s="55"/>
      <c r="DRU55" s="55"/>
      <c r="DRV55" s="55"/>
      <c r="DRW55" s="55"/>
      <c r="DRX55" s="55"/>
      <c r="DRY55" s="55"/>
      <c r="DRZ55" s="55"/>
      <c r="DSA55" s="55"/>
      <c r="DSB55" s="55"/>
      <c r="DSC55" s="55"/>
      <c r="DSD55" s="55"/>
      <c r="DSE55" s="55"/>
      <c r="DSF55" s="55"/>
      <c r="DSG55" s="55"/>
      <c r="DSH55" s="55"/>
      <c r="DSI55" s="55"/>
      <c r="DSJ55" s="55"/>
      <c r="DSK55" s="55"/>
      <c r="DSL55" s="55"/>
      <c r="DSM55" s="55"/>
      <c r="DSN55" s="55"/>
      <c r="DSO55" s="55"/>
      <c r="DSP55" s="55"/>
      <c r="DSQ55" s="55"/>
      <c r="DSR55" s="55"/>
      <c r="DSS55" s="55"/>
      <c r="DST55" s="55"/>
      <c r="DSU55" s="55"/>
      <c r="DSV55" s="55"/>
      <c r="DSW55" s="55"/>
      <c r="DSX55" s="55"/>
      <c r="DSY55" s="55"/>
      <c r="DSZ55" s="55"/>
      <c r="DTA55" s="55"/>
      <c r="DTB55" s="55"/>
      <c r="DTC55" s="55"/>
      <c r="DTD55" s="55"/>
      <c r="DTE55" s="55"/>
      <c r="DTF55" s="55"/>
      <c r="DTG55" s="55"/>
      <c r="DTH55" s="55"/>
      <c r="DTI55" s="55"/>
      <c r="DTJ55" s="55"/>
      <c r="DTK55" s="55"/>
      <c r="DTL55" s="55"/>
      <c r="DTM55" s="55"/>
      <c r="DTN55" s="55"/>
      <c r="DTO55" s="55"/>
      <c r="DTP55" s="55"/>
      <c r="DTQ55" s="55"/>
      <c r="DTR55" s="55"/>
      <c r="DTS55" s="55"/>
      <c r="DTT55" s="55"/>
      <c r="DTU55" s="55"/>
      <c r="DTV55" s="55"/>
      <c r="DTW55" s="55"/>
      <c r="DTX55" s="55"/>
      <c r="DTY55" s="55"/>
      <c r="DTZ55" s="55"/>
      <c r="DUA55" s="55"/>
      <c r="DUB55" s="55"/>
      <c r="DUC55" s="55"/>
      <c r="DUD55" s="55"/>
      <c r="DUE55" s="55"/>
      <c r="DUF55" s="55"/>
      <c r="DUG55" s="55"/>
      <c r="DUH55" s="55"/>
      <c r="DUI55" s="55"/>
      <c r="DUJ55" s="55"/>
      <c r="DUK55" s="55"/>
      <c r="DUL55" s="55"/>
      <c r="DUM55" s="55"/>
      <c r="DUN55" s="55"/>
      <c r="DUO55" s="55"/>
      <c r="DUP55" s="55"/>
      <c r="DUQ55" s="55"/>
      <c r="DUR55" s="55"/>
      <c r="DUS55" s="55"/>
      <c r="DUT55" s="55"/>
      <c r="DUU55" s="55"/>
      <c r="DUV55" s="55"/>
      <c r="DUW55" s="55"/>
      <c r="DUX55" s="55"/>
      <c r="DUY55" s="55"/>
      <c r="DUZ55" s="55"/>
      <c r="DVA55" s="55"/>
      <c r="DVB55" s="55"/>
      <c r="DVC55" s="55"/>
      <c r="DVD55" s="55"/>
      <c r="DVE55" s="55"/>
      <c r="DVF55" s="55"/>
      <c r="DVG55" s="55"/>
      <c r="DVH55" s="55"/>
      <c r="DVI55" s="55"/>
      <c r="DVJ55" s="55"/>
      <c r="DVK55" s="55"/>
      <c r="DVL55" s="55"/>
      <c r="DVM55" s="55"/>
      <c r="DVN55" s="55"/>
      <c r="DVO55" s="55"/>
      <c r="DVP55" s="55"/>
      <c r="DVQ55" s="55"/>
      <c r="DVR55" s="55"/>
      <c r="DVS55" s="55"/>
      <c r="DVT55" s="55"/>
      <c r="DVU55" s="55"/>
      <c r="DVV55" s="55"/>
      <c r="DVW55" s="55"/>
      <c r="DVX55" s="55"/>
      <c r="DVY55" s="55"/>
      <c r="DVZ55" s="55"/>
      <c r="DWA55" s="55"/>
      <c r="DWB55" s="55"/>
      <c r="DWC55" s="55"/>
      <c r="DWD55" s="55"/>
      <c r="DWE55" s="55"/>
      <c r="DWF55" s="55"/>
      <c r="DWG55" s="55"/>
      <c r="DWH55" s="55"/>
      <c r="DWI55" s="55"/>
      <c r="DWJ55" s="55"/>
      <c r="DWK55" s="55"/>
      <c r="DWL55" s="55"/>
      <c r="DWM55" s="55"/>
      <c r="DWN55" s="55"/>
      <c r="DWO55" s="55"/>
      <c r="DWP55" s="55"/>
      <c r="DWQ55" s="55"/>
      <c r="DWR55" s="55"/>
      <c r="DWS55" s="55"/>
      <c r="DWT55" s="55"/>
      <c r="DWU55" s="55"/>
      <c r="DWV55" s="55"/>
      <c r="DWW55" s="55"/>
      <c r="DWX55" s="55"/>
      <c r="DWY55" s="55"/>
      <c r="DWZ55" s="55"/>
      <c r="DXA55" s="55"/>
      <c r="DXB55" s="55"/>
      <c r="DXC55" s="55"/>
      <c r="DXD55" s="55"/>
      <c r="DXE55" s="55"/>
      <c r="DXF55" s="55"/>
      <c r="DXG55" s="55"/>
      <c r="DXH55" s="55"/>
      <c r="DXI55" s="55"/>
      <c r="DXJ55" s="55"/>
      <c r="DXK55" s="55"/>
      <c r="DXL55" s="55"/>
      <c r="DXM55" s="55"/>
      <c r="DXN55" s="55"/>
      <c r="DXO55" s="55"/>
      <c r="DXP55" s="55"/>
      <c r="DXQ55" s="55"/>
      <c r="DXR55" s="55"/>
      <c r="DXS55" s="55"/>
      <c r="DXT55" s="55"/>
      <c r="DXU55" s="55"/>
      <c r="DXV55" s="55"/>
      <c r="DXW55" s="55"/>
      <c r="DXX55" s="55"/>
      <c r="DXY55" s="55"/>
      <c r="DXZ55" s="55"/>
      <c r="DYA55" s="55"/>
      <c r="DYB55" s="55"/>
      <c r="DYC55" s="55"/>
      <c r="DYD55" s="55"/>
      <c r="DYE55" s="55"/>
      <c r="DYF55" s="55"/>
      <c r="DYG55" s="55"/>
      <c r="DYH55" s="55"/>
      <c r="DYI55" s="55"/>
      <c r="DYJ55" s="55"/>
      <c r="DYK55" s="55"/>
      <c r="DYL55" s="55"/>
      <c r="DYM55" s="55"/>
      <c r="DYN55" s="55"/>
      <c r="DYO55" s="55"/>
      <c r="DYP55" s="55"/>
      <c r="DYQ55" s="55"/>
      <c r="DYR55" s="55"/>
      <c r="DYS55" s="55"/>
      <c r="DYT55" s="55"/>
      <c r="DYU55" s="55"/>
      <c r="DYV55" s="55"/>
      <c r="DYW55" s="55"/>
      <c r="DYX55" s="55"/>
      <c r="DYY55" s="55"/>
      <c r="DYZ55" s="55"/>
      <c r="DZA55" s="55"/>
      <c r="DZB55" s="55"/>
      <c r="DZC55" s="55"/>
      <c r="DZD55" s="55"/>
      <c r="DZE55" s="55"/>
      <c r="DZF55" s="55"/>
      <c r="DZG55" s="55"/>
      <c r="DZH55" s="55"/>
      <c r="DZI55" s="55"/>
      <c r="DZJ55" s="55"/>
      <c r="DZK55" s="55"/>
      <c r="DZL55" s="55"/>
      <c r="DZM55" s="55"/>
      <c r="DZN55" s="55"/>
      <c r="DZO55" s="55"/>
      <c r="DZP55" s="55"/>
      <c r="DZQ55" s="55"/>
      <c r="DZR55" s="55"/>
      <c r="DZS55" s="55"/>
      <c r="DZT55" s="55"/>
      <c r="DZU55" s="55"/>
      <c r="DZV55" s="55"/>
      <c r="DZW55" s="55"/>
      <c r="DZX55" s="55"/>
      <c r="DZY55" s="55"/>
      <c r="DZZ55" s="55"/>
      <c r="EAA55" s="55"/>
      <c r="EAB55" s="55"/>
      <c r="EAC55" s="55"/>
      <c r="EAD55" s="55"/>
      <c r="EAE55" s="55"/>
      <c r="EAF55" s="55"/>
      <c r="EAG55" s="55"/>
      <c r="EAH55" s="55"/>
      <c r="EAI55" s="55"/>
      <c r="EAJ55" s="55"/>
      <c r="EAK55" s="55"/>
      <c r="EAL55" s="55"/>
      <c r="EAM55" s="55"/>
      <c r="EAN55" s="55"/>
      <c r="EAO55" s="55"/>
      <c r="EAP55" s="55"/>
      <c r="EAQ55" s="55"/>
      <c r="EAR55" s="55"/>
      <c r="EAS55" s="55"/>
      <c r="EAT55" s="55"/>
      <c r="EAU55" s="55"/>
      <c r="EAV55" s="55"/>
      <c r="EAW55" s="55"/>
      <c r="EAX55" s="55"/>
      <c r="EAY55" s="55"/>
      <c r="EAZ55" s="55"/>
      <c r="EBA55" s="55"/>
      <c r="EBB55" s="55"/>
      <c r="EBC55" s="55"/>
      <c r="EBD55" s="55"/>
      <c r="EBE55" s="55"/>
      <c r="EBF55" s="55"/>
      <c r="EBG55" s="55"/>
      <c r="EBH55" s="55"/>
      <c r="EBI55" s="55"/>
      <c r="EBJ55" s="55"/>
      <c r="EBK55" s="55"/>
      <c r="EBL55" s="55"/>
      <c r="EBM55" s="55"/>
      <c r="EBN55" s="55"/>
      <c r="EBO55" s="55"/>
      <c r="EBP55" s="55"/>
      <c r="EBQ55" s="55"/>
      <c r="EBR55" s="55"/>
      <c r="EBS55" s="55"/>
      <c r="EBT55" s="55"/>
      <c r="EBU55" s="55"/>
      <c r="EBV55" s="55"/>
      <c r="EBW55" s="55"/>
      <c r="EBX55" s="55"/>
      <c r="EBY55" s="55"/>
      <c r="EBZ55" s="55"/>
      <c r="ECA55" s="55"/>
      <c r="ECB55" s="55"/>
      <c r="ECC55" s="55"/>
      <c r="ECD55" s="55"/>
      <c r="ECE55" s="55"/>
      <c r="ECF55" s="55"/>
      <c r="ECG55" s="55"/>
      <c r="ECH55" s="55"/>
      <c r="ECI55" s="55"/>
      <c r="ECJ55" s="55"/>
      <c r="ECK55" s="55"/>
      <c r="ECL55" s="55"/>
      <c r="ECM55" s="55"/>
      <c r="ECN55" s="55"/>
      <c r="ECO55" s="55"/>
      <c r="ECP55" s="55"/>
      <c r="ECQ55" s="55"/>
      <c r="ECR55" s="55"/>
      <c r="ECS55" s="55"/>
      <c r="ECT55" s="55"/>
      <c r="ECU55" s="55"/>
      <c r="ECV55" s="55"/>
      <c r="ECW55" s="55"/>
      <c r="ECX55" s="55"/>
      <c r="ECY55" s="55"/>
      <c r="ECZ55" s="55"/>
      <c r="EDA55" s="55"/>
      <c r="EDB55" s="55"/>
      <c r="EDC55" s="55"/>
      <c r="EDD55" s="55"/>
      <c r="EDE55" s="55"/>
      <c r="EDF55" s="55"/>
      <c r="EDG55" s="55"/>
      <c r="EDH55" s="55"/>
      <c r="EDI55" s="55"/>
      <c r="EDJ55" s="55"/>
      <c r="EDK55" s="55"/>
      <c r="EDL55" s="55"/>
      <c r="EDM55" s="55"/>
      <c r="EDN55" s="55"/>
      <c r="EDO55" s="55"/>
      <c r="EDP55" s="55"/>
      <c r="EDQ55" s="55"/>
      <c r="EDR55" s="55"/>
      <c r="EDS55" s="55"/>
      <c r="EDT55" s="55"/>
      <c r="EDU55" s="55"/>
      <c r="EDV55" s="55"/>
      <c r="EDW55" s="55"/>
      <c r="EDX55" s="55"/>
      <c r="EDY55" s="55"/>
      <c r="EDZ55" s="55"/>
      <c r="EEA55" s="55"/>
      <c r="EEB55" s="55"/>
      <c r="EEC55" s="55"/>
      <c r="EED55" s="55"/>
      <c r="EEE55" s="55"/>
      <c r="EEF55" s="55"/>
      <c r="EEG55" s="55"/>
      <c r="EEH55" s="55"/>
      <c r="EEI55" s="55"/>
      <c r="EEJ55" s="55"/>
      <c r="EEK55" s="55"/>
      <c r="EEL55" s="55"/>
      <c r="EEM55" s="55"/>
      <c r="EEN55" s="55"/>
      <c r="EEO55" s="55"/>
      <c r="EEP55" s="55"/>
      <c r="EEQ55" s="55"/>
      <c r="EER55" s="55"/>
      <c r="EES55" s="55"/>
      <c r="EET55" s="55"/>
      <c r="EEU55" s="55"/>
      <c r="EEV55" s="55"/>
      <c r="EEW55" s="55"/>
      <c r="EEX55" s="55"/>
      <c r="EEY55" s="55"/>
      <c r="EEZ55" s="55"/>
      <c r="EFA55" s="55"/>
      <c r="EFB55" s="55"/>
      <c r="EFC55" s="55"/>
      <c r="EFD55" s="55"/>
      <c r="EFE55" s="55"/>
      <c r="EFF55" s="55"/>
      <c r="EFG55" s="55"/>
      <c r="EFH55" s="55"/>
      <c r="EFI55" s="55"/>
      <c r="EFJ55" s="55"/>
      <c r="EFK55" s="55"/>
      <c r="EFL55" s="55"/>
      <c r="EFM55" s="55"/>
      <c r="EFN55" s="55"/>
      <c r="EFO55" s="55"/>
      <c r="EFP55" s="55"/>
      <c r="EFQ55" s="55"/>
      <c r="EFR55" s="55"/>
      <c r="EFS55" s="55"/>
      <c r="EFT55" s="55"/>
      <c r="EFU55" s="55"/>
      <c r="EFV55" s="55"/>
      <c r="EFW55" s="55"/>
      <c r="EFX55" s="55"/>
      <c r="EFY55" s="55"/>
      <c r="EFZ55" s="55"/>
      <c r="EGA55" s="55"/>
      <c r="EGB55" s="55"/>
      <c r="EGC55" s="55"/>
      <c r="EGD55" s="55"/>
      <c r="EGE55" s="55"/>
      <c r="EGF55" s="55"/>
      <c r="EGG55" s="55"/>
      <c r="EGH55" s="55"/>
      <c r="EGI55" s="55"/>
      <c r="EGJ55" s="55"/>
      <c r="EGK55" s="55"/>
      <c r="EGL55" s="55"/>
      <c r="EGM55" s="55"/>
      <c r="EGN55" s="55"/>
      <c r="EGO55" s="55"/>
      <c r="EGP55" s="55"/>
      <c r="EGQ55" s="55"/>
      <c r="EGR55" s="55"/>
      <c r="EGS55" s="55"/>
      <c r="EGT55" s="55"/>
      <c r="EGU55" s="55"/>
      <c r="EGV55" s="55"/>
      <c r="EGW55" s="55"/>
      <c r="EGX55" s="55"/>
      <c r="EGY55" s="55"/>
      <c r="EGZ55" s="55"/>
      <c r="EHA55" s="55"/>
      <c r="EHB55" s="55"/>
      <c r="EHC55" s="55"/>
      <c r="EHD55" s="55"/>
      <c r="EHE55" s="55"/>
      <c r="EHF55" s="55"/>
      <c r="EHG55" s="55"/>
      <c r="EHH55" s="55"/>
      <c r="EHI55" s="55"/>
      <c r="EHJ55" s="55"/>
      <c r="EHK55" s="55"/>
      <c r="EHL55" s="55"/>
      <c r="EHM55" s="55"/>
      <c r="EHN55" s="55"/>
      <c r="EHO55" s="55"/>
      <c r="EHP55" s="55"/>
      <c r="EHQ55" s="55"/>
      <c r="EHR55" s="55"/>
      <c r="EHS55" s="55"/>
      <c r="EHT55" s="55"/>
      <c r="EHU55" s="55"/>
      <c r="EHV55" s="55"/>
      <c r="EHW55" s="55"/>
      <c r="EHX55" s="55"/>
      <c r="EHY55" s="55"/>
      <c r="EHZ55" s="55"/>
      <c r="EIA55" s="55"/>
      <c r="EIB55" s="55"/>
      <c r="EIC55" s="55"/>
      <c r="EID55" s="55"/>
      <c r="EIE55" s="55"/>
      <c r="EIF55" s="55"/>
      <c r="EIG55" s="55"/>
      <c r="EIH55" s="55"/>
      <c r="EII55" s="55"/>
      <c r="EIJ55" s="55"/>
      <c r="EIK55" s="55"/>
      <c r="EIL55" s="55"/>
      <c r="EIM55" s="55"/>
      <c r="EIN55" s="55"/>
      <c r="EIO55" s="55"/>
      <c r="EIP55" s="55"/>
      <c r="EIQ55" s="55"/>
      <c r="EIR55" s="55"/>
      <c r="EIS55" s="55"/>
      <c r="EIT55" s="55"/>
      <c r="EIU55" s="55"/>
      <c r="EIV55" s="55"/>
      <c r="EIW55" s="55"/>
      <c r="EIX55" s="55"/>
      <c r="EIY55" s="55"/>
      <c r="EIZ55" s="55"/>
      <c r="EJA55" s="55"/>
      <c r="EJB55" s="55"/>
      <c r="EJC55" s="55"/>
      <c r="EJD55" s="55"/>
      <c r="EJE55" s="55"/>
      <c r="EJF55" s="55"/>
      <c r="EJG55" s="55"/>
      <c r="EJH55" s="55"/>
      <c r="EJI55" s="55"/>
      <c r="EJJ55" s="55"/>
      <c r="EJK55" s="55"/>
      <c r="EJL55" s="55"/>
      <c r="EJM55" s="55"/>
      <c r="EJN55" s="55"/>
      <c r="EJO55" s="55"/>
      <c r="EJP55" s="55"/>
      <c r="EJQ55" s="55"/>
      <c r="EJR55" s="55"/>
      <c r="EJS55" s="55"/>
      <c r="EJT55" s="55"/>
      <c r="EJU55" s="55"/>
      <c r="EJV55" s="55"/>
      <c r="EJW55" s="55"/>
      <c r="EJX55" s="55"/>
      <c r="EJY55" s="55"/>
      <c r="EJZ55" s="55"/>
      <c r="EKA55" s="55"/>
      <c r="EKB55" s="55"/>
      <c r="EKC55" s="55"/>
      <c r="EKD55" s="55"/>
      <c r="EKE55" s="55"/>
      <c r="EKF55" s="55"/>
      <c r="EKG55" s="55"/>
      <c r="EKH55" s="55"/>
      <c r="EKI55" s="55"/>
      <c r="EKJ55" s="55"/>
      <c r="EKK55" s="55"/>
      <c r="EKL55" s="55"/>
      <c r="EKM55" s="55"/>
      <c r="EKN55" s="55"/>
      <c r="EKO55" s="55"/>
      <c r="EKP55" s="55"/>
      <c r="EKQ55" s="55"/>
      <c r="EKR55" s="55"/>
      <c r="EKS55" s="55"/>
      <c r="EKT55" s="55"/>
      <c r="EKU55" s="55"/>
      <c r="EKV55" s="55"/>
      <c r="EKW55" s="55"/>
      <c r="EKX55" s="55"/>
      <c r="EKY55" s="55"/>
      <c r="EKZ55" s="55"/>
      <c r="ELA55" s="55"/>
      <c r="ELB55" s="55"/>
      <c r="ELC55" s="55"/>
      <c r="ELD55" s="55"/>
      <c r="ELE55" s="55"/>
      <c r="ELF55" s="55"/>
      <c r="ELG55" s="55"/>
      <c r="ELH55" s="55"/>
      <c r="ELI55" s="55"/>
      <c r="ELJ55" s="55"/>
      <c r="ELK55" s="55"/>
      <c r="ELL55" s="55"/>
      <c r="ELM55" s="55"/>
      <c r="ELN55" s="55"/>
      <c r="ELO55" s="55"/>
      <c r="ELP55" s="55"/>
      <c r="ELQ55" s="55"/>
      <c r="ELR55" s="55"/>
      <c r="ELS55" s="55"/>
      <c r="ELT55" s="55"/>
      <c r="ELU55" s="55"/>
      <c r="ELV55" s="55"/>
      <c r="ELW55" s="55"/>
      <c r="ELX55" s="55"/>
      <c r="ELY55" s="55"/>
      <c r="ELZ55" s="55"/>
      <c r="EMA55" s="55"/>
      <c r="EMB55" s="55"/>
      <c r="EMC55" s="55"/>
      <c r="EMD55" s="55"/>
      <c r="EME55" s="55"/>
      <c r="EMF55" s="55"/>
      <c r="EMG55" s="55"/>
      <c r="EMH55" s="55"/>
      <c r="EMI55" s="55"/>
      <c r="EMJ55" s="55"/>
      <c r="EMK55" s="55"/>
      <c r="EML55" s="55"/>
      <c r="EMM55" s="55"/>
      <c r="EMN55" s="55"/>
      <c r="EMO55" s="55"/>
      <c r="EMP55" s="55"/>
      <c r="EMQ55" s="55"/>
      <c r="EMR55" s="55"/>
      <c r="EMS55" s="55"/>
      <c r="EMT55" s="55"/>
      <c r="EMU55" s="55"/>
      <c r="EMV55" s="55"/>
      <c r="EMW55" s="55"/>
      <c r="EMX55" s="55"/>
      <c r="EMY55" s="55"/>
      <c r="EMZ55" s="55"/>
      <c r="ENA55" s="55"/>
      <c r="ENB55" s="55"/>
      <c r="ENC55" s="55"/>
      <c r="END55" s="55"/>
      <c r="ENE55" s="55"/>
      <c r="ENF55" s="55"/>
      <c r="ENG55" s="55"/>
      <c r="ENH55" s="55"/>
      <c r="ENI55" s="55"/>
      <c r="ENJ55" s="55"/>
      <c r="ENK55" s="55"/>
      <c r="ENL55" s="55"/>
      <c r="ENM55" s="55"/>
      <c r="ENN55" s="55"/>
      <c r="ENO55" s="55"/>
      <c r="ENP55" s="55"/>
      <c r="ENQ55" s="55"/>
      <c r="ENR55" s="55"/>
      <c r="ENS55" s="55"/>
      <c r="ENT55" s="55"/>
      <c r="ENU55" s="55"/>
      <c r="ENV55" s="55"/>
      <c r="ENW55" s="55"/>
      <c r="ENX55" s="55"/>
      <c r="ENY55" s="55"/>
      <c r="ENZ55" s="55"/>
      <c r="EOA55" s="55"/>
      <c r="EOB55" s="55"/>
      <c r="EOC55" s="55"/>
      <c r="EOD55" s="55"/>
      <c r="EOE55" s="55"/>
      <c r="EOF55" s="55"/>
      <c r="EOG55" s="55"/>
      <c r="EOH55" s="55"/>
      <c r="EOI55" s="55"/>
      <c r="EOJ55" s="55"/>
      <c r="EOK55" s="55"/>
      <c r="EOL55" s="55"/>
      <c r="EOM55" s="55"/>
      <c r="EON55" s="55"/>
      <c r="EOO55" s="55"/>
      <c r="EOP55" s="55"/>
      <c r="EOQ55" s="55"/>
      <c r="EOR55" s="55"/>
      <c r="EOS55" s="55"/>
      <c r="EOT55" s="55"/>
      <c r="EOU55" s="55"/>
      <c r="EOV55" s="55"/>
      <c r="EOW55" s="55"/>
      <c r="EOX55" s="55"/>
      <c r="EOY55" s="55"/>
      <c r="EOZ55" s="55"/>
      <c r="EPA55" s="55"/>
      <c r="EPB55" s="55"/>
      <c r="EPC55" s="55"/>
      <c r="EPD55" s="55"/>
      <c r="EPE55" s="55"/>
      <c r="EPF55" s="55"/>
      <c r="EPG55" s="55"/>
      <c r="EPH55" s="55"/>
      <c r="EPI55" s="55"/>
      <c r="EPJ55" s="55"/>
      <c r="EPK55" s="55"/>
      <c r="EPL55" s="55"/>
      <c r="EPM55" s="55"/>
      <c r="EPN55" s="55"/>
      <c r="EPO55" s="55"/>
      <c r="EPP55" s="55"/>
      <c r="EPQ55" s="55"/>
      <c r="EPR55" s="55"/>
      <c r="EPS55" s="55"/>
      <c r="EPT55" s="55"/>
      <c r="EPU55" s="55"/>
      <c r="EPV55" s="55"/>
      <c r="EPW55" s="55"/>
      <c r="EPX55" s="55"/>
      <c r="EPY55" s="55"/>
      <c r="EPZ55" s="55"/>
      <c r="EQA55" s="55"/>
      <c r="EQB55" s="55"/>
      <c r="EQC55" s="55"/>
      <c r="EQD55" s="55"/>
      <c r="EQE55" s="55"/>
      <c r="EQF55" s="55"/>
      <c r="EQG55" s="55"/>
      <c r="EQH55" s="55"/>
      <c r="EQI55" s="55"/>
      <c r="EQJ55" s="55"/>
      <c r="EQK55" s="55"/>
      <c r="EQL55" s="55"/>
      <c r="EQM55" s="55"/>
      <c r="EQN55" s="55"/>
      <c r="EQO55" s="55"/>
      <c r="EQP55" s="55"/>
      <c r="EQQ55" s="55"/>
      <c r="EQR55" s="55"/>
      <c r="EQS55" s="55"/>
      <c r="EQT55" s="55"/>
      <c r="EQU55" s="55"/>
      <c r="EQV55" s="55"/>
      <c r="EQW55" s="55"/>
      <c r="EQX55" s="55"/>
      <c r="EQY55" s="55"/>
      <c r="EQZ55" s="55"/>
      <c r="ERA55" s="55"/>
      <c r="ERB55" s="55"/>
      <c r="ERC55" s="55"/>
      <c r="ERD55" s="55"/>
      <c r="ERE55" s="55"/>
      <c r="ERF55" s="55"/>
      <c r="ERG55" s="55"/>
      <c r="ERH55" s="55"/>
      <c r="ERI55" s="55"/>
      <c r="ERJ55" s="55"/>
      <c r="ERK55" s="55"/>
      <c r="ERL55" s="55"/>
      <c r="ERM55" s="55"/>
      <c r="ERN55" s="55"/>
      <c r="ERO55" s="55"/>
      <c r="ERP55" s="55"/>
      <c r="ERQ55" s="55"/>
      <c r="ERR55" s="55"/>
      <c r="ERS55" s="55"/>
      <c r="ERT55" s="55"/>
      <c r="ERU55" s="55"/>
      <c r="ERV55" s="55"/>
      <c r="ERW55" s="55"/>
      <c r="ERX55" s="55"/>
      <c r="ERY55" s="55"/>
      <c r="ERZ55" s="55"/>
      <c r="ESA55" s="55"/>
      <c r="ESB55" s="55"/>
      <c r="ESC55" s="55"/>
      <c r="ESD55" s="55"/>
      <c r="ESE55" s="55"/>
      <c r="ESF55" s="55"/>
      <c r="ESG55" s="55"/>
      <c r="ESH55" s="55"/>
      <c r="ESI55" s="55"/>
      <c r="ESJ55" s="55"/>
      <c r="ESK55" s="55"/>
      <c r="ESL55" s="55"/>
      <c r="ESM55" s="55"/>
      <c r="ESN55" s="55"/>
      <c r="ESO55" s="55"/>
      <c r="ESP55" s="55"/>
      <c r="ESQ55" s="55"/>
      <c r="ESR55" s="55"/>
      <c r="ESS55" s="55"/>
      <c r="EST55" s="55"/>
      <c r="ESU55" s="55"/>
      <c r="ESV55" s="55"/>
      <c r="ESW55" s="55"/>
      <c r="ESX55" s="55"/>
      <c r="ESY55" s="55"/>
      <c r="ESZ55" s="55"/>
      <c r="ETA55" s="55"/>
      <c r="ETB55" s="55"/>
      <c r="ETC55" s="55"/>
      <c r="ETD55" s="55"/>
      <c r="ETE55" s="55"/>
      <c r="ETF55" s="55"/>
      <c r="ETG55" s="55"/>
      <c r="ETH55" s="55"/>
      <c r="ETI55" s="55"/>
      <c r="ETJ55" s="55"/>
      <c r="ETK55" s="55"/>
      <c r="ETL55" s="55"/>
      <c r="ETM55" s="55"/>
      <c r="ETN55" s="55"/>
      <c r="ETO55" s="55"/>
      <c r="ETP55" s="55"/>
      <c r="ETQ55" s="55"/>
      <c r="ETR55" s="55"/>
      <c r="ETS55" s="55"/>
      <c r="ETT55" s="55"/>
      <c r="ETU55" s="55"/>
      <c r="ETV55" s="55"/>
      <c r="ETW55" s="55"/>
      <c r="ETX55" s="55"/>
      <c r="ETY55" s="55"/>
      <c r="ETZ55" s="55"/>
      <c r="EUA55" s="55"/>
      <c r="EUB55" s="55"/>
      <c r="EUC55" s="55"/>
      <c r="EUD55" s="55"/>
      <c r="EUE55" s="55"/>
      <c r="EUF55" s="55"/>
      <c r="EUG55" s="55"/>
      <c r="EUH55" s="55"/>
      <c r="EUI55" s="55"/>
      <c r="EUJ55" s="55"/>
      <c r="EUK55" s="55"/>
      <c r="EUL55" s="55"/>
      <c r="EUM55" s="55"/>
      <c r="EUN55" s="55"/>
      <c r="EUO55" s="55"/>
      <c r="EUP55" s="55"/>
      <c r="EUQ55" s="55"/>
      <c r="EUR55" s="55"/>
      <c r="EUS55" s="55"/>
      <c r="EUT55" s="55"/>
      <c r="EUU55" s="55"/>
      <c r="EUV55" s="55"/>
      <c r="EUW55" s="55"/>
      <c r="EUX55" s="55"/>
      <c r="EUY55" s="55"/>
      <c r="EUZ55" s="55"/>
      <c r="EVA55" s="55"/>
      <c r="EVB55" s="55"/>
      <c r="EVC55" s="55"/>
      <c r="EVD55" s="55"/>
      <c r="EVE55" s="55"/>
      <c r="EVF55" s="55"/>
      <c r="EVG55" s="55"/>
      <c r="EVH55" s="55"/>
      <c r="EVI55" s="55"/>
      <c r="EVJ55" s="55"/>
      <c r="EVK55" s="55"/>
      <c r="EVL55" s="55"/>
      <c r="EVM55" s="55"/>
      <c r="EVN55" s="55"/>
      <c r="EVO55" s="55"/>
      <c r="EVP55" s="55"/>
      <c r="EVQ55" s="55"/>
      <c r="EVR55" s="55"/>
      <c r="EVS55" s="55"/>
      <c r="EVT55" s="55"/>
      <c r="EVU55" s="55"/>
      <c r="EVV55" s="55"/>
      <c r="EVW55" s="55"/>
      <c r="EVX55" s="55"/>
      <c r="EVY55" s="55"/>
      <c r="EVZ55" s="55"/>
      <c r="EWA55" s="55"/>
      <c r="EWB55" s="55"/>
      <c r="EWC55" s="55"/>
      <c r="EWD55" s="55"/>
      <c r="EWE55" s="55"/>
      <c r="EWF55" s="55"/>
      <c r="EWG55" s="55"/>
      <c r="EWH55" s="55"/>
      <c r="EWI55" s="55"/>
      <c r="EWJ55" s="55"/>
      <c r="EWK55" s="55"/>
      <c r="EWL55" s="55"/>
      <c r="EWM55" s="55"/>
      <c r="EWN55" s="55"/>
      <c r="EWO55" s="55"/>
      <c r="EWP55" s="55"/>
      <c r="EWQ55" s="55"/>
      <c r="EWR55" s="55"/>
      <c r="EWS55" s="55"/>
      <c r="EWT55" s="55"/>
      <c r="EWU55" s="55"/>
      <c r="EWV55" s="55"/>
      <c r="EWW55" s="55"/>
      <c r="EWX55" s="55"/>
      <c r="EWY55" s="55"/>
      <c r="EWZ55" s="55"/>
      <c r="EXA55" s="55"/>
      <c r="EXB55" s="55"/>
      <c r="EXC55" s="55"/>
      <c r="EXD55" s="55"/>
      <c r="EXE55" s="55"/>
      <c r="EXF55" s="55"/>
      <c r="EXG55" s="55"/>
      <c r="EXH55" s="55"/>
      <c r="EXI55" s="55"/>
      <c r="EXJ55" s="55"/>
      <c r="EXK55" s="55"/>
      <c r="EXL55" s="55"/>
      <c r="EXM55" s="55"/>
      <c r="EXN55" s="55"/>
      <c r="EXO55" s="55"/>
      <c r="EXP55" s="55"/>
      <c r="EXQ55" s="55"/>
      <c r="EXR55" s="55"/>
      <c r="EXS55" s="55"/>
      <c r="EXT55" s="55"/>
      <c r="EXU55" s="55"/>
      <c r="EXV55" s="55"/>
      <c r="EXW55" s="55"/>
      <c r="EXX55" s="55"/>
      <c r="EXY55" s="55"/>
      <c r="EXZ55" s="55"/>
      <c r="EYA55" s="55"/>
      <c r="EYB55" s="55"/>
      <c r="EYC55" s="55"/>
      <c r="EYD55" s="55"/>
      <c r="EYE55" s="55"/>
      <c r="EYF55" s="55"/>
      <c r="EYG55" s="55"/>
      <c r="EYH55" s="55"/>
      <c r="EYI55" s="55"/>
      <c r="EYJ55" s="55"/>
      <c r="EYK55" s="55"/>
      <c r="EYL55" s="55"/>
      <c r="EYM55" s="55"/>
      <c r="EYN55" s="55"/>
      <c r="EYO55" s="55"/>
      <c r="EYP55" s="55"/>
      <c r="EYQ55" s="55"/>
      <c r="EYR55" s="55"/>
      <c r="EYS55" s="55"/>
      <c r="EYT55" s="55"/>
      <c r="EYU55" s="55"/>
      <c r="EYV55" s="55"/>
      <c r="EYW55" s="55"/>
      <c r="EYX55" s="55"/>
      <c r="EYY55" s="55"/>
      <c r="EYZ55" s="55"/>
      <c r="EZA55" s="55"/>
      <c r="EZB55" s="55"/>
      <c r="EZC55" s="55"/>
      <c r="EZD55" s="55"/>
      <c r="EZE55" s="55"/>
      <c r="EZF55" s="55"/>
      <c r="EZG55" s="55"/>
      <c r="EZH55" s="55"/>
      <c r="EZI55" s="55"/>
      <c r="EZJ55" s="55"/>
      <c r="EZK55" s="55"/>
      <c r="EZL55" s="55"/>
      <c r="EZM55" s="55"/>
      <c r="EZN55" s="55"/>
      <c r="EZO55" s="55"/>
      <c r="EZP55" s="55"/>
      <c r="EZQ55" s="55"/>
      <c r="EZR55" s="55"/>
      <c r="EZS55" s="55"/>
      <c r="EZT55" s="55"/>
      <c r="EZU55" s="55"/>
      <c r="EZV55" s="55"/>
      <c r="EZW55" s="55"/>
      <c r="EZX55" s="55"/>
      <c r="EZY55" s="55"/>
      <c r="EZZ55" s="55"/>
      <c r="FAA55" s="55"/>
      <c r="FAB55" s="55"/>
      <c r="FAC55" s="55"/>
      <c r="FAD55" s="55"/>
      <c r="FAE55" s="55"/>
      <c r="FAF55" s="55"/>
      <c r="FAG55" s="55"/>
      <c r="FAH55" s="55"/>
      <c r="FAI55" s="55"/>
      <c r="FAJ55" s="55"/>
      <c r="FAK55" s="55"/>
      <c r="FAL55" s="55"/>
      <c r="FAM55" s="55"/>
      <c r="FAN55" s="55"/>
      <c r="FAO55" s="55"/>
      <c r="FAP55" s="55"/>
      <c r="FAQ55" s="55"/>
      <c r="FAR55" s="55"/>
      <c r="FAS55" s="55"/>
      <c r="FAT55" s="55"/>
      <c r="FAU55" s="55"/>
      <c r="FAV55" s="55"/>
      <c r="FAW55" s="55"/>
      <c r="FAX55" s="55"/>
      <c r="FAY55" s="55"/>
      <c r="FAZ55" s="55"/>
      <c r="FBA55" s="55"/>
      <c r="FBB55" s="55"/>
      <c r="FBC55" s="55"/>
      <c r="FBD55" s="55"/>
      <c r="FBE55" s="55"/>
      <c r="FBF55" s="55"/>
      <c r="FBG55" s="55"/>
      <c r="FBH55" s="55"/>
      <c r="FBI55" s="55"/>
      <c r="FBJ55" s="55"/>
      <c r="FBK55" s="55"/>
      <c r="FBL55" s="55"/>
      <c r="FBM55" s="55"/>
      <c r="FBN55" s="55"/>
      <c r="FBO55" s="55"/>
      <c r="FBP55" s="55"/>
      <c r="FBQ55" s="55"/>
      <c r="FBR55" s="55"/>
      <c r="FBS55" s="55"/>
      <c r="FBT55" s="55"/>
      <c r="FBU55" s="55"/>
      <c r="FBV55" s="55"/>
      <c r="FBW55" s="55"/>
      <c r="FBX55" s="55"/>
      <c r="FBY55" s="55"/>
      <c r="FBZ55" s="55"/>
      <c r="FCA55" s="55"/>
      <c r="FCB55" s="55"/>
      <c r="FCC55" s="55"/>
      <c r="FCD55" s="55"/>
      <c r="FCE55" s="55"/>
      <c r="FCF55" s="55"/>
      <c r="FCG55" s="55"/>
      <c r="FCH55" s="55"/>
      <c r="FCI55" s="55"/>
      <c r="FCJ55" s="55"/>
      <c r="FCK55" s="55"/>
      <c r="FCL55" s="55"/>
      <c r="FCM55" s="55"/>
      <c r="FCN55" s="55"/>
      <c r="FCO55" s="55"/>
      <c r="FCP55" s="55"/>
      <c r="FCQ55" s="55"/>
      <c r="FCR55" s="55"/>
      <c r="FCS55" s="55"/>
      <c r="FCT55" s="55"/>
      <c r="FCU55" s="55"/>
      <c r="FCV55" s="55"/>
      <c r="FCW55" s="55"/>
      <c r="FCX55" s="55"/>
      <c r="FCY55" s="55"/>
      <c r="FCZ55" s="55"/>
      <c r="FDA55" s="55"/>
      <c r="FDB55" s="55"/>
      <c r="FDC55" s="55"/>
      <c r="FDD55" s="55"/>
      <c r="FDE55" s="55"/>
      <c r="FDF55" s="55"/>
      <c r="FDG55" s="55"/>
      <c r="FDH55" s="55"/>
      <c r="FDI55" s="55"/>
      <c r="FDJ55" s="55"/>
      <c r="FDK55" s="55"/>
      <c r="FDL55" s="55"/>
      <c r="FDM55" s="55"/>
      <c r="FDN55" s="55"/>
      <c r="FDO55" s="55"/>
      <c r="FDP55" s="55"/>
      <c r="FDQ55" s="55"/>
      <c r="FDR55" s="55"/>
      <c r="FDS55" s="55"/>
      <c r="FDT55" s="55"/>
      <c r="FDU55" s="55"/>
      <c r="FDV55" s="55"/>
      <c r="FDW55" s="55"/>
      <c r="FDX55" s="55"/>
      <c r="FDY55" s="55"/>
      <c r="FDZ55" s="55"/>
      <c r="FEA55" s="55"/>
      <c r="FEB55" s="55"/>
      <c r="FEC55" s="55"/>
      <c r="FED55" s="55"/>
      <c r="FEE55" s="55"/>
      <c r="FEF55" s="55"/>
      <c r="FEG55" s="55"/>
      <c r="FEH55" s="55"/>
      <c r="FEI55" s="55"/>
      <c r="FEJ55" s="55"/>
      <c r="FEK55" s="55"/>
      <c r="FEL55" s="55"/>
      <c r="FEM55" s="55"/>
      <c r="FEN55" s="55"/>
      <c r="FEO55" s="55"/>
      <c r="FEP55" s="55"/>
      <c r="FEQ55" s="55"/>
      <c r="FER55" s="55"/>
      <c r="FES55" s="55"/>
      <c r="FET55" s="55"/>
      <c r="FEU55" s="55"/>
      <c r="FEV55" s="55"/>
      <c r="FEW55" s="55"/>
      <c r="FEX55" s="55"/>
      <c r="FEY55" s="55"/>
      <c r="FEZ55" s="55"/>
      <c r="FFA55" s="55"/>
      <c r="FFB55" s="55"/>
      <c r="FFC55" s="55"/>
      <c r="FFD55" s="55"/>
      <c r="FFE55" s="55"/>
      <c r="FFF55" s="55"/>
      <c r="FFG55" s="55"/>
      <c r="FFH55" s="55"/>
      <c r="FFI55" s="55"/>
      <c r="FFJ55" s="55"/>
      <c r="FFK55" s="55"/>
      <c r="FFL55" s="55"/>
      <c r="FFM55" s="55"/>
      <c r="FFN55" s="55"/>
      <c r="FFO55" s="55"/>
      <c r="FFP55" s="55"/>
      <c r="FFQ55" s="55"/>
      <c r="FFR55" s="55"/>
      <c r="FFS55" s="55"/>
      <c r="FFT55" s="55"/>
      <c r="FFU55" s="55"/>
      <c r="FFV55" s="55"/>
      <c r="FFW55" s="55"/>
      <c r="FFX55" s="55"/>
      <c r="FFY55" s="55"/>
      <c r="FFZ55" s="55"/>
      <c r="FGA55" s="55"/>
      <c r="FGB55" s="55"/>
      <c r="FGC55" s="55"/>
      <c r="FGD55" s="55"/>
      <c r="FGE55" s="55"/>
      <c r="FGF55" s="55"/>
      <c r="FGG55" s="55"/>
      <c r="FGH55" s="55"/>
      <c r="FGI55" s="55"/>
      <c r="FGJ55" s="55"/>
      <c r="FGK55" s="55"/>
      <c r="FGL55" s="55"/>
      <c r="FGM55" s="55"/>
      <c r="FGN55" s="55"/>
      <c r="FGO55" s="55"/>
      <c r="FGP55" s="55"/>
      <c r="FGQ55" s="55"/>
      <c r="FGR55" s="55"/>
      <c r="FGS55" s="55"/>
      <c r="FGT55" s="55"/>
      <c r="FGU55" s="55"/>
      <c r="FGV55" s="55"/>
      <c r="FGW55" s="55"/>
      <c r="FGX55" s="55"/>
      <c r="FGY55" s="55"/>
      <c r="FGZ55" s="55"/>
      <c r="FHA55" s="55"/>
      <c r="FHB55" s="55"/>
      <c r="FHC55" s="55"/>
      <c r="FHD55" s="55"/>
      <c r="FHE55" s="55"/>
      <c r="FHF55" s="55"/>
      <c r="FHG55" s="55"/>
      <c r="FHH55" s="55"/>
      <c r="FHI55" s="55"/>
      <c r="FHJ55" s="55"/>
      <c r="FHK55" s="55"/>
      <c r="FHL55" s="55"/>
      <c r="FHM55" s="55"/>
      <c r="FHN55" s="55"/>
      <c r="FHO55" s="55"/>
      <c r="FHP55" s="55"/>
      <c r="FHQ55" s="55"/>
      <c r="FHR55" s="55"/>
      <c r="FHS55" s="55"/>
      <c r="FHT55" s="55"/>
      <c r="FHU55" s="55"/>
      <c r="FHV55" s="55"/>
      <c r="FHW55" s="55"/>
      <c r="FHX55" s="55"/>
      <c r="FHY55" s="55"/>
      <c r="FHZ55" s="55"/>
      <c r="FIA55" s="55"/>
      <c r="FIB55" s="55"/>
      <c r="FIC55" s="55"/>
      <c r="FID55" s="55"/>
      <c r="FIE55" s="55"/>
      <c r="FIF55" s="55"/>
      <c r="FIG55" s="55"/>
      <c r="FIH55" s="55"/>
      <c r="FII55" s="55"/>
      <c r="FIJ55" s="55"/>
      <c r="FIK55" s="55"/>
      <c r="FIL55" s="55"/>
      <c r="FIM55" s="55"/>
      <c r="FIN55" s="55"/>
      <c r="FIO55" s="55"/>
      <c r="FIP55" s="55"/>
      <c r="FIQ55" s="55"/>
      <c r="FIR55" s="55"/>
      <c r="FIS55" s="55"/>
      <c r="FIT55" s="55"/>
      <c r="FIU55" s="55"/>
      <c r="FIV55" s="55"/>
      <c r="FIW55" s="55"/>
      <c r="FIX55" s="55"/>
      <c r="FIY55" s="55"/>
      <c r="FIZ55" s="55"/>
      <c r="FJA55" s="55"/>
      <c r="FJB55" s="55"/>
      <c r="FJC55" s="55"/>
      <c r="FJD55" s="55"/>
      <c r="FJE55" s="55"/>
      <c r="FJF55" s="55"/>
      <c r="FJG55" s="55"/>
      <c r="FJH55" s="55"/>
      <c r="FJI55" s="55"/>
      <c r="FJJ55" s="55"/>
      <c r="FJK55" s="55"/>
      <c r="FJL55" s="55"/>
      <c r="FJM55" s="55"/>
      <c r="FJN55" s="55"/>
      <c r="FJO55" s="55"/>
      <c r="FJP55" s="55"/>
      <c r="FJQ55" s="55"/>
      <c r="FJR55" s="55"/>
      <c r="FJS55" s="55"/>
      <c r="FJT55" s="55"/>
      <c r="FJU55" s="55"/>
      <c r="FJV55" s="55"/>
      <c r="FJW55" s="55"/>
      <c r="FJX55" s="55"/>
      <c r="FJY55" s="55"/>
      <c r="FJZ55" s="55"/>
      <c r="FKA55" s="55"/>
      <c r="FKB55" s="55"/>
      <c r="FKC55" s="55"/>
      <c r="FKD55" s="55"/>
      <c r="FKE55" s="55"/>
      <c r="FKF55" s="55"/>
      <c r="FKG55" s="55"/>
      <c r="FKH55" s="55"/>
      <c r="FKI55" s="55"/>
      <c r="FKJ55" s="55"/>
      <c r="FKK55" s="55"/>
      <c r="FKL55" s="55"/>
      <c r="FKM55" s="55"/>
      <c r="FKN55" s="55"/>
      <c r="FKO55" s="55"/>
      <c r="FKP55" s="55"/>
      <c r="FKQ55" s="55"/>
      <c r="FKR55" s="55"/>
      <c r="FKS55" s="55"/>
      <c r="FKT55" s="55"/>
      <c r="FKU55" s="55"/>
      <c r="FKV55" s="55"/>
      <c r="FKW55" s="55"/>
      <c r="FKX55" s="55"/>
      <c r="FKY55" s="55"/>
      <c r="FKZ55" s="55"/>
      <c r="FLA55" s="55"/>
      <c r="FLB55" s="55"/>
      <c r="FLC55" s="55"/>
      <c r="FLD55" s="55"/>
      <c r="FLE55" s="55"/>
      <c r="FLF55" s="55"/>
      <c r="FLG55" s="55"/>
      <c r="FLH55" s="55"/>
      <c r="FLI55" s="55"/>
      <c r="FLJ55" s="55"/>
      <c r="FLK55" s="55"/>
      <c r="FLL55" s="55"/>
      <c r="FLM55" s="55"/>
      <c r="FLN55" s="55"/>
      <c r="FLO55" s="55"/>
      <c r="FLP55" s="55"/>
      <c r="FLQ55" s="55"/>
      <c r="FLR55" s="55"/>
      <c r="FLS55" s="55"/>
      <c r="FLT55" s="55"/>
      <c r="FLU55" s="55"/>
      <c r="FLV55" s="55"/>
      <c r="FLW55" s="55"/>
      <c r="FLX55" s="55"/>
      <c r="FLY55" s="55"/>
      <c r="FLZ55" s="55"/>
      <c r="FMA55" s="55"/>
      <c r="FMB55" s="55"/>
      <c r="FMC55" s="55"/>
      <c r="FMD55" s="55"/>
      <c r="FME55" s="55"/>
      <c r="FMF55" s="55"/>
      <c r="FMG55" s="55"/>
      <c r="FMH55" s="55"/>
      <c r="FMI55" s="55"/>
      <c r="FMJ55" s="55"/>
      <c r="FMK55" s="55"/>
      <c r="FML55" s="55"/>
      <c r="FMM55" s="55"/>
      <c r="FMN55" s="55"/>
      <c r="FMO55" s="55"/>
      <c r="FMP55" s="55"/>
      <c r="FMQ55" s="55"/>
      <c r="FMR55" s="55"/>
      <c r="FMS55" s="55"/>
      <c r="FMT55" s="55"/>
      <c r="FMU55" s="55"/>
      <c r="FMV55" s="55"/>
      <c r="FMW55" s="55"/>
      <c r="FMX55" s="55"/>
      <c r="FMY55" s="55"/>
      <c r="FMZ55" s="55"/>
      <c r="FNA55" s="55"/>
      <c r="FNB55" s="55"/>
      <c r="FNC55" s="55"/>
      <c r="FND55" s="55"/>
      <c r="FNE55" s="55"/>
      <c r="FNF55" s="55"/>
      <c r="FNG55" s="55"/>
      <c r="FNH55" s="55"/>
      <c r="FNI55" s="55"/>
      <c r="FNJ55" s="55"/>
      <c r="FNK55" s="55"/>
      <c r="FNL55" s="55"/>
      <c r="FNM55" s="55"/>
      <c r="FNN55" s="55"/>
      <c r="FNO55" s="55"/>
      <c r="FNP55" s="55"/>
      <c r="FNQ55" s="55"/>
      <c r="FNR55" s="55"/>
      <c r="FNS55" s="55"/>
      <c r="FNT55" s="55"/>
      <c r="FNU55" s="55"/>
      <c r="FNV55" s="55"/>
      <c r="FNW55" s="55"/>
      <c r="FNX55" s="55"/>
      <c r="FNY55" s="55"/>
      <c r="FNZ55" s="55"/>
      <c r="FOA55" s="55"/>
      <c r="FOB55" s="55"/>
      <c r="FOC55" s="55"/>
      <c r="FOD55" s="55"/>
      <c r="FOE55" s="55"/>
      <c r="FOF55" s="55"/>
      <c r="FOG55" s="55"/>
      <c r="FOH55" s="55"/>
      <c r="FOI55" s="55"/>
      <c r="FOJ55" s="55"/>
      <c r="FOK55" s="55"/>
      <c r="FOL55" s="55"/>
      <c r="FOM55" s="55"/>
      <c r="FON55" s="55"/>
      <c r="FOO55" s="55"/>
      <c r="FOP55" s="55"/>
      <c r="FOQ55" s="55"/>
      <c r="FOR55" s="55"/>
      <c r="FOS55" s="55"/>
      <c r="FOT55" s="55"/>
      <c r="FOU55" s="55"/>
      <c r="FOV55" s="55"/>
      <c r="FOW55" s="55"/>
      <c r="FOX55" s="55"/>
      <c r="FOY55" s="55"/>
      <c r="FOZ55" s="55"/>
      <c r="FPA55" s="55"/>
      <c r="FPB55" s="55"/>
      <c r="FPC55" s="55"/>
      <c r="FPD55" s="55"/>
      <c r="FPE55" s="55"/>
      <c r="FPF55" s="55"/>
      <c r="FPG55" s="55"/>
      <c r="FPH55" s="55"/>
      <c r="FPI55" s="55"/>
      <c r="FPJ55" s="55"/>
      <c r="FPK55" s="55"/>
      <c r="FPL55" s="55"/>
      <c r="FPM55" s="55"/>
      <c r="FPN55" s="55"/>
      <c r="FPO55" s="55"/>
      <c r="FPP55" s="55"/>
      <c r="FPQ55" s="55"/>
      <c r="FPR55" s="55"/>
      <c r="FPS55" s="55"/>
      <c r="FPT55" s="55"/>
      <c r="FPU55" s="55"/>
      <c r="FPV55" s="55"/>
      <c r="FPW55" s="55"/>
      <c r="FPX55" s="55"/>
      <c r="FPY55" s="55"/>
      <c r="FPZ55" s="55"/>
      <c r="FQA55" s="55"/>
      <c r="FQB55" s="55"/>
      <c r="FQC55" s="55"/>
      <c r="FQD55" s="55"/>
      <c r="FQE55" s="55"/>
      <c r="FQF55" s="55"/>
      <c r="FQG55" s="55"/>
      <c r="FQH55" s="55"/>
      <c r="FQI55" s="55"/>
      <c r="FQJ55" s="55"/>
      <c r="FQK55" s="55"/>
      <c r="FQL55" s="55"/>
      <c r="FQM55" s="55"/>
      <c r="FQN55" s="55"/>
      <c r="FQO55" s="55"/>
      <c r="FQP55" s="55"/>
      <c r="FQQ55" s="55"/>
      <c r="FQR55" s="55"/>
      <c r="FQS55" s="55"/>
      <c r="FQT55" s="55"/>
      <c r="FQU55" s="55"/>
      <c r="FQV55" s="55"/>
      <c r="FQW55" s="55"/>
      <c r="FQX55" s="55"/>
      <c r="FQY55" s="55"/>
      <c r="FQZ55" s="55"/>
      <c r="FRA55" s="55"/>
      <c r="FRB55" s="55"/>
      <c r="FRC55" s="55"/>
      <c r="FRD55" s="55"/>
      <c r="FRE55" s="55"/>
      <c r="FRF55" s="55"/>
      <c r="FRG55" s="55"/>
      <c r="FRH55" s="55"/>
      <c r="FRI55" s="55"/>
      <c r="FRJ55" s="55"/>
      <c r="FRK55" s="55"/>
      <c r="FRL55" s="55"/>
      <c r="FRM55" s="55"/>
      <c r="FRN55" s="55"/>
      <c r="FRO55" s="55"/>
      <c r="FRP55" s="55"/>
      <c r="FRQ55" s="55"/>
      <c r="FRR55" s="55"/>
      <c r="FRS55" s="55"/>
      <c r="FRT55" s="55"/>
      <c r="FRU55" s="55"/>
      <c r="FRV55" s="55"/>
      <c r="FRW55" s="55"/>
      <c r="FRX55" s="55"/>
      <c r="FRY55" s="55"/>
      <c r="FRZ55" s="55"/>
      <c r="FSA55" s="55"/>
      <c r="FSB55" s="55"/>
      <c r="FSC55" s="55"/>
      <c r="FSD55" s="55"/>
      <c r="FSE55" s="55"/>
      <c r="FSF55" s="55"/>
      <c r="FSG55" s="55"/>
      <c r="FSH55" s="55"/>
      <c r="FSI55" s="55"/>
      <c r="FSJ55" s="55"/>
      <c r="FSK55" s="55"/>
      <c r="FSL55" s="55"/>
      <c r="FSM55" s="55"/>
      <c r="FSN55" s="55"/>
      <c r="FSO55" s="55"/>
      <c r="FSP55" s="55"/>
      <c r="FSQ55" s="55"/>
      <c r="FSR55" s="55"/>
      <c r="FSS55" s="55"/>
      <c r="FST55" s="55"/>
      <c r="FSU55" s="55"/>
      <c r="FSV55" s="55"/>
      <c r="FSW55" s="55"/>
      <c r="FSX55" s="55"/>
      <c r="FSY55" s="55"/>
      <c r="FSZ55" s="55"/>
      <c r="FTA55" s="55"/>
      <c r="FTB55" s="55"/>
      <c r="FTC55" s="55"/>
      <c r="FTD55" s="55"/>
      <c r="FTE55" s="55"/>
      <c r="FTF55" s="55"/>
      <c r="FTG55" s="55"/>
      <c r="FTH55" s="55"/>
      <c r="FTI55" s="55"/>
      <c r="FTJ55" s="55"/>
      <c r="FTK55" s="55"/>
      <c r="FTL55" s="55"/>
      <c r="FTM55" s="55"/>
      <c r="FTN55" s="55"/>
      <c r="FTO55" s="55"/>
      <c r="FTP55" s="55"/>
      <c r="FTQ55" s="55"/>
      <c r="FTR55" s="55"/>
      <c r="FTS55" s="55"/>
      <c r="FTT55" s="55"/>
      <c r="FTU55" s="55"/>
      <c r="FTV55" s="55"/>
      <c r="FTW55" s="55"/>
      <c r="FTX55" s="55"/>
      <c r="FTY55" s="55"/>
      <c r="FTZ55" s="55"/>
      <c r="FUA55" s="55"/>
      <c r="FUB55" s="55"/>
      <c r="FUC55" s="55"/>
      <c r="FUD55" s="55"/>
      <c r="FUE55" s="55"/>
      <c r="FUF55" s="55"/>
      <c r="FUG55" s="55"/>
      <c r="FUH55" s="55"/>
      <c r="FUI55" s="55"/>
      <c r="FUJ55" s="55"/>
      <c r="FUK55" s="55"/>
      <c r="FUL55" s="55"/>
      <c r="FUM55" s="55"/>
      <c r="FUN55" s="55"/>
      <c r="FUO55" s="55"/>
      <c r="FUP55" s="55"/>
      <c r="FUQ55" s="55"/>
      <c r="FUR55" s="55"/>
      <c r="FUS55" s="55"/>
      <c r="FUT55" s="55"/>
      <c r="FUU55" s="55"/>
      <c r="FUV55" s="55"/>
      <c r="FUW55" s="55"/>
      <c r="FUX55" s="55"/>
      <c r="FUY55" s="55"/>
      <c r="FUZ55" s="55"/>
      <c r="FVA55" s="55"/>
      <c r="FVB55" s="55"/>
      <c r="FVC55" s="55"/>
      <c r="FVD55" s="55"/>
      <c r="FVE55" s="55"/>
      <c r="FVF55" s="55"/>
      <c r="FVG55" s="55"/>
      <c r="FVH55" s="55"/>
      <c r="FVI55" s="55"/>
      <c r="FVJ55" s="55"/>
      <c r="FVK55" s="55"/>
      <c r="FVL55" s="55"/>
      <c r="FVM55" s="55"/>
      <c r="FVN55" s="55"/>
      <c r="FVO55" s="55"/>
      <c r="FVP55" s="55"/>
      <c r="FVQ55" s="55"/>
      <c r="FVR55" s="55"/>
      <c r="FVS55" s="55"/>
      <c r="FVT55" s="55"/>
      <c r="FVU55" s="55"/>
      <c r="FVV55" s="55"/>
      <c r="FVW55" s="55"/>
      <c r="FVX55" s="55"/>
      <c r="FVY55" s="55"/>
      <c r="FVZ55" s="55"/>
      <c r="FWA55" s="55"/>
      <c r="FWB55" s="55"/>
      <c r="FWC55" s="55"/>
      <c r="FWD55" s="55"/>
      <c r="FWE55" s="55"/>
      <c r="FWF55" s="55"/>
      <c r="FWG55" s="55"/>
      <c r="FWH55" s="55"/>
      <c r="FWI55" s="55"/>
      <c r="FWJ55" s="55"/>
      <c r="FWK55" s="55"/>
      <c r="FWL55" s="55"/>
      <c r="FWM55" s="55"/>
      <c r="FWN55" s="55"/>
      <c r="FWO55" s="55"/>
      <c r="FWP55" s="55"/>
      <c r="FWQ55" s="55"/>
      <c r="FWR55" s="55"/>
      <c r="FWS55" s="55"/>
      <c r="FWT55" s="55"/>
      <c r="FWU55" s="55"/>
      <c r="FWV55" s="55"/>
      <c r="FWW55" s="55"/>
      <c r="FWX55" s="55"/>
      <c r="FWY55" s="55"/>
      <c r="FWZ55" s="55"/>
      <c r="FXA55" s="55"/>
      <c r="FXB55" s="55"/>
      <c r="FXC55" s="55"/>
      <c r="FXD55" s="55"/>
      <c r="FXE55" s="55"/>
      <c r="FXF55" s="55"/>
      <c r="FXG55" s="55"/>
      <c r="FXH55" s="55"/>
      <c r="FXI55" s="55"/>
      <c r="FXJ55" s="55"/>
      <c r="FXK55" s="55"/>
      <c r="FXL55" s="55"/>
      <c r="FXM55" s="55"/>
      <c r="FXN55" s="55"/>
      <c r="FXO55" s="55"/>
      <c r="FXP55" s="55"/>
      <c r="FXQ55" s="55"/>
      <c r="FXR55" s="55"/>
      <c r="FXS55" s="55"/>
      <c r="FXT55" s="55"/>
      <c r="FXU55" s="55"/>
      <c r="FXV55" s="55"/>
      <c r="FXW55" s="55"/>
      <c r="FXX55" s="55"/>
      <c r="FXY55" s="55"/>
      <c r="FXZ55" s="55"/>
      <c r="FYA55" s="55"/>
      <c r="FYB55" s="55"/>
      <c r="FYC55" s="55"/>
      <c r="FYD55" s="55"/>
      <c r="FYE55" s="55"/>
      <c r="FYF55" s="55"/>
      <c r="FYG55" s="55"/>
      <c r="FYH55" s="55"/>
      <c r="FYI55" s="55"/>
      <c r="FYJ55" s="55"/>
      <c r="FYK55" s="55"/>
      <c r="FYL55" s="55"/>
      <c r="FYM55" s="55"/>
      <c r="FYN55" s="55"/>
      <c r="FYO55" s="55"/>
      <c r="FYP55" s="55"/>
      <c r="FYQ55" s="55"/>
      <c r="FYR55" s="55"/>
      <c r="FYS55" s="55"/>
      <c r="FYT55" s="55"/>
      <c r="FYU55" s="55"/>
      <c r="FYV55" s="55"/>
      <c r="FYW55" s="55"/>
      <c r="FYX55" s="55"/>
      <c r="FYY55" s="55"/>
      <c r="FYZ55" s="55"/>
      <c r="FZA55" s="55"/>
      <c r="FZB55" s="55"/>
      <c r="FZC55" s="55"/>
      <c r="FZD55" s="55"/>
      <c r="FZE55" s="55"/>
      <c r="FZF55" s="55"/>
      <c r="FZG55" s="55"/>
      <c r="FZH55" s="55"/>
      <c r="FZI55" s="55"/>
      <c r="FZJ55" s="55"/>
      <c r="FZK55" s="55"/>
      <c r="FZL55" s="55"/>
      <c r="FZM55" s="55"/>
      <c r="FZN55" s="55"/>
      <c r="FZO55" s="55"/>
      <c r="FZP55" s="55"/>
      <c r="FZQ55" s="55"/>
      <c r="FZR55" s="55"/>
      <c r="FZS55" s="55"/>
      <c r="FZT55" s="55"/>
      <c r="FZU55" s="55"/>
      <c r="FZV55" s="55"/>
      <c r="FZW55" s="55"/>
      <c r="FZX55" s="55"/>
      <c r="FZY55" s="55"/>
      <c r="FZZ55" s="55"/>
      <c r="GAA55" s="55"/>
      <c r="GAB55" s="55"/>
      <c r="GAC55" s="55"/>
      <c r="GAD55" s="55"/>
      <c r="GAE55" s="55"/>
      <c r="GAF55" s="55"/>
      <c r="GAG55" s="55"/>
      <c r="GAH55" s="55"/>
      <c r="GAI55" s="55"/>
      <c r="GAJ55" s="55"/>
      <c r="GAK55" s="55"/>
      <c r="GAL55" s="55"/>
      <c r="GAM55" s="55"/>
      <c r="GAN55" s="55"/>
      <c r="GAO55" s="55"/>
      <c r="GAP55" s="55"/>
      <c r="GAQ55" s="55"/>
      <c r="GAR55" s="55"/>
      <c r="GAS55" s="55"/>
      <c r="GAT55" s="55"/>
      <c r="GAU55" s="55"/>
      <c r="GAV55" s="55"/>
      <c r="GAW55" s="55"/>
      <c r="GAX55" s="55"/>
      <c r="GAY55" s="55"/>
      <c r="GAZ55" s="55"/>
      <c r="GBA55" s="55"/>
      <c r="GBB55" s="55"/>
      <c r="GBC55" s="55"/>
      <c r="GBD55" s="55"/>
      <c r="GBE55" s="55"/>
      <c r="GBF55" s="55"/>
      <c r="GBG55" s="55"/>
      <c r="GBH55" s="55"/>
      <c r="GBI55" s="55"/>
      <c r="GBJ55" s="55"/>
      <c r="GBK55" s="55"/>
      <c r="GBL55" s="55"/>
      <c r="GBM55" s="55"/>
      <c r="GBN55" s="55"/>
      <c r="GBO55" s="55"/>
      <c r="GBP55" s="55"/>
      <c r="GBQ55" s="55"/>
      <c r="GBR55" s="55"/>
      <c r="GBS55" s="55"/>
      <c r="GBT55" s="55"/>
      <c r="GBU55" s="55"/>
      <c r="GBV55" s="55"/>
      <c r="GBW55" s="55"/>
      <c r="GBX55" s="55"/>
      <c r="GBY55" s="55"/>
      <c r="GBZ55" s="55"/>
      <c r="GCA55" s="55"/>
      <c r="GCB55" s="55"/>
      <c r="GCC55" s="55"/>
      <c r="GCD55" s="55"/>
      <c r="GCE55" s="55"/>
      <c r="GCF55" s="55"/>
      <c r="GCG55" s="55"/>
      <c r="GCH55" s="55"/>
      <c r="GCI55" s="55"/>
      <c r="GCJ55" s="55"/>
      <c r="GCK55" s="55"/>
      <c r="GCL55" s="55"/>
      <c r="GCM55" s="55"/>
      <c r="GCN55" s="55"/>
      <c r="GCO55" s="55"/>
      <c r="GCP55" s="55"/>
      <c r="GCQ55" s="55"/>
      <c r="GCR55" s="55"/>
      <c r="GCS55" s="55"/>
      <c r="GCT55" s="55"/>
      <c r="GCU55" s="55"/>
      <c r="GCV55" s="55"/>
      <c r="GCW55" s="55"/>
      <c r="GCX55" s="55"/>
      <c r="GCY55" s="55"/>
      <c r="GCZ55" s="55"/>
      <c r="GDA55" s="55"/>
      <c r="GDB55" s="55"/>
      <c r="GDC55" s="55"/>
      <c r="GDD55" s="55"/>
      <c r="GDE55" s="55"/>
      <c r="GDF55" s="55"/>
      <c r="GDG55" s="55"/>
      <c r="GDH55" s="55"/>
      <c r="GDI55" s="55"/>
      <c r="GDJ55" s="55"/>
      <c r="GDK55" s="55"/>
      <c r="GDL55" s="55"/>
      <c r="GDM55" s="55"/>
      <c r="GDN55" s="55"/>
      <c r="GDO55" s="55"/>
      <c r="GDP55" s="55"/>
      <c r="GDQ55" s="55"/>
      <c r="GDR55" s="55"/>
      <c r="GDS55" s="55"/>
      <c r="GDT55" s="55"/>
      <c r="GDU55" s="55"/>
      <c r="GDV55" s="55"/>
      <c r="GDW55" s="55"/>
      <c r="GDX55" s="55"/>
      <c r="GDY55" s="55"/>
      <c r="GDZ55" s="55"/>
      <c r="GEA55" s="55"/>
      <c r="GEB55" s="55"/>
      <c r="GEC55" s="55"/>
      <c r="GED55" s="55"/>
      <c r="GEE55" s="55"/>
      <c r="GEF55" s="55"/>
      <c r="GEG55" s="55"/>
      <c r="GEH55" s="55"/>
      <c r="GEI55" s="55"/>
      <c r="GEJ55" s="55"/>
      <c r="GEK55" s="55"/>
      <c r="GEL55" s="55"/>
      <c r="GEM55" s="55"/>
      <c r="GEN55" s="55"/>
      <c r="GEO55" s="55"/>
      <c r="GEP55" s="55"/>
      <c r="GEQ55" s="55"/>
      <c r="GER55" s="55"/>
      <c r="GES55" s="55"/>
      <c r="GET55" s="55"/>
      <c r="GEU55" s="55"/>
      <c r="GEV55" s="55"/>
      <c r="GEW55" s="55"/>
      <c r="GEX55" s="55"/>
      <c r="GEY55" s="55"/>
      <c r="GEZ55" s="55"/>
      <c r="GFA55" s="55"/>
      <c r="GFB55" s="55"/>
      <c r="GFC55" s="55"/>
      <c r="GFD55" s="55"/>
      <c r="GFE55" s="55"/>
      <c r="GFF55" s="55"/>
      <c r="GFG55" s="55"/>
      <c r="GFH55" s="55"/>
      <c r="GFI55" s="55"/>
      <c r="GFJ55" s="55"/>
      <c r="GFK55" s="55"/>
      <c r="GFL55" s="55"/>
      <c r="GFM55" s="55"/>
      <c r="GFN55" s="55"/>
      <c r="GFO55" s="55"/>
      <c r="GFP55" s="55"/>
      <c r="GFQ55" s="55"/>
      <c r="GFR55" s="55"/>
      <c r="GFS55" s="55"/>
      <c r="GFT55" s="55"/>
      <c r="GFU55" s="55"/>
      <c r="GFV55" s="55"/>
      <c r="GFW55" s="55"/>
      <c r="GFX55" s="55"/>
      <c r="GFY55" s="55"/>
      <c r="GFZ55" s="55"/>
      <c r="GGA55" s="55"/>
      <c r="GGB55" s="55"/>
      <c r="GGC55" s="55"/>
      <c r="GGD55" s="55"/>
      <c r="GGE55" s="55"/>
      <c r="GGF55" s="55"/>
      <c r="GGG55" s="55"/>
      <c r="GGH55" s="55"/>
      <c r="GGI55" s="55"/>
      <c r="GGJ55" s="55"/>
      <c r="GGK55" s="55"/>
      <c r="GGL55" s="55"/>
      <c r="GGM55" s="55"/>
      <c r="GGN55" s="55"/>
      <c r="GGO55" s="55"/>
      <c r="GGP55" s="55"/>
      <c r="GGQ55" s="55"/>
      <c r="GGR55" s="55"/>
      <c r="GGS55" s="55"/>
      <c r="GGT55" s="55"/>
      <c r="GGU55" s="55"/>
      <c r="GGV55" s="55"/>
      <c r="GGW55" s="55"/>
      <c r="GGX55" s="55"/>
      <c r="GGY55" s="55"/>
      <c r="GGZ55" s="55"/>
      <c r="GHA55" s="55"/>
      <c r="GHB55" s="55"/>
      <c r="GHC55" s="55"/>
      <c r="GHD55" s="55"/>
      <c r="GHE55" s="55"/>
      <c r="GHF55" s="55"/>
      <c r="GHG55" s="55"/>
      <c r="GHH55" s="55"/>
      <c r="GHI55" s="55"/>
      <c r="GHJ55" s="55"/>
      <c r="GHK55" s="55"/>
      <c r="GHL55" s="55"/>
      <c r="GHM55" s="55"/>
      <c r="GHN55" s="55"/>
      <c r="GHO55" s="55"/>
      <c r="GHP55" s="55"/>
      <c r="GHQ55" s="55"/>
      <c r="GHR55" s="55"/>
      <c r="GHS55" s="55"/>
      <c r="GHT55" s="55"/>
      <c r="GHU55" s="55"/>
      <c r="GHV55" s="55"/>
      <c r="GHW55" s="55"/>
      <c r="GHX55" s="55"/>
      <c r="GHY55" s="55"/>
      <c r="GHZ55" s="55"/>
      <c r="GIA55" s="55"/>
      <c r="GIB55" s="55"/>
      <c r="GIC55" s="55"/>
      <c r="GID55" s="55"/>
      <c r="GIE55" s="55"/>
      <c r="GIF55" s="55"/>
      <c r="GIG55" s="55"/>
      <c r="GIH55" s="55"/>
      <c r="GII55" s="55"/>
      <c r="GIJ55" s="55"/>
      <c r="GIK55" s="55"/>
      <c r="GIL55" s="55"/>
      <c r="GIM55" s="55"/>
      <c r="GIN55" s="55"/>
      <c r="GIO55" s="55"/>
      <c r="GIP55" s="55"/>
      <c r="GIQ55" s="55"/>
      <c r="GIR55" s="55"/>
      <c r="GIS55" s="55"/>
      <c r="GIT55" s="55"/>
      <c r="GIU55" s="55"/>
      <c r="GIV55" s="55"/>
      <c r="GIW55" s="55"/>
      <c r="GIX55" s="55"/>
      <c r="GIY55" s="55"/>
      <c r="GIZ55" s="55"/>
      <c r="GJA55" s="55"/>
      <c r="GJB55" s="55"/>
      <c r="GJC55" s="55"/>
      <c r="GJD55" s="55"/>
      <c r="GJE55" s="55"/>
      <c r="GJF55" s="55"/>
      <c r="GJG55" s="55"/>
      <c r="GJH55" s="55"/>
      <c r="GJI55" s="55"/>
      <c r="GJJ55" s="55"/>
      <c r="GJK55" s="55"/>
      <c r="GJL55" s="55"/>
      <c r="GJM55" s="55"/>
      <c r="GJN55" s="55"/>
      <c r="GJO55" s="55"/>
      <c r="GJP55" s="55"/>
      <c r="GJQ55" s="55"/>
      <c r="GJR55" s="55"/>
      <c r="GJS55" s="55"/>
      <c r="GJT55" s="55"/>
      <c r="GJU55" s="55"/>
      <c r="GJV55" s="55"/>
      <c r="GJW55" s="55"/>
      <c r="GJX55" s="55"/>
      <c r="GJY55" s="55"/>
      <c r="GJZ55" s="55"/>
      <c r="GKA55" s="55"/>
      <c r="GKB55" s="55"/>
      <c r="GKC55" s="55"/>
      <c r="GKD55" s="55"/>
      <c r="GKE55" s="55"/>
      <c r="GKF55" s="55"/>
      <c r="GKG55" s="55"/>
      <c r="GKH55" s="55"/>
      <c r="GKI55" s="55"/>
      <c r="GKJ55" s="55"/>
      <c r="GKK55" s="55"/>
      <c r="GKL55" s="55"/>
      <c r="GKM55" s="55"/>
      <c r="GKN55" s="55"/>
      <c r="GKO55" s="55"/>
      <c r="GKP55" s="55"/>
      <c r="GKQ55" s="55"/>
      <c r="GKR55" s="55"/>
      <c r="GKS55" s="55"/>
      <c r="GKT55" s="55"/>
      <c r="GKU55" s="55"/>
      <c r="GKV55" s="55"/>
      <c r="GKW55" s="55"/>
      <c r="GKX55" s="55"/>
      <c r="GKY55" s="55"/>
      <c r="GKZ55" s="55"/>
      <c r="GLA55" s="55"/>
      <c r="GLB55" s="55"/>
      <c r="GLC55" s="55"/>
      <c r="GLD55" s="55"/>
      <c r="GLE55" s="55"/>
      <c r="GLF55" s="55"/>
      <c r="GLG55" s="55"/>
      <c r="GLH55" s="55"/>
      <c r="GLI55" s="55"/>
      <c r="GLJ55" s="55"/>
      <c r="GLK55" s="55"/>
      <c r="GLL55" s="55"/>
      <c r="GLM55" s="55"/>
      <c r="GLN55" s="55"/>
      <c r="GLO55" s="55"/>
      <c r="GLP55" s="55"/>
      <c r="GLQ55" s="55"/>
      <c r="GLR55" s="55"/>
      <c r="GLS55" s="55"/>
      <c r="GLT55" s="55"/>
      <c r="GLU55" s="55"/>
      <c r="GLV55" s="55"/>
      <c r="GLW55" s="55"/>
      <c r="GLX55" s="55"/>
      <c r="GLY55" s="55"/>
      <c r="GLZ55" s="55"/>
      <c r="GMA55" s="55"/>
      <c r="GMB55" s="55"/>
      <c r="GMC55" s="55"/>
      <c r="GMD55" s="55"/>
      <c r="GME55" s="55"/>
      <c r="GMF55" s="55"/>
      <c r="GMG55" s="55"/>
      <c r="GMH55" s="55"/>
      <c r="GMI55" s="55"/>
      <c r="GMJ55" s="55"/>
      <c r="GMK55" s="55"/>
      <c r="GML55" s="55"/>
      <c r="GMM55" s="55"/>
      <c r="GMN55" s="55"/>
      <c r="GMO55" s="55"/>
      <c r="GMP55" s="55"/>
      <c r="GMQ55" s="55"/>
      <c r="GMR55" s="55"/>
      <c r="GMS55" s="55"/>
      <c r="GMT55" s="55"/>
      <c r="GMU55" s="55"/>
      <c r="GMV55" s="55"/>
      <c r="GMW55" s="55"/>
      <c r="GMX55" s="55"/>
      <c r="GMY55" s="55"/>
      <c r="GMZ55" s="55"/>
      <c r="GNA55" s="55"/>
      <c r="GNB55" s="55"/>
      <c r="GNC55" s="55"/>
      <c r="GND55" s="55"/>
      <c r="GNE55" s="55"/>
      <c r="GNF55" s="55"/>
      <c r="GNG55" s="55"/>
      <c r="GNH55" s="55"/>
      <c r="GNI55" s="55"/>
      <c r="GNJ55" s="55"/>
      <c r="GNK55" s="55"/>
      <c r="GNL55" s="55"/>
      <c r="GNM55" s="55"/>
      <c r="GNN55" s="55"/>
      <c r="GNO55" s="55"/>
      <c r="GNP55" s="55"/>
      <c r="GNQ55" s="55"/>
      <c r="GNR55" s="55"/>
      <c r="GNS55" s="55"/>
      <c r="GNT55" s="55"/>
      <c r="GNU55" s="55"/>
      <c r="GNV55" s="55"/>
      <c r="GNW55" s="55"/>
      <c r="GNX55" s="55"/>
      <c r="GNY55" s="55"/>
      <c r="GNZ55" s="55"/>
      <c r="GOA55" s="55"/>
      <c r="GOB55" s="55"/>
      <c r="GOC55" s="55"/>
      <c r="GOD55" s="55"/>
      <c r="GOE55" s="55"/>
      <c r="GOF55" s="55"/>
      <c r="GOG55" s="55"/>
      <c r="GOH55" s="55"/>
      <c r="GOI55" s="55"/>
      <c r="GOJ55" s="55"/>
      <c r="GOK55" s="55"/>
      <c r="GOL55" s="55"/>
      <c r="GOM55" s="55"/>
      <c r="GON55" s="55"/>
      <c r="GOO55" s="55"/>
      <c r="GOP55" s="55"/>
      <c r="GOQ55" s="55"/>
      <c r="GOR55" s="55"/>
      <c r="GOS55" s="55"/>
      <c r="GOT55" s="55"/>
      <c r="GOU55" s="55"/>
      <c r="GOV55" s="55"/>
      <c r="GOW55" s="55"/>
      <c r="GOX55" s="55"/>
      <c r="GOY55" s="55"/>
      <c r="GOZ55" s="55"/>
      <c r="GPA55" s="55"/>
      <c r="GPB55" s="55"/>
      <c r="GPC55" s="55"/>
      <c r="GPD55" s="55"/>
      <c r="GPE55" s="55"/>
      <c r="GPF55" s="55"/>
      <c r="GPG55" s="55"/>
      <c r="GPH55" s="55"/>
      <c r="GPI55" s="55"/>
      <c r="GPJ55" s="55"/>
      <c r="GPK55" s="55"/>
      <c r="GPL55" s="55"/>
      <c r="GPM55" s="55"/>
      <c r="GPN55" s="55"/>
      <c r="GPO55" s="55"/>
      <c r="GPP55" s="55"/>
      <c r="GPQ55" s="55"/>
      <c r="GPR55" s="55"/>
      <c r="GPS55" s="55"/>
      <c r="GPT55" s="55"/>
      <c r="GPU55" s="55"/>
      <c r="GPV55" s="55"/>
      <c r="GPW55" s="55"/>
      <c r="GPX55" s="55"/>
      <c r="GPY55" s="55"/>
      <c r="GPZ55" s="55"/>
      <c r="GQA55" s="55"/>
      <c r="GQB55" s="55"/>
      <c r="GQC55" s="55"/>
      <c r="GQD55" s="55"/>
      <c r="GQE55" s="55"/>
      <c r="GQF55" s="55"/>
      <c r="GQG55" s="55"/>
      <c r="GQH55" s="55"/>
      <c r="GQI55" s="55"/>
      <c r="GQJ55" s="55"/>
      <c r="GQK55" s="55"/>
      <c r="GQL55" s="55"/>
      <c r="GQM55" s="55"/>
      <c r="GQN55" s="55"/>
      <c r="GQO55" s="55"/>
      <c r="GQP55" s="55"/>
      <c r="GQQ55" s="55"/>
      <c r="GQR55" s="55"/>
      <c r="GQS55" s="55"/>
      <c r="GQT55" s="55"/>
      <c r="GQU55" s="55"/>
      <c r="GQV55" s="55"/>
      <c r="GQW55" s="55"/>
      <c r="GQX55" s="55"/>
      <c r="GQY55" s="55"/>
      <c r="GQZ55" s="55"/>
      <c r="GRA55" s="55"/>
      <c r="GRB55" s="55"/>
      <c r="GRC55" s="55"/>
      <c r="GRD55" s="55"/>
      <c r="GRE55" s="55"/>
      <c r="GRF55" s="55"/>
      <c r="GRG55" s="55"/>
      <c r="GRH55" s="55"/>
      <c r="GRI55" s="55"/>
      <c r="GRJ55" s="55"/>
      <c r="GRK55" s="55"/>
      <c r="GRL55" s="55"/>
      <c r="GRM55" s="55"/>
      <c r="GRN55" s="55"/>
      <c r="GRO55" s="55"/>
      <c r="GRP55" s="55"/>
      <c r="GRQ55" s="55"/>
      <c r="GRR55" s="55"/>
      <c r="GRS55" s="55"/>
      <c r="GRT55" s="55"/>
      <c r="GRU55" s="55"/>
      <c r="GRV55" s="55"/>
      <c r="GRW55" s="55"/>
      <c r="GRX55" s="55"/>
      <c r="GRY55" s="55"/>
      <c r="GRZ55" s="55"/>
      <c r="GSA55" s="55"/>
      <c r="GSB55" s="55"/>
      <c r="GSC55" s="55"/>
      <c r="GSD55" s="55"/>
      <c r="GSE55" s="55"/>
      <c r="GSF55" s="55"/>
      <c r="GSG55" s="55"/>
      <c r="GSH55" s="55"/>
      <c r="GSI55" s="55"/>
      <c r="GSJ55" s="55"/>
      <c r="GSK55" s="55"/>
      <c r="GSL55" s="55"/>
      <c r="GSM55" s="55"/>
      <c r="GSN55" s="55"/>
      <c r="GSO55" s="55"/>
      <c r="GSP55" s="55"/>
      <c r="GSQ55" s="55"/>
      <c r="GSR55" s="55"/>
      <c r="GSS55" s="55"/>
      <c r="GST55" s="55"/>
      <c r="GSU55" s="55"/>
      <c r="GSV55" s="55"/>
      <c r="GSW55" s="55"/>
      <c r="GSX55" s="55"/>
      <c r="GSY55" s="55"/>
      <c r="GSZ55" s="55"/>
      <c r="GTA55" s="55"/>
      <c r="GTB55" s="55"/>
      <c r="GTC55" s="55"/>
      <c r="GTD55" s="55"/>
      <c r="GTE55" s="55"/>
      <c r="GTF55" s="55"/>
      <c r="GTG55" s="55"/>
      <c r="GTH55" s="55"/>
      <c r="GTI55" s="55"/>
      <c r="GTJ55" s="55"/>
      <c r="GTK55" s="55"/>
      <c r="GTL55" s="55"/>
      <c r="GTM55" s="55"/>
      <c r="GTN55" s="55"/>
      <c r="GTO55" s="55"/>
      <c r="GTP55" s="55"/>
      <c r="GTQ55" s="55"/>
      <c r="GTR55" s="55"/>
      <c r="GTS55" s="55"/>
      <c r="GTT55" s="55"/>
      <c r="GTU55" s="55"/>
      <c r="GTV55" s="55"/>
      <c r="GTW55" s="55"/>
      <c r="GTX55" s="55"/>
      <c r="GTY55" s="55"/>
      <c r="GTZ55" s="55"/>
      <c r="GUA55" s="55"/>
      <c r="GUB55" s="55"/>
      <c r="GUC55" s="55"/>
      <c r="GUD55" s="55"/>
      <c r="GUE55" s="55"/>
      <c r="GUF55" s="55"/>
      <c r="GUG55" s="55"/>
      <c r="GUH55" s="55"/>
      <c r="GUI55" s="55"/>
      <c r="GUJ55" s="55"/>
      <c r="GUK55" s="55"/>
      <c r="GUL55" s="55"/>
      <c r="GUM55" s="55"/>
      <c r="GUN55" s="55"/>
      <c r="GUO55" s="55"/>
      <c r="GUP55" s="55"/>
      <c r="GUQ55" s="55"/>
      <c r="GUR55" s="55"/>
      <c r="GUS55" s="55"/>
      <c r="GUT55" s="55"/>
      <c r="GUU55" s="55"/>
      <c r="GUV55" s="55"/>
      <c r="GUW55" s="55"/>
      <c r="GUX55" s="55"/>
      <c r="GUY55" s="55"/>
      <c r="GUZ55" s="55"/>
      <c r="GVA55" s="55"/>
      <c r="GVB55" s="55"/>
      <c r="GVC55" s="55"/>
      <c r="GVD55" s="55"/>
      <c r="GVE55" s="55"/>
      <c r="GVF55" s="55"/>
      <c r="GVG55" s="55"/>
      <c r="GVH55" s="55"/>
      <c r="GVI55" s="55"/>
      <c r="GVJ55" s="55"/>
      <c r="GVK55" s="55"/>
      <c r="GVL55" s="55"/>
      <c r="GVM55" s="55"/>
      <c r="GVN55" s="55"/>
      <c r="GVO55" s="55"/>
      <c r="GVP55" s="55"/>
      <c r="GVQ55" s="55"/>
      <c r="GVR55" s="55"/>
      <c r="GVS55" s="55"/>
      <c r="GVT55" s="55"/>
      <c r="GVU55" s="55"/>
      <c r="GVV55" s="55"/>
      <c r="GVW55" s="55"/>
      <c r="GVX55" s="55"/>
      <c r="GVY55" s="55"/>
      <c r="GVZ55" s="55"/>
      <c r="GWA55" s="55"/>
      <c r="GWB55" s="55"/>
      <c r="GWC55" s="55"/>
      <c r="GWD55" s="55"/>
      <c r="GWE55" s="55"/>
      <c r="GWF55" s="55"/>
      <c r="GWG55" s="55"/>
      <c r="GWH55" s="55"/>
      <c r="GWI55" s="55"/>
      <c r="GWJ55" s="55"/>
      <c r="GWK55" s="55"/>
      <c r="GWL55" s="55"/>
      <c r="GWM55" s="55"/>
      <c r="GWN55" s="55"/>
      <c r="GWO55" s="55"/>
      <c r="GWP55" s="55"/>
      <c r="GWQ55" s="55"/>
      <c r="GWR55" s="55"/>
      <c r="GWS55" s="55"/>
      <c r="GWT55" s="55"/>
      <c r="GWU55" s="55"/>
      <c r="GWV55" s="55"/>
      <c r="GWW55" s="55"/>
      <c r="GWX55" s="55"/>
      <c r="GWY55" s="55"/>
      <c r="GWZ55" s="55"/>
      <c r="GXA55" s="55"/>
      <c r="GXB55" s="55"/>
      <c r="GXC55" s="55"/>
      <c r="GXD55" s="55"/>
      <c r="GXE55" s="55"/>
      <c r="GXF55" s="55"/>
      <c r="GXG55" s="55"/>
      <c r="GXH55" s="55"/>
      <c r="GXI55" s="55"/>
      <c r="GXJ55" s="55"/>
      <c r="GXK55" s="55"/>
      <c r="GXL55" s="55"/>
      <c r="GXM55" s="55"/>
      <c r="GXN55" s="55"/>
      <c r="GXO55" s="55"/>
      <c r="GXP55" s="55"/>
      <c r="GXQ55" s="55"/>
      <c r="GXR55" s="55"/>
      <c r="GXS55" s="55"/>
      <c r="GXT55" s="55"/>
      <c r="GXU55" s="55"/>
      <c r="GXV55" s="55"/>
      <c r="GXW55" s="55"/>
      <c r="GXX55" s="55"/>
      <c r="GXY55" s="55"/>
      <c r="GXZ55" s="55"/>
      <c r="GYA55" s="55"/>
      <c r="GYB55" s="55"/>
      <c r="GYC55" s="55"/>
      <c r="GYD55" s="55"/>
      <c r="GYE55" s="55"/>
      <c r="GYF55" s="55"/>
      <c r="GYG55" s="55"/>
      <c r="GYH55" s="55"/>
      <c r="GYI55" s="55"/>
      <c r="GYJ55" s="55"/>
      <c r="GYK55" s="55"/>
      <c r="GYL55" s="55"/>
      <c r="GYM55" s="55"/>
      <c r="GYN55" s="55"/>
      <c r="GYO55" s="55"/>
      <c r="GYP55" s="55"/>
      <c r="GYQ55" s="55"/>
      <c r="GYR55" s="55"/>
      <c r="GYS55" s="55"/>
      <c r="GYT55" s="55"/>
      <c r="GYU55" s="55"/>
      <c r="GYV55" s="55"/>
      <c r="GYW55" s="55"/>
      <c r="GYX55" s="55"/>
      <c r="GYY55" s="55"/>
      <c r="GYZ55" s="55"/>
      <c r="GZA55" s="55"/>
      <c r="GZB55" s="55"/>
      <c r="GZC55" s="55"/>
      <c r="GZD55" s="55"/>
      <c r="GZE55" s="55"/>
      <c r="GZF55" s="55"/>
      <c r="GZG55" s="55"/>
      <c r="GZH55" s="55"/>
      <c r="GZI55" s="55"/>
      <c r="GZJ55" s="55"/>
      <c r="GZK55" s="55"/>
      <c r="GZL55" s="55"/>
      <c r="GZM55" s="55"/>
      <c r="GZN55" s="55"/>
      <c r="GZO55" s="55"/>
      <c r="GZP55" s="55"/>
      <c r="GZQ55" s="55"/>
      <c r="GZR55" s="55"/>
      <c r="GZS55" s="55"/>
      <c r="GZT55" s="55"/>
      <c r="GZU55" s="55"/>
      <c r="GZV55" s="55"/>
      <c r="GZW55" s="55"/>
      <c r="GZX55" s="55"/>
      <c r="GZY55" s="55"/>
      <c r="GZZ55" s="55"/>
      <c r="HAA55" s="55"/>
      <c r="HAB55" s="55"/>
      <c r="HAC55" s="55"/>
      <c r="HAD55" s="55"/>
      <c r="HAE55" s="55"/>
      <c r="HAF55" s="55"/>
      <c r="HAG55" s="55"/>
      <c r="HAH55" s="55"/>
      <c r="HAI55" s="55"/>
      <c r="HAJ55" s="55"/>
      <c r="HAK55" s="55"/>
      <c r="HAL55" s="55"/>
      <c r="HAM55" s="55"/>
      <c r="HAN55" s="55"/>
      <c r="HAO55" s="55"/>
      <c r="HAP55" s="55"/>
      <c r="HAQ55" s="55"/>
      <c r="HAR55" s="55"/>
      <c r="HAS55" s="55"/>
      <c r="HAT55" s="55"/>
      <c r="HAU55" s="55"/>
      <c r="HAV55" s="55"/>
      <c r="HAW55" s="55"/>
      <c r="HAX55" s="55"/>
      <c r="HAY55" s="55"/>
      <c r="HAZ55" s="55"/>
      <c r="HBA55" s="55"/>
      <c r="HBB55" s="55"/>
      <c r="HBC55" s="55"/>
      <c r="HBD55" s="55"/>
      <c r="HBE55" s="55"/>
      <c r="HBF55" s="55"/>
      <c r="HBG55" s="55"/>
      <c r="HBH55" s="55"/>
      <c r="HBI55" s="55"/>
      <c r="HBJ55" s="55"/>
      <c r="HBK55" s="55"/>
      <c r="HBL55" s="55"/>
      <c r="HBM55" s="55"/>
      <c r="HBN55" s="55"/>
      <c r="HBO55" s="55"/>
      <c r="HBP55" s="55"/>
      <c r="HBQ55" s="55"/>
      <c r="HBR55" s="55"/>
      <c r="HBS55" s="55"/>
      <c r="HBT55" s="55"/>
      <c r="HBU55" s="55"/>
      <c r="HBV55" s="55"/>
      <c r="HBW55" s="55"/>
      <c r="HBX55" s="55"/>
      <c r="HBY55" s="55"/>
      <c r="HBZ55" s="55"/>
      <c r="HCA55" s="55"/>
      <c r="HCB55" s="55"/>
      <c r="HCC55" s="55"/>
      <c r="HCD55" s="55"/>
      <c r="HCE55" s="55"/>
      <c r="HCF55" s="55"/>
      <c r="HCG55" s="55"/>
      <c r="HCH55" s="55"/>
      <c r="HCI55" s="55"/>
      <c r="HCJ55" s="55"/>
      <c r="HCK55" s="55"/>
      <c r="HCL55" s="55"/>
      <c r="HCM55" s="55"/>
      <c r="HCN55" s="55"/>
      <c r="HCO55" s="55"/>
      <c r="HCP55" s="55"/>
      <c r="HCQ55" s="55"/>
      <c r="HCR55" s="55"/>
      <c r="HCS55" s="55"/>
      <c r="HCT55" s="55"/>
      <c r="HCU55" s="55"/>
      <c r="HCV55" s="55"/>
      <c r="HCW55" s="55"/>
      <c r="HCX55" s="55"/>
      <c r="HCY55" s="55"/>
      <c r="HCZ55" s="55"/>
      <c r="HDA55" s="55"/>
      <c r="HDB55" s="55"/>
      <c r="HDC55" s="55"/>
      <c r="HDD55" s="55"/>
      <c r="HDE55" s="55"/>
      <c r="HDF55" s="55"/>
      <c r="HDG55" s="55"/>
      <c r="HDH55" s="55"/>
      <c r="HDI55" s="55"/>
      <c r="HDJ55" s="55"/>
      <c r="HDK55" s="55"/>
      <c r="HDL55" s="55"/>
      <c r="HDM55" s="55"/>
      <c r="HDN55" s="55"/>
      <c r="HDO55" s="55"/>
      <c r="HDP55" s="55"/>
      <c r="HDQ55" s="55"/>
      <c r="HDR55" s="55"/>
      <c r="HDS55" s="55"/>
      <c r="HDT55" s="55"/>
      <c r="HDU55" s="55"/>
      <c r="HDV55" s="55"/>
      <c r="HDW55" s="55"/>
      <c r="HDX55" s="55"/>
      <c r="HDY55" s="55"/>
      <c r="HDZ55" s="55"/>
      <c r="HEA55" s="55"/>
      <c r="HEB55" s="55"/>
      <c r="HEC55" s="55"/>
      <c r="HED55" s="55"/>
      <c r="HEE55" s="55"/>
      <c r="HEF55" s="55"/>
      <c r="HEG55" s="55"/>
      <c r="HEH55" s="55"/>
      <c r="HEI55" s="55"/>
      <c r="HEJ55" s="55"/>
      <c r="HEK55" s="55"/>
      <c r="HEL55" s="55"/>
      <c r="HEM55" s="55"/>
      <c r="HEN55" s="55"/>
      <c r="HEO55" s="55"/>
      <c r="HEP55" s="55"/>
      <c r="HEQ55" s="55"/>
      <c r="HER55" s="55"/>
      <c r="HES55" s="55"/>
      <c r="HET55" s="55"/>
      <c r="HEU55" s="55"/>
      <c r="HEV55" s="55"/>
      <c r="HEW55" s="55"/>
      <c r="HEX55" s="55"/>
      <c r="HEY55" s="55"/>
      <c r="HEZ55" s="55"/>
      <c r="HFA55" s="55"/>
      <c r="HFB55" s="55"/>
      <c r="HFC55" s="55"/>
      <c r="HFD55" s="55"/>
      <c r="HFE55" s="55"/>
      <c r="HFF55" s="55"/>
      <c r="HFG55" s="55"/>
      <c r="HFH55" s="55"/>
      <c r="HFI55" s="55"/>
      <c r="HFJ55" s="55"/>
      <c r="HFK55" s="55"/>
      <c r="HFL55" s="55"/>
      <c r="HFM55" s="55"/>
      <c r="HFN55" s="55"/>
      <c r="HFO55" s="55"/>
      <c r="HFP55" s="55"/>
      <c r="HFQ55" s="55"/>
      <c r="HFR55" s="55"/>
      <c r="HFS55" s="55"/>
      <c r="HFT55" s="55"/>
      <c r="HFU55" s="55"/>
      <c r="HFV55" s="55"/>
      <c r="HFW55" s="55"/>
      <c r="HFX55" s="55"/>
      <c r="HFY55" s="55"/>
      <c r="HFZ55" s="55"/>
      <c r="HGA55" s="55"/>
      <c r="HGB55" s="55"/>
      <c r="HGC55" s="55"/>
      <c r="HGD55" s="55"/>
      <c r="HGE55" s="55"/>
      <c r="HGF55" s="55"/>
      <c r="HGG55" s="55"/>
      <c r="HGH55" s="55"/>
      <c r="HGI55" s="55"/>
      <c r="HGJ55" s="55"/>
      <c r="HGK55" s="55"/>
      <c r="HGL55" s="55"/>
      <c r="HGM55" s="55"/>
      <c r="HGN55" s="55"/>
      <c r="HGO55" s="55"/>
      <c r="HGP55" s="55"/>
      <c r="HGQ55" s="55"/>
      <c r="HGR55" s="55"/>
      <c r="HGS55" s="55"/>
      <c r="HGT55" s="55"/>
      <c r="HGU55" s="55"/>
      <c r="HGV55" s="55"/>
      <c r="HGW55" s="55"/>
      <c r="HGX55" s="55"/>
      <c r="HGY55" s="55"/>
      <c r="HGZ55" s="55"/>
      <c r="HHA55" s="55"/>
      <c r="HHB55" s="55"/>
      <c r="HHC55" s="55"/>
      <c r="HHD55" s="55"/>
      <c r="HHE55" s="55"/>
      <c r="HHF55" s="55"/>
      <c r="HHG55" s="55"/>
      <c r="HHH55" s="55"/>
      <c r="HHI55" s="55"/>
      <c r="HHJ55" s="55"/>
      <c r="HHK55" s="55"/>
      <c r="HHL55" s="55"/>
      <c r="HHM55" s="55"/>
      <c r="HHN55" s="55"/>
      <c r="HHO55" s="55"/>
      <c r="HHP55" s="55"/>
      <c r="HHQ55" s="55"/>
      <c r="HHR55" s="55"/>
      <c r="HHS55" s="55"/>
      <c r="HHT55" s="55"/>
      <c r="HHU55" s="55"/>
      <c r="HHV55" s="55"/>
      <c r="HHW55" s="55"/>
      <c r="HHX55" s="55"/>
      <c r="HHY55" s="55"/>
      <c r="HHZ55" s="55"/>
      <c r="HIA55" s="55"/>
      <c r="HIB55" s="55"/>
      <c r="HIC55" s="55"/>
      <c r="HID55" s="55"/>
      <c r="HIE55" s="55"/>
      <c r="HIF55" s="55"/>
      <c r="HIG55" s="55"/>
      <c r="HIH55" s="55"/>
      <c r="HII55" s="55"/>
      <c r="HIJ55" s="55"/>
      <c r="HIK55" s="55"/>
      <c r="HIL55" s="55"/>
      <c r="HIM55" s="55"/>
      <c r="HIN55" s="55"/>
      <c r="HIO55" s="55"/>
      <c r="HIP55" s="55"/>
      <c r="HIQ55" s="55"/>
      <c r="HIR55" s="55"/>
      <c r="HIS55" s="55"/>
      <c r="HIT55" s="55"/>
      <c r="HIU55" s="55"/>
      <c r="HIV55" s="55"/>
      <c r="HIW55" s="55"/>
      <c r="HIX55" s="55"/>
      <c r="HIY55" s="55"/>
      <c r="HIZ55" s="55"/>
      <c r="HJA55" s="55"/>
      <c r="HJB55" s="55"/>
      <c r="HJC55" s="55"/>
      <c r="HJD55" s="55"/>
      <c r="HJE55" s="55"/>
      <c r="HJF55" s="55"/>
      <c r="HJG55" s="55"/>
      <c r="HJH55" s="55"/>
      <c r="HJI55" s="55"/>
      <c r="HJJ55" s="55"/>
      <c r="HJK55" s="55"/>
      <c r="HJL55" s="55"/>
      <c r="HJM55" s="55"/>
      <c r="HJN55" s="55"/>
      <c r="HJO55" s="55"/>
      <c r="HJP55" s="55"/>
      <c r="HJQ55" s="55"/>
      <c r="HJR55" s="55"/>
      <c r="HJS55" s="55"/>
      <c r="HJT55" s="55"/>
      <c r="HJU55" s="55"/>
      <c r="HJV55" s="55"/>
      <c r="HJW55" s="55"/>
      <c r="HJX55" s="55"/>
      <c r="HJY55" s="55"/>
      <c r="HJZ55" s="55"/>
      <c r="HKA55" s="55"/>
      <c r="HKB55" s="55"/>
      <c r="HKC55" s="55"/>
      <c r="HKD55" s="55"/>
      <c r="HKE55" s="55"/>
      <c r="HKF55" s="55"/>
      <c r="HKG55" s="55"/>
      <c r="HKH55" s="55"/>
      <c r="HKI55" s="55"/>
      <c r="HKJ55" s="55"/>
      <c r="HKK55" s="55"/>
      <c r="HKL55" s="55"/>
      <c r="HKM55" s="55"/>
      <c r="HKN55" s="55"/>
      <c r="HKO55" s="55"/>
      <c r="HKP55" s="55"/>
      <c r="HKQ55" s="55"/>
      <c r="HKR55" s="55"/>
      <c r="HKS55" s="55"/>
      <c r="HKT55" s="55"/>
      <c r="HKU55" s="55"/>
      <c r="HKV55" s="55"/>
      <c r="HKW55" s="55"/>
      <c r="HKX55" s="55"/>
      <c r="HKY55" s="55"/>
      <c r="HKZ55" s="55"/>
      <c r="HLA55" s="55"/>
      <c r="HLB55" s="55"/>
      <c r="HLC55" s="55"/>
      <c r="HLD55" s="55"/>
      <c r="HLE55" s="55"/>
      <c r="HLF55" s="55"/>
      <c r="HLG55" s="55"/>
      <c r="HLH55" s="55"/>
      <c r="HLI55" s="55"/>
      <c r="HLJ55" s="55"/>
      <c r="HLK55" s="55"/>
      <c r="HLL55" s="55"/>
      <c r="HLM55" s="55"/>
      <c r="HLN55" s="55"/>
      <c r="HLO55" s="55"/>
      <c r="HLP55" s="55"/>
      <c r="HLQ55" s="55"/>
      <c r="HLR55" s="55"/>
      <c r="HLS55" s="55"/>
      <c r="HLT55" s="55"/>
      <c r="HLU55" s="55"/>
      <c r="HLV55" s="55"/>
      <c r="HLW55" s="55"/>
      <c r="HLX55" s="55"/>
      <c r="HLY55" s="55"/>
      <c r="HLZ55" s="55"/>
      <c r="HMA55" s="55"/>
      <c r="HMB55" s="55"/>
      <c r="HMC55" s="55"/>
      <c r="HMD55" s="55"/>
      <c r="HME55" s="55"/>
      <c r="HMF55" s="55"/>
      <c r="HMG55" s="55"/>
      <c r="HMH55" s="55"/>
      <c r="HMI55" s="55"/>
      <c r="HMJ55" s="55"/>
      <c r="HMK55" s="55"/>
      <c r="HML55" s="55"/>
      <c r="HMM55" s="55"/>
      <c r="HMN55" s="55"/>
      <c r="HMO55" s="55"/>
      <c r="HMP55" s="55"/>
      <c r="HMQ55" s="55"/>
      <c r="HMR55" s="55"/>
      <c r="HMS55" s="55"/>
      <c r="HMT55" s="55"/>
      <c r="HMU55" s="55"/>
      <c r="HMV55" s="55"/>
      <c r="HMW55" s="55"/>
      <c r="HMX55" s="55"/>
      <c r="HMY55" s="55"/>
      <c r="HMZ55" s="55"/>
      <c r="HNA55" s="55"/>
      <c r="HNB55" s="55"/>
      <c r="HNC55" s="55"/>
      <c r="HND55" s="55"/>
      <c r="HNE55" s="55"/>
      <c r="HNF55" s="55"/>
      <c r="HNG55" s="55"/>
      <c r="HNH55" s="55"/>
      <c r="HNI55" s="55"/>
      <c r="HNJ55" s="55"/>
      <c r="HNK55" s="55"/>
      <c r="HNL55" s="55"/>
      <c r="HNM55" s="55"/>
      <c r="HNN55" s="55"/>
      <c r="HNO55" s="55"/>
      <c r="HNP55" s="55"/>
      <c r="HNQ55" s="55"/>
      <c r="HNR55" s="55"/>
      <c r="HNS55" s="55"/>
      <c r="HNT55" s="55"/>
      <c r="HNU55" s="55"/>
      <c r="HNV55" s="55"/>
      <c r="HNW55" s="55"/>
      <c r="HNX55" s="55"/>
      <c r="HNY55" s="55"/>
      <c r="HNZ55" s="55"/>
      <c r="HOA55" s="55"/>
      <c r="HOB55" s="55"/>
      <c r="HOC55" s="55"/>
      <c r="HOD55" s="55"/>
      <c r="HOE55" s="55"/>
      <c r="HOF55" s="55"/>
      <c r="HOG55" s="55"/>
      <c r="HOH55" s="55"/>
      <c r="HOI55" s="55"/>
      <c r="HOJ55" s="55"/>
      <c r="HOK55" s="55"/>
      <c r="HOL55" s="55"/>
      <c r="HOM55" s="55"/>
      <c r="HON55" s="55"/>
      <c r="HOO55" s="55"/>
      <c r="HOP55" s="55"/>
      <c r="HOQ55" s="55"/>
      <c r="HOR55" s="55"/>
      <c r="HOS55" s="55"/>
      <c r="HOT55" s="55"/>
      <c r="HOU55" s="55"/>
      <c r="HOV55" s="55"/>
      <c r="HOW55" s="55"/>
      <c r="HOX55" s="55"/>
      <c r="HOY55" s="55"/>
      <c r="HOZ55" s="55"/>
      <c r="HPA55" s="55"/>
      <c r="HPB55" s="55"/>
      <c r="HPC55" s="55"/>
      <c r="HPD55" s="55"/>
      <c r="HPE55" s="55"/>
      <c r="HPF55" s="55"/>
      <c r="HPG55" s="55"/>
      <c r="HPH55" s="55"/>
      <c r="HPI55" s="55"/>
      <c r="HPJ55" s="55"/>
      <c r="HPK55" s="55"/>
      <c r="HPL55" s="55"/>
      <c r="HPM55" s="55"/>
      <c r="HPN55" s="55"/>
      <c r="HPO55" s="55"/>
      <c r="HPP55" s="55"/>
      <c r="HPQ55" s="55"/>
      <c r="HPR55" s="55"/>
      <c r="HPS55" s="55"/>
      <c r="HPT55" s="55"/>
      <c r="HPU55" s="55"/>
      <c r="HPV55" s="55"/>
      <c r="HPW55" s="55"/>
      <c r="HPX55" s="55"/>
      <c r="HPY55" s="55"/>
      <c r="HPZ55" s="55"/>
      <c r="HQA55" s="55"/>
      <c r="HQB55" s="55"/>
      <c r="HQC55" s="55"/>
      <c r="HQD55" s="55"/>
      <c r="HQE55" s="55"/>
      <c r="HQF55" s="55"/>
      <c r="HQG55" s="55"/>
      <c r="HQH55" s="55"/>
      <c r="HQI55" s="55"/>
      <c r="HQJ55" s="55"/>
      <c r="HQK55" s="55"/>
      <c r="HQL55" s="55"/>
      <c r="HQM55" s="55"/>
      <c r="HQN55" s="55"/>
      <c r="HQO55" s="55"/>
      <c r="HQP55" s="55"/>
      <c r="HQQ55" s="55"/>
      <c r="HQR55" s="55"/>
      <c r="HQS55" s="55"/>
      <c r="HQT55" s="55"/>
      <c r="HQU55" s="55"/>
      <c r="HQV55" s="55"/>
      <c r="HQW55" s="55"/>
      <c r="HQX55" s="55"/>
      <c r="HQY55" s="55"/>
      <c r="HQZ55" s="55"/>
      <c r="HRA55" s="55"/>
      <c r="HRB55" s="55"/>
      <c r="HRC55" s="55"/>
      <c r="HRD55" s="55"/>
      <c r="HRE55" s="55"/>
      <c r="HRF55" s="55"/>
      <c r="HRG55" s="55"/>
      <c r="HRH55" s="55"/>
      <c r="HRI55" s="55"/>
      <c r="HRJ55" s="55"/>
      <c r="HRK55" s="55"/>
      <c r="HRL55" s="55"/>
      <c r="HRM55" s="55"/>
      <c r="HRN55" s="55"/>
      <c r="HRO55" s="55"/>
      <c r="HRP55" s="55"/>
      <c r="HRQ55" s="55"/>
      <c r="HRR55" s="55"/>
      <c r="HRS55" s="55"/>
      <c r="HRT55" s="55"/>
      <c r="HRU55" s="55"/>
      <c r="HRV55" s="55"/>
      <c r="HRW55" s="55"/>
      <c r="HRX55" s="55"/>
      <c r="HRY55" s="55"/>
      <c r="HRZ55" s="55"/>
      <c r="HSA55" s="55"/>
      <c r="HSB55" s="55"/>
      <c r="HSC55" s="55"/>
      <c r="HSD55" s="55"/>
      <c r="HSE55" s="55"/>
      <c r="HSF55" s="55"/>
      <c r="HSG55" s="55"/>
      <c r="HSH55" s="55"/>
      <c r="HSI55" s="55"/>
      <c r="HSJ55" s="55"/>
      <c r="HSK55" s="55"/>
      <c r="HSL55" s="55"/>
      <c r="HSM55" s="55"/>
      <c r="HSN55" s="55"/>
      <c r="HSO55" s="55"/>
      <c r="HSP55" s="55"/>
      <c r="HSQ55" s="55"/>
      <c r="HSR55" s="55"/>
      <c r="HSS55" s="55"/>
      <c r="HST55" s="55"/>
      <c r="HSU55" s="55"/>
      <c r="HSV55" s="55"/>
      <c r="HSW55" s="55"/>
      <c r="HSX55" s="55"/>
      <c r="HSY55" s="55"/>
      <c r="HSZ55" s="55"/>
      <c r="HTA55" s="55"/>
      <c r="HTB55" s="55"/>
      <c r="HTC55" s="55"/>
      <c r="HTD55" s="55"/>
      <c r="HTE55" s="55"/>
      <c r="HTF55" s="55"/>
      <c r="HTG55" s="55"/>
      <c r="HTH55" s="55"/>
      <c r="HTI55" s="55"/>
      <c r="HTJ55" s="55"/>
      <c r="HTK55" s="55"/>
      <c r="HTL55" s="55"/>
      <c r="HTM55" s="55"/>
      <c r="HTN55" s="55"/>
      <c r="HTO55" s="55"/>
      <c r="HTP55" s="55"/>
      <c r="HTQ55" s="55"/>
      <c r="HTR55" s="55"/>
      <c r="HTS55" s="55"/>
      <c r="HTT55" s="55"/>
      <c r="HTU55" s="55"/>
      <c r="HTV55" s="55"/>
      <c r="HTW55" s="55"/>
      <c r="HTX55" s="55"/>
      <c r="HTY55" s="55"/>
      <c r="HTZ55" s="55"/>
      <c r="HUA55" s="55"/>
      <c r="HUB55" s="55"/>
      <c r="HUC55" s="55"/>
      <c r="HUD55" s="55"/>
      <c r="HUE55" s="55"/>
      <c r="HUF55" s="55"/>
      <c r="HUG55" s="55"/>
      <c r="HUH55" s="55"/>
      <c r="HUI55" s="55"/>
      <c r="HUJ55" s="55"/>
      <c r="HUK55" s="55"/>
      <c r="HUL55" s="55"/>
      <c r="HUM55" s="55"/>
      <c r="HUN55" s="55"/>
      <c r="HUO55" s="55"/>
      <c r="HUP55" s="55"/>
      <c r="HUQ55" s="55"/>
      <c r="HUR55" s="55"/>
      <c r="HUS55" s="55"/>
      <c r="HUT55" s="55"/>
      <c r="HUU55" s="55"/>
      <c r="HUV55" s="55"/>
      <c r="HUW55" s="55"/>
      <c r="HUX55" s="55"/>
      <c r="HUY55" s="55"/>
      <c r="HUZ55" s="55"/>
      <c r="HVA55" s="55"/>
      <c r="HVB55" s="55"/>
      <c r="HVC55" s="55"/>
      <c r="HVD55" s="55"/>
      <c r="HVE55" s="55"/>
      <c r="HVF55" s="55"/>
      <c r="HVG55" s="55"/>
      <c r="HVH55" s="55"/>
      <c r="HVI55" s="55"/>
      <c r="HVJ55" s="55"/>
      <c r="HVK55" s="55"/>
      <c r="HVL55" s="55"/>
      <c r="HVM55" s="55"/>
      <c r="HVN55" s="55"/>
      <c r="HVO55" s="55"/>
      <c r="HVP55" s="55"/>
      <c r="HVQ55" s="55"/>
      <c r="HVR55" s="55"/>
      <c r="HVS55" s="55"/>
      <c r="HVT55" s="55"/>
      <c r="HVU55" s="55"/>
      <c r="HVV55" s="55"/>
      <c r="HVW55" s="55"/>
      <c r="HVX55" s="55"/>
      <c r="HVY55" s="55"/>
      <c r="HVZ55" s="55"/>
      <c r="HWA55" s="55"/>
      <c r="HWB55" s="55"/>
      <c r="HWC55" s="55"/>
      <c r="HWD55" s="55"/>
      <c r="HWE55" s="55"/>
      <c r="HWF55" s="55"/>
      <c r="HWG55" s="55"/>
      <c r="HWH55" s="55"/>
      <c r="HWI55" s="55"/>
      <c r="HWJ55" s="55"/>
      <c r="HWK55" s="55"/>
      <c r="HWL55" s="55"/>
      <c r="HWM55" s="55"/>
      <c r="HWN55" s="55"/>
      <c r="HWO55" s="55"/>
      <c r="HWP55" s="55"/>
      <c r="HWQ55" s="55"/>
      <c r="HWR55" s="55"/>
      <c r="HWS55" s="55"/>
      <c r="HWT55" s="55"/>
      <c r="HWU55" s="55"/>
      <c r="HWV55" s="55"/>
      <c r="HWW55" s="55"/>
      <c r="HWX55" s="55"/>
      <c r="HWY55" s="55"/>
      <c r="HWZ55" s="55"/>
      <c r="HXA55" s="55"/>
      <c r="HXB55" s="55"/>
      <c r="HXC55" s="55"/>
      <c r="HXD55" s="55"/>
      <c r="HXE55" s="55"/>
      <c r="HXF55" s="55"/>
      <c r="HXG55" s="55"/>
      <c r="HXH55" s="55"/>
      <c r="HXI55" s="55"/>
      <c r="HXJ55" s="55"/>
      <c r="HXK55" s="55"/>
      <c r="HXL55" s="55"/>
      <c r="HXM55" s="55"/>
      <c r="HXN55" s="55"/>
      <c r="HXO55" s="55"/>
      <c r="HXP55" s="55"/>
      <c r="HXQ55" s="55"/>
      <c r="HXR55" s="55"/>
      <c r="HXS55" s="55"/>
      <c r="HXT55" s="55"/>
      <c r="HXU55" s="55"/>
      <c r="HXV55" s="55"/>
      <c r="HXW55" s="55"/>
      <c r="HXX55" s="55"/>
      <c r="HXY55" s="55"/>
      <c r="HXZ55" s="55"/>
      <c r="HYA55" s="55"/>
      <c r="HYB55" s="55"/>
      <c r="HYC55" s="55"/>
      <c r="HYD55" s="55"/>
      <c r="HYE55" s="55"/>
      <c r="HYF55" s="55"/>
      <c r="HYG55" s="55"/>
      <c r="HYH55" s="55"/>
      <c r="HYI55" s="55"/>
      <c r="HYJ55" s="55"/>
      <c r="HYK55" s="55"/>
      <c r="HYL55" s="55"/>
      <c r="HYM55" s="55"/>
      <c r="HYN55" s="55"/>
      <c r="HYO55" s="55"/>
      <c r="HYP55" s="55"/>
      <c r="HYQ55" s="55"/>
      <c r="HYR55" s="55"/>
      <c r="HYS55" s="55"/>
      <c r="HYT55" s="55"/>
      <c r="HYU55" s="55"/>
      <c r="HYV55" s="55"/>
      <c r="HYW55" s="55"/>
      <c r="HYX55" s="55"/>
      <c r="HYY55" s="55"/>
      <c r="HYZ55" s="55"/>
      <c r="HZA55" s="55"/>
      <c r="HZB55" s="55"/>
      <c r="HZC55" s="55"/>
      <c r="HZD55" s="55"/>
      <c r="HZE55" s="55"/>
      <c r="HZF55" s="55"/>
      <c r="HZG55" s="55"/>
      <c r="HZH55" s="55"/>
      <c r="HZI55" s="55"/>
      <c r="HZJ55" s="55"/>
      <c r="HZK55" s="55"/>
      <c r="HZL55" s="55"/>
      <c r="HZM55" s="55"/>
      <c r="HZN55" s="55"/>
      <c r="HZO55" s="55"/>
      <c r="HZP55" s="55"/>
      <c r="HZQ55" s="55"/>
      <c r="HZR55" s="55"/>
      <c r="HZS55" s="55"/>
      <c r="HZT55" s="55"/>
      <c r="HZU55" s="55"/>
      <c r="HZV55" s="55"/>
      <c r="HZW55" s="55"/>
      <c r="HZX55" s="55"/>
      <c r="HZY55" s="55"/>
      <c r="HZZ55" s="55"/>
      <c r="IAA55" s="55"/>
      <c r="IAB55" s="55"/>
      <c r="IAC55" s="55"/>
      <c r="IAD55" s="55"/>
      <c r="IAE55" s="55"/>
      <c r="IAF55" s="55"/>
      <c r="IAG55" s="55"/>
      <c r="IAH55" s="55"/>
      <c r="IAI55" s="55"/>
      <c r="IAJ55" s="55"/>
      <c r="IAK55" s="55"/>
      <c r="IAL55" s="55"/>
      <c r="IAM55" s="55"/>
      <c r="IAN55" s="55"/>
      <c r="IAO55" s="55"/>
      <c r="IAP55" s="55"/>
      <c r="IAQ55" s="55"/>
      <c r="IAR55" s="55"/>
      <c r="IAS55" s="55"/>
      <c r="IAT55" s="55"/>
      <c r="IAU55" s="55"/>
      <c r="IAV55" s="55"/>
      <c r="IAW55" s="55"/>
      <c r="IAX55" s="55"/>
      <c r="IAY55" s="55"/>
      <c r="IAZ55" s="55"/>
      <c r="IBA55" s="55"/>
      <c r="IBB55" s="55"/>
      <c r="IBC55" s="55"/>
      <c r="IBD55" s="55"/>
      <c r="IBE55" s="55"/>
      <c r="IBF55" s="55"/>
      <c r="IBG55" s="55"/>
      <c r="IBH55" s="55"/>
      <c r="IBI55" s="55"/>
      <c r="IBJ55" s="55"/>
      <c r="IBK55" s="55"/>
      <c r="IBL55" s="55"/>
      <c r="IBM55" s="55"/>
      <c r="IBN55" s="55"/>
      <c r="IBO55" s="55"/>
      <c r="IBP55" s="55"/>
      <c r="IBQ55" s="55"/>
      <c r="IBR55" s="55"/>
      <c r="IBS55" s="55"/>
      <c r="IBT55" s="55"/>
      <c r="IBU55" s="55"/>
      <c r="IBV55" s="55"/>
      <c r="IBW55" s="55"/>
      <c r="IBX55" s="55"/>
      <c r="IBY55" s="55"/>
      <c r="IBZ55" s="55"/>
      <c r="ICA55" s="55"/>
      <c r="ICB55" s="55"/>
      <c r="ICC55" s="55"/>
      <c r="ICD55" s="55"/>
      <c r="ICE55" s="55"/>
      <c r="ICF55" s="55"/>
      <c r="ICG55" s="55"/>
      <c r="ICH55" s="55"/>
      <c r="ICI55" s="55"/>
      <c r="ICJ55" s="55"/>
      <c r="ICK55" s="55"/>
      <c r="ICL55" s="55"/>
      <c r="ICM55" s="55"/>
      <c r="ICN55" s="55"/>
      <c r="ICO55" s="55"/>
      <c r="ICP55" s="55"/>
      <c r="ICQ55" s="55"/>
      <c r="ICR55" s="55"/>
      <c r="ICS55" s="55"/>
      <c r="ICT55" s="55"/>
      <c r="ICU55" s="55"/>
      <c r="ICV55" s="55"/>
      <c r="ICW55" s="55"/>
      <c r="ICX55" s="55"/>
      <c r="ICY55" s="55"/>
      <c r="ICZ55" s="55"/>
      <c r="IDA55" s="55"/>
      <c r="IDB55" s="55"/>
      <c r="IDC55" s="55"/>
      <c r="IDD55" s="55"/>
      <c r="IDE55" s="55"/>
      <c r="IDF55" s="55"/>
      <c r="IDG55" s="55"/>
      <c r="IDH55" s="55"/>
      <c r="IDI55" s="55"/>
      <c r="IDJ55" s="55"/>
      <c r="IDK55" s="55"/>
      <c r="IDL55" s="55"/>
      <c r="IDM55" s="55"/>
      <c r="IDN55" s="55"/>
      <c r="IDO55" s="55"/>
      <c r="IDP55" s="55"/>
      <c r="IDQ55" s="55"/>
      <c r="IDR55" s="55"/>
      <c r="IDS55" s="55"/>
      <c r="IDT55" s="55"/>
      <c r="IDU55" s="55"/>
      <c r="IDV55" s="55"/>
      <c r="IDW55" s="55"/>
      <c r="IDX55" s="55"/>
      <c r="IDY55" s="55"/>
      <c r="IDZ55" s="55"/>
      <c r="IEA55" s="55"/>
      <c r="IEB55" s="55"/>
      <c r="IEC55" s="55"/>
      <c r="IED55" s="55"/>
      <c r="IEE55" s="55"/>
      <c r="IEF55" s="55"/>
      <c r="IEG55" s="55"/>
      <c r="IEH55" s="55"/>
      <c r="IEI55" s="55"/>
      <c r="IEJ55" s="55"/>
      <c r="IEK55" s="55"/>
      <c r="IEL55" s="55"/>
      <c r="IEM55" s="55"/>
      <c r="IEN55" s="55"/>
      <c r="IEO55" s="55"/>
      <c r="IEP55" s="55"/>
      <c r="IEQ55" s="55"/>
      <c r="IER55" s="55"/>
      <c r="IES55" s="55"/>
      <c r="IET55" s="55"/>
      <c r="IEU55" s="55"/>
      <c r="IEV55" s="55"/>
      <c r="IEW55" s="55"/>
      <c r="IEX55" s="55"/>
      <c r="IEY55" s="55"/>
      <c r="IEZ55" s="55"/>
      <c r="IFA55" s="55"/>
      <c r="IFB55" s="55"/>
      <c r="IFC55" s="55"/>
      <c r="IFD55" s="55"/>
      <c r="IFE55" s="55"/>
      <c r="IFF55" s="55"/>
      <c r="IFG55" s="55"/>
      <c r="IFH55" s="55"/>
      <c r="IFI55" s="55"/>
      <c r="IFJ55" s="55"/>
      <c r="IFK55" s="55"/>
      <c r="IFL55" s="55"/>
      <c r="IFM55" s="55"/>
      <c r="IFN55" s="55"/>
      <c r="IFO55" s="55"/>
      <c r="IFP55" s="55"/>
      <c r="IFQ55" s="55"/>
      <c r="IFR55" s="55"/>
      <c r="IFS55" s="55"/>
      <c r="IFT55" s="55"/>
      <c r="IFU55" s="55"/>
      <c r="IFV55" s="55"/>
      <c r="IFW55" s="55"/>
      <c r="IFX55" s="55"/>
      <c r="IFY55" s="55"/>
      <c r="IFZ55" s="55"/>
      <c r="IGA55" s="55"/>
      <c r="IGB55" s="55"/>
      <c r="IGC55" s="55"/>
      <c r="IGD55" s="55"/>
      <c r="IGE55" s="55"/>
      <c r="IGF55" s="55"/>
      <c r="IGG55" s="55"/>
      <c r="IGH55" s="55"/>
      <c r="IGI55" s="55"/>
      <c r="IGJ55" s="55"/>
      <c r="IGK55" s="55"/>
      <c r="IGL55" s="55"/>
      <c r="IGM55" s="55"/>
      <c r="IGN55" s="55"/>
      <c r="IGO55" s="55"/>
      <c r="IGP55" s="55"/>
      <c r="IGQ55" s="55"/>
      <c r="IGR55" s="55"/>
      <c r="IGS55" s="55"/>
      <c r="IGT55" s="55"/>
      <c r="IGU55" s="55"/>
      <c r="IGV55" s="55"/>
      <c r="IGW55" s="55"/>
      <c r="IGX55" s="55"/>
      <c r="IGY55" s="55"/>
      <c r="IGZ55" s="55"/>
      <c r="IHA55" s="55"/>
      <c r="IHB55" s="55"/>
      <c r="IHC55" s="55"/>
      <c r="IHD55" s="55"/>
      <c r="IHE55" s="55"/>
      <c r="IHF55" s="55"/>
      <c r="IHG55" s="55"/>
      <c r="IHH55" s="55"/>
      <c r="IHI55" s="55"/>
      <c r="IHJ55" s="55"/>
      <c r="IHK55" s="55"/>
      <c r="IHL55" s="55"/>
      <c r="IHM55" s="55"/>
      <c r="IHN55" s="55"/>
      <c r="IHO55" s="55"/>
      <c r="IHP55" s="55"/>
      <c r="IHQ55" s="55"/>
      <c r="IHR55" s="55"/>
      <c r="IHS55" s="55"/>
      <c r="IHT55" s="55"/>
      <c r="IHU55" s="55"/>
      <c r="IHV55" s="55"/>
      <c r="IHW55" s="55"/>
      <c r="IHX55" s="55"/>
      <c r="IHY55" s="55"/>
      <c r="IHZ55" s="55"/>
      <c r="IIA55" s="55"/>
      <c r="IIB55" s="55"/>
      <c r="IIC55" s="55"/>
      <c r="IID55" s="55"/>
      <c r="IIE55" s="55"/>
      <c r="IIF55" s="55"/>
      <c r="IIG55" s="55"/>
      <c r="IIH55" s="55"/>
      <c r="III55" s="55"/>
      <c r="IIJ55" s="55"/>
      <c r="IIK55" s="55"/>
      <c r="IIL55" s="55"/>
      <c r="IIM55" s="55"/>
      <c r="IIN55" s="55"/>
      <c r="IIO55" s="55"/>
      <c r="IIP55" s="55"/>
      <c r="IIQ55" s="55"/>
      <c r="IIR55" s="55"/>
      <c r="IIS55" s="55"/>
      <c r="IIT55" s="55"/>
      <c r="IIU55" s="55"/>
      <c r="IIV55" s="55"/>
      <c r="IIW55" s="55"/>
      <c r="IIX55" s="55"/>
      <c r="IIY55" s="55"/>
      <c r="IIZ55" s="55"/>
      <c r="IJA55" s="55"/>
      <c r="IJB55" s="55"/>
      <c r="IJC55" s="55"/>
      <c r="IJD55" s="55"/>
      <c r="IJE55" s="55"/>
      <c r="IJF55" s="55"/>
      <c r="IJG55" s="55"/>
      <c r="IJH55" s="55"/>
      <c r="IJI55" s="55"/>
      <c r="IJJ55" s="55"/>
      <c r="IJK55" s="55"/>
      <c r="IJL55" s="55"/>
      <c r="IJM55" s="55"/>
      <c r="IJN55" s="55"/>
      <c r="IJO55" s="55"/>
      <c r="IJP55" s="55"/>
      <c r="IJQ55" s="55"/>
      <c r="IJR55" s="55"/>
      <c r="IJS55" s="55"/>
      <c r="IJT55" s="55"/>
      <c r="IJU55" s="55"/>
      <c r="IJV55" s="55"/>
      <c r="IJW55" s="55"/>
      <c r="IJX55" s="55"/>
      <c r="IJY55" s="55"/>
      <c r="IJZ55" s="55"/>
      <c r="IKA55" s="55"/>
      <c r="IKB55" s="55"/>
      <c r="IKC55" s="55"/>
      <c r="IKD55" s="55"/>
      <c r="IKE55" s="55"/>
      <c r="IKF55" s="55"/>
      <c r="IKG55" s="55"/>
      <c r="IKH55" s="55"/>
      <c r="IKI55" s="55"/>
      <c r="IKJ55" s="55"/>
      <c r="IKK55" s="55"/>
      <c r="IKL55" s="55"/>
      <c r="IKM55" s="55"/>
      <c r="IKN55" s="55"/>
      <c r="IKO55" s="55"/>
      <c r="IKP55" s="55"/>
      <c r="IKQ55" s="55"/>
      <c r="IKR55" s="55"/>
      <c r="IKS55" s="55"/>
      <c r="IKT55" s="55"/>
      <c r="IKU55" s="55"/>
      <c r="IKV55" s="55"/>
      <c r="IKW55" s="55"/>
      <c r="IKX55" s="55"/>
      <c r="IKY55" s="55"/>
      <c r="IKZ55" s="55"/>
      <c r="ILA55" s="55"/>
      <c r="ILB55" s="55"/>
      <c r="ILC55" s="55"/>
      <c r="ILD55" s="55"/>
      <c r="ILE55" s="55"/>
      <c r="ILF55" s="55"/>
      <c r="ILG55" s="55"/>
      <c r="ILH55" s="55"/>
      <c r="ILI55" s="55"/>
      <c r="ILJ55" s="55"/>
      <c r="ILK55" s="55"/>
      <c r="ILL55" s="55"/>
      <c r="ILM55" s="55"/>
      <c r="ILN55" s="55"/>
      <c r="ILO55" s="55"/>
      <c r="ILP55" s="55"/>
      <c r="ILQ55" s="55"/>
      <c r="ILR55" s="55"/>
      <c r="ILS55" s="55"/>
      <c r="ILT55" s="55"/>
      <c r="ILU55" s="55"/>
      <c r="ILV55" s="55"/>
      <c r="ILW55" s="55"/>
      <c r="ILX55" s="55"/>
      <c r="ILY55" s="55"/>
      <c r="ILZ55" s="55"/>
      <c r="IMA55" s="55"/>
      <c r="IMB55" s="55"/>
      <c r="IMC55" s="55"/>
      <c r="IMD55" s="55"/>
      <c r="IME55" s="55"/>
      <c r="IMF55" s="55"/>
      <c r="IMG55" s="55"/>
      <c r="IMH55" s="55"/>
      <c r="IMI55" s="55"/>
      <c r="IMJ55" s="55"/>
      <c r="IMK55" s="55"/>
      <c r="IML55" s="55"/>
      <c r="IMM55" s="55"/>
      <c r="IMN55" s="55"/>
      <c r="IMO55" s="55"/>
      <c r="IMP55" s="55"/>
      <c r="IMQ55" s="55"/>
      <c r="IMR55" s="55"/>
      <c r="IMS55" s="55"/>
      <c r="IMT55" s="55"/>
      <c r="IMU55" s="55"/>
      <c r="IMV55" s="55"/>
      <c r="IMW55" s="55"/>
      <c r="IMX55" s="55"/>
      <c r="IMY55" s="55"/>
      <c r="IMZ55" s="55"/>
      <c r="INA55" s="55"/>
      <c r="INB55" s="55"/>
      <c r="INC55" s="55"/>
      <c r="IND55" s="55"/>
      <c r="INE55" s="55"/>
      <c r="INF55" s="55"/>
      <c r="ING55" s="55"/>
      <c r="INH55" s="55"/>
      <c r="INI55" s="55"/>
      <c r="INJ55" s="55"/>
      <c r="INK55" s="55"/>
      <c r="INL55" s="55"/>
      <c r="INM55" s="55"/>
      <c r="INN55" s="55"/>
      <c r="INO55" s="55"/>
      <c r="INP55" s="55"/>
      <c r="INQ55" s="55"/>
      <c r="INR55" s="55"/>
      <c r="INS55" s="55"/>
      <c r="INT55" s="55"/>
      <c r="INU55" s="55"/>
      <c r="INV55" s="55"/>
      <c r="INW55" s="55"/>
      <c r="INX55" s="55"/>
      <c r="INY55" s="55"/>
      <c r="INZ55" s="55"/>
      <c r="IOA55" s="55"/>
      <c r="IOB55" s="55"/>
      <c r="IOC55" s="55"/>
      <c r="IOD55" s="55"/>
      <c r="IOE55" s="55"/>
      <c r="IOF55" s="55"/>
      <c r="IOG55" s="55"/>
      <c r="IOH55" s="55"/>
      <c r="IOI55" s="55"/>
      <c r="IOJ55" s="55"/>
      <c r="IOK55" s="55"/>
      <c r="IOL55" s="55"/>
      <c r="IOM55" s="55"/>
      <c r="ION55" s="55"/>
      <c r="IOO55" s="55"/>
      <c r="IOP55" s="55"/>
      <c r="IOQ55" s="55"/>
      <c r="IOR55" s="55"/>
      <c r="IOS55" s="55"/>
      <c r="IOT55" s="55"/>
      <c r="IOU55" s="55"/>
      <c r="IOV55" s="55"/>
      <c r="IOW55" s="55"/>
      <c r="IOX55" s="55"/>
      <c r="IOY55" s="55"/>
      <c r="IOZ55" s="55"/>
      <c r="IPA55" s="55"/>
      <c r="IPB55" s="55"/>
      <c r="IPC55" s="55"/>
      <c r="IPD55" s="55"/>
      <c r="IPE55" s="55"/>
      <c r="IPF55" s="55"/>
      <c r="IPG55" s="55"/>
      <c r="IPH55" s="55"/>
      <c r="IPI55" s="55"/>
      <c r="IPJ55" s="55"/>
      <c r="IPK55" s="55"/>
      <c r="IPL55" s="55"/>
      <c r="IPM55" s="55"/>
      <c r="IPN55" s="55"/>
      <c r="IPO55" s="55"/>
      <c r="IPP55" s="55"/>
      <c r="IPQ55" s="55"/>
      <c r="IPR55" s="55"/>
      <c r="IPS55" s="55"/>
      <c r="IPT55" s="55"/>
      <c r="IPU55" s="55"/>
      <c r="IPV55" s="55"/>
      <c r="IPW55" s="55"/>
      <c r="IPX55" s="55"/>
      <c r="IPY55" s="55"/>
      <c r="IPZ55" s="55"/>
      <c r="IQA55" s="55"/>
      <c r="IQB55" s="55"/>
      <c r="IQC55" s="55"/>
      <c r="IQD55" s="55"/>
      <c r="IQE55" s="55"/>
      <c r="IQF55" s="55"/>
      <c r="IQG55" s="55"/>
      <c r="IQH55" s="55"/>
      <c r="IQI55" s="55"/>
      <c r="IQJ55" s="55"/>
      <c r="IQK55" s="55"/>
      <c r="IQL55" s="55"/>
      <c r="IQM55" s="55"/>
      <c r="IQN55" s="55"/>
      <c r="IQO55" s="55"/>
      <c r="IQP55" s="55"/>
      <c r="IQQ55" s="55"/>
      <c r="IQR55" s="55"/>
      <c r="IQS55" s="55"/>
      <c r="IQT55" s="55"/>
      <c r="IQU55" s="55"/>
      <c r="IQV55" s="55"/>
      <c r="IQW55" s="55"/>
      <c r="IQX55" s="55"/>
      <c r="IQY55" s="55"/>
      <c r="IQZ55" s="55"/>
      <c r="IRA55" s="55"/>
      <c r="IRB55" s="55"/>
      <c r="IRC55" s="55"/>
      <c r="IRD55" s="55"/>
      <c r="IRE55" s="55"/>
      <c r="IRF55" s="55"/>
      <c r="IRG55" s="55"/>
      <c r="IRH55" s="55"/>
      <c r="IRI55" s="55"/>
      <c r="IRJ55" s="55"/>
      <c r="IRK55" s="55"/>
      <c r="IRL55" s="55"/>
      <c r="IRM55" s="55"/>
      <c r="IRN55" s="55"/>
      <c r="IRO55" s="55"/>
      <c r="IRP55" s="55"/>
      <c r="IRQ55" s="55"/>
      <c r="IRR55" s="55"/>
      <c r="IRS55" s="55"/>
      <c r="IRT55" s="55"/>
      <c r="IRU55" s="55"/>
      <c r="IRV55" s="55"/>
      <c r="IRW55" s="55"/>
      <c r="IRX55" s="55"/>
      <c r="IRY55" s="55"/>
      <c r="IRZ55" s="55"/>
      <c r="ISA55" s="55"/>
      <c r="ISB55" s="55"/>
      <c r="ISC55" s="55"/>
      <c r="ISD55" s="55"/>
      <c r="ISE55" s="55"/>
      <c r="ISF55" s="55"/>
      <c r="ISG55" s="55"/>
      <c r="ISH55" s="55"/>
      <c r="ISI55" s="55"/>
      <c r="ISJ55" s="55"/>
      <c r="ISK55" s="55"/>
      <c r="ISL55" s="55"/>
      <c r="ISM55" s="55"/>
      <c r="ISN55" s="55"/>
      <c r="ISO55" s="55"/>
      <c r="ISP55" s="55"/>
      <c r="ISQ55" s="55"/>
      <c r="ISR55" s="55"/>
      <c r="ISS55" s="55"/>
      <c r="IST55" s="55"/>
      <c r="ISU55" s="55"/>
      <c r="ISV55" s="55"/>
      <c r="ISW55" s="55"/>
      <c r="ISX55" s="55"/>
      <c r="ISY55" s="55"/>
      <c r="ISZ55" s="55"/>
      <c r="ITA55" s="55"/>
      <c r="ITB55" s="55"/>
      <c r="ITC55" s="55"/>
      <c r="ITD55" s="55"/>
      <c r="ITE55" s="55"/>
      <c r="ITF55" s="55"/>
      <c r="ITG55" s="55"/>
      <c r="ITH55" s="55"/>
      <c r="ITI55" s="55"/>
      <c r="ITJ55" s="55"/>
      <c r="ITK55" s="55"/>
      <c r="ITL55" s="55"/>
      <c r="ITM55" s="55"/>
      <c r="ITN55" s="55"/>
      <c r="ITO55" s="55"/>
      <c r="ITP55" s="55"/>
      <c r="ITQ55" s="55"/>
      <c r="ITR55" s="55"/>
      <c r="ITS55" s="55"/>
      <c r="ITT55" s="55"/>
      <c r="ITU55" s="55"/>
      <c r="ITV55" s="55"/>
      <c r="ITW55" s="55"/>
      <c r="ITX55" s="55"/>
      <c r="ITY55" s="55"/>
      <c r="ITZ55" s="55"/>
      <c r="IUA55" s="55"/>
      <c r="IUB55" s="55"/>
      <c r="IUC55" s="55"/>
      <c r="IUD55" s="55"/>
      <c r="IUE55" s="55"/>
      <c r="IUF55" s="55"/>
      <c r="IUG55" s="55"/>
      <c r="IUH55" s="55"/>
      <c r="IUI55" s="55"/>
      <c r="IUJ55" s="55"/>
      <c r="IUK55" s="55"/>
      <c r="IUL55" s="55"/>
      <c r="IUM55" s="55"/>
      <c r="IUN55" s="55"/>
      <c r="IUO55" s="55"/>
      <c r="IUP55" s="55"/>
      <c r="IUQ55" s="55"/>
      <c r="IUR55" s="55"/>
      <c r="IUS55" s="55"/>
      <c r="IUT55" s="55"/>
      <c r="IUU55" s="55"/>
      <c r="IUV55" s="55"/>
      <c r="IUW55" s="55"/>
      <c r="IUX55" s="55"/>
      <c r="IUY55" s="55"/>
      <c r="IUZ55" s="55"/>
      <c r="IVA55" s="55"/>
      <c r="IVB55" s="55"/>
      <c r="IVC55" s="55"/>
      <c r="IVD55" s="55"/>
      <c r="IVE55" s="55"/>
      <c r="IVF55" s="55"/>
      <c r="IVG55" s="55"/>
      <c r="IVH55" s="55"/>
      <c r="IVI55" s="55"/>
      <c r="IVJ55" s="55"/>
      <c r="IVK55" s="55"/>
      <c r="IVL55" s="55"/>
      <c r="IVM55" s="55"/>
      <c r="IVN55" s="55"/>
      <c r="IVO55" s="55"/>
      <c r="IVP55" s="55"/>
      <c r="IVQ55" s="55"/>
      <c r="IVR55" s="55"/>
      <c r="IVS55" s="55"/>
      <c r="IVT55" s="55"/>
      <c r="IVU55" s="55"/>
      <c r="IVV55" s="55"/>
      <c r="IVW55" s="55"/>
      <c r="IVX55" s="55"/>
      <c r="IVY55" s="55"/>
      <c r="IVZ55" s="55"/>
      <c r="IWA55" s="55"/>
      <c r="IWB55" s="55"/>
      <c r="IWC55" s="55"/>
      <c r="IWD55" s="55"/>
      <c r="IWE55" s="55"/>
      <c r="IWF55" s="55"/>
      <c r="IWG55" s="55"/>
      <c r="IWH55" s="55"/>
      <c r="IWI55" s="55"/>
      <c r="IWJ55" s="55"/>
      <c r="IWK55" s="55"/>
      <c r="IWL55" s="55"/>
      <c r="IWM55" s="55"/>
      <c r="IWN55" s="55"/>
      <c r="IWO55" s="55"/>
      <c r="IWP55" s="55"/>
      <c r="IWQ55" s="55"/>
      <c r="IWR55" s="55"/>
      <c r="IWS55" s="55"/>
      <c r="IWT55" s="55"/>
      <c r="IWU55" s="55"/>
      <c r="IWV55" s="55"/>
      <c r="IWW55" s="55"/>
      <c r="IWX55" s="55"/>
      <c r="IWY55" s="55"/>
      <c r="IWZ55" s="55"/>
      <c r="IXA55" s="55"/>
      <c r="IXB55" s="55"/>
      <c r="IXC55" s="55"/>
      <c r="IXD55" s="55"/>
      <c r="IXE55" s="55"/>
      <c r="IXF55" s="55"/>
      <c r="IXG55" s="55"/>
      <c r="IXH55" s="55"/>
      <c r="IXI55" s="55"/>
      <c r="IXJ55" s="55"/>
      <c r="IXK55" s="55"/>
      <c r="IXL55" s="55"/>
      <c r="IXM55" s="55"/>
      <c r="IXN55" s="55"/>
      <c r="IXO55" s="55"/>
      <c r="IXP55" s="55"/>
      <c r="IXQ55" s="55"/>
      <c r="IXR55" s="55"/>
      <c r="IXS55" s="55"/>
      <c r="IXT55" s="55"/>
      <c r="IXU55" s="55"/>
      <c r="IXV55" s="55"/>
      <c r="IXW55" s="55"/>
      <c r="IXX55" s="55"/>
      <c r="IXY55" s="55"/>
      <c r="IXZ55" s="55"/>
      <c r="IYA55" s="55"/>
      <c r="IYB55" s="55"/>
      <c r="IYC55" s="55"/>
      <c r="IYD55" s="55"/>
      <c r="IYE55" s="55"/>
      <c r="IYF55" s="55"/>
      <c r="IYG55" s="55"/>
      <c r="IYH55" s="55"/>
      <c r="IYI55" s="55"/>
      <c r="IYJ55" s="55"/>
      <c r="IYK55" s="55"/>
      <c r="IYL55" s="55"/>
      <c r="IYM55" s="55"/>
      <c r="IYN55" s="55"/>
      <c r="IYO55" s="55"/>
      <c r="IYP55" s="55"/>
      <c r="IYQ55" s="55"/>
      <c r="IYR55" s="55"/>
      <c r="IYS55" s="55"/>
      <c r="IYT55" s="55"/>
      <c r="IYU55" s="55"/>
      <c r="IYV55" s="55"/>
      <c r="IYW55" s="55"/>
      <c r="IYX55" s="55"/>
      <c r="IYY55" s="55"/>
      <c r="IYZ55" s="55"/>
      <c r="IZA55" s="55"/>
      <c r="IZB55" s="55"/>
      <c r="IZC55" s="55"/>
      <c r="IZD55" s="55"/>
      <c r="IZE55" s="55"/>
      <c r="IZF55" s="55"/>
      <c r="IZG55" s="55"/>
      <c r="IZH55" s="55"/>
      <c r="IZI55" s="55"/>
      <c r="IZJ55" s="55"/>
      <c r="IZK55" s="55"/>
      <c r="IZL55" s="55"/>
      <c r="IZM55" s="55"/>
      <c r="IZN55" s="55"/>
      <c r="IZO55" s="55"/>
      <c r="IZP55" s="55"/>
      <c r="IZQ55" s="55"/>
      <c r="IZR55" s="55"/>
      <c r="IZS55" s="55"/>
      <c r="IZT55" s="55"/>
      <c r="IZU55" s="55"/>
      <c r="IZV55" s="55"/>
      <c r="IZW55" s="55"/>
      <c r="IZX55" s="55"/>
      <c r="IZY55" s="55"/>
      <c r="IZZ55" s="55"/>
      <c r="JAA55" s="55"/>
      <c r="JAB55" s="55"/>
      <c r="JAC55" s="55"/>
      <c r="JAD55" s="55"/>
      <c r="JAE55" s="55"/>
      <c r="JAF55" s="55"/>
      <c r="JAG55" s="55"/>
      <c r="JAH55" s="55"/>
      <c r="JAI55" s="55"/>
      <c r="JAJ55" s="55"/>
      <c r="JAK55" s="55"/>
      <c r="JAL55" s="55"/>
      <c r="JAM55" s="55"/>
      <c r="JAN55" s="55"/>
      <c r="JAO55" s="55"/>
      <c r="JAP55" s="55"/>
      <c r="JAQ55" s="55"/>
      <c r="JAR55" s="55"/>
      <c r="JAS55" s="55"/>
      <c r="JAT55" s="55"/>
      <c r="JAU55" s="55"/>
      <c r="JAV55" s="55"/>
      <c r="JAW55" s="55"/>
      <c r="JAX55" s="55"/>
      <c r="JAY55" s="55"/>
      <c r="JAZ55" s="55"/>
      <c r="JBA55" s="55"/>
      <c r="JBB55" s="55"/>
      <c r="JBC55" s="55"/>
      <c r="JBD55" s="55"/>
      <c r="JBE55" s="55"/>
      <c r="JBF55" s="55"/>
      <c r="JBG55" s="55"/>
      <c r="JBH55" s="55"/>
      <c r="JBI55" s="55"/>
      <c r="JBJ55" s="55"/>
      <c r="JBK55" s="55"/>
      <c r="JBL55" s="55"/>
      <c r="JBM55" s="55"/>
      <c r="JBN55" s="55"/>
      <c r="JBO55" s="55"/>
      <c r="JBP55" s="55"/>
      <c r="JBQ55" s="55"/>
      <c r="JBR55" s="55"/>
      <c r="JBS55" s="55"/>
      <c r="JBT55" s="55"/>
      <c r="JBU55" s="55"/>
      <c r="JBV55" s="55"/>
      <c r="JBW55" s="55"/>
      <c r="JBX55" s="55"/>
      <c r="JBY55" s="55"/>
      <c r="JBZ55" s="55"/>
      <c r="JCA55" s="55"/>
      <c r="JCB55" s="55"/>
      <c r="JCC55" s="55"/>
      <c r="JCD55" s="55"/>
      <c r="JCE55" s="55"/>
      <c r="JCF55" s="55"/>
      <c r="JCG55" s="55"/>
      <c r="JCH55" s="55"/>
      <c r="JCI55" s="55"/>
      <c r="JCJ55" s="55"/>
      <c r="JCK55" s="55"/>
      <c r="JCL55" s="55"/>
      <c r="JCM55" s="55"/>
      <c r="JCN55" s="55"/>
      <c r="JCO55" s="55"/>
      <c r="JCP55" s="55"/>
      <c r="JCQ55" s="55"/>
      <c r="JCR55" s="55"/>
      <c r="JCS55" s="55"/>
      <c r="JCT55" s="55"/>
      <c r="JCU55" s="55"/>
      <c r="JCV55" s="55"/>
      <c r="JCW55" s="55"/>
      <c r="JCX55" s="55"/>
      <c r="JCY55" s="55"/>
      <c r="JCZ55" s="55"/>
      <c r="JDA55" s="55"/>
      <c r="JDB55" s="55"/>
      <c r="JDC55" s="55"/>
      <c r="JDD55" s="55"/>
      <c r="JDE55" s="55"/>
      <c r="JDF55" s="55"/>
      <c r="JDG55" s="55"/>
      <c r="JDH55" s="55"/>
      <c r="JDI55" s="55"/>
      <c r="JDJ55" s="55"/>
      <c r="JDK55" s="55"/>
      <c r="JDL55" s="55"/>
      <c r="JDM55" s="55"/>
      <c r="JDN55" s="55"/>
      <c r="JDO55" s="55"/>
      <c r="JDP55" s="55"/>
      <c r="JDQ55" s="55"/>
      <c r="JDR55" s="55"/>
      <c r="JDS55" s="55"/>
      <c r="JDT55" s="55"/>
      <c r="JDU55" s="55"/>
      <c r="JDV55" s="55"/>
      <c r="JDW55" s="55"/>
      <c r="JDX55" s="55"/>
      <c r="JDY55" s="55"/>
      <c r="JDZ55" s="55"/>
      <c r="JEA55" s="55"/>
      <c r="JEB55" s="55"/>
      <c r="JEC55" s="55"/>
      <c r="JED55" s="55"/>
      <c r="JEE55" s="55"/>
      <c r="JEF55" s="55"/>
      <c r="JEG55" s="55"/>
      <c r="JEH55" s="55"/>
      <c r="JEI55" s="55"/>
      <c r="JEJ55" s="55"/>
      <c r="JEK55" s="55"/>
      <c r="JEL55" s="55"/>
      <c r="JEM55" s="55"/>
      <c r="JEN55" s="55"/>
      <c r="JEO55" s="55"/>
      <c r="JEP55" s="55"/>
      <c r="JEQ55" s="55"/>
      <c r="JER55" s="55"/>
      <c r="JES55" s="55"/>
      <c r="JET55" s="55"/>
      <c r="JEU55" s="55"/>
      <c r="JEV55" s="55"/>
      <c r="JEW55" s="55"/>
      <c r="JEX55" s="55"/>
      <c r="JEY55" s="55"/>
      <c r="JEZ55" s="55"/>
      <c r="JFA55" s="55"/>
      <c r="JFB55" s="55"/>
      <c r="JFC55" s="55"/>
      <c r="JFD55" s="55"/>
      <c r="JFE55" s="55"/>
      <c r="JFF55" s="55"/>
      <c r="JFG55" s="55"/>
      <c r="JFH55" s="55"/>
      <c r="JFI55" s="55"/>
      <c r="JFJ55" s="55"/>
      <c r="JFK55" s="55"/>
      <c r="JFL55" s="55"/>
      <c r="JFM55" s="55"/>
      <c r="JFN55" s="55"/>
      <c r="JFO55" s="55"/>
      <c r="JFP55" s="55"/>
      <c r="JFQ55" s="55"/>
      <c r="JFR55" s="55"/>
      <c r="JFS55" s="55"/>
      <c r="JFT55" s="55"/>
      <c r="JFU55" s="55"/>
      <c r="JFV55" s="55"/>
      <c r="JFW55" s="55"/>
      <c r="JFX55" s="55"/>
      <c r="JFY55" s="55"/>
      <c r="JFZ55" s="55"/>
      <c r="JGA55" s="55"/>
      <c r="JGB55" s="55"/>
      <c r="JGC55" s="55"/>
      <c r="JGD55" s="55"/>
      <c r="JGE55" s="55"/>
      <c r="JGF55" s="55"/>
      <c r="JGG55" s="55"/>
      <c r="JGH55" s="55"/>
      <c r="JGI55" s="55"/>
      <c r="JGJ55" s="55"/>
      <c r="JGK55" s="55"/>
      <c r="JGL55" s="55"/>
      <c r="JGM55" s="55"/>
      <c r="JGN55" s="55"/>
      <c r="JGO55" s="55"/>
      <c r="JGP55" s="55"/>
      <c r="JGQ55" s="55"/>
      <c r="JGR55" s="55"/>
      <c r="JGS55" s="55"/>
      <c r="JGT55" s="55"/>
      <c r="JGU55" s="55"/>
      <c r="JGV55" s="55"/>
      <c r="JGW55" s="55"/>
      <c r="JGX55" s="55"/>
      <c r="JGY55" s="55"/>
      <c r="JGZ55" s="55"/>
      <c r="JHA55" s="55"/>
      <c r="JHB55" s="55"/>
      <c r="JHC55" s="55"/>
      <c r="JHD55" s="55"/>
      <c r="JHE55" s="55"/>
      <c r="JHF55" s="55"/>
      <c r="JHG55" s="55"/>
      <c r="JHH55" s="55"/>
      <c r="JHI55" s="55"/>
      <c r="JHJ55" s="55"/>
      <c r="JHK55" s="55"/>
      <c r="JHL55" s="55"/>
      <c r="JHM55" s="55"/>
      <c r="JHN55" s="55"/>
      <c r="JHO55" s="55"/>
      <c r="JHP55" s="55"/>
      <c r="JHQ55" s="55"/>
      <c r="JHR55" s="55"/>
      <c r="JHS55" s="55"/>
      <c r="JHT55" s="55"/>
      <c r="JHU55" s="55"/>
      <c r="JHV55" s="55"/>
      <c r="JHW55" s="55"/>
      <c r="JHX55" s="55"/>
      <c r="JHY55" s="55"/>
      <c r="JHZ55" s="55"/>
      <c r="JIA55" s="55"/>
      <c r="JIB55" s="55"/>
      <c r="JIC55" s="55"/>
      <c r="JID55" s="55"/>
      <c r="JIE55" s="55"/>
      <c r="JIF55" s="55"/>
      <c r="JIG55" s="55"/>
      <c r="JIH55" s="55"/>
      <c r="JII55" s="55"/>
      <c r="JIJ55" s="55"/>
      <c r="JIK55" s="55"/>
      <c r="JIL55" s="55"/>
      <c r="JIM55" s="55"/>
      <c r="JIN55" s="55"/>
      <c r="JIO55" s="55"/>
      <c r="JIP55" s="55"/>
      <c r="JIQ55" s="55"/>
      <c r="JIR55" s="55"/>
      <c r="JIS55" s="55"/>
      <c r="JIT55" s="55"/>
      <c r="JIU55" s="55"/>
      <c r="JIV55" s="55"/>
      <c r="JIW55" s="55"/>
      <c r="JIX55" s="55"/>
      <c r="JIY55" s="55"/>
      <c r="JIZ55" s="55"/>
      <c r="JJA55" s="55"/>
      <c r="JJB55" s="55"/>
      <c r="JJC55" s="55"/>
      <c r="JJD55" s="55"/>
      <c r="JJE55" s="55"/>
      <c r="JJF55" s="55"/>
      <c r="JJG55" s="55"/>
      <c r="JJH55" s="55"/>
      <c r="JJI55" s="55"/>
      <c r="JJJ55" s="55"/>
      <c r="JJK55" s="55"/>
      <c r="JJL55" s="55"/>
      <c r="JJM55" s="55"/>
      <c r="JJN55" s="55"/>
      <c r="JJO55" s="55"/>
      <c r="JJP55" s="55"/>
      <c r="JJQ55" s="55"/>
      <c r="JJR55" s="55"/>
      <c r="JJS55" s="55"/>
      <c r="JJT55" s="55"/>
      <c r="JJU55" s="55"/>
      <c r="JJV55" s="55"/>
      <c r="JJW55" s="55"/>
      <c r="JJX55" s="55"/>
      <c r="JJY55" s="55"/>
      <c r="JJZ55" s="55"/>
      <c r="JKA55" s="55"/>
      <c r="JKB55" s="55"/>
      <c r="JKC55" s="55"/>
      <c r="JKD55" s="55"/>
      <c r="JKE55" s="55"/>
      <c r="JKF55" s="55"/>
      <c r="JKG55" s="55"/>
      <c r="JKH55" s="55"/>
      <c r="JKI55" s="55"/>
      <c r="JKJ55" s="55"/>
      <c r="JKK55" s="55"/>
      <c r="JKL55" s="55"/>
      <c r="JKM55" s="55"/>
      <c r="JKN55" s="55"/>
      <c r="JKO55" s="55"/>
      <c r="JKP55" s="55"/>
      <c r="JKQ55" s="55"/>
      <c r="JKR55" s="55"/>
      <c r="JKS55" s="55"/>
      <c r="JKT55" s="55"/>
      <c r="JKU55" s="55"/>
      <c r="JKV55" s="55"/>
      <c r="JKW55" s="55"/>
      <c r="JKX55" s="55"/>
      <c r="JKY55" s="55"/>
      <c r="JKZ55" s="55"/>
      <c r="JLA55" s="55"/>
      <c r="JLB55" s="55"/>
      <c r="JLC55" s="55"/>
      <c r="JLD55" s="55"/>
      <c r="JLE55" s="55"/>
      <c r="JLF55" s="55"/>
      <c r="JLG55" s="55"/>
      <c r="JLH55" s="55"/>
      <c r="JLI55" s="55"/>
      <c r="JLJ55" s="55"/>
      <c r="JLK55" s="55"/>
      <c r="JLL55" s="55"/>
      <c r="JLM55" s="55"/>
      <c r="JLN55" s="55"/>
      <c r="JLO55" s="55"/>
      <c r="JLP55" s="55"/>
      <c r="JLQ55" s="55"/>
      <c r="JLR55" s="55"/>
      <c r="JLS55" s="55"/>
      <c r="JLT55" s="55"/>
      <c r="JLU55" s="55"/>
      <c r="JLV55" s="55"/>
      <c r="JLW55" s="55"/>
      <c r="JLX55" s="55"/>
      <c r="JLY55" s="55"/>
      <c r="JLZ55" s="55"/>
      <c r="JMA55" s="55"/>
      <c r="JMB55" s="55"/>
      <c r="JMC55" s="55"/>
      <c r="JMD55" s="55"/>
      <c r="JME55" s="55"/>
      <c r="JMF55" s="55"/>
      <c r="JMG55" s="55"/>
      <c r="JMH55" s="55"/>
      <c r="JMI55" s="55"/>
      <c r="JMJ55" s="55"/>
      <c r="JMK55" s="55"/>
      <c r="JML55" s="55"/>
      <c r="JMM55" s="55"/>
      <c r="JMN55" s="55"/>
      <c r="JMO55" s="55"/>
      <c r="JMP55" s="55"/>
      <c r="JMQ55" s="55"/>
      <c r="JMR55" s="55"/>
      <c r="JMS55" s="55"/>
      <c r="JMT55" s="55"/>
      <c r="JMU55" s="55"/>
      <c r="JMV55" s="55"/>
      <c r="JMW55" s="55"/>
      <c r="JMX55" s="55"/>
      <c r="JMY55" s="55"/>
      <c r="JMZ55" s="55"/>
      <c r="JNA55" s="55"/>
      <c r="JNB55" s="55"/>
      <c r="JNC55" s="55"/>
      <c r="JND55" s="55"/>
      <c r="JNE55" s="55"/>
      <c r="JNF55" s="55"/>
      <c r="JNG55" s="55"/>
      <c r="JNH55" s="55"/>
      <c r="JNI55" s="55"/>
      <c r="JNJ55" s="55"/>
      <c r="JNK55" s="55"/>
      <c r="JNL55" s="55"/>
      <c r="JNM55" s="55"/>
      <c r="JNN55" s="55"/>
      <c r="JNO55" s="55"/>
      <c r="JNP55" s="55"/>
      <c r="JNQ55" s="55"/>
      <c r="JNR55" s="55"/>
      <c r="JNS55" s="55"/>
      <c r="JNT55" s="55"/>
      <c r="JNU55" s="55"/>
      <c r="JNV55" s="55"/>
      <c r="JNW55" s="55"/>
      <c r="JNX55" s="55"/>
      <c r="JNY55" s="55"/>
      <c r="JNZ55" s="55"/>
      <c r="JOA55" s="55"/>
      <c r="JOB55" s="55"/>
      <c r="JOC55" s="55"/>
      <c r="JOD55" s="55"/>
      <c r="JOE55" s="55"/>
      <c r="JOF55" s="55"/>
      <c r="JOG55" s="55"/>
      <c r="JOH55" s="55"/>
      <c r="JOI55" s="55"/>
      <c r="JOJ55" s="55"/>
      <c r="JOK55" s="55"/>
      <c r="JOL55" s="55"/>
      <c r="JOM55" s="55"/>
      <c r="JON55" s="55"/>
      <c r="JOO55" s="55"/>
      <c r="JOP55" s="55"/>
      <c r="JOQ55" s="55"/>
      <c r="JOR55" s="55"/>
      <c r="JOS55" s="55"/>
      <c r="JOT55" s="55"/>
      <c r="JOU55" s="55"/>
      <c r="JOV55" s="55"/>
      <c r="JOW55" s="55"/>
      <c r="JOX55" s="55"/>
      <c r="JOY55" s="55"/>
      <c r="JOZ55" s="55"/>
      <c r="JPA55" s="55"/>
      <c r="JPB55" s="55"/>
      <c r="JPC55" s="55"/>
      <c r="JPD55" s="55"/>
      <c r="JPE55" s="55"/>
      <c r="JPF55" s="55"/>
      <c r="JPG55" s="55"/>
      <c r="JPH55" s="55"/>
      <c r="JPI55" s="55"/>
      <c r="JPJ55" s="55"/>
      <c r="JPK55" s="55"/>
      <c r="JPL55" s="55"/>
      <c r="JPM55" s="55"/>
      <c r="JPN55" s="55"/>
      <c r="JPO55" s="55"/>
      <c r="JPP55" s="55"/>
      <c r="JPQ55" s="55"/>
      <c r="JPR55" s="55"/>
      <c r="JPS55" s="55"/>
      <c r="JPT55" s="55"/>
      <c r="JPU55" s="55"/>
      <c r="JPV55" s="55"/>
      <c r="JPW55" s="55"/>
      <c r="JPX55" s="55"/>
      <c r="JPY55" s="55"/>
      <c r="JPZ55" s="55"/>
      <c r="JQA55" s="55"/>
      <c r="JQB55" s="55"/>
      <c r="JQC55" s="55"/>
      <c r="JQD55" s="55"/>
      <c r="JQE55" s="55"/>
      <c r="JQF55" s="55"/>
      <c r="JQG55" s="55"/>
      <c r="JQH55" s="55"/>
      <c r="JQI55" s="55"/>
      <c r="JQJ55" s="55"/>
      <c r="JQK55" s="55"/>
      <c r="JQL55" s="55"/>
      <c r="JQM55" s="55"/>
      <c r="JQN55" s="55"/>
      <c r="JQO55" s="55"/>
      <c r="JQP55" s="55"/>
      <c r="JQQ55" s="55"/>
      <c r="JQR55" s="55"/>
      <c r="JQS55" s="55"/>
      <c r="JQT55" s="55"/>
      <c r="JQU55" s="55"/>
      <c r="JQV55" s="55"/>
      <c r="JQW55" s="55"/>
      <c r="JQX55" s="55"/>
      <c r="JQY55" s="55"/>
      <c r="JQZ55" s="55"/>
      <c r="JRA55" s="55"/>
      <c r="JRB55" s="55"/>
      <c r="JRC55" s="55"/>
      <c r="JRD55" s="55"/>
      <c r="JRE55" s="55"/>
      <c r="JRF55" s="55"/>
      <c r="JRG55" s="55"/>
      <c r="JRH55" s="55"/>
      <c r="JRI55" s="55"/>
      <c r="JRJ55" s="55"/>
      <c r="JRK55" s="55"/>
      <c r="JRL55" s="55"/>
      <c r="JRM55" s="55"/>
      <c r="JRN55" s="55"/>
      <c r="JRO55" s="55"/>
      <c r="JRP55" s="55"/>
      <c r="JRQ55" s="55"/>
      <c r="JRR55" s="55"/>
      <c r="JRS55" s="55"/>
      <c r="JRT55" s="55"/>
      <c r="JRU55" s="55"/>
      <c r="JRV55" s="55"/>
      <c r="JRW55" s="55"/>
      <c r="JRX55" s="55"/>
      <c r="JRY55" s="55"/>
      <c r="JRZ55" s="55"/>
      <c r="JSA55" s="55"/>
      <c r="JSB55" s="55"/>
      <c r="JSC55" s="55"/>
      <c r="JSD55" s="55"/>
      <c r="JSE55" s="55"/>
      <c r="JSF55" s="55"/>
      <c r="JSG55" s="55"/>
      <c r="JSH55" s="55"/>
      <c r="JSI55" s="55"/>
      <c r="JSJ55" s="55"/>
      <c r="JSK55" s="55"/>
      <c r="JSL55" s="55"/>
      <c r="JSM55" s="55"/>
      <c r="JSN55" s="55"/>
      <c r="JSO55" s="55"/>
      <c r="JSP55" s="55"/>
      <c r="JSQ55" s="55"/>
      <c r="JSR55" s="55"/>
      <c r="JSS55" s="55"/>
      <c r="JST55" s="55"/>
      <c r="JSU55" s="55"/>
      <c r="JSV55" s="55"/>
      <c r="JSW55" s="55"/>
      <c r="JSX55" s="55"/>
      <c r="JSY55" s="55"/>
      <c r="JSZ55" s="55"/>
      <c r="JTA55" s="55"/>
      <c r="JTB55" s="55"/>
      <c r="JTC55" s="55"/>
      <c r="JTD55" s="55"/>
      <c r="JTE55" s="55"/>
      <c r="JTF55" s="55"/>
      <c r="JTG55" s="55"/>
      <c r="JTH55" s="55"/>
      <c r="JTI55" s="55"/>
      <c r="JTJ55" s="55"/>
      <c r="JTK55" s="55"/>
      <c r="JTL55" s="55"/>
      <c r="JTM55" s="55"/>
      <c r="JTN55" s="55"/>
      <c r="JTO55" s="55"/>
      <c r="JTP55" s="55"/>
      <c r="JTQ55" s="55"/>
      <c r="JTR55" s="55"/>
      <c r="JTS55" s="55"/>
      <c r="JTT55" s="55"/>
      <c r="JTU55" s="55"/>
      <c r="JTV55" s="55"/>
      <c r="JTW55" s="55"/>
      <c r="JTX55" s="55"/>
      <c r="JTY55" s="55"/>
      <c r="JTZ55" s="55"/>
      <c r="JUA55" s="55"/>
      <c r="JUB55" s="55"/>
      <c r="JUC55" s="55"/>
      <c r="JUD55" s="55"/>
      <c r="JUE55" s="55"/>
      <c r="JUF55" s="55"/>
      <c r="JUG55" s="55"/>
      <c r="JUH55" s="55"/>
      <c r="JUI55" s="55"/>
      <c r="JUJ55" s="55"/>
      <c r="JUK55" s="55"/>
      <c r="JUL55" s="55"/>
      <c r="JUM55" s="55"/>
      <c r="JUN55" s="55"/>
      <c r="JUO55" s="55"/>
      <c r="JUP55" s="55"/>
      <c r="JUQ55" s="55"/>
      <c r="JUR55" s="55"/>
      <c r="JUS55" s="55"/>
      <c r="JUT55" s="55"/>
      <c r="JUU55" s="55"/>
      <c r="JUV55" s="55"/>
      <c r="JUW55" s="55"/>
      <c r="JUX55" s="55"/>
      <c r="JUY55" s="55"/>
      <c r="JUZ55" s="55"/>
      <c r="JVA55" s="55"/>
      <c r="JVB55" s="55"/>
      <c r="JVC55" s="55"/>
      <c r="JVD55" s="55"/>
      <c r="JVE55" s="55"/>
      <c r="JVF55" s="55"/>
      <c r="JVG55" s="55"/>
      <c r="JVH55" s="55"/>
      <c r="JVI55" s="55"/>
      <c r="JVJ55" s="55"/>
      <c r="JVK55" s="55"/>
      <c r="JVL55" s="55"/>
      <c r="JVM55" s="55"/>
      <c r="JVN55" s="55"/>
      <c r="JVO55" s="55"/>
      <c r="JVP55" s="55"/>
      <c r="JVQ55" s="55"/>
      <c r="JVR55" s="55"/>
      <c r="JVS55" s="55"/>
      <c r="JVT55" s="55"/>
      <c r="JVU55" s="55"/>
      <c r="JVV55" s="55"/>
      <c r="JVW55" s="55"/>
      <c r="JVX55" s="55"/>
      <c r="JVY55" s="55"/>
      <c r="JVZ55" s="55"/>
      <c r="JWA55" s="55"/>
      <c r="JWB55" s="55"/>
      <c r="JWC55" s="55"/>
      <c r="JWD55" s="55"/>
      <c r="JWE55" s="55"/>
      <c r="JWF55" s="55"/>
      <c r="JWG55" s="55"/>
      <c r="JWH55" s="55"/>
      <c r="JWI55" s="55"/>
      <c r="JWJ55" s="55"/>
      <c r="JWK55" s="55"/>
      <c r="JWL55" s="55"/>
      <c r="JWM55" s="55"/>
      <c r="JWN55" s="55"/>
      <c r="JWO55" s="55"/>
      <c r="JWP55" s="55"/>
      <c r="JWQ55" s="55"/>
      <c r="JWR55" s="55"/>
      <c r="JWS55" s="55"/>
      <c r="JWT55" s="55"/>
      <c r="JWU55" s="55"/>
      <c r="JWV55" s="55"/>
      <c r="JWW55" s="55"/>
      <c r="JWX55" s="55"/>
      <c r="JWY55" s="55"/>
      <c r="JWZ55" s="55"/>
      <c r="JXA55" s="55"/>
      <c r="JXB55" s="55"/>
      <c r="JXC55" s="55"/>
      <c r="JXD55" s="55"/>
      <c r="JXE55" s="55"/>
      <c r="JXF55" s="55"/>
      <c r="JXG55" s="55"/>
      <c r="JXH55" s="55"/>
      <c r="JXI55" s="55"/>
      <c r="JXJ55" s="55"/>
      <c r="JXK55" s="55"/>
      <c r="JXL55" s="55"/>
      <c r="JXM55" s="55"/>
      <c r="JXN55" s="55"/>
      <c r="JXO55" s="55"/>
      <c r="JXP55" s="55"/>
      <c r="JXQ55" s="55"/>
      <c r="JXR55" s="55"/>
      <c r="JXS55" s="55"/>
      <c r="JXT55" s="55"/>
      <c r="JXU55" s="55"/>
      <c r="JXV55" s="55"/>
      <c r="JXW55" s="55"/>
      <c r="JXX55" s="55"/>
      <c r="JXY55" s="55"/>
      <c r="JXZ55" s="55"/>
      <c r="JYA55" s="55"/>
      <c r="JYB55" s="55"/>
      <c r="JYC55" s="55"/>
      <c r="JYD55" s="55"/>
      <c r="JYE55" s="55"/>
      <c r="JYF55" s="55"/>
      <c r="JYG55" s="55"/>
      <c r="JYH55" s="55"/>
      <c r="JYI55" s="55"/>
      <c r="JYJ55" s="55"/>
      <c r="JYK55" s="55"/>
      <c r="JYL55" s="55"/>
      <c r="JYM55" s="55"/>
      <c r="JYN55" s="55"/>
      <c r="JYO55" s="55"/>
      <c r="JYP55" s="55"/>
      <c r="JYQ55" s="55"/>
      <c r="JYR55" s="55"/>
      <c r="JYS55" s="55"/>
      <c r="JYT55" s="55"/>
      <c r="JYU55" s="55"/>
      <c r="JYV55" s="55"/>
      <c r="JYW55" s="55"/>
      <c r="JYX55" s="55"/>
      <c r="JYY55" s="55"/>
      <c r="JYZ55" s="55"/>
      <c r="JZA55" s="55"/>
      <c r="JZB55" s="55"/>
      <c r="JZC55" s="55"/>
      <c r="JZD55" s="55"/>
      <c r="JZE55" s="55"/>
      <c r="JZF55" s="55"/>
      <c r="JZG55" s="55"/>
      <c r="JZH55" s="55"/>
      <c r="JZI55" s="55"/>
      <c r="JZJ55" s="55"/>
      <c r="JZK55" s="55"/>
      <c r="JZL55" s="55"/>
      <c r="JZM55" s="55"/>
      <c r="JZN55" s="55"/>
      <c r="JZO55" s="55"/>
      <c r="JZP55" s="55"/>
      <c r="JZQ55" s="55"/>
      <c r="JZR55" s="55"/>
      <c r="JZS55" s="55"/>
      <c r="JZT55" s="55"/>
      <c r="JZU55" s="55"/>
      <c r="JZV55" s="55"/>
      <c r="JZW55" s="55"/>
      <c r="JZX55" s="55"/>
      <c r="JZY55" s="55"/>
      <c r="JZZ55" s="55"/>
      <c r="KAA55" s="55"/>
      <c r="KAB55" s="55"/>
      <c r="KAC55" s="55"/>
      <c r="KAD55" s="55"/>
      <c r="KAE55" s="55"/>
      <c r="KAF55" s="55"/>
      <c r="KAG55" s="55"/>
      <c r="KAH55" s="55"/>
      <c r="KAI55" s="55"/>
      <c r="KAJ55" s="55"/>
      <c r="KAK55" s="55"/>
      <c r="KAL55" s="55"/>
      <c r="KAM55" s="55"/>
      <c r="KAN55" s="55"/>
      <c r="KAO55" s="55"/>
      <c r="KAP55" s="55"/>
      <c r="KAQ55" s="55"/>
      <c r="KAR55" s="55"/>
      <c r="KAS55" s="55"/>
      <c r="KAT55" s="55"/>
      <c r="KAU55" s="55"/>
      <c r="KAV55" s="55"/>
      <c r="KAW55" s="55"/>
      <c r="KAX55" s="55"/>
      <c r="KAY55" s="55"/>
      <c r="KAZ55" s="55"/>
      <c r="KBA55" s="55"/>
      <c r="KBB55" s="55"/>
      <c r="KBC55" s="55"/>
      <c r="KBD55" s="55"/>
      <c r="KBE55" s="55"/>
      <c r="KBF55" s="55"/>
      <c r="KBG55" s="55"/>
      <c r="KBH55" s="55"/>
      <c r="KBI55" s="55"/>
      <c r="KBJ55" s="55"/>
      <c r="KBK55" s="55"/>
      <c r="KBL55" s="55"/>
      <c r="KBM55" s="55"/>
      <c r="KBN55" s="55"/>
      <c r="KBO55" s="55"/>
      <c r="KBP55" s="55"/>
      <c r="KBQ55" s="55"/>
      <c r="KBR55" s="55"/>
      <c r="KBS55" s="55"/>
      <c r="KBT55" s="55"/>
      <c r="KBU55" s="55"/>
      <c r="KBV55" s="55"/>
      <c r="KBW55" s="55"/>
      <c r="KBX55" s="55"/>
      <c r="KBY55" s="55"/>
      <c r="KBZ55" s="55"/>
      <c r="KCA55" s="55"/>
      <c r="KCB55" s="55"/>
      <c r="KCC55" s="55"/>
      <c r="KCD55" s="55"/>
      <c r="KCE55" s="55"/>
      <c r="KCF55" s="55"/>
      <c r="KCG55" s="55"/>
      <c r="KCH55" s="55"/>
      <c r="KCI55" s="55"/>
      <c r="KCJ55" s="55"/>
      <c r="KCK55" s="55"/>
      <c r="KCL55" s="55"/>
      <c r="KCM55" s="55"/>
      <c r="KCN55" s="55"/>
      <c r="KCO55" s="55"/>
      <c r="KCP55" s="55"/>
      <c r="KCQ55" s="55"/>
      <c r="KCR55" s="55"/>
      <c r="KCS55" s="55"/>
      <c r="KCT55" s="55"/>
      <c r="KCU55" s="55"/>
      <c r="KCV55" s="55"/>
      <c r="KCW55" s="55"/>
      <c r="KCX55" s="55"/>
      <c r="KCY55" s="55"/>
      <c r="KCZ55" s="55"/>
      <c r="KDA55" s="55"/>
      <c r="KDB55" s="55"/>
      <c r="KDC55" s="55"/>
      <c r="KDD55" s="55"/>
      <c r="KDE55" s="55"/>
      <c r="KDF55" s="55"/>
      <c r="KDG55" s="55"/>
      <c r="KDH55" s="55"/>
      <c r="KDI55" s="55"/>
      <c r="KDJ55" s="55"/>
      <c r="KDK55" s="55"/>
      <c r="KDL55" s="55"/>
      <c r="KDM55" s="55"/>
      <c r="KDN55" s="55"/>
      <c r="KDO55" s="55"/>
      <c r="KDP55" s="55"/>
      <c r="KDQ55" s="55"/>
      <c r="KDR55" s="55"/>
      <c r="KDS55" s="55"/>
      <c r="KDT55" s="55"/>
      <c r="KDU55" s="55"/>
      <c r="KDV55" s="55"/>
      <c r="KDW55" s="55"/>
      <c r="KDX55" s="55"/>
      <c r="KDY55" s="55"/>
      <c r="KDZ55" s="55"/>
      <c r="KEA55" s="55"/>
      <c r="KEB55" s="55"/>
      <c r="KEC55" s="55"/>
      <c r="KED55" s="55"/>
      <c r="KEE55" s="55"/>
      <c r="KEF55" s="55"/>
      <c r="KEG55" s="55"/>
      <c r="KEH55" s="55"/>
      <c r="KEI55" s="55"/>
      <c r="KEJ55" s="55"/>
      <c r="KEK55" s="55"/>
      <c r="KEL55" s="55"/>
      <c r="KEM55" s="55"/>
      <c r="KEN55" s="55"/>
      <c r="KEO55" s="55"/>
      <c r="KEP55" s="55"/>
      <c r="KEQ55" s="55"/>
      <c r="KER55" s="55"/>
      <c r="KES55" s="55"/>
      <c r="KET55" s="55"/>
      <c r="KEU55" s="55"/>
      <c r="KEV55" s="55"/>
      <c r="KEW55" s="55"/>
      <c r="KEX55" s="55"/>
      <c r="KEY55" s="55"/>
      <c r="KEZ55" s="55"/>
      <c r="KFA55" s="55"/>
      <c r="KFB55" s="55"/>
      <c r="KFC55" s="55"/>
      <c r="KFD55" s="55"/>
      <c r="KFE55" s="55"/>
      <c r="KFF55" s="55"/>
      <c r="KFG55" s="55"/>
      <c r="KFH55" s="55"/>
      <c r="KFI55" s="55"/>
      <c r="KFJ55" s="55"/>
      <c r="KFK55" s="55"/>
      <c r="KFL55" s="55"/>
      <c r="KFM55" s="55"/>
      <c r="KFN55" s="55"/>
      <c r="KFO55" s="55"/>
      <c r="KFP55" s="55"/>
      <c r="KFQ55" s="55"/>
      <c r="KFR55" s="55"/>
      <c r="KFS55" s="55"/>
      <c r="KFT55" s="55"/>
      <c r="KFU55" s="55"/>
      <c r="KFV55" s="55"/>
      <c r="KFW55" s="55"/>
      <c r="KFX55" s="55"/>
      <c r="KFY55" s="55"/>
      <c r="KFZ55" s="55"/>
      <c r="KGA55" s="55"/>
      <c r="KGB55" s="55"/>
      <c r="KGC55" s="55"/>
      <c r="KGD55" s="55"/>
      <c r="KGE55" s="55"/>
      <c r="KGF55" s="55"/>
      <c r="KGG55" s="55"/>
      <c r="KGH55" s="55"/>
      <c r="KGI55" s="55"/>
      <c r="KGJ55" s="55"/>
      <c r="KGK55" s="55"/>
      <c r="KGL55" s="55"/>
      <c r="KGM55" s="55"/>
      <c r="KGN55" s="55"/>
      <c r="KGO55" s="55"/>
      <c r="KGP55" s="55"/>
      <c r="KGQ55" s="55"/>
      <c r="KGR55" s="55"/>
      <c r="KGS55" s="55"/>
      <c r="KGT55" s="55"/>
      <c r="KGU55" s="55"/>
      <c r="KGV55" s="55"/>
      <c r="KGW55" s="55"/>
      <c r="KGX55" s="55"/>
      <c r="KGY55" s="55"/>
      <c r="KGZ55" s="55"/>
      <c r="KHA55" s="55"/>
      <c r="KHB55" s="55"/>
      <c r="KHC55" s="55"/>
      <c r="KHD55" s="55"/>
      <c r="KHE55" s="55"/>
      <c r="KHF55" s="55"/>
      <c r="KHG55" s="55"/>
      <c r="KHH55" s="55"/>
      <c r="KHI55" s="55"/>
      <c r="KHJ55" s="55"/>
      <c r="KHK55" s="55"/>
      <c r="KHL55" s="55"/>
      <c r="KHM55" s="55"/>
      <c r="KHN55" s="55"/>
      <c r="KHO55" s="55"/>
      <c r="KHP55" s="55"/>
      <c r="KHQ55" s="55"/>
      <c r="KHR55" s="55"/>
      <c r="KHS55" s="55"/>
      <c r="KHT55" s="55"/>
      <c r="KHU55" s="55"/>
      <c r="KHV55" s="55"/>
      <c r="KHW55" s="55"/>
      <c r="KHX55" s="55"/>
      <c r="KHY55" s="55"/>
      <c r="KHZ55" s="55"/>
      <c r="KIA55" s="55"/>
      <c r="KIB55" s="55"/>
      <c r="KIC55" s="55"/>
      <c r="KID55" s="55"/>
      <c r="KIE55" s="55"/>
      <c r="KIF55" s="55"/>
      <c r="KIG55" s="55"/>
      <c r="KIH55" s="55"/>
      <c r="KII55" s="55"/>
      <c r="KIJ55" s="55"/>
      <c r="KIK55" s="55"/>
      <c r="KIL55" s="55"/>
      <c r="KIM55" s="55"/>
      <c r="KIN55" s="55"/>
      <c r="KIO55" s="55"/>
      <c r="KIP55" s="55"/>
      <c r="KIQ55" s="55"/>
      <c r="KIR55" s="55"/>
      <c r="KIS55" s="55"/>
      <c r="KIT55" s="55"/>
      <c r="KIU55" s="55"/>
      <c r="KIV55" s="55"/>
      <c r="KIW55" s="55"/>
      <c r="KIX55" s="55"/>
      <c r="KIY55" s="55"/>
      <c r="KIZ55" s="55"/>
      <c r="KJA55" s="55"/>
      <c r="KJB55" s="55"/>
      <c r="KJC55" s="55"/>
      <c r="KJD55" s="55"/>
      <c r="KJE55" s="55"/>
      <c r="KJF55" s="55"/>
      <c r="KJG55" s="55"/>
      <c r="KJH55" s="55"/>
      <c r="KJI55" s="55"/>
      <c r="KJJ55" s="55"/>
      <c r="KJK55" s="55"/>
      <c r="KJL55" s="55"/>
      <c r="KJM55" s="55"/>
      <c r="KJN55" s="55"/>
      <c r="KJO55" s="55"/>
      <c r="KJP55" s="55"/>
      <c r="KJQ55" s="55"/>
      <c r="KJR55" s="55"/>
      <c r="KJS55" s="55"/>
      <c r="KJT55" s="55"/>
      <c r="KJU55" s="55"/>
      <c r="KJV55" s="55"/>
      <c r="KJW55" s="55"/>
      <c r="KJX55" s="55"/>
      <c r="KJY55" s="55"/>
      <c r="KJZ55" s="55"/>
      <c r="KKA55" s="55"/>
      <c r="KKB55" s="55"/>
      <c r="KKC55" s="55"/>
      <c r="KKD55" s="55"/>
      <c r="KKE55" s="55"/>
      <c r="KKF55" s="55"/>
      <c r="KKG55" s="55"/>
      <c r="KKH55" s="55"/>
      <c r="KKI55" s="55"/>
      <c r="KKJ55" s="55"/>
      <c r="KKK55" s="55"/>
      <c r="KKL55" s="55"/>
      <c r="KKM55" s="55"/>
      <c r="KKN55" s="55"/>
      <c r="KKO55" s="55"/>
      <c r="KKP55" s="55"/>
      <c r="KKQ55" s="55"/>
      <c r="KKR55" s="55"/>
      <c r="KKS55" s="55"/>
      <c r="KKT55" s="55"/>
      <c r="KKU55" s="55"/>
      <c r="KKV55" s="55"/>
      <c r="KKW55" s="55"/>
      <c r="KKX55" s="55"/>
      <c r="KKY55" s="55"/>
      <c r="KKZ55" s="55"/>
      <c r="KLA55" s="55"/>
      <c r="KLB55" s="55"/>
      <c r="KLC55" s="55"/>
      <c r="KLD55" s="55"/>
      <c r="KLE55" s="55"/>
      <c r="KLF55" s="55"/>
      <c r="KLG55" s="55"/>
      <c r="KLH55" s="55"/>
      <c r="KLI55" s="55"/>
      <c r="KLJ55" s="55"/>
      <c r="KLK55" s="55"/>
      <c r="KLL55" s="55"/>
      <c r="KLM55" s="55"/>
      <c r="KLN55" s="55"/>
      <c r="KLO55" s="55"/>
      <c r="KLP55" s="55"/>
      <c r="KLQ55" s="55"/>
      <c r="KLR55" s="55"/>
      <c r="KLS55" s="55"/>
      <c r="KLT55" s="55"/>
      <c r="KLU55" s="55"/>
      <c r="KLV55" s="55"/>
      <c r="KLW55" s="55"/>
      <c r="KLX55" s="55"/>
      <c r="KLY55" s="55"/>
      <c r="KLZ55" s="55"/>
      <c r="KMA55" s="55"/>
      <c r="KMB55" s="55"/>
      <c r="KMC55" s="55"/>
      <c r="KMD55" s="55"/>
      <c r="KME55" s="55"/>
      <c r="KMF55" s="55"/>
      <c r="KMG55" s="55"/>
      <c r="KMH55" s="55"/>
      <c r="KMI55" s="55"/>
      <c r="KMJ55" s="55"/>
      <c r="KMK55" s="55"/>
      <c r="KML55" s="55"/>
      <c r="KMM55" s="55"/>
      <c r="KMN55" s="55"/>
      <c r="KMO55" s="55"/>
      <c r="KMP55" s="55"/>
      <c r="KMQ55" s="55"/>
      <c r="KMR55" s="55"/>
      <c r="KMS55" s="55"/>
      <c r="KMT55" s="55"/>
      <c r="KMU55" s="55"/>
      <c r="KMV55" s="55"/>
      <c r="KMW55" s="55"/>
      <c r="KMX55" s="55"/>
      <c r="KMY55" s="55"/>
      <c r="KMZ55" s="55"/>
      <c r="KNA55" s="55"/>
      <c r="KNB55" s="55"/>
      <c r="KNC55" s="55"/>
      <c r="KND55" s="55"/>
      <c r="KNE55" s="55"/>
      <c r="KNF55" s="55"/>
      <c r="KNG55" s="55"/>
      <c r="KNH55" s="55"/>
      <c r="KNI55" s="55"/>
      <c r="KNJ55" s="55"/>
      <c r="KNK55" s="55"/>
      <c r="KNL55" s="55"/>
      <c r="KNM55" s="55"/>
      <c r="KNN55" s="55"/>
      <c r="KNO55" s="55"/>
      <c r="KNP55" s="55"/>
      <c r="KNQ55" s="55"/>
      <c r="KNR55" s="55"/>
      <c r="KNS55" s="55"/>
      <c r="KNT55" s="55"/>
      <c r="KNU55" s="55"/>
      <c r="KNV55" s="55"/>
      <c r="KNW55" s="55"/>
      <c r="KNX55" s="55"/>
      <c r="KNY55" s="55"/>
      <c r="KNZ55" s="55"/>
      <c r="KOA55" s="55"/>
      <c r="KOB55" s="55"/>
      <c r="KOC55" s="55"/>
      <c r="KOD55" s="55"/>
      <c r="KOE55" s="55"/>
      <c r="KOF55" s="55"/>
      <c r="KOG55" s="55"/>
      <c r="KOH55" s="55"/>
      <c r="KOI55" s="55"/>
      <c r="KOJ55" s="55"/>
      <c r="KOK55" s="55"/>
      <c r="KOL55" s="55"/>
      <c r="KOM55" s="55"/>
      <c r="KON55" s="55"/>
      <c r="KOO55" s="55"/>
      <c r="KOP55" s="55"/>
      <c r="KOQ55" s="55"/>
      <c r="KOR55" s="55"/>
      <c r="KOS55" s="55"/>
      <c r="KOT55" s="55"/>
      <c r="KOU55" s="55"/>
      <c r="KOV55" s="55"/>
      <c r="KOW55" s="55"/>
      <c r="KOX55" s="55"/>
      <c r="KOY55" s="55"/>
      <c r="KOZ55" s="55"/>
      <c r="KPA55" s="55"/>
      <c r="KPB55" s="55"/>
      <c r="KPC55" s="55"/>
      <c r="KPD55" s="55"/>
      <c r="KPE55" s="55"/>
      <c r="KPF55" s="55"/>
      <c r="KPG55" s="55"/>
      <c r="KPH55" s="55"/>
      <c r="KPI55" s="55"/>
      <c r="KPJ55" s="55"/>
      <c r="KPK55" s="55"/>
      <c r="KPL55" s="55"/>
      <c r="KPM55" s="55"/>
      <c r="KPN55" s="55"/>
      <c r="KPO55" s="55"/>
      <c r="KPP55" s="55"/>
      <c r="KPQ55" s="55"/>
      <c r="KPR55" s="55"/>
      <c r="KPS55" s="55"/>
      <c r="KPT55" s="55"/>
      <c r="KPU55" s="55"/>
      <c r="KPV55" s="55"/>
      <c r="KPW55" s="55"/>
      <c r="KPX55" s="55"/>
      <c r="KPY55" s="55"/>
      <c r="KPZ55" s="55"/>
      <c r="KQA55" s="55"/>
      <c r="KQB55" s="55"/>
      <c r="KQC55" s="55"/>
      <c r="KQD55" s="55"/>
      <c r="KQE55" s="55"/>
      <c r="KQF55" s="55"/>
      <c r="KQG55" s="55"/>
      <c r="KQH55" s="55"/>
      <c r="KQI55" s="55"/>
      <c r="KQJ55" s="55"/>
      <c r="KQK55" s="55"/>
      <c r="KQL55" s="55"/>
      <c r="KQM55" s="55"/>
      <c r="KQN55" s="55"/>
      <c r="KQO55" s="55"/>
      <c r="KQP55" s="55"/>
      <c r="KQQ55" s="55"/>
      <c r="KQR55" s="55"/>
      <c r="KQS55" s="55"/>
      <c r="KQT55" s="55"/>
      <c r="KQU55" s="55"/>
      <c r="KQV55" s="55"/>
      <c r="KQW55" s="55"/>
      <c r="KQX55" s="55"/>
      <c r="KQY55" s="55"/>
      <c r="KQZ55" s="55"/>
      <c r="KRA55" s="55"/>
      <c r="KRB55" s="55"/>
      <c r="KRC55" s="55"/>
      <c r="KRD55" s="55"/>
      <c r="KRE55" s="55"/>
      <c r="KRF55" s="55"/>
      <c r="KRG55" s="55"/>
      <c r="KRH55" s="55"/>
      <c r="KRI55" s="55"/>
      <c r="KRJ55" s="55"/>
      <c r="KRK55" s="55"/>
      <c r="KRL55" s="55"/>
      <c r="KRM55" s="55"/>
      <c r="KRN55" s="55"/>
      <c r="KRO55" s="55"/>
      <c r="KRP55" s="55"/>
      <c r="KRQ55" s="55"/>
      <c r="KRR55" s="55"/>
      <c r="KRS55" s="55"/>
      <c r="KRT55" s="55"/>
      <c r="KRU55" s="55"/>
      <c r="KRV55" s="55"/>
      <c r="KRW55" s="55"/>
      <c r="KRX55" s="55"/>
      <c r="KRY55" s="55"/>
      <c r="KRZ55" s="55"/>
      <c r="KSA55" s="55"/>
      <c r="KSB55" s="55"/>
      <c r="KSC55" s="55"/>
      <c r="KSD55" s="55"/>
      <c r="KSE55" s="55"/>
      <c r="KSF55" s="55"/>
      <c r="KSG55" s="55"/>
      <c r="KSH55" s="55"/>
      <c r="KSI55" s="55"/>
      <c r="KSJ55" s="55"/>
      <c r="KSK55" s="55"/>
      <c r="KSL55" s="55"/>
      <c r="KSM55" s="55"/>
      <c r="KSN55" s="55"/>
      <c r="KSO55" s="55"/>
      <c r="KSP55" s="55"/>
      <c r="KSQ55" s="55"/>
      <c r="KSR55" s="55"/>
      <c r="KSS55" s="55"/>
      <c r="KST55" s="55"/>
      <c r="KSU55" s="55"/>
      <c r="KSV55" s="55"/>
      <c r="KSW55" s="55"/>
      <c r="KSX55" s="55"/>
      <c r="KSY55" s="55"/>
      <c r="KSZ55" s="55"/>
      <c r="KTA55" s="55"/>
      <c r="KTB55" s="55"/>
      <c r="KTC55" s="55"/>
      <c r="KTD55" s="55"/>
      <c r="KTE55" s="55"/>
      <c r="KTF55" s="55"/>
      <c r="KTG55" s="55"/>
      <c r="KTH55" s="55"/>
      <c r="KTI55" s="55"/>
      <c r="KTJ55" s="55"/>
      <c r="KTK55" s="55"/>
      <c r="KTL55" s="55"/>
      <c r="KTM55" s="55"/>
      <c r="KTN55" s="55"/>
      <c r="KTO55" s="55"/>
      <c r="KTP55" s="55"/>
      <c r="KTQ55" s="55"/>
      <c r="KTR55" s="55"/>
      <c r="KTS55" s="55"/>
      <c r="KTT55" s="55"/>
      <c r="KTU55" s="55"/>
      <c r="KTV55" s="55"/>
      <c r="KTW55" s="55"/>
      <c r="KTX55" s="55"/>
      <c r="KTY55" s="55"/>
      <c r="KTZ55" s="55"/>
      <c r="KUA55" s="55"/>
      <c r="KUB55" s="55"/>
      <c r="KUC55" s="55"/>
      <c r="KUD55" s="55"/>
      <c r="KUE55" s="55"/>
      <c r="KUF55" s="55"/>
      <c r="KUG55" s="55"/>
      <c r="KUH55" s="55"/>
      <c r="KUI55" s="55"/>
      <c r="KUJ55" s="55"/>
      <c r="KUK55" s="55"/>
      <c r="KUL55" s="55"/>
      <c r="KUM55" s="55"/>
      <c r="KUN55" s="55"/>
      <c r="KUO55" s="55"/>
      <c r="KUP55" s="55"/>
      <c r="KUQ55" s="55"/>
      <c r="KUR55" s="55"/>
      <c r="KUS55" s="55"/>
      <c r="KUT55" s="55"/>
      <c r="KUU55" s="55"/>
      <c r="KUV55" s="55"/>
      <c r="KUW55" s="55"/>
      <c r="KUX55" s="55"/>
      <c r="KUY55" s="55"/>
      <c r="KUZ55" s="55"/>
      <c r="KVA55" s="55"/>
      <c r="KVB55" s="55"/>
      <c r="KVC55" s="55"/>
      <c r="KVD55" s="55"/>
      <c r="KVE55" s="55"/>
      <c r="KVF55" s="55"/>
      <c r="KVG55" s="55"/>
      <c r="KVH55" s="55"/>
      <c r="KVI55" s="55"/>
      <c r="KVJ55" s="55"/>
      <c r="KVK55" s="55"/>
      <c r="KVL55" s="55"/>
      <c r="KVM55" s="55"/>
      <c r="KVN55" s="55"/>
      <c r="KVO55" s="55"/>
      <c r="KVP55" s="55"/>
      <c r="KVQ55" s="55"/>
      <c r="KVR55" s="55"/>
      <c r="KVS55" s="55"/>
      <c r="KVT55" s="55"/>
      <c r="KVU55" s="55"/>
      <c r="KVV55" s="55"/>
      <c r="KVW55" s="55"/>
      <c r="KVX55" s="55"/>
      <c r="KVY55" s="55"/>
      <c r="KVZ55" s="55"/>
      <c r="KWA55" s="55"/>
      <c r="KWB55" s="55"/>
      <c r="KWC55" s="55"/>
      <c r="KWD55" s="55"/>
      <c r="KWE55" s="55"/>
      <c r="KWF55" s="55"/>
      <c r="KWG55" s="55"/>
      <c r="KWH55" s="55"/>
      <c r="KWI55" s="55"/>
      <c r="KWJ55" s="55"/>
      <c r="KWK55" s="55"/>
      <c r="KWL55" s="55"/>
      <c r="KWM55" s="55"/>
      <c r="KWN55" s="55"/>
      <c r="KWO55" s="55"/>
      <c r="KWP55" s="55"/>
      <c r="KWQ55" s="55"/>
      <c r="KWR55" s="55"/>
      <c r="KWS55" s="55"/>
      <c r="KWT55" s="55"/>
      <c r="KWU55" s="55"/>
      <c r="KWV55" s="55"/>
      <c r="KWW55" s="55"/>
      <c r="KWX55" s="55"/>
      <c r="KWY55" s="55"/>
      <c r="KWZ55" s="55"/>
      <c r="KXA55" s="55"/>
      <c r="KXB55" s="55"/>
      <c r="KXC55" s="55"/>
      <c r="KXD55" s="55"/>
      <c r="KXE55" s="55"/>
      <c r="KXF55" s="55"/>
      <c r="KXG55" s="55"/>
      <c r="KXH55" s="55"/>
      <c r="KXI55" s="55"/>
      <c r="KXJ55" s="55"/>
      <c r="KXK55" s="55"/>
      <c r="KXL55" s="55"/>
      <c r="KXM55" s="55"/>
      <c r="KXN55" s="55"/>
      <c r="KXO55" s="55"/>
      <c r="KXP55" s="55"/>
      <c r="KXQ55" s="55"/>
      <c r="KXR55" s="55"/>
      <c r="KXS55" s="55"/>
      <c r="KXT55" s="55"/>
      <c r="KXU55" s="55"/>
      <c r="KXV55" s="55"/>
      <c r="KXW55" s="55"/>
      <c r="KXX55" s="55"/>
      <c r="KXY55" s="55"/>
      <c r="KXZ55" s="55"/>
      <c r="KYA55" s="55"/>
      <c r="KYB55" s="55"/>
      <c r="KYC55" s="55"/>
      <c r="KYD55" s="55"/>
      <c r="KYE55" s="55"/>
      <c r="KYF55" s="55"/>
      <c r="KYG55" s="55"/>
      <c r="KYH55" s="55"/>
      <c r="KYI55" s="55"/>
      <c r="KYJ55" s="55"/>
      <c r="KYK55" s="55"/>
      <c r="KYL55" s="55"/>
      <c r="KYM55" s="55"/>
      <c r="KYN55" s="55"/>
      <c r="KYO55" s="55"/>
      <c r="KYP55" s="55"/>
      <c r="KYQ55" s="55"/>
      <c r="KYR55" s="55"/>
      <c r="KYS55" s="55"/>
      <c r="KYT55" s="55"/>
      <c r="KYU55" s="55"/>
      <c r="KYV55" s="55"/>
      <c r="KYW55" s="55"/>
      <c r="KYX55" s="55"/>
      <c r="KYY55" s="55"/>
      <c r="KYZ55" s="55"/>
      <c r="KZA55" s="55"/>
      <c r="KZB55" s="55"/>
      <c r="KZC55" s="55"/>
      <c r="KZD55" s="55"/>
      <c r="KZE55" s="55"/>
      <c r="KZF55" s="55"/>
      <c r="KZG55" s="55"/>
      <c r="KZH55" s="55"/>
      <c r="KZI55" s="55"/>
      <c r="KZJ55" s="55"/>
      <c r="KZK55" s="55"/>
      <c r="KZL55" s="55"/>
      <c r="KZM55" s="55"/>
      <c r="KZN55" s="55"/>
      <c r="KZO55" s="55"/>
      <c r="KZP55" s="55"/>
      <c r="KZQ55" s="55"/>
      <c r="KZR55" s="55"/>
      <c r="KZS55" s="55"/>
      <c r="KZT55" s="55"/>
      <c r="KZU55" s="55"/>
      <c r="KZV55" s="55"/>
      <c r="KZW55" s="55"/>
      <c r="KZX55" s="55"/>
      <c r="KZY55" s="55"/>
      <c r="KZZ55" s="55"/>
      <c r="LAA55" s="55"/>
      <c r="LAB55" s="55"/>
      <c r="LAC55" s="55"/>
      <c r="LAD55" s="55"/>
      <c r="LAE55" s="55"/>
      <c r="LAF55" s="55"/>
      <c r="LAG55" s="55"/>
      <c r="LAH55" s="55"/>
      <c r="LAI55" s="55"/>
      <c r="LAJ55" s="55"/>
      <c r="LAK55" s="55"/>
      <c r="LAL55" s="55"/>
      <c r="LAM55" s="55"/>
      <c r="LAN55" s="55"/>
      <c r="LAO55" s="55"/>
      <c r="LAP55" s="55"/>
      <c r="LAQ55" s="55"/>
      <c r="LAR55" s="55"/>
      <c r="LAS55" s="55"/>
      <c r="LAT55" s="55"/>
      <c r="LAU55" s="55"/>
      <c r="LAV55" s="55"/>
      <c r="LAW55" s="55"/>
      <c r="LAX55" s="55"/>
      <c r="LAY55" s="55"/>
      <c r="LAZ55" s="55"/>
      <c r="LBA55" s="55"/>
      <c r="LBB55" s="55"/>
      <c r="LBC55" s="55"/>
      <c r="LBD55" s="55"/>
      <c r="LBE55" s="55"/>
      <c r="LBF55" s="55"/>
      <c r="LBG55" s="55"/>
      <c r="LBH55" s="55"/>
      <c r="LBI55" s="55"/>
      <c r="LBJ55" s="55"/>
      <c r="LBK55" s="55"/>
      <c r="LBL55" s="55"/>
      <c r="LBM55" s="55"/>
      <c r="LBN55" s="55"/>
      <c r="LBO55" s="55"/>
      <c r="LBP55" s="55"/>
      <c r="LBQ55" s="55"/>
      <c r="LBR55" s="55"/>
      <c r="LBS55" s="55"/>
      <c r="LBT55" s="55"/>
      <c r="LBU55" s="55"/>
      <c r="LBV55" s="55"/>
      <c r="LBW55" s="55"/>
      <c r="LBX55" s="55"/>
      <c r="LBY55" s="55"/>
      <c r="LBZ55" s="55"/>
      <c r="LCA55" s="55"/>
      <c r="LCB55" s="55"/>
      <c r="LCC55" s="55"/>
      <c r="LCD55" s="55"/>
      <c r="LCE55" s="55"/>
      <c r="LCF55" s="55"/>
      <c r="LCG55" s="55"/>
      <c r="LCH55" s="55"/>
      <c r="LCI55" s="55"/>
      <c r="LCJ55" s="55"/>
      <c r="LCK55" s="55"/>
      <c r="LCL55" s="55"/>
      <c r="LCM55" s="55"/>
      <c r="LCN55" s="55"/>
      <c r="LCO55" s="55"/>
      <c r="LCP55" s="55"/>
      <c r="LCQ55" s="55"/>
      <c r="LCR55" s="55"/>
      <c r="LCS55" s="55"/>
      <c r="LCT55" s="55"/>
      <c r="LCU55" s="55"/>
      <c r="LCV55" s="55"/>
      <c r="LCW55" s="55"/>
      <c r="LCX55" s="55"/>
      <c r="LCY55" s="55"/>
      <c r="LCZ55" s="55"/>
      <c r="LDA55" s="55"/>
      <c r="LDB55" s="55"/>
      <c r="LDC55" s="55"/>
      <c r="LDD55" s="55"/>
      <c r="LDE55" s="55"/>
      <c r="LDF55" s="55"/>
      <c r="LDG55" s="55"/>
      <c r="LDH55" s="55"/>
      <c r="LDI55" s="55"/>
      <c r="LDJ55" s="55"/>
      <c r="LDK55" s="55"/>
      <c r="LDL55" s="55"/>
      <c r="LDM55" s="55"/>
      <c r="LDN55" s="55"/>
      <c r="LDO55" s="55"/>
      <c r="LDP55" s="55"/>
      <c r="LDQ55" s="55"/>
      <c r="LDR55" s="55"/>
      <c r="LDS55" s="55"/>
      <c r="LDT55" s="55"/>
      <c r="LDU55" s="55"/>
      <c r="LDV55" s="55"/>
      <c r="LDW55" s="55"/>
      <c r="LDX55" s="55"/>
      <c r="LDY55" s="55"/>
      <c r="LDZ55" s="55"/>
      <c r="LEA55" s="55"/>
      <c r="LEB55" s="55"/>
      <c r="LEC55" s="55"/>
      <c r="LED55" s="55"/>
      <c r="LEE55" s="55"/>
      <c r="LEF55" s="55"/>
      <c r="LEG55" s="55"/>
      <c r="LEH55" s="55"/>
      <c r="LEI55" s="55"/>
      <c r="LEJ55" s="55"/>
      <c r="LEK55" s="55"/>
      <c r="LEL55" s="55"/>
      <c r="LEM55" s="55"/>
      <c r="LEN55" s="55"/>
      <c r="LEO55" s="55"/>
      <c r="LEP55" s="55"/>
      <c r="LEQ55" s="55"/>
      <c r="LER55" s="55"/>
      <c r="LES55" s="55"/>
      <c r="LET55" s="55"/>
      <c r="LEU55" s="55"/>
      <c r="LEV55" s="55"/>
      <c r="LEW55" s="55"/>
      <c r="LEX55" s="55"/>
      <c r="LEY55" s="55"/>
      <c r="LEZ55" s="55"/>
      <c r="LFA55" s="55"/>
      <c r="LFB55" s="55"/>
      <c r="LFC55" s="55"/>
      <c r="LFD55" s="55"/>
      <c r="LFE55" s="55"/>
      <c r="LFF55" s="55"/>
      <c r="LFG55" s="55"/>
      <c r="LFH55" s="55"/>
      <c r="LFI55" s="55"/>
      <c r="LFJ55" s="55"/>
      <c r="LFK55" s="55"/>
      <c r="LFL55" s="55"/>
      <c r="LFM55" s="55"/>
      <c r="LFN55" s="55"/>
      <c r="LFO55" s="55"/>
      <c r="LFP55" s="55"/>
      <c r="LFQ55" s="55"/>
      <c r="LFR55" s="55"/>
      <c r="LFS55" s="55"/>
      <c r="LFT55" s="55"/>
      <c r="LFU55" s="55"/>
      <c r="LFV55" s="55"/>
      <c r="LFW55" s="55"/>
      <c r="LFX55" s="55"/>
      <c r="LFY55" s="55"/>
      <c r="LFZ55" s="55"/>
      <c r="LGA55" s="55"/>
      <c r="LGB55" s="55"/>
      <c r="LGC55" s="55"/>
      <c r="LGD55" s="55"/>
      <c r="LGE55" s="55"/>
      <c r="LGF55" s="55"/>
      <c r="LGG55" s="55"/>
      <c r="LGH55" s="55"/>
      <c r="LGI55" s="55"/>
      <c r="LGJ55" s="55"/>
      <c r="LGK55" s="55"/>
      <c r="LGL55" s="55"/>
      <c r="LGM55" s="55"/>
      <c r="LGN55" s="55"/>
      <c r="LGO55" s="55"/>
      <c r="LGP55" s="55"/>
      <c r="LGQ55" s="55"/>
      <c r="LGR55" s="55"/>
      <c r="LGS55" s="55"/>
      <c r="LGT55" s="55"/>
      <c r="LGU55" s="55"/>
      <c r="LGV55" s="55"/>
      <c r="LGW55" s="55"/>
      <c r="LGX55" s="55"/>
      <c r="LGY55" s="55"/>
      <c r="LGZ55" s="55"/>
      <c r="LHA55" s="55"/>
      <c r="LHB55" s="55"/>
      <c r="LHC55" s="55"/>
      <c r="LHD55" s="55"/>
      <c r="LHE55" s="55"/>
      <c r="LHF55" s="55"/>
      <c r="LHG55" s="55"/>
      <c r="LHH55" s="55"/>
      <c r="LHI55" s="55"/>
      <c r="LHJ55" s="55"/>
      <c r="LHK55" s="55"/>
      <c r="LHL55" s="55"/>
      <c r="LHM55" s="55"/>
      <c r="LHN55" s="55"/>
      <c r="LHO55" s="55"/>
      <c r="LHP55" s="55"/>
      <c r="LHQ55" s="55"/>
      <c r="LHR55" s="55"/>
      <c r="LHS55" s="55"/>
      <c r="LHT55" s="55"/>
      <c r="LHU55" s="55"/>
      <c r="LHV55" s="55"/>
      <c r="LHW55" s="55"/>
      <c r="LHX55" s="55"/>
      <c r="LHY55" s="55"/>
      <c r="LHZ55" s="55"/>
      <c r="LIA55" s="55"/>
      <c r="LIB55" s="55"/>
      <c r="LIC55" s="55"/>
      <c r="LID55" s="55"/>
      <c r="LIE55" s="55"/>
      <c r="LIF55" s="55"/>
      <c r="LIG55" s="55"/>
      <c r="LIH55" s="55"/>
      <c r="LII55" s="55"/>
      <c r="LIJ55" s="55"/>
      <c r="LIK55" s="55"/>
      <c r="LIL55" s="55"/>
      <c r="LIM55" s="55"/>
      <c r="LIN55" s="55"/>
      <c r="LIO55" s="55"/>
      <c r="LIP55" s="55"/>
      <c r="LIQ55" s="55"/>
      <c r="LIR55" s="55"/>
      <c r="LIS55" s="55"/>
      <c r="LIT55" s="55"/>
      <c r="LIU55" s="55"/>
      <c r="LIV55" s="55"/>
      <c r="LIW55" s="55"/>
      <c r="LIX55" s="55"/>
      <c r="LIY55" s="55"/>
      <c r="LIZ55" s="55"/>
      <c r="LJA55" s="55"/>
      <c r="LJB55" s="55"/>
      <c r="LJC55" s="55"/>
      <c r="LJD55" s="55"/>
      <c r="LJE55" s="55"/>
      <c r="LJF55" s="55"/>
      <c r="LJG55" s="55"/>
      <c r="LJH55" s="55"/>
      <c r="LJI55" s="55"/>
      <c r="LJJ55" s="55"/>
      <c r="LJK55" s="55"/>
      <c r="LJL55" s="55"/>
      <c r="LJM55" s="55"/>
      <c r="LJN55" s="55"/>
      <c r="LJO55" s="55"/>
      <c r="LJP55" s="55"/>
      <c r="LJQ55" s="55"/>
      <c r="LJR55" s="55"/>
      <c r="LJS55" s="55"/>
      <c r="LJT55" s="55"/>
      <c r="LJU55" s="55"/>
      <c r="LJV55" s="55"/>
      <c r="LJW55" s="55"/>
      <c r="LJX55" s="55"/>
      <c r="LJY55" s="55"/>
      <c r="LJZ55" s="55"/>
      <c r="LKA55" s="55"/>
      <c r="LKB55" s="55"/>
      <c r="LKC55" s="55"/>
      <c r="LKD55" s="55"/>
      <c r="LKE55" s="55"/>
      <c r="LKF55" s="55"/>
      <c r="LKG55" s="55"/>
      <c r="LKH55" s="55"/>
      <c r="LKI55" s="55"/>
      <c r="LKJ55" s="55"/>
      <c r="LKK55" s="55"/>
      <c r="LKL55" s="55"/>
      <c r="LKM55" s="55"/>
      <c r="LKN55" s="55"/>
      <c r="LKO55" s="55"/>
      <c r="LKP55" s="55"/>
      <c r="LKQ55" s="55"/>
      <c r="LKR55" s="55"/>
      <c r="LKS55" s="55"/>
      <c r="LKT55" s="55"/>
      <c r="LKU55" s="55"/>
      <c r="LKV55" s="55"/>
      <c r="LKW55" s="55"/>
      <c r="LKX55" s="55"/>
      <c r="LKY55" s="55"/>
      <c r="LKZ55" s="55"/>
      <c r="LLA55" s="55"/>
      <c r="LLB55" s="55"/>
      <c r="LLC55" s="55"/>
      <c r="LLD55" s="55"/>
      <c r="LLE55" s="55"/>
      <c r="LLF55" s="55"/>
      <c r="LLG55" s="55"/>
      <c r="LLH55" s="55"/>
      <c r="LLI55" s="55"/>
      <c r="LLJ55" s="55"/>
      <c r="LLK55" s="55"/>
      <c r="LLL55" s="55"/>
      <c r="LLM55" s="55"/>
      <c r="LLN55" s="55"/>
      <c r="LLO55" s="55"/>
      <c r="LLP55" s="55"/>
      <c r="LLQ55" s="55"/>
      <c r="LLR55" s="55"/>
      <c r="LLS55" s="55"/>
      <c r="LLT55" s="55"/>
      <c r="LLU55" s="55"/>
      <c r="LLV55" s="55"/>
      <c r="LLW55" s="55"/>
      <c r="LLX55" s="55"/>
      <c r="LLY55" s="55"/>
      <c r="LLZ55" s="55"/>
      <c r="LMA55" s="55"/>
      <c r="LMB55" s="55"/>
      <c r="LMC55" s="55"/>
      <c r="LMD55" s="55"/>
      <c r="LME55" s="55"/>
      <c r="LMF55" s="55"/>
      <c r="LMG55" s="55"/>
      <c r="LMH55" s="55"/>
      <c r="LMI55" s="55"/>
      <c r="LMJ55" s="55"/>
      <c r="LMK55" s="55"/>
      <c r="LML55" s="55"/>
      <c r="LMM55" s="55"/>
      <c r="LMN55" s="55"/>
      <c r="LMO55" s="55"/>
      <c r="LMP55" s="55"/>
      <c r="LMQ55" s="55"/>
      <c r="LMR55" s="55"/>
      <c r="LMS55" s="55"/>
      <c r="LMT55" s="55"/>
      <c r="LMU55" s="55"/>
      <c r="LMV55" s="55"/>
      <c r="LMW55" s="55"/>
      <c r="LMX55" s="55"/>
      <c r="LMY55" s="55"/>
      <c r="LMZ55" s="55"/>
      <c r="LNA55" s="55"/>
      <c r="LNB55" s="55"/>
      <c r="LNC55" s="55"/>
      <c r="LND55" s="55"/>
      <c r="LNE55" s="55"/>
      <c r="LNF55" s="55"/>
      <c r="LNG55" s="55"/>
      <c r="LNH55" s="55"/>
      <c r="LNI55" s="55"/>
      <c r="LNJ55" s="55"/>
      <c r="LNK55" s="55"/>
      <c r="LNL55" s="55"/>
      <c r="LNM55" s="55"/>
      <c r="LNN55" s="55"/>
      <c r="LNO55" s="55"/>
      <c r="LNP55" s="55"/>
      <c r="LNQ55" s="55"/>
      <c r="LNR55" s="55"/>
      <c r="LNS55" s="55"/>
      <c r="LNT55" s="55"/>
      <c r="LNU55" s="55"/>
      <c r="LNV55" s="55"/>
      <c r="LNW55" s="55"/>
      <c r="LNX55" s="55"/>
      <c r="LNY55" s="55"/>
      <c r="LNZ55" s="55"/>
      <c r="LOA55" s="55"/>
      <c r="LOB55" s="55"/>
      <c r="LOC55" s="55"/>
      <c r="LOD55" s="55"/>
      <c r="LOE55" s="55"/>
      <c r="LOF55" s="55"/>
      <c r="LOG55" s="55"/>
      <c r="LOH55" s="55"/>
      <c r="LOI55" s="55"/>
      <c r="LOJ55" s="55"/>
      <c r="LOK55" s="55"/>
      <c r="LOL55" s="55"/>
      <c r="LOM55" s="55"/>
      <c r="LON55" s="55"/>
      <c r="LOO55" s="55"/>
      <c r="LOP55" s="55"/>
      <c r="LOQ55" s="55"/>
      <c r="LOR55" s="55"/>
      <c r="LOS55" s="55"/>
      <c r="LOT55" s="55"/>
      <c r="LOU55" s="55"/>
      <c r="LOV55" s="55"/>
      <c r="LOW55" s="55"/>
      <c r="LOX55" s="55"/>
      <c r="LOY55" s="55"/>
      <c r="LOZ55" s="55"/>
      <c r="LPA55" s="55"/>
      <c r="LPB55" s="55"/>
      <c r="LPC55" s="55"/>
      <c r="LPD55" s="55"/>
      <c r="LPE55" s="55"/>
      <c r="LPF55" s="55"/>
      <c r="LPG55" s="55"/>
      <c r="LPH55" s="55"/>
      <c r="LPI55" s="55"/>
      <c r="LPJ55" s="55"/>
      <c r="LPK55" s="55"/>
      <c r="LPL55" s="55"/>
      <c r="LPM55" s="55"/>
      <c r="LPN55" s="55"/>
      <c r="LPO55" s="55"/>
      <c r="LPP55" s="55"/>
      <c r="LPQ55" s="55"/>
      <c r="LPR55" s="55"/>
      <c r="LPS55" s="55"/>
      <c r="LPT55" s="55"/>
      <c r="LPU55" s="55"/>
      <c r="LPV55" s="55"/>
      <c r="LPW55" s="55"/>
      <c r="LPX55" s="55"/>
      <c r="LPY55" s="55"/>
      <c r="LPZ55" s="55"/>
      <c r="LQA55" s="55"/>
      <c r="LQB55" s="55"/>
      <c r="LQC55" s="55"/>
      <c r="LQD55" s="55"/>
      <c r="LQE55" s="55"/>
      <c r="LQF55" s="55"/>
      <c r="LQG55" s="55"/>
      <c r="LQH55" s="55"/>
      <c r="LQI55" s="55"/>
      <c r="LQJ55" s="55"/>
      <c r="LQK55" s="55"/>
      <c r="LQL55" s="55"/>
      <c r="LQM55" s="55"/>
      <c r="LQN55" s="55"/>
      <c r="LQO55" s="55"/>
      <c r="LQP55" s="55"/>
      <c r="LQQ55" s="55"/>
      <c r="LQR55" s="55"/>
      <c r="LQS55" s="55"/>
      <c r="LQT55" s="55"/>
      <c r="LQU55" s="55"/>
      <c r="LQV55" s="55"/>
      <c r="LQW55" s="55"/>
      <c r="LQX55" s="55"/>
      <c r="LQY55" s="55"/>
      <c r="LQZ55" s="55"/>
      <c r="LRA55" s="55"/>
      <c r="LRB55" s="55"/>
      <c r="LRC55" s="55"/>
      <c r="LRD55" s="55"/>
      <c r="LRE55" s="55"/>
      <c r="LRF55" s="55"/>
      <c r="LRG55" s="55"/>
      <c r="LRH55" s="55"/>
      <c r="LRI55" s="55"/>
      <c r="LRJ55" s="55"/>
      <c r="LRK55" s="55"/>
      <c r="LRL55" s="55"/>
      <c r="LRM55" s="55"/>
      <c r="LRN55" s="55"/>
      <c r="LRO55" s="55"/>
      <c r="LRP55" s="55"/>
      <c r="LRQ55" s="55"/>
      <c r="LRR55" s="55"/>
      <c r="LRS55" s="55"/>
      <c r="LRT55" s="55"/>
      <c r="LRU55" s="55"/>
      <c r="LRV55" s="55"/>
      <c r="LRW55" s="55"/>
      <c r="LRX55" s="55"/>
      <c r="LRY55" s="55"/>
      <c r="LRZ55" s="55"/>
      <c r="LSA55" s="55"/>
      <c r="LSB55" s="55"/>
      <c r="LSC55" s="55"/>
      <c r="LSD55" s="55"/>
      <c r="LSE55" s="55"/>
      <c r="LSF55" s="55"/>
      <c r="LSG55" s="55"/>
      <c r="LSH55" s="55"/>
      <c r="LSI55" s="55"/>
      <c r="LSJ55" s="55"/>
      <c r="LSK55" s="55"/>
      <c r="LSL55" s="55"/>
      <c r="LSM55" s="55"/>
      <c r="LSN55" s="55"/>
      <c r="LSO55" s="55"/>
      <c r="LSP55" s="55"/>
      <c r="LSQ55" s="55"/>
      <c r="LSR55" s="55"/>
      <c r="LSS55" s="55"/>
      <c r="LST55" s="55"/>
      <c r="LSU55" s="55"/>
      <c r="LSV55" s="55"/>
      <c r="LSW55" s="55"/>
      <c r="LSX55" s="55"/>
      <c r="LSY55" s="55"/>
      <c r="LSZ55" s="55"/>
      <c r="LTA55" s="55"/>
      <c r="LTB55" s="55"/>
      <c r="LTC55" s="55"/>
      <c r="LTD55" s="55"/>
      <c r="LTE55" s="55"/>
      <c r="LTF55" s="55"/>
      <c r="LTG55" s="55"/>
      <c r="LTH55" s="55"/>
      <c r="LTI55" s="55"/>
      <c r="LTJ55" s="55"/>
      <c r="LTK55" s="55"/>
      <c r="LTL55" s="55"/>
      <c r="LTM55" s="55"/>
      <c r="LTN55" s="55"/>
      <c r="LTO55" s="55"/>
      <c r="LTP55" s="55"/>
      <c r="LTQ55" s="55"/>
      <c r="LTR55" s="55"/>
      <c r="LTS55" s="55"/>
      <c r="LTT55" s="55"/>
      <c r="LTU55" s="55"/>
      <c r="LTV55" s="55"/>
      <c r="LTW55" s="55"/>
      <c r="LTX55" s="55"/>
      <c r="LTY55" s="55"/>
      <c r="LTZ55" s="55"/>
      <c r="LUA55" s="55"/>
      <c r="LUB55" s="55"/>
      <c r="LUC55" s="55"/>
      <c r="LUD55" s="55"/>
      <c r="LUE55" s="55"/>
      <c r="LUF55" s="55"/>
      <c r="LUG55" s="55"/>
      <c r="LUH55" s="55"/>
      <c r="LUI55" s="55"/>
      <c r="LUJ55" s="55"/>
      <c r="LUK55" s="55"/>
      <c r="LUL55" s="55"/>
      <c r="LUM55" s="55"/>
      <c r="LUN55" s="55"/>
      <c r="LUO55" s="55"/>
      <c r="LUP55" s="55"/>
      <c r="LUQ55" s="55"/>
      <c r="LUR55" s="55"/>
      <c r="LUS55" s="55"/>
      <c r="LUT55" s="55"/>
      <c r="LUU55" s="55"/>
      <c r="LUV55" s="55"/>
      <c r="LUW55" s="55"/>
      <c r="LUX55" s="55"/>
      <c r="LUY55" s="55"/>
      <c r="LUZ55" s="55"/>
      <c r="LVA55" s="55"/>
      <c r="LVB55" s="55"/>
      <c r="LVC55" s="55"/>
      <c r="LVD55" s="55"/>
      <c r="LVE55" s="55"/>
      <c r="LVF55" s="55"/>
      <c r="LVG55" s="55"/>
      <c r="LVH55" s="55"/>
      <c r="LVI55" s="55"/>
      <c r="LVJ55" s="55"/>
      <c r="LVK55" s="55"/>
      <c r="LVL55" s="55"/>
      <c r="LVM55" s="55"/>
      <c r="LVN55" s="55"/>
      <c r="LVO55" s="55"/>
      <c r="LVP55" s="55"/>
      <c r="LVQ55" s="55"/>
      <c r="LVR55" s="55"/>
      <c r="LVS55" s="55"/>
      <c r="LVT55" s="55"/>
      <c r="LVU55" s="55"/>
      <c r="LVV55" s="55"/>
      <c r="LVW55" s="55"/>
      <c r="LVX55" s="55"/>
      <c r="LVY55" s="55"/>
      <c r="LVZ55" s="55"/>
      <c r="LWA55" s="55"/>
      <c r="LWB55" s="55"/>
      <c r="LWC55" s="55"/>
      <c r="LWD55" s="55"/>
      <c r="LWE55" s="55"/>
      <c r="LWF55" s="55"/>
      <c r="LWG55" s="55"/>
      <c r="LWH55" s="55"/>
      <c r="LWI55" s="55"/>
      <c r="LWJ55" s="55"/>
      <c r="LWK55" s="55"/>
      <c r="LWL55" s="55"/>
      <c r="LWM55" s="55"/>
      <c r="LWN55" s="55"/>
      <c r="LWO55" s="55"/>
      <c r="LWP55" s="55"/>
      <c r="LWQ55" s="55"/>
      <c r="LWR55" s="55"/>
      <c r="LWS55" s="55"/>
      <c r="LWT55" s="55"/>
      <c r="LWU55" s="55"/>
      <c r="LWV55" s="55"/>
      <c r="LWW55" s="55"/>
      <c r="LWX55" s="55"/>
      <c r="LWY55" s="55"/>
      <c r="LWZ55" s="55"/>
      <c r="LXA55" s="55"/>
      <c r="LXB55" s="55"/>
      <c r="LXC55" s="55"/>
      <c r="LXD55" s="55"/>
      <c r="LXE55" s="55"/>
      <c r="LXF55" s="55"/>
      <c r="LXG55" s="55"/>
      <c r="LXH55" s="55"/>
      <c r="LXI55" s="55"/>
      <c r="LXJ55" s="55"/>
      <c r="LXK55" s="55"/>
      <c r="LXL55" s="55"/>
      <c r="LXM55" s="55"/>
      <c r="LXN55" s="55"/>
      <c r="LXO55" s="55"/>
      <c r="LXP55" s="55"/>
      <c r="LXQ55" s="55"/>
      <c r="LXR55" s="55"/>
      <c r="LXS55" s="55"/>
      <c r="LXT55" s="55"/>
      <c r="LXU55" s="55"/>
      <c r="LXV55" s="55"/>
      <c r="LXW55" s="55"/>
      <c r="LXX55" s="55"/>
      <c r="LXY55" s="55"/>
      <c r="LXZ55" s="55"/>
      <c r="LYA55" s="55"/>
      <c r="LYB55" s="55"/>
      <c r="LYC55" s="55"/>
      <c r="LYD55" s="55"/>
      <c r="LYE55" s="55"/>
      <c r="LYF55" s="55"/>
      <c r="LYG55" s="55"/>
      <c r="LYH55" s="55"/>
      <c r="LYI55" s="55"/>
      <c r="LYJ55" s="55"/>
      <c r="LYK55" s="55"/>
      <c r="LYL55" s="55"/>
      <c r="LYM55" s="55"/>
      <c r="LYN55" s="55"/>
      <c r="LYO55" s="55"/>
      <c r="LYP55" s="55"/>
      <c r="LYQ55" s="55"/>
      <c r="LYR55" s="55"/>
      <c r="LYS55" s="55"/>
      <c r="LYT55" s="55"/>
      <c r="LYU55" s="55"/>
      <c r="LYV55" s="55"/>
      <c r="LYW55" s="55"/>
      <c r="LYX55" s="55"/>
      <c r="LYY55" s="55"/>
      <c r="LYZ55" s="55"/>
      <c r="LZA55" s="55"/>
      <c r="LZB55" s="55"/>
      <c r="LZC55" s="55"/>
      <c r="LZD55" s="55"/>
      <c r="LZE55" s="55"/>
      <c r="LZF55" s="55"/>
      <c r="LZG55" s="55"/>
      <c r="LZH55" s="55"/>
      <c r="LZI55" s="55"/>
      <c r="LZJ55" s="55"/>
      <c r="LZK55" s="55"/>
      <c r="LZL55" s="55"/>
      <c r="LZM55" s="55"/>
      <c r="LZN55" s="55"/>
      <c r="LZO55" s="55"/>
      <c r="LZP55" s="55"/>
      <c r="LZQ55" s="55"/>
      <c r="LZR55" s="55"/>
      <c r="LZS55" s="55"/>
      <c r="LZT55" s="55"/>
      <c r="LZU55" s="55"/>
      <c r="LZV55" s="55"/>
      <c r="LZW55" s="55"/>
      <c r="LZX55" s="55"/>
      <c r="LZY55" s="55"/>
      <c r="LZZ55" s="55"/>
      <c r="MAA55" s="55"/>
      <c r="MAB55" s="55"/>
      <c r="MAC55" s="55"/>
      <c r="MAD55" s="55"/>
      <c r="MAE55" s="55"/>
      <c r="MAF55" s="55"/>
      <c r="MAG55" s="55"/>
      <c r="MAH55" s="55"/>
      <c r="MAI55" s="55"/>
      <c r="MAJ55" s="55"/>
      <c r="MAK55" s="55"/>
      <c r="MAL55" s="55"/>
      <c r="MAM55" s="55"/>
      <c r="MAN55" s="55"/>
      <c r="MAO55" s="55"/>
      <c r="MAP55" s="55"/>
      <c r="MAQ55" s="55"/>
      <c r="MAR55" s="55"/>
      <c r="MAS55" s="55"/>
      <c r="MAT55" s="55"/>
      <c r="MAU55" s="55"/>
      <c r="MAV55" s="55"/>
      <c r="MAW55" s="55"/>
      <c r="MAX55" s="55"/>
      <c r="MAY55" s="55"/>
      <c r="MAZ55" s="55"/>
      <c r="MBA55" s="55"/>
      <c r="MBB55" s="55"/>
      <c r="MBC55" s="55"/>
      <c r="MBD55" s="55"/>
      <c r="MBE55" s="55"/>
      <c r="MBF55" s="55"/>
      <c r="MBG55" s="55"/>
      <c r="MBH55" s="55"/>
      <c r="MBI55" s="55"/>
      <c r="MBJ55" s="55"/>
      <c r="MBK55" s="55"/>
      <c r="MBL55" s="55"/>
      <c r="MBM55" s="55"/>
      <c r="MBN55" s="55"/>
      <c r="MBO55" s="55"/>
      <c r="MBP55" s="55"/>
      <c r="MBQ55" s="55"/>
      <c r="MBR55" s="55"/>
      <c r="MBS55" s="55"/>
      <c r="MBT55" s="55"/>
      <c r="MBU55" s="55"/>
      <c r="MBV55" s="55"/>
      <c r="MBW55" s="55"/>
      <c r="MBX55" s="55"/>
      <c r="MBY55" s="55"/>
      <c r="MBZ55" s="55"/>
      <c r="MCA55" s="55"/>
      <c r="MCB55" s="55"/>
      <c r="MCC55" s="55"/>
      <c r="MCD55" s="55"/>
      <c r="MCE55" s="55"/>
      <c r="MCF55" s="55"/>
      <c r="MCG55" s="55"/>
      <c r="MCH55" s="55"/>
      <c r="MCI55" s="55"/>
      <c r="MCJ55" s="55"/>
      <c r="MCK55" s="55"/>
      <c r="MCL55" s="55"/>
      <c r="MCM55" s="55"/>
      <c r="MCN55" s="55"/>
      <c r="MCO55" s="55"/>
      <c r="MCP55" s="55"/>
      <c r="MCQ55" s="55"/>
      <c r="MCR55" s="55"/>
      <c r="MCS55" s="55"/>
      <c r="MCT55" s="55"/>
      <c r="MCU55" s="55"/>
      <c r="MCV55" s="55"/>
      <c r="MCW55" s="55"/>
      <c r="MCX55" s="55"/>
      <c r="MCY55" s="55"/>
      <c r="MCZ55" s="55"/>
      <c r="MDA55" s="55"/>
      <c r="MDB55" s="55"/>
      <c r="MDC55" s="55"/>
      <c r="MDD55" s="55"/>
      <c r="MDE55" s="55"/>
      <c r="MDF55" s="55"/>
      <c r="MDG55" s="55"/>
      <c r="MDH55" s="55"/>
      <c r="MDI55" s="55"/>
      <c r="MDJ55" s="55"/>
      <c r="MDK55" s="55"/>
      <c r="MDL55" s="55"/>
      <c r="MDM55" s="55"/>
      <c r="MDN55" s="55"/>
      <c r="MDO55" s="55"/>
      <c r="MDP55" s="55"/>
      <c r="MDQ55" s="55"/>
      <c r="MDR55" s="55"/>
      <c r="MDS55" s="55"/>
      <c r="MDT55" s="55"/>
      <c r="MDU55" s="55"/>
      <c r="MDV55" s="55"/>
      <c r="MDW55" s="55"/>
      <c r="MDX55" s="55"/>
      <c r="MDY55" s="55"/>
      <c r="MDZ55" s="55"/>
      <c r="MEA55" s="55"/>
      <c r="MEB55" s="55"/>
      <c r="MEC55" s="55"/>
      <c r="MED55" s="55"/>
      <c r="MEE55" s="55"/>
      <c r="MEF55" s="55"/>
      <c r="MEG55" s="55"/>
      <c r="MEH55" s="55"/>
      <c r="MEI55" s="55"/>
      <c r="MEJ55" s="55"/>
      <c r="MEK55" s="55"/>
      <c r="MEL55" s="55"/>
      <c r="MEM55" s="55"/>
      <c r="MEN55" s="55"/>
      <c r="MEO55" s="55"/>
      <c r="MEP55" s="55"/>
      <c r="MEQ55" s="55"/>
      <c r="MER55" s="55"/>
      <c r="MES55" s="55"/>
      <c r="MET55" s="55"/>
      <c r="MEU55" s="55"/>
      <c r="MEV55" s="55"/>
      <c r="MEW55" s="55"/>
      <c r="MEX55" s="55"/>
      <c r="MEY55" s="55"/>
      <c r="MEZ55" s="55"/>
      <c r="MFA55" s="55"/>
      <c r="MFB55" s="55"/>
      <c r="MFC55" s="55"/>
      <c r="MFD55" s="55"/>
      <c r="MFE55" s="55"/>
      <c r="MFF55" s="55"/>
      <c r="MFG55" s="55"/>
      <c r="MFH55" s="55"/>
      <c r="MFI55" s="55"/>
      <c r="MFJ55" s="55"/>
      <c r="MFK55" s="55"/>
      <c r="MFL55" s="55"/>
      <c r="MFM55" s="55"/>
      <c r="MFN55" s="55"/>
      <c r="MFO55" s="55"/>
      <c r="MFP55" s="55"/>
      <c r="MFQ55" s="55"/>
      <c r="MFR55" s="55"/>
      <c r="MFS55" s="55"/>
      <c r="MFT55" s="55"/>
      <c r="MFU55" s="55"/>
      <c r="MFV55" s="55"/>
      <c r="MFW55" s="55"/>
      <c r="MFX55" s="55"/>
      <c r="MFY55" s="55"/>
      <c r="MFZ55" s="55"/>
      <c r="MGA55" s="55"/>
      <c r="MGB55" s="55"/>
      <c r="MGC55" s="55"/>
      <c r="MGD55" s="55"/>
      <c r="MGE55" s="55"/>
      <c r="MGF55" s="55"/>
      <c r="MGG55" s="55"/>
      <c r="MGH55" s="55"/>
      <c r="MGI55" s="55"/>
      <c r="MGJ55" s="55"/>
      <c r="MGK55" s="55"/>
      <c r="MGL55" s="55"/>
      <c r="MGM55" s="55"/>
      <c r="MGN55" s="55"/>
      <c r="MGO55" s="55"/>
      <c r="MGP55" s="55"/>
      <c r="MGQ55" s="55"/>
      <c r="MGR55" s="55"/>
      <c r="MGS55" s="55"/>
      <c r="MGT55" s="55"/>
      <c r="MGU55" s="55"/>
      <c r="MGV55" s="55"/>
      <c r="MGW55" s="55"/>
      <c r="MGX55" s="55"/>
      <c r="MGY55" s="55"/>
      <c r="MGZ55" s="55"/>
      <c r="MHA55" s="55"/>
      <c r="MHB55" s="55"/>
      <c r="MHC55" s="55"/>
      <c r="MHD55" s="55"/>
      <c r="MHE55" s="55"/>
      <c r="MHF55" s="55"/>
      <c r="MHG55" s="55"/>
      <c r="MHH55" s="55"/>
      <c r="MHI55" s="55"/>
      <c r="MHJ55" s="55"/>
      <c r="MHK55" s="55"/>
      <c r="MHL55" s="55"/>
      <c r="MHM55" s="55"/>
      <c r="MHN55" s="55"/>
      <c r="MHO55" s="55"/>
      <c r="MHP55" s="55"/>
      <c r="MHQ55" s="55"/>
      <c r="MHR55" s="55"/>
      <c r="MHS55" s="55"/>
      <c r="MHT55" s="55"/>
      <c r="MHU55" s="55"/>
      <c r="MHV55" s="55"/>
      <c r="MHW55" s="55"/>
      <c r="MHX55" s="55"/>
      <c r="MHY55" s="55"/>
      <c r="MHZ55" s="55"/>
      <c r="MIA55" s="55"/>
      <c r="MIB55" s="55"/>
      <c r="MIC55" s="55"/>
      <c r="MID55" s="55"/>
      <c r="MIE55" s="55"/>
      <c r="MIF55" s="55"/>
      <c r="MIG55" s="55"/>
      <c r="MIH55" s="55"/>
      <c r="MII55" s="55"/>
      <c r="MIJ55" s="55"/>
      <c r="MIK55" s="55"/>
      <c r="MIL55" s="55"/>
      <c r="MIM55" s="55"/>
      <c r="MIN55" s="55"/>
      <c r="MIO55" s="55"/>
      <c r="MIP55" s="55"/>
      <c r="MIQ55" s="55"/>
      <c r="MIR55" s="55"/>
      <c r="MIS55" s="55"/>
      <c r="MIT55" s="55"/>
      <c r="MIU55" s="55"/>
      <c r="MIV55" s="55"/>
      <c r="MIW55" s="55"/>
      <c r="MIX55" s="55"/>
      <c r="MIY55" s="55"/>
      <c r="MIZ55" s="55"/>
      <c r="MJA55" s="55"/>
      <c r="MJB55" s="55"/>
      <c r="MJC55" s="55"/>
      <c r="MJD55" s="55"/>
      <c r="MJE55" s="55"/>
      <c r="MJF55" s="55"/>
      <c r="MJG55" s="55"/>
      <c r="MJH55" s="55"/>
      <c r="MJI55" s="55"/>
      <c r="MJJ55" s="55"/>
      <c r="MJK55" s="55"/>
      <c r="MJL55" s="55"/>
      <c r="MJM55" s="55"/>
      <c r="MJN55" s="55"/>
      <c r="MJO55" s="55"/>
      <c r="MJP55" s="55"/>
      <c r="MJQ55" s="55"/>
      <c r="MJR55" s="55"/>
      <c r="MJS55" s="55"/>
      <c r="MJT55" s="55"/>
      <c r="MJU55" s="55"/>
      <c r="MJV55" s="55"/>
      <c r="MJW55" s="55"/>
      <c r="MJX55" s="55"/>
      <c r="MJY55" s="55"/>
      <c r="MJZ55" s="55"/>
      <c r="MKA55" s="55"/>
      <c r="MKB55" s="55"/>
      <c r="MKC55" s="55"/>
      <c r="MKD55" s="55"/>
      <c r="MKE55" s="55"/>
      <c r="MKF55" s="55"/>
      <c r="MKG55" s="55"/>
      <c r="MKH55" s="55"/>
      <c r="MKI55" s="55"/>
      <c r="MKJ55" s="55"/>
      <c r="MKK55" s="55"/>
      <c r="MKL55" s="55"/>
      <c r="MKM55" s="55"/>
      <c r="MKN55" s="55"/>
      <c r="MKO55" s="55"/>
      <c r="MKP55" s="55"/>
      <c r="MKQ55" s="55"/>
      <c r="MKR55" s="55"/>
      <c r="MKS55" s="55"/>
      <c r="MKT55" s="55"/>
      <c r="MKU55" s="55"/>
      <c r="MKV55" s="55"/>
      <c r="MKW55" s="55"/>
      <c r="MKX55" s="55"/>
      <c r="MKY55" s="55"/>
      <c r="MKZ55" s="55"/>
      <c r="MLA55" s="55"/>
      <c r="MLB55" s="55"/>
      <c r="MLC55" s="55"/>
      <c r="MLD55" s="55"/>
      <c r="MLE55" s="55"/>
      <c r="MLF55" s="55"/>
      <c r="MLG55" s="55"/>
      <c r="MLH55" s="55"/>
      <c r="MLI55" s="55"/>
      <c r="MLJ55" s="55"/>
      <c r="MLK55" s="55"/>
      <c r="MLL55" s="55"/>
      <c r="MLM55" s="55"/>
      <c r="MLN55" s="55"/>
      <c r="MLO55" s="55"/>
      <c r="MLP55" s="55"/>
      <c r="MLQ55" s="55"/>
      <c r="MLR55" s="55"/>
      <c r="MLS55" s="55"/>
      <c r="MLT55" s="55"/>
      <c r="MLU55" s="55"/>
      <c r="MLV55" s="55"/>
      <c r="MLW55" s="55"/>
      <c r="MLX55" s="55"/>
      <c r="MLY55" s="55"/>
      <c r="MLZ55" s="55"/>
      <c r="MMA55" s="55"/>
      <c r="MMB55" s="55"/>
      <c r="MMC55" s="55"/>
      <c r="MMD55" s="55"/>
      <c r="MME55" s="55"/>
      <c r="MMF55" s="55"/>
      <c r="MMG55" s="55"/>
      <c r="MMH55" s="55"/>
      <c r="MMI55" s="55"/>
      <c r="MMJ55" s="55"/>
      <c r="MMK55" s="55"/>
      <c r="MML55" s="55"/>
      <c r="MMM55" s="55"/>
      <c r="MMN55" s="55"/>
      <c r="MMO55" s="55"/>
      <c r="MMP55" s="55"/>
      <c r="MMQ55" s="55"/>
      <c r="MMR55" s="55"/>
      <c r="MMS55" s="55"/>
      <c r="MMT55" s="55"/>
      <c r="MMU55" s="55"/>
      <c r="MMV55" s="55"/>
      <c r="MMW55" s="55"/>
      <c r="MMX55" s="55"/>
      <c r="MMY55" s="55"/>
      <c r="MMZ55" s="55"/>
      <c r="MNA55" s="55"/>
      <c r="MNB55" s="55"/>
      <c r="MNC55" s="55"/>
      <c r="MND55" s="55"/>
      <c r="MNE55" s="55"/>
      <c r="MNF55" s="55"/>
      <c r="MNG55" s="55"/>
      <c r="MNH55" s="55"/>
      <c r="MNI55" s="55"/>
      <c r="MNJ55" s="55"/>
      <c r="MNK55" s="55"/>
      <c r="MNL55" s="55"/>
      <c r="MNM55" s="55"/>
      <c r="MNN55" s="55"/>
      <c r="MNO55" s="55"/>
      <c r="MNP55" s="55"/>
      <c r="MNQ55" s="55"/>
      <c r="MNR55" s="55"/>
      <c r="MNS55" s="55"/>
      <c r="MNT55" s="55"/>
      <c r="MNU55" s="55"/>
      <c r="MNV55" s="55"/>
      <c r="MNW55" s="55"/>
      <c r="MNX55" s="55"/>
      <c r="MNY55" s="55"/>
      <c r="MNZ55" s="55"/>
      <c r="MOA55" s="55"/>
      <c r="MOB55" s="55"/>
      <c r="MOC55" s="55"/>
      <c r="MOD55" s="55"/>
      <c r="MOE55" s="55"/>
      <c r="MOF55" s="55"/>
      <c r="MOG55" s="55"/>
      <c r="MOH55" s="55"/>
      <c r="MOI55" s="55"/>
      <c r="MOJ55" s="55"/>
      <c r="MOK55" s="55"/>
      <c r="MOL55" s="55"/>
      <c r="MOM55" s="55"/>
      <c r="MON55" s="55"/>
      <c r="MOO55" s="55"/>
      <c r="MOP55" s="55"/>
      <c r="MOQ55" s="55"/>
      <c r="MOR55" s="55"/>
      <c r="MOS55" s="55"/>
      <c r="MOT55" s="55"/>
      <c r="MOU55" s="55"/>
      <c r="MOV55" s="55"/>
      <c r="MOW55" s="55"/>
      <c r="MOX55" s="55"/>
      <c r="MOY55" s="55"/>
      <c r="MOZ55" s="55"/>
      <c r="MPA55" s="55"/>
      <c r="MPB55" s="55"/>
      <c r="MPC55" s="55"/>
      <c r="MPD55" s="55"/>
      <c r="MPE55" s="55"/>
      <c r="MPF55" s="55"/>
      <c r="MPG55" s="55"/>
      <c r="MPH55" s="55"/>
      <c r="MPI55" s="55"/>
      <c r="MPJ55" s="55"/>
      <c r="MPK55" s="55"/>
      <c r="MPL55" s="55"/>
      <c r="MPM55" s="55"/>
      <c r="MPN55" s="55"/>
      <c r="MPO55" s="55"/>
      <c r="MPP55" s="55"/>
      <c r="MPQ55" s="55"/>
      <c r="MPR55" s="55"/>
      <c r="MPS55" s="55"/>
      <c r="MPT55" s="55"/>
      <c r="MPU55" s="55"/>
      <c r="MPV55" s="55"/>
      <c r="MPW55" s="55"/>
      <c r="MPX55" s="55"/>
      <c r="MPY55" s="55"/>
      <c r="MPZ55" s="55"/>
      <c r="MQA55" s="55"/>
      <c r="MQB55" s="55"/>
      <c r="MQC55" s="55"/>
      <c r="MQD55" s="55"/>
      <c r="MQE55" s="55"/>
      <c r="MQF55" s="55"/>
      <c r="MQG55" s="55"/>
      <c r="MQH55" s="55"/>
      <c r="MQI55" s="55"/>
      <c r="MQJ55" s="55"/>
      <c r="MQK55" s="55"/>
      <c r="MQL55" s="55"/>
      <c r="MQM55" s="55"/>
      <c r="MQN55" s="55"/>
      <c r="MQO55" s="55"/>
      <c r="MQP55" s="55"/>
      <c r="MQQ55" s="55"/>
      <c r="MQR55" s="55"/>
      <c r="MQS55" s="55"/>
      <c r="MQT55" s="55"/>
      <c r="MQU55" s="55"/>
      <c r="MQV55" s="55"/>
      <c r="MQW55" s="55"/>
      <c r="MQX55" s="55"/>
      <c r="MQY55" s="55"/>
      <c r="MQZ55" s="55"/>
      <c r="MRA55" s="55"/>
      <c r="MRB55" s="55"/>
      <c r="MRC55" s="55"/>
      <c r="MRD55" s="55"/>
      <c r="MRE55" s="55"/>
      <c r="MRF55" s="55"/>
      <c r="MRG55" s="55"/>
      <c r="MRH55" s="55"/>
      <c r="MRI55" s="55"/>
      <c r="MRJ55" s="55"/>
      <c r="MRK55" s="55"/>
      <c r="MRL55" s="55"/>
      <c r="MRM55" s="55"/>
      <c r="MRN55" s="55"/>
      <c r="MRO55" s="55"/>
      <c r="MRP55" s="55"/>
      <c r="MRQ55" s="55"/>
      <c r="MRR55" s="55"/>
      <c r="MRS55" s="55"/>
      <c r="MRT55" s="55"/>
      <c r="MRU55" s="55"/>
      <c r="MRV55" s="55"/>
      <c r="MRW55" s="55"/>
      <c r="MRX55" s="55"/>
      <c r="MRY55" s="55"/>
      <c r="MRZ55" s="55"/>
      <c r="MSA55" s="55"/>
      <c r="MSB55" s="55"/>
      <c r="MSC55" s="55"/>
      <c r="MSD55" s="55"/>
      <c r="MSE55" s="55"/>
      <c r="MSF55" s="55"/>
      <c r="MSG55" s="55"/>
      <c r="MSH55" s="55"/>
      <c r="MSI55" s="55"/>
      <c r="MSJ55" s="55"/>
      <c r="MSK55" s="55"/>
      <c r="MSL55" s="55"/>
      <c r="MSM55" s="55"/>
      <c r="MSN55" s="55"/>
      <c r="MSO55" s="55"/>
      <c r="MSP55" s="55"/>
      <c r="MSQ55" s="55"/>
      <c r="MSR55" s="55"/>
      <c r="MSS55" s="55"/>
      <c r="MST55" s="55"/>
      <c r="MSU55" s="55"/>
      <c r="MSV55" s="55"/>
      <c r="MSW55" s="55"/>
      <c r="MSX55" s="55"/>
      <c r="MSY55" s="55"/>
      <c r="MSZ55" s="55"/>
      <c r="MTA55" s="55"/>
      <c r="MTB55" s="55"/>
      <c r="MTC55" s="55"/>
      <c r="MTD55" s="55"/>
      <c r="MTE55" s="55"/>
      <c r="MTF55" s="55"/>
      <c r="MTG55" s="55"/>
      <c r="MTH55" s="55"/>
      <c r="MTI55" s="55"/>
      <c r="MTJ55" s="55"/>
      <c r="MTK55" s="55"/>
      <c r="MTL55" s="55"/>
      <c r="MTM55" s="55"/>
      <c r="MTN55" s="55"/>
      <c r="MTO55" s="55"/>
      <c r="MTP55" s="55"/>
      <c r="MTQ55" s="55"/>
      <c r="MTR55" s="55"/>
      <c r="MTS55" s="55"/>
      <c r="MTT55" s="55"/>
      <c r="MTU55" s="55"/>
      <c r="MTV55" s="55"/>
      <c r="MTW55" s="55"/>
      <c r="MTX55" s="55"/>
      <c r="MTY55" s="55"/>
      <c r="MTZ55" s="55"/>
      <c r="MUA55" s="55"/>
      <c r="MUB55" s="55"/>
      <c r="MUC55" s="55"/>
      <c r="MUD55" s="55"/>
      <c r="MUE55" s="55"/>
      <c r="MUF55" s="55"/>
      <c r="MUG55" s="55"/>
      <c r="MUH55" s="55"/>
      <c r="MUI55" s="55"/>
      <c r="MUJ55" s="55"/>
      <c r="MUK55" s="55"/>
      <c r="MUL55" s="55"/>
      <c r="MUM55" s="55"/>
      <c r="MUN55" s="55"/>
      <c r="MUO55" s="55"/>
      <c r="MUP55" s="55"/>
      <c r="MUQ55" s="55"/>
      <c r="MUR55" s="55"/>
      <c r="MUS55" s="55"/>
      <c r="MUT55" s="55"/>
      <c r="MUU55" s="55"/>
      <c r="MUV55" s="55"/>
      <c r="MUW55" s="55"/>
      <c r="MUX55" s="55"/>
      <c r="MUY55" s="55"/>
      <c r="MUZ55" s="55"/>
      <c r="MVA55" s="55"/>
      <c r="MVB55" s="55"/>
      <c r="MVC55" s="55"/>
      <c r="MVD55" s="55"/>
      <c r="MVE55" s="55"/>
      <c r="MVF55" s="55"/>
      <c r="MVG55" s="55"/>
      <c r="MVH55" s="55"/>
      <c r="MVI55" s="55"/>
      <c r="MVJ55" s="55"/>
      <c r="MVK55" s="55"/>
      <c r="MVL55" s="55"/>
      <c r="MVM55" s="55"/>
      <c r="MVN55" s="55"/>
      <c r="MVO55" s="55"/>
      <c r="MVP55" s="55"/>
      <c r="MVQ55" s="55"/>
      <c r="MVR55" s="55"/>
      <c r="MVS55" s="55"/>
      <c r="MVT55" s="55"/>
      <c r="MVU55" s="55"/>
      <c r="MVV55" s="55"/>
      <c r="MVW55" s="55"/>
      <c r="MVX55" s="55"/>
      <c r="MVY55" s="55"/>
      <c r="MVZ55" s="55"/>
      <c r="MWA55" s="55"/>
      <c r="MWB55" s="55"/>
      <c r="MWC55" s="55"/>
      <c r="MWD55" s="55"/>
      <c r="MWE55" s="55"/>
      <c r="MWF55" s="55"/>
      <c r="MWG55" s="55"/>
      <c r="MWH55" s="55"/>
      <c r="MWI55" s="55"/>
      <c r="MWJ55" s="55"/>
      <c r="MWK55" s="55"/>
      <c r="MWL55" s="55"/>
      <c r="MWM55" s="55"/>
      <c r="MWN55" s="55"/>
      <c r="MWO55" s="55"/>
      <c r="MWP55" s="55"/>
      <c r="MWQ55" s="55"/>
      <c r="MWR55" s="55"/>
      <c r="MWS55" s="55"/>
      <c r="MWT55" s="55"/>
      <c r="MWU55" s="55"/>
      <c r="MWV55" s="55"/>
      <c r="MWW55" s="55"/>
      <c r="MWX55" s="55"/>
      <c r="MWY55" s="55"/>
      <c r="MWZ55" s="55"/>
      <c r="MXA55" s="55"/>
      <c r="MXB55" s="55"/>
      <c r="MXC55" s="55"/>
      <c r="MXD55" s="55"/>
      <c r="MXE55" s="55"/>
      <c r="MXF55" s="55"/>
      <c r="MXG55" s="55"/>
      <c r="MXH55" s="55"/>
      <c r="MXI55" s="55"/>
      <c r="MXJ55" s="55"/>
      <c r="MXK55" s="55"/>
      <c r="MXL55" s="55"/>
      <c r="MXM55" s="55"/>
      <c r="MXN55" s="55"/>
      <c r="MXO55" s="55"/>
      <c r="MXP55" s="55"/>
      <c r="MXQ55" s="55"/>
      <c r="MXR55" s="55"/>
      <c r="MXS55" s="55"/>
      <c r="MXT55" s="55"/>
      <c r="MXU55" s="55"/>
      <c r="MXV55" s="55"/>
      <c r="MXW55" s="55"/>
      <c r="MXX55" s="55"/>
      <c r="MXY55" s="55"/>
      <c r="MXZ55" s="55"/>
      <c r="MYA55" s="55"/>
      <c r="MYB55" s="55"/>
      <c r="MYC55" s="55"/>
      <c r="MYD55" s="55"/>
      <c r="MYE55" s="55"/>
      <c r="MYF55" s="55"/>
      <c r="MYG55" s="55"/>
      <c r="MYH55" s="55"/>
      <c r="MYI55" s="55"/>
      <c r="MYJ55" s="55"/>
      <c r="MYK55" s="55"/>
      <c r="MYL55" s="55"/>
      <c r="MYM55" s="55"/>
      <c r="MYN55" s="55"/>
      <c r="MYO55" s="55"/>
      <c r="MYP55" s="55"/>
      <c r="MYQ55" s="55"/>
      <c r="MYR55" s="55"/>
      <c r="MYS55" s="55"/>
      <c r="MYT55" s="55"/>
      <c r="MYU55" s="55"/>
      <c r="MYV55" s="55"/>
      <c r="MYW55" s="55"/>
      <c r="MYX55" s="55"/>
      <c r="MYY55" s="55"/>
      <c r="MYZ55" s="55"/>
      <c r="MZA55" s="55"/>
      <c r="MZB55" s="55"/>
      <c r="MZC55" s="55"/>
      <c r="MZD55" s="55"/>
      <c r="MZE55" s="55"/>
      <c r="MZF55" s="55"/>
      <c r="MZG55" s="55"/>
      <c r="MZH55" s="55"/>
      <c r="MZI55" s="55"/>
      <c r="MZJ55" s="55"/>
      <c r="MZK55" s="55"/>
      <c r="MZL55" s="55"/>
      <c r="MZM55" s="55"/>
      <c r="MZN55" s="55"/>
      <c r="MZO55" s="55"/>
      <c r="MZP55" s="55"/>
      <c r="MZQ55" s="55"/>
      <c r="MZR55" s="55"/>
      <c r="MZS55" s="55"/>
      <c r="MZT55" s="55"/>
      <c r="MZU55" s="55"/>
      <c r="MZV55" s="55"/>
      <c r="MZW55" s="55"/>
      <c r="MZX55" s="55"/>
      <c r="MZY55" s="55"/>
      <c r="MZZ55" s="55"/>
      <c r="NAA55" s="55"/>
      <c r="NAB55" s="55"/>
      <c r="NAC55" s="55"/>
      <c r="NAD55" s="55"/>
      <c r="NAE55" s="55"/>
      <c r="NAF55" s="55"/>
      <c r="NAG55" s="55"/>
      <c r="NAH55" s="55"/>
      <c r="NAI55" s="55"/>
      <c r="NAJ55" s="55"/>
      <c r="NAK55" s="55"/>
      <c r="NAL55" s="55"/>
      <c r="NAM55" s="55"/>
      <c r="NAN55" s="55"/>
      <c r="NAO55" s="55"/>
      <c r="NAP55" s="55"/>
      <c r="NAQ55" s="55"/>
      <c r="NAR55" s="55"/>
      <c r="NAS55" s="55"/>
      <c r="NAT55" s="55"/>
      <c r="NAU55" s="55"/>
      <c r="NAV55" s="55"/>
      <c r="NAW55" s="55"/>
      <c r="NAX55" s="55"/>
      <c r="NAY55" s="55"/>
      <c r="NAZ55" s="55"/>
      <c r="NBA55" s="55"/>
      <c r="NBB55" s="55"/>
      <c r="NBC55" s="55"/>
      <c r="NBD55" s="55"/>
      <c r="NBE55" s="55"/>
      <c r="NBF55" s="55"/>
      <c r="NBG55" s="55"/>
      <c r="NBH55" s="55"/>
      <c r="NBI55" s="55"/>
      <c r="NBJ55" s="55"/>
      <c r="NBK55" s="55"/>
      <c r="NBL55" s="55"/>
      <c r="NBM55" s="55"/>
      <c r="NBN55" s="55"/>
      <c r="NBO55" s="55"/>
      <c r="NBP55" s="55"/>
      <c r="NBQ55" s="55"/>
      <c r="NBR55" s="55"/>
      <c r="NBS55" s="55"/>
      <c r="NBT55" s="55"/>
      <c r="NBU55" s="55"/>
      <c r="NBV55" s="55"/>
      <c r="NBW55" s="55"/>
      <c r="NBX55" s="55"/>
      <c r="NBY55" s="55"/>
      <c r="NBZ55" s="55"/>
      <c r="NCA55" s="55"/>
      <c r="NCB55" s="55"/>
      <c r="NCC55" s="55"/>
      <c r="NCD55" s="55"/>
      <c r="NCE55" s="55"/>
      <c r="NCF55" s="55"/>
      <c r="NCG55" s="55"/>
      <c r="NCH55" s="55"/>
      <c r="NCI55" s="55"/>
      <c r="NCJ55" s="55"/>
      <c r="NCK55" s="55"/>
      <c r="NCL55" s="55"/>
      <c r="NCM55" s="55"/>
      <c r="NCN55" s="55"/>
      <c r="NCO55" s="55"/>
      <c r="NCP55" s="55"/>
      <c r="NCQ55" s="55"/>
      <c r="NCR55" s="55"/>
      <c r="NCS55" s="55"/>
      <c r="NCT55" s="55"/>
      <c r="NCU55" s="55"/>
      <c r="NCV55" s="55"/>
      <c r="NCW55" s="55"/>
      <c r="NCX55" s="55"/>
      <c r="NCY55" s="55"/>
      <c r="NCZ55" s="55"/>
      <c r="NDA55" s="55"/>
      <c r="NDB55" s="55"/>
      <c r="NDC55" s="55"/>
      <c r="NDD55" s="55"/>
      <c r="NDE55" s="55"/>
      <c r="NDF55" s="55"/>
      <c r="NDG55" s="55"/>
      <c r="NDH55" s="55"/>
      <c r="NDI55" s="55"/>
      <c r="NDJ55" s="55"/>
      <c r="NDK55" s="55"/>
      <c r="NDL55" s="55"/>
      <c r="NDM55" s="55"/>
      <c r="NDN55" s="55"/>
      <c r="NDO55" s="55"/>
      <c r="NDP55" s="55"/>
      <c r="NDQ55" s="55"/>
      <c r="NDR55" s="55"/>
      <c r="NDS55" s="55"/>
      <c r="NDT55" s="55"/>
      <c r="NDU55" s="55"/>
      <c r="NDV55" s="55"/>
      <c r="NDW55" s="55"/>
      <c r="NDX55" s="55"/>
      <c r="NDY55" s="55"/>
      <c r="NDZ55" s="55"/>
      <c r="NEA55" s="55"/>
      <c r="NEB55" s="55"/>
      <c r="NEC55" s="55"/>
      <c r="NED55" s="55"/>
      <c r="NEE55" s="55"/>
      <c r="NEF55" s="55"/>
      <c r="NEG55" s="55"/>
      <c r="NEH55" s="55"/>
      <c r="NEI55" s="55"/>
      <c r="NEJ55" s="55"/>
      <c r="NEK55" s="55"/>
      <c r="NEL55" s="55"/>
      <c r="NEM55" s="55"/>
      <c r="NEN55" s="55"/>
      <c r="NEO55" s="55"/>
      <c r="NEP55" s="55"/>
      <c r="NEQ55" s="55"/>
      <c r="NER55" s="55"/>
      <c r="NES55" s="55"/>
      <c r="NET55" s="55"/>
      <c r="NEU55" s="55"/>
      <c r="NEV55" s="55"/>
      <c r="NEW55" s="55"/>
      <c r="NEX55" s="55"/>
      <c r="NEY55" s="55"/>
      <c r="NEZ55" s="55"/>
      <c r="NFA55" s="55"/>
      <c r="NFB55" s="55"/>
      <c r="NFC55" s="55"/>
      <c r="NFD55" s="55"/>
      <c r="NFE55" s="55"/>
      <c r="NFF55" s="55"/>
      <c r="NFG55" s="55"/>
      <c r="NFH55" s="55"/>
      <c r="NFI55" s="55"/>
      <c r="NFJ55" s="55"/>
      <c r="NFK55" s="55"/>
      <c r="NFL55" s="55"/>
      <c r="NFM55" s="55"/>
      <c r="NFN55" s="55"/>
      <c r="NFO55" s="55"/>
      <c r="NFP55" s="55"/>
      <c r="NFQ55" s="55"/>
      <c r="NFR55" s="55"/>
      <c r="NFS55" s="55"/>
      <c r="NFT55" s="55"/>
      <c r="NFU55" s="55"/>
      <c r="NFV55" s="55"/>
      <c r="NFW55" s="55"/>
      <c r="NFX55" s="55"/>
      <c r="NFY55" s="55"/>
      <c r="NFZ55" s="55"/>
      <c r="NGA55" s="55"/>
      <c r="NGB55" s="55"/>
      <c r="NGC55" s="55"/>
      <c r="NGD55" s="55"/>
      <c r="NGE55" s="55"/>
      <c r="NGF55" s="55"/>
      <c r="NGG55" s="55"/>
      <c r="NGH55" s="55"/>
      <c r="NGI55" s="55"/>
      <c r="NGJ55" s="55"/>
      <c r="NGK55" s="55"/>
      <c r="NGL55" s="55"/>
      <c r="NGM55" s="55"/>
      <c r="NGN55" s="55"/>
      <c r="NGO55" s="55"/>
      <c r="NGP55" s="55"/>
      <c r="NGQ55" s="55"/>
      <c r="NGR55" s="55"/>
      <c r="NGS55" s="55"/>
      <c r="NGT55" s="55"/>
      <c r="NGU55" s="55"/>
      <c r="NGV55" s="55"/>
      <c r="NGW55" s="55"/>
      <c r="NGX55" s="55"/>
      <c r="NGY55" s="55"/>
      <c r="NGZ55" s="55"/>
      <c r="NHA55" s="55"/>
      <c r="NHB55" s="55"/>
      <c r="NHC55" s="55"/>
      <c r="NHD55" s="55"/>
      <c r="NHE55" s="55"/>
      <c r="NHF55" s="55"/>
      <c r="NHG55" s="55"/>
      <c r="NHH55" s="55"/>
      <c r="NHI55" s="55"/>
      <c r="NHJ55" s="55"/>
      <c r="NHK55" s="55"/>
      <c r="NHL55" s="55"/>
      <c r="NHM55" s="55"/>
      <c r="NHN55" s="55"/>
      <c r="NHO55" s="55"/>
      <c r="NHP55" s="55"/>
      <c r="NHQ55" s="55"/>
      <c r="NHR55" s="55"/>
      <c r="NHS55" s="55"/>
      <c r="NHT55" s="55"/>
      <c r="NHU55" s="55"/>
      <c r="NHV55" s="55"/>
      <c r="NHW55" s="55"/>
      <c r="NHX55" s="55"/>
      <c r="NHY55" s="55"/>
      <c r="NHZ55" s="55"/>
      <c r="NIA55" s="55"/>
      <c r="NIB55" s="55"/>
      <c r="NIC55" s="55"/>
      <c r="NID55" s="55"/>
      <c r="NIE55" s="55"/>
      <c r="NIF55" s="55"/>
      <c r="NIG55" s="55"/>
      <c r="NIH55" s="55"/>
      <c r="NII55" s="55"/>
      <c r="NIJ55" s="55"/>
      <c r="NIK55" s="55"/>
      <c r="NIL55" s="55"/>
      <c r="NIM55" s="55"/>
      <c r="NIN55" s="55"/>
      <c r="NIO55" s="55"/>
      <c r="NIP55" s="55"/>
      <c r="NIQ55" s="55"/>
      <c r="NIR55" s="55"/>
      <c r="NIS55" s="55"/>
      <c r="NIT55" s="55"/>
      <c r="NIU55" s="55"/>
      <c r="NIV55" s="55"/>
      <c r="NIW55" s="55"/>
      <c r="NIX55" s="55"/>
      <c r="NIY55" s="55"/>
      <c r="NIZ55" s="55"/>
      <c r="NJA55" s="55"/>
      <c r="NJB55" s="55"/>
      <c r="NJC55" s="55"/>
      <c r="NJD55" s="55"/>
      <c r="NJE55" s="55"/>
      <c r="NJF55" s="55"/>
      <c r="NJG55" s="55"/>
      <c r="NJH55" s="55"/>
      <c r="NJI55" s="55"/>
      <c r="NJJ55" s="55"/>
      <c r="NJK55" s="55"/>
      <c r="NJL55" s="55"/>
      <c r="NJM55" s="55"/>
      <c r="NJN55" s="55"/>
      <c r="NJO55" s="55"/>
      <c r="NJP55" s="55"/>
      <c r="NJQ55" s="55"/>
      <c r="NJR55" s="55"/>
      <c r="NJS55" s="55"/>
      <c r="NJT55" s="55"/>
      <c r="NJU55" s="55"/>
      <c r="NJV55" s="55"/>
      <c r="NJW55" s="55"/>
      <c r="NJX55" s="55"/>
      <c r="NJY55" s="55"/>
      <c r="NJZ55" s="55"/>
      <c r="NKA55" s="55"/>
      <c r="NKB55" s="55"/>
      <c r="NKC55" s="55"/>
      <c r="NKD55" s="55"/>
      <c r="NKE55" s="55"/>
      <c r="NKF55" s="55"/>
      <c r="NKG55" s="55"/>
      <c r="NKH55" s="55"/>
      <c r="NKI55" s="55"/>
      <c r="NKJ55" s="55"/>
      <c r="NKK55" s="55"/>
      <c r="NKL55" s="55"/>
      <c r="NKM55" s="55"/>
      <c r="NKN55" s="55"/>
      <c r="NKO55" s="55"/>
      <c r="NKP55" s="55"/>
      <c r="NKQ55" s="55"/>
      <c r="NKR55" s="55"/>
      <c r="NKS55" s="55"/>
      <c r="NKT55" s="55"/>
      <c r="NKU55" s="55"/>
      <c r="NKV55" s="55"/>
      <c r="NKW55" s="55"/>
      <c r="NKX55" s="55"/>
      <c r="NKY55" s="55"/>
      <c r="NKZ55" s="55"/>
      <c r="NLA55" s="55"/>
      <c r="NLB55" s="55"/>
      <c r="NLC55" s="55"/>
      <c r="NLD55" s="55"/>
      <c r="NLE55" s="55"/>
      <c r="NLF55" s="55"/>
      <c r="NLG55" s="55"/>
      <c r="NLH55" s="55"/>
      <c r="NLI55" s="55"/>
      <c r="NLJ55" s="55"/>
      <c r="NLK55" s="55"/>
      <c r="NLL55" s="55"/>
      <c r="NLM55" s="55"/>
      <c r="NLN55" s="55"/>
      <c r="NLO55" s="55"/>
      <c r="NLP55" s="55"/>
      <c r="NLQ55" s="55"/>
      <c r="NLR55" s="55"/>
      <c r="NLS55" s="55"/>
      <c r="NLT55" s="55"/>
      <c r="NLU55" s="55"/>
      <c r="NLV55" s="55"/>
      <c r="NLW55" s="55"/>
      <c r="NLX55" s="55"/>
      <c r="NLY55" s="55"/>
      <c r="NLZ55" s="55"/>
      <c r="NMA55" s="55"/>
      <c r="NMB55" s="55"/>
      <c r="NMC55" s="55"/>
      <c r="NMD55" s="55"/>
      <c r="NME55" s="55"/>
      <c r="NMF55" s="55"/>
      <c r="NMG55" s="55"/>
      <c r="NMH55" s="55"/>
      <c r="NMI55" s="55"/>
      <c r="NMJ55" s="55"/>
      <c r="NMK55" s="55"/>
      <c r="NML55" s="55"/>
      <c r="NMM55" s="55"/>
      <c r="NMN55" s="55"/>
      <c r="NMO55" s="55"/>
      <c r="NMP55" s="55"/>
      <c r="NMQ55" s="55"/>
      <c r="NMR55" s="55"/>
      <c r="NMS55" s="55"/>
      <c r="NMT55" s="55"/>
      <c r="NMU55" s="55"/>
      <c r="NMV55" s="55"/>
      <c r="NMW55" s="55"/>
      <c r="NMX55" s="55"/>
      <c r="NMY55" s="55"/>
      <c r="NMZ55" s="55"/>
      <c r="NNA55" s="55"/>
      <c r="NNB55" s="55"/>
      <c r="NNC55" s="55"/>
      <c r="NND55" s="55"/>
      <c r="NNE55" s="55"/>
      <c r="NNF55" s="55"/>
      <c r="NNG55" s="55"/>
      <c r="NNH55" s="55"/>
      <c r="NNI55" s="55"/>
      <c r="NNJ55" s="55"/>
      <c r="NNK55" s="55"/>
      <c r="NNL55" s="55"/>
      <c r="NNM55" s="55"/>
      <c r="NNN55" s="55"/>
      <c r="NNO55" s="55"/>
      <c r="NNP55" s="55"/>
      <c r="NNQ55" s="55"/>
      <c r="NNR55" s="55"/>
      <c r="NNS55" s="55"/>
      <c r="NNT55" s="55"/>
      <c r="NNU55" s="55"/>
      <c r="NNV55" s="55"/>
      <c r="NNW55" s="55"/>
      <c r="NNX55" s="55"/>
      <c r="NNY55" s="55"/>
      <c r="NNZ55" s="55"/>
      <c r="NOA55" s="55"/>
      <c r="NOB55" s="55"/>
      <c r="NOC55" s="55"/>
      <c r="NOD55" s="55"/>
      <c r="NOE55" s="55"/>
      <c r="NOF55" s="55"/>
      <c r="NOG55" s="55"/>
      <c r="NOH55" s="55"/>
      <c r="NOI55" s="55"/>
      <c r="NOJ55" s="55"/>
      <c r="NOK55" s="55"/>
      <c r="NOL55" s="55"/>
      <c r="NOM55" s="55"/>
      <c r="NON55" s="55"/>
      <c r="NOO55" s="55"/>
      <c r="NOP55" s="55"/>
      <c r="NOQ55" s="55"/>
      <c r="NOR55" s="55"/>
      <c r="NOS55" s="55"/>
      <c r="NOT55" s="55"/>
      <c r="NOU55" s="55"/>
      <c r="NOV55" s="55"/>
      <c r="NOW55" s="55"/>
      <c r="NOX55" s="55"/>
      <c r="NOY55" s="55"/>
      <c r="NOZ55" s="55"/>
      <c r="NPA55" s="55"/>
      <c r="NPB55" s="55"/>
      <c r="NPC55" s="55"/>
      <c r="NPD55" s="55"/>
      <c r="NPE55" s="55"/>
      <c r="NPF55" s="55"/>
      <c r="NPG55" s="55"/>
      <c r="NPH55" s="55"/>
      <c r="NPI55" s="55"/>
      <c r="NPJ55" s="55"/>
      <c r="NPK55" s="55"/>
      <c r="NPL55" s="55"/>
      <c r="NPM55" s="55"/>
      <c r="NPN55" s="55"/>
      <c r="NPO55" s="55"/>
      <c r="NPP55" s="55"/>
      <c r="NPQ55" s="55"/>
      <c r="NPR55" s="55"/>
      <c r="NPS55" s="55"/>
      <c r="NPT55" s="55"/>
      <c r="NPU55" s="55"/>
      <c r="NPV55" s="55"/>
      <c r="NPW55" s="55"/>
      <c r="NPX55" s="55"/>
      <c r="NPY55" s="55"/>
      <c r="NPZ55" s="55"/>
      <c r="NQA55" s="55"/>
      <c r="NQB55" s="55"/>
      <c r="NQC55" s="55"/>
      <c r="NQD55" s="55"/>
      <c r="NQE55" s="55"/>
      <c r="NQF55" s="55"/>
      <c r="NQG55" s="55"/>
      <c r="NQH55" s="55"/>
      <c r="NQI55" s="55"/>
      <c r="NQJ55" s="55"/>
      <c r="NQK55" s="55"/>
      <c r="NQL55" s="55"/>
      <c r="NQM55" s="55"/>
      <c r="NQN55" s="55"/>
      <c r="NQO55" s="55"/>
      <c r="NQP55" s="55"/>
      <c r="NQQ55" s="55"/>
      <c r="NQR55" s="55"/>
      <c r="NQS55" s="55"/>
      <c r="NQT55" s="55"/>
      <c r="NQU55" s="55"/>
      <c r="NQV55" s="55"/>
      <c r="NQW55" s="55"/>
      <c r="NQX55" s="55"/>
      <c r="NQY55" s="55"/>
      <c r="NQZ55" s="55"/>
      <c r="NRA55" s="55"/>
      <c r="NRB55" s="55"/>
      <c r="NRC55" s="55"/>
      <c r="NRD55" s="55"/>
      <c r="NRE55" s="55"/>
      <c r="NRF55" s="55"/>
      <c r="NRG55" s="55"/>
      <c r="NRH55" s="55"/>
      <c r="NRI55" s="55"/>
      <c r="NRJ55" s="55"/>
      <c r="NRK55" s="55"/>
      <c r="NRL55" s="55"/>
      <c r="NRM55" s="55"/>
      <c r="NRN55" s="55"/>
      <c r="NRO55" s="55"/>
      <c r="NRP55" s="55"/>
      <c r="NRQ55" s="55"/>
      <c r="NRR55" s="55"/>
      <c r="NRS55" s="55"/>
      <c r="NRT55" s="55"/>
      <c r="NRU55" s="55"/>
      <c r="NRV55" s="55"/>
      <c r="NRW55" s="55"/>
      <c r="NRX55" s="55"/>
      <c r="NRY55" s="55"/>
      <c r="NRZ55" s="55"/>
      <c r="NSA55" s="55"/>
      <c r="NSB55" s="55"/>
      <c r="NSC55" s="55"/>
      <c r="NSD55" s="55"/>
      <c r="NSE55" s="55"/>
      <c r="NSF55" s="55"/>
      <c r="NSG55" s="55"/>
      <c r="NSH55" s="55"/>
      <c r="NSI55" s="55"/>
      <c r="NSJ55" s="55"/>
      <c r="NSK55" s="55"/>
      <c r="NSL55" s="55"/>
      <c r="NSM55" s="55"/>
      <c r="NSN55" s="55"/>
      <c r="NSO55" s="55"/>
      <c r="NSP55" s="55"/>
      <c r="NSQ55" s="55"/>
      <c r="NSR55" s="55"/>
      <c r="NSS55" s="55"/>
      <c r="NST55" s="55"/>
      <c r="NSU55" s="55"/>
      <c r="NSV55" s="55"/>
      <c r="NSW55" s="55"/>
      <c r="NSX55" s="55"/>
      <c r="NSY55" s="55"/>
      <c r="NSZ55" s="55"/>
      <c r="NTA55" s="55"/>
      <c r="NTB55" s="55"/>
      <c r="NTC55" s="55"/>
      <c r="NTD55" s="55"/>
      <c r="NTE55" s="55"/>
      <c r="NTF55" s="55"/>
      <c r="NTG55" s="55"/>
      <c r="NTH55" s="55"/>
      <c r="NTI55" s="55"/>
      <c r="NTJ55" s="55"/>
      <c r="NTK55" s="55"/>
      <c r="NTL55" s="55"/>
      <c r="NTM55" s="55"/>
      <c r="NTN55" s="55"/>
      <c r="NTO55" s="55"/>
      <c r="NTP55" s="55"/>
      <c r="NTQ55" s="55"/>
      <c r="NTR55" s="55"/>
      <c r="NTS55" s="55"/>
      <c r="NTT55" s="55"/>
      <c r="NTU55" s="55"/>
      <c r="NTV55" s="55"/>
      <c r="NTW55" s="55"/>
      <c r="NTX55" s="55"/>
      <c r="NTY55" s="55"/>
      <c r="NTZ55" s="55"/>
      <c r="NUA55" s="55"/>
      <c r="NUB55" s="55"/>
      <c r="NUC55" s="55"/>
      <c r="NUD55" s="55"/>
      <c r="NUE55" s="55"/>
      <c r="NUF55" s="55"/>
      <c r="NUG55" s="55"/>
      <c r="NUH55" s="55"/>
      <c r="NUI55" s="55"/>
      <c r="NUJ55" s="55"/>
      <c r="NUK55" s="55"/>
      <c r="NUL55" s="55"/>
      <c r="NUM55" s="55"/>
      <c r="NUN55" s="55"/>
      <c r="NUO55" s="55"/>
      <c r="NUP55" s="55"/>
      <c r="NUQ55" s="55"/>
      <c r="NUR55" s="55"/>
      <c r="NUS55" s="55"/>
      <c r="NUT55" s="55"/>
      <c r="NUU55" s="55"/>
      <c r="NUV55" s="55"/>
      <c r="NUW55" s="55"/>
      <c r="NUX55" s="55"/>
      <c r="NUY55" s="55"/>
      <c r="NUZ55" s="55"/>
      <c r="NVA55" s="55"/>
      <c r="NVB55" s="55"/>
      <c r="NVC55" s="55"/>
      <c r="NVD55" s="55"/>
      <c r="NVE55" s="55"/>
      <c r="NVF55" s="55"/>
      <c r="NVG55" s="55"/>
      <c r="NVH55" s="55"/>
      <c r="NVI55" s="55"/>
      <c r="NVJ55" s="55"/>
      <c r="NVK55" s="55"/>
      <c r="NVL55" s="55"/>
      <c r="NVM55" s="55"/>
      <c r="NVN55" s="55"/>
      <c r="NVO55" s="55"/>
      <c r="NVP55" s="55"/>
      <c r="NVQ55" s="55"/>
      <c r="NVR55" s="55"/>
      <c r="NVS55" s="55"/>
      <c r="NVT55" s="55"/>
      <c r="NVU55" s="55"/>
      <c r="NVV55" s="55"/>
      <c r="NVW55" s="55"/>
      <c r="NVX55" s="55"/>
      <c r="NVY55" s="55"/>
      <c r="NVZ55" s="55"/>
      <c r="NWA55" s="55"/>
      <c r="NWB55" s="55"/>
      <c r="NWC55" s="55"/>
      <c r="NWD55" s="55"/>
      <c r="NWE55" s="55"/>
      <c r="NWF55" s="55"/>
      <c r="NWG55" s="55"/>
      <c r="NWH55" s="55"/>
      <c r="NWI55" s="55"/>
      <c r="NWJ55" s="55"/>
      <c r="NWK55" s="55"/>
      <c r="NWL55" s="55"/>
      <c r="NWM55" s="55"/>
      <c r="NWN55" s="55"/>
      <c r="NWO55" s="55"/>
      <c r="NWP55" s="55"/>
      <c r="NWQ55" s="55"/>
      <c r="NWR55" s="55"/>
      <c r="NWS55" s="55"/>
      <c r="NWT55" s="55"/>
      <c r="NWU55" s="55"/>
      <c r="NWV55" s="55"/>
      <c r="NWW55" s="55"/>
      <c r="NWX55" s="55"/>
      <c r="NWY55" s="55"/>
      <c r="NWZ55" s="55"/>
      <c r="NXA55" s="55"/>
      <c r="NXB55" s="55"/>
      <c r="NXC55" s="55"/>
      <c r="NXD55" s="55"/>
      <c r="NXE55" s="55"/>
      <c r="NXF55" s="55"/>
      <c r="NXG55" s="55"/>
      <c r="NXH55" s="55"/>
      <c r="NXI55" s="55"/>
      <c r="NXJ55" s="55"/>
      <c r="NXK55" s="55"/>
      <c r="NXL55" s="55"/>
      <c r="NXM55" s="55"/>
      <c r="NXN55" s="55"/>
      <c r="NXO55" s="55"/>
      <c r="NXP55" s="55"/>
      <c r="NXQ55" s="55"/>
      <c r="NXR55" s="55"/>
      <c r="NXS55" s="55"/>
      <c r="NXT55" s="55"/>
      <c r="NXU55" s="55"/>
      <c r="NXV55" s="55"/>
      <c r="NXW55" s="55"/>
      <c r="NXX55" s="55"/>
      <c r="NXY55" s="55"/>
      <c r="NXZ55" s="55"/>
      <c r="NYA55" s="55"/>
      <c r="NYB55" s="55"/>
      <c r="NYC55" s="55"/>
      <c r="NYD55" s="55"/>
      <c r="NYE55" s="55"/>
      <c r="NYF55" s="55"/>
      <c r="NYG55" s="55"/>
      <c r="NYH55" s="55"/>
      <c r="NYI55" s="55"/>
      <c r="NYJ55" s="55"/>
      <c r="NYK55" s="55"/>
      <c r="NYL55" s="55"/>
      <c r="NYM55" s="55"/>
      <c r="NYN55" s="55"/>
      <c r="NYO55" s="55"/>
      <c r="NYP55" s="55"/>
      <c r="NYQ55" s="55"/>
      <c r="NYR55" s="55"/>
      <c r="NYS55" s="55"/>
      <c r="NYT55" s="55"/>
      <c r="NYU55" s="55"/>
      <c r="NYV55" s="55"/>
      <c r="NYW55" s="55"/>
      <c r="NYX55" s="55"/>
      <c r="NYY55" s="55"/>
      <c r="NYZ55" s="55"/>
      <c r="NZA55" s="55"/>
      <c r="NZB55" s="55"/>
      <c r="NZC55" s="55"/>
      <c r="NZD55" s="55"/>
      <c r="NZE55" s="55"/>
      <c r="NZF55" s="55"/>
      <c r="NZG55" s="55"/>
      <c r="NZH55" s="55"/>
      <c r="NZI55" s="55"/>
      <c r="NZJ55" s="55"/>
      <c r="NZK55" s="55"/>
      <c r="NZL55" s="55"/>
      <c r="NZM55" s="55"/>
      <c r="NZN55" s="55"/>
      <c r="NZO55" s="55"/>
      <c r="NZP55" s="55"/>
      <c r="NZQ55" s="55"/>
      <c r="NZR55" s="55"/>
      <c r="NZS55" s="55"/>
      <c r="NZT55" s="55"/>
      <c r="NZU55" s="55"/>
      <c r="NZV55" s="55"/>
      <c r="NZW55" s="55"/>
      <c r="NZX55" s="55"/>
      <c r="NZY55" s="55"/>
      <c r="NZZ55" s="55"/>
      <c r="OAA55" s="55"/>
      <c r="OAB55" s="55"/>
      <c r="OAC55" s="55"/>
      <c r="OAD55" s="55"/>
      <c r="OAE55" s="55"/>
      <c r="OAF55" s="55"/>
      <c r="OAG55" s="55"/>
      <c r="OAH55" s="55"/>
      <c r="OAI55" s="55"/>
      <c r="OAJ55" s="55"/>
      <c r="OAK55" s="55"/>
      <c r="OAL55" s="55"/>
      <c r="OAM55" s="55"/>
      <c r="OAN55" s="55"/>
      <c r="OAO55" s="55"/>
      <c r="OAP55" s="55"/>
      <c r="OAQ55" s="55"/>
      <c r="OAR55" s="55"/>
      <c r="OAS55" s="55"/>
      <c r="OAT55" s="55"/>
      <c r="OAU55" s="55"/>
      <c r="OAV55" s="55"/>
      <c r="OAW55" s="55"/>
      <c r="OAX55" s="55"/>
      <c r="OAY55" s="55"/>
      <c r="OAZ55" s="55"/>
      <c r="OBA55" s="55"/>
      <c r="OBB55" s="55"/>
      <c r="OBC55" s="55"/>
      <c r="OBD55" s="55"/>
      <c r="OBE55" s="55"/>
      <c r="OBF55" s="55"/>
      <c r="OBG55" s="55"/>
      <c r="OBH55" s="55"/>
      <c r="OBI55" s="55"/>
      <c r="OBJ55" s="55"/>
      <c r="OBK55" s="55"/>
      <c r="OBL55" s="55"/>
      <c r="OBM55" s="55"/>
      <c r="OBN55" s="55"/>
      <c r="OBO55" s="55"/>
      <c r="OBP55" s="55"/>
      <c r="OBQ55" s="55"/>
      <c r="OBR55" s="55"/>
      <c r="OBS55" s="55"/>
      <c r="OBT55" s="55"/>
      <c r="OBU55" s="55"/>
      <c r="OBV55" s="55"/>
      <c r="OBW55" s="55"/>
      <c r="OBX55" s="55"/>
      <c r="OBY55" s="55"/>
      <c r="OBZ55" s="55"/>
      <c r="OCA55" s="55"/>
      <c r="OCB55" s="55"/>
      <c r="OCC55" s="55"/>
      <c r="OCD55" s="55"/>
      <c r="OCE55" s="55"/>
      <c r="OCF55" s="55"/>
      <c r="OCG55" s="55"/>
      <c r="OCH55" s="55"/>
      <c r="OCI55" s="55"/>
      <c r="OCJ55" s="55"/>
      <c r="OCK55" s="55"/>
      <c r="OCL55" s="55"/>
      <c r="OCM55" s="55"/>
      <c r="OCN55" s="55"/>
      <c r="OCO55" s="55"/>
      <c r="OCP55" s="55"/>
      <c r="OCQ55" s="55"/>
      <c r="OCR55" s="55"/>
      <c r="OCS55" s="55"/>
      <c r="OCT55" s="55"/>
      <c r="OCU55" s="55"/>
      <c r="OCV55" s="55"/>
      <c r="OCW55" s="55"/>
      <c r="OCX55" s="55"/>
      <c r="OCY55" s="55"/>
      <c r="OCZ55" s="55"/>
      <c r="ODA55" s="55"/>
      <c r="ODB55" s="55"/>
      <c r="ODC55" s="55"/>
      <c r="ODD55" s="55"/>
      <c r="ODE55" s="55"/>
      <c r="ODF55" s="55"/>
      <c r="ODG55" s="55"/>
      <c r="ODH55" s="55"/>
      <c r="ODI55" s="55"/>
      <c r="ODJ55" s="55"/>
      <c r="ODK55" s="55"/>
      <c r="ODL55" s="55"/>
      <c r="ODM55" s="55"/>
      <c r="ODN55" s="55"/>
      <c r="ODO55" s="55"/>
      <c r="ODP55" s="55"/>
      <c r="ODQ55" s="55"/>
      <c r="ODR55" s="55"/>
      <c r="ODS55" s="55"/>
      <c r="ODT55" s="55"/>
      <c r="ODU55" s="55"/>
      <c r="ODV55" s="55"/>
      <c r="ODW55" s="55"/>
      <c r="ODX55" s="55"/>
      <c r="ODY55" s="55"/>
      <c r="ODZ55" s="55"/>
      <c r="OEA55" s="55"/>
      <c r="OEB55" s="55"/>
      <c r="OEC55" s="55"/>
      <c r="OED55" s="55"/>
      <c r="OEE55" s="55"/>
      <c r="OEF55" s="55"/>
      <c r="OEG55" s="55"/>
      <c r="OEH55" s="55"/>
      <c r="OEI55" s="55"/>
      <c r="OEJ55" s="55"/>
      <c r="OEK55" s="55"/>
      <c r="OEL55" s="55"/>
      <c r="OEM55" s="55"/>
      <c r="OEN55" s="55"/>
      <c r="OEO55" s="55"/>
      <c r="OEP55" s="55"/>
      <c r="OEQ55" s="55"/>
      <c r="OER55" s="55"/>
      <c r="OES55" s="55"/>
      <c r="OET55" s="55"/>
      <c r="OEU55" s="55"/>
      <c r="OEV55" s="55"/>
      <c r="OEW55" s="55"/>
      <c r="OEX55" s="55"/>
      <c r="OEY55" s="55"/>
      <c r="OEZ55" s="55"/>
      <c r="OFA55" s="55"/>
      <c r="OFB55" s="55"/>
      <c r="OFC55" s="55"/>
      <c r="OFD55" s="55"/>
      <c r="OFE55" s="55"/>
      <c r="OFF55" s="55"/>
      <c r="OFG55" s="55"/>
      <c r="OFH55" s="55"/>
      <c r="OFI55" s="55"/>
      <c r="OFJ55" s="55"/>
      <c r="OFK55" s="55"/>
      <c r="OFL55" s="55"/>
      <c r="OFM55" s="55"/>
      <c r="OFN55" s="55"/>
      <c r="OFO55" s="55"/>
      <c r="OFP55" s="55"/>
      <c r="OFQ55" s="55"/>
      <c r="OFR55" s="55"/>
      <c r="OFS55" s="55"/>
      <c r="OFT55" s="55"/>
      <c r="OFU55" s="55"/>
      <c r="OFV55" s="55"/>
      <c r="OFW55" s="55"/>
      <c r="OFX55" s="55"/>
      <c r="OFY55" s="55"/>
      <c r="OFZ55" s="55"/>
      <c r="OGA55" s="55"/>
      <c r="OGB55" s="55"/>
      <c r="OGC55" s="55"/>
      <c r="OGD55" s="55"/>
      <c r="OGE55" s="55"/>
      <c r="OGF55" s="55"/>
      <c r="OGG55" s="55"/>
      <c r="OGH55" s="55"/>
      <c r="OGI55" s="55"/>
      <c r="OGJ55" s="55"/>
      <c r="OGK55" s="55"/>
      <c r="OGL55" s="55"/>
      <c r="OGM55" s="55"/>
      <c r="OGN55" s="55"/>
      <c r="OGO55" s="55"/>
      <c r="OGP55" s="55"/>
      <c r="OGQ55" s="55"/>
      <c r="OGR55" s="55"/>
      <c r="OGS55" s="55"/>
      <c r="OGT55" s="55"/>
      <c r="OGU55" s="55"/>
      <c r="OGV55" s="55"/>
      <c r="OGW55" s="55"/>
      <c r="OGX55" s="55"/>
      <c r="OGY55" s="55"/>
      <c r="OGZ55" s="55"/>
      <c r="OHA55" s="55"/>
      <c r="OHB55" s="55"/>
      <c r="OHC55" s="55"/>
      <c r="OHD55" s="55"/>
      <c r="OHE55" s="55"/>
      <c r="OHF55" s="55"/>
      <c r="OHG55" s="55"/>
      <c r="OHH55" s="55"/>
      <c r="OHI55" s="55"/>
      <c r="OHJ55" s="55"/>
      <c r="OHK55" s="55"/>
      <c r="OHL55" s="55"/>
      <c r="OHM55" s="55"/>
      <c r="OHN55" s="55"/>
      <c r="OHO55" s="55"/>
      <c r="OHP55" s="55"/>
      <c r="OHQ55" s="55"/>
      <c r="OHR55" s="55"/>
      <c r="OHS55" s="55"/>
      <c r="OHT55" s="55"/>
      <c r="OHU55" s="55"/>
      <c r="OHV55" s="55"/>
      <c r="OHW55" s="55"/>
      <c r="OHX55" s="55"/>
      <c r="OHY55" s="55"/>
      <c r="OHZ55" s="55"/>
      <c r="OIA55" s="55"/>
      <c r="OIB55" s="55"/>
      <c r="OIC55" s="55"/>
      <c r="OID55" s="55"/>
      <c r="OIE55" s="55"/>
      <c r="OIF55" s="55"/>
      <c r="OIG55" s="55"/>
      <c r="OIH55" s="55"/>
      <c r="OII55" s="55"/>
      <c r="OIJ55" s="55"/>
      <c r="OIK55" s="55"/>
      <c r="OIL55" s="55"/>
      <c r="OIM55" s="55"/>
      <c r="OIN55" s="55"/>
      <c r="OIO55" s="55"/>
      <c r="OIP55" s="55"/>
      <c r="OIQ55" s="55"/>
      <c r="OIR55" s="55"/>
      <c r="OIS55" s="55"/>
      <c r="OIT55" s="55"/>
      <c r="OIU55" s="55"/>
      <c r="OIV55" s="55"/>
      <c r="OIW55" s="55"/>
      <c r="OIX55" s="55"/>
      <c r="OIY55" s="55"/>
      <c r="OIZ55" s="55"/>
      <c r="OJA55" s="55"/>
      <c r="OJB55" s="55"/>
      <c r="OJC55" s="55"/>
      <c r="OJD55" s="55"/>
      <c r="OJE55" s="55"/>
      <c r="OJF55" s="55"/>
      <c r="OJG55" s="55"/>
      <c r="OJH55" s="55"/>
      <c r="OJI55" s="55"/>
      <c r="OJJ55" s="55"/>
      <c r="OJK55" s="55"/>
      <c r="OJL55" s="55"/>
      <c r="OJM55" s="55"/>
      <c r="OJN55" s="55"/>
      <c r="OJO55" s="55"/>
      <c r="OJP55" s="55"/>
      <c r="OJQ55" s="55"/>
      <c r="OJR55" s="55"/>
      <c r="OJS55" s="55"/>
      <c r="OJT55" s="55"/>
      <c r="OJU55" s="55"/>
      <c r="OJV55" s="55"/>
      <c r="OJW55" s="55"/>
      <c r="OJX55" s="55"/>
      <c r="OJY55" s="55"/>
      <c r="OJZ55" s="55"/>
      <c r="OKA55" s="55"/>
      <c r="OKB55" s="55"/>
      <c r="OKC55" s="55"/>
      <c r="OKD55" s="55"/>
      <c r="OKE55" s="55"/>
      <c r="OKF55" s="55"/>
      <c r="OKG55" s="55"/>
      <c r="OKH55" s="55"/>
      <c r="OKI55" s="55"/>
      <c r="OKJ55" s="55"/>
      <c r="OKK55" s="55"/>
      <c r="OKL55" s="55"/>
      <c r="OKM55" s="55"/>
      <c r="OKN55" s="55"/>
      <c r="OKO55" s="55"/>
      <c r="OKP55" s="55"/>
      <c r="OKQ55" s="55"/>
      <c r="OKR55" s="55"/>
      <c r="OKS55" s="55"/>
      <c r="OKT55" s="55"/>
      <c r="OKU55" s="55"/>
      <c r="OKV55" s="55"/>
      <c r="OKW55" s="55"/>
      <c r="OKX55" s="55"/>
      <c r="OKY55" s="55"/>
      <c r="OKZ55" s="55"/>
      <c r="OLA55" s="55"/>
      <c r="OLB55" s="55"/>
      <c r="OLC55" s="55"/>
      <c r="OLD55" s="55"/>
      <c r="OLE55" s="55"/>
      <c r="OLF55" s="55"/>
      <c r="OLG55" s="55"/>
      <c r="OLH55" s="55"/>
      <c r="OLI55" s="55"/>
      <c r="OLJ55" s="55"/>
      <c r="OLK55" s="55"/>
      <c r="OLL55" s="55"/>
      <c r="OLM55" s="55"/>
      <c r="OLN55" s="55"/>
      <c r="OLO55" s="55"/>
      <c r="OLP55" s="55"/>
      <c r="OLQ55" s="55"/>
      <c r="OLR55" s="55"/>
      <c r="OLS55" s="55"/>
      <c r="OLT55" s="55"/>
      <c r="OLU55" s="55"/>
      <c r="OLV55" s="55"/>
      <c r="OLW55" s="55"/>
      <c r="OLX55" s="55"/>
      <c r="OLY55" s="55"/>
      <c r="OLZ55" s="55"/>
      <c r="OMA55" s="55"/>
      <c r="OMB55" s="55"/>
      <c r="OMC55" s="55"/>
      <c r="OMD55" s="55"/>
      <c r="OME55" s="55"/>
      <c r="OMF55" s="55"/>
      <c r="OMG55" s="55"/>
      <c r="OMH55" s="55"/>
      <c r="OMI55" s="55"/>
      <c r="OMJ55" s="55"/>
      <c r="OMK55" s="55"/>
      <c r="OML55" s="55"/>
      <c r="OMM55" s="55"/>
      <c r="OMN55" s="55"/>
      <c r="OMO55" s="55"/>
      <c r="OMP55" s="55"/>
      <c r="OMQ55" s="55"/>
      <c r="OMR55" s="55"/>
      <c r="OMS55" s="55"/>
      <c r="OMT55" s="55"/>
      <c r="OMU55" s="55"/>
      <c r="OMV55" s="55"/>
      <c r="OMW55" s="55"/>
      <c r="OMX55" s="55"/>
      <c r="OMY55" s="55"/>
      <c r="OMZ55" s="55"/>
      <c r="ONA55" s="55"/>
      <c r="ONB55" s="55"/>
      <c r="ONC55" s="55"/>
      <c r="OND55" s="55"/>
      <c r="ONE55" s="55"/>
      <c r="ONF55" s="55"/>
      <c r="ONG55" s="55"/>
      <c r="ONH55" s="55"/>
      <c r="ONI55" s="55"/>
      <c r="ONJ55" s="55"/>
      <c r="ONK55" s="55"/>
      <c r="ONL55" s="55"/>
      <c r="ONM55" s="55"/>
      <c r="ONN55" s="55"/>
      <c r="ONO55" s="55"/>
      <c r="ONP55" s="55"/>
      <c r="ONQ55" s="55"/>
      <c r="ONR55" s="55"/>
      <c r="ONS55" s="55"/>
      <c r="ONT55" s="55"/>
      <c r="ONU55" s="55"/>
      <c r="ONV55" s="55"/>
      <c r="ONW55" s="55"/>
      <c r="ONX55" s="55"/>
      <c r="ONY55" s="55"/>
      <c r="ONZ55" s="55"/>
      <c r="OOA55" s="55"/>
      <c r="OOB55" s="55"/>
      <c r="OOC55" s="55"/>
      <c r="OOD55" s="55"/>
      <c r="OOE55" s="55"/>
      <c r="OOF55" s="55"/>
      <c r="OOG55" s="55"/>
      <c r="OOH55" s="55"/>
      <c r="OOI55" s="55"/>
      <c r="OOJ55" s="55"/>
      <c r="OOK55" s="55"/>
      <c r="OOL55" s="55"/>
      <c r="OOM55" s="55"/>
      <c r="OON55" s="55"/>
      <c r="OOO55" s="55"/>
      <c r="OOP55" s="55"/>
      <c r="OOQ55" s="55"/>
      <c r="OOR55" s="55"/>
      <c r="OOS55" s="55"/>
      <c r="OOT55" s="55"/>
      <c r="OOU55" s="55"/>
      <c r="OOV55" s="55"/>
      <c r="OOW55" s="55"/>
      <c r="OOX55" s="55"/>
      <c r="OOY55" s="55"/>
      <c r="OOZ55" s="55"/>
      <c r="OPA55" s="55"/>
      <c r="OPB55" s="55"/>
      <c r="OPC55" s="55"/>
      <c r="OPD55" s="55"/>
      <c r="OPE55" s="55"/>
      <c r="OPF55" s="55"/>
      <c r="OPG55" s="55"/>
      <c r="OPH55" s="55"/>
      <c r="OPI55" s="55"/>
      <c r="OPJ55" s="55"/>
      <c r="OPK55" s="55"/>
      <c r="OPL55" s="55"/>
      <c r="OPM55" s="55"/>
      <c r="OPN55" s="55"/>
      <c r="OPO55" s="55"/>
      <c r="OPP55" s="55"/>
      <c r="OPQ55" s="55"/>
      <c r="OPR55" s="55"/>
      <c r="OPS55" s="55"/>
      <c r="OPT55" s="55"/>
      <c r="OPU55" s="55"/>
      <c r="OPV55" s="55"/>
      <c r="OPW55" s="55"/>
      <c r="OPX55" s="55"/>
      <c r="OPY55" s="55"/>
      <c r="OPZ55" s="55"/>
      <c r="OQA55" s="55"/>
      <c r="OQB55" s="55"/>
      <c r="OQC55" s="55"/>
      <c r="OQD55" s="55"/>
      <c r="OQE55" s="55"/>
      <c r="OQF55" s="55"/>
      <c r="OQG55" s="55"/>
      <c r="OQH55" s="55"/>
      <c r="OQI55" s="55"/>
      <c r="OQJ55" s="55"/>
      <c r="OQK55" s="55"/>
      <c r="OQL55" s="55"/>
      <c r="OQM55" s="55"/>
      <c r="OQN55" s="55"/>
      <c r="OQO55" s="55"/>
      <c r="OQP55" s="55"/>
      <c r="OQQ55" s="55"/>
      <c r="OQR55" s="55"/>
      <c r="OQS55" s="55"/>
      <c r="OQT55" s="55"/>
      <c r="OQU55" s="55"/>
      <c r="OQV55" s="55"/>
      <c r="OQW55" s="55"/>
      <c r="OQX55" s="55"/>
      <c r="OQY55" s="55"/>
      <c r="OQZ55" s="55"/>
      <c r="ORA55" s="55"/>
      <c r="ORB55" s="55"/>
      <c r="ORC55" s="55"/>
      <c r="ORD55" s="55"/>
      <c r="ORE55" s="55"/>
      <c r="ORF55" s="55"/>
      <c r="ORG55" s="55"/>
      <c r="ORH55" s="55"/>
      <c r="ORI55" s="55"/>
      <c r="ORJ55" s="55"/>
      <c r="ORK55" s="55"/>
      <c r="ORL55" s="55"/>
      <c r="ORM55" s="55"/>
      <c r="ORN55" s="55"/>
      <c r="ORO55" s="55"/>
      <c r="ORP55" s="55"/>
      <c r="ORQ55" s="55"/>
      <c r="ORR55" s="55"/>
      <c r="ORS55" s="55"/>
      <c r="ORT55" s="55"/>
      <c r="ORU55" s="55"/>
      <c r="ORV55" s="55"/>
      <c r="ORW55" s="55"/>
      <c r="ORX55" s="55"/>
      <c r="ORY55" s="55"/>
      <c r="ORZ55" s="55"/>
      <c r="OSA55" s="55"/>
      <c r="OSB55" s="55"/>
      <c r="OSC55" s="55"/>
      <c r="OSD55" s="55"/>
      <c r="OSE55" s="55"/>
      <c r="OSF55" s="55"/>
      <c r="OSG55" s="55"/>
      <c r="OSH55" s="55"/>
      <c r="OSI55" s="55"/>
      <c r="OSJ55" s="55"/>
      <c r="OSK55" s="55"/>
      <c r="OSL55" s="55"/>
      <c r="OSM55" s="55"/>
      <c r="OSN55" s="55"/>
      <c r="OSO55" s="55"/>
      <c r="OSP55" s="55"/>
      <c r="OSQ55" s="55"/>
      <c r="OSR55" s="55"/>
      <c r="OSS55" s="55"/>
      <c r="OST55" s="55"/>
      <c r="OSU55" s="55"/>
      <c r="OSV55" s="55"/>
      <c r="OSW55" s="55"/>
      <c r="OSX55" s="55"/>
      <c r="OSY55" s="55"/>
      <c r="OSZ55" s="55"/>
      <c r="OTA55" s="55"/>
      <c r="OTB55" s="55"/>
      <c r="OTC55" s="55"/>
      <c r="OTD55" s="55"/>
      <c r="OTE55" s="55"/>
      <c r="OTF55" s="55"/>
      <c r="OTG55" s="55"/>
      <c r="OTH55" s="55"/>
      <c r="OTI55" s="55"/>
      <c r="OTJ55" s="55"/>
      <c r="OTK55" s="55"/>
      <c r="OTL55" s="55"/>
      <c r="OTM55" s="55"/>
      <c r="OTN55" s="55"/>
      <c r="OTO55" s="55"/>
      <c r="OTP55" s="55"/>
      <c r="OTQ55" s="55"/>
      <c r="OTR55" s="55"/>
      <c r="OTS55" s="55"/>
      <c r="OTT55" s="55"/>
      <c r="OTU55" s="55"/>
      <c r="OTV55" s="55"/>
      <c r="OTW55" s="55"/>
      <c r="OTX55" s="55"/>
      <c r="OTY55" s="55"/>
      <c r="OTZ55" s="55"/>
      <c r="OUA55" s="55"/>
      <c r="OUB55" s="55"/>
      <c r="OUC55" s="55"/>
      <c r="OUD55" s="55"/>
      <c r="OUE55" s="55"/>
      <c r="OUF55" s="55"/>
      <c r="OUG55" s="55"/>
      <c r="OUH55" s="55"/>
      <c r="OUI55" s="55"/>
      <c r="OUJ55" s="55"/>
      <c r="OUK55" s="55"/>
      <c r="OUL55" s="55"/>
      <c r="OUM55" s="55"/>
      <c r="OUN55" s="55"/>
      <c r="OUO55" s="55"/>
      <c r="OUP55" s="55"/>
      <c r="OUQ55" s="55"/>
      <c r="OUR55" s="55"/>
      <c r="OUS55" s="55"/>
      <c r="OUT55" s="55"/>
      <c r="OUU55" s="55"/>
      <c r="OUV55" s="55"/>
      <c r="OUW55" s="55"/>
      <c r="OUX55" s="55"/>
      <c r="OUY55" s="55"/>
      <c r="OUZ55" s="55"/>
      <c r="OVA55" s="55"/>
      <c r="OVB55" s="55"/>
      <c r="OVC55" s="55"/>
      <c r="OVD55" s="55"/>
      <c r="OVE55" s="55"/>
      <c r="OVF55" s="55"/>
      <c r="OVG55" s="55"/>
      <c r="OVH55" s="55"/>
      <c r="OVI55" s="55"/>
      <c r="OVJ55" s="55"/>
      <c r="OVK55" s="55"/>
      <c r="OVL55" s="55"/>
      <c r="OVM55" s="55"/>
      <c r="OVN55" s="55"/>
      <c r="OVO55" s="55"/>
      <c r="OVP55" s="55"/>
      <c r="OVQ55" s="55"/>
      <c r="OVR55" s="55"/>
      <c r="OVS55" s="55"/>
      <c r="OVT55" s="55"/>
      <c r="OVU55" s="55"/>
      <c r="OVV55" s="55"/>
      <c r="OVW55" s="55"/>
      <c r="OVX55" s="55"/>
      <c r="OVY55" s="55"/>
      <c r="OVZ55" s="55"/>
      <c r="OWA55" s="55"/>
      <c r="OWB55" s="55"/>
      <c r="OWC55" s="55"/>
      <c r="OWD55" s="55"/>
      <c r="OWE55" s="55"/>
      <c r="OWF55" s="55"/>
      <c r="OWG55" s="55"/>
      <c r="OWH55" s="55"/>
      <c r="OWI55" s="55"/>
      <c r="OWJ55" s="55"/>
      <c r="OWK55" s="55"/>
      <c r="OWL55" s="55"/>
      <c r="OWM55" s="55"/>
      <c r="OWN55" s="55"/>
      <c r="OWO55" s="55"/>
      <c r="OWP55" s="55"/>
      <c r="OWQ55" s="55"/>
      <c r="OWR55" s="55"/>
      <c r="OWS55" s="55"/>
      <c r="OWT55" s="55"/>
      <c r="OWU55" s="55"/>
      <c r="OWV55" s="55"/>
      <c r="OWW55" s="55"/>
      <c r="OWX55" s="55"/>
      <c r="OWY55" s="55"/>
      <c r="OWZ55" s="55"/>
      <c r="OXA55" s="55"/>
      <c r="OXB55" s="55"/>
      <c r="OXC55" s="55"/>
      <c r="OXD55" s="55"/>
      <c r="OXE55" s="55"/>
      <c r="OXF55" s="55"/>
      <c r="OXG55" s="55"/>
      <c r="OXH55" s="55"/>
      <c r="OXI55" s="55"/>
      <c r="OXJ55" s="55"/>
      <c r="OXK55" s="55"/>
      <c r="OXL55" s="55"/>
      <c r="OXM55" s="55"/>
      <c r="OXN55" s="55"/>
      <c r="OXO55" s="55"/>
      <c r="OXP55" s="55"/>
      <c r="OXQ55" s="55"/>
      <c r="OXR55" s="55"/>
      <c r="OXS55" s="55"/>
      <c r="OXT55" s="55"/>
      <c r="OXU55" s="55"/>
      <c r="OXV55" s="55"/>
      <c r="OXW55" s="55"/>
      <c r="OXX55" s="55"/>
      <c r="OXY55" s="55"/>
      <c r="OXZ55" s="55"/>
      <c r="OYA55" s="55"/>
      <c r="OYB55" s="55"/>
      <c r="OYC55" s="55"/>
      <c r="OYD55" s="55"/>
      <c r="OYE55" s="55"/>
      <c r="OYF55" s="55"/>
      <c r="OYG55" s="55"/>
      <c r="OYH55" s="55"/>
      <c r="OYI55" s="55"/>
      <c r="OYJ55" s="55"/>
      <c r="OYK55" s="55"/>
      <c r="OYL55" s="55"/>
      <c r="OYM55" s="55"/>
      <c r="OYN55" s="55"/>
      <c r="OYO55" s="55"/>
      <c r="OYP55" s="55"/>
      <c r="OYQ55" s="55"/>
      <c r="OYR55" s="55"/>
      <c r="OYS55" s="55"/>
      <c r="OYT55" s="55"/>
      <c r="OYU55" s="55"/>
      <c r="OYV55" s="55"/>
      <c r="OYW55" s="55"/>
      <c r="OYX55" s="55"/>
      <c r="OYY55" s="55"/>
      <c r="OYZ55" s="55"/>
      <c r="OZA55" s="55"/>
      <c r="OZB55" s="55"/>
      <c r="OZC55" s="55"/>
      <c r="OZD55" s="55"/>
      <c r="OZE55" s="55"/>
      <c r="OZF55" s="55"/>
      <c r="OZG55" s="55"/>
      <c r="OZH55" s="55"/>
      <c r="OZI55" s="55"/>
      <c r="OZJ55" s="55"/>
      <c r="OZK55" s="55"/>
      <c r="OZL55" s="55"/>
      <c r="OZM55" s="55"/>
      <c r="OZN55" s="55"/>
      <c r="OZO55" s="55"/>
      <c r="OZP55" s="55"/>
      <c r="OZQ55" s="55"/>
      <c r="OZR55" s="55"/>
      <c r="OZS55" s="55"/>
      <c r="OZT55" s="55"/>
      <c r="OZU55" s="55"/>
      <c r="OZV55" s="55"/>
      <c r="OZW55" s="55"/>
      <c r="OZX55" s="55"/>
      <c r="OZY55" s="55"/>
      <c r="OZZ55" s="55"/>
      <c r="PAA55" s="55"/>
      <c r="PAB55" s="55"/>
      <c r="PAC55" s="55"/>
      <c r="PAD55" s="55"/>
      <c r="PAE55" s="55"/>
      <c r="PAF55" s="55"/>
      <c r="PAG55" s="55"/>
      <c r="PAH55" s="55"/>
      <c r="PAI55" s="55"/>
      <c r="PAJ55" s="55"/>
      <c r="PAK55" s="55"/>
      <c r="PAL55" s="55"/>
      <c r="PAM55" s="55"/>
      <c r="PAN55" s="55"/>
      <c r="PAO55" s="55"/>
      <c r="PAP55" s="55"/>
      <c r="PAQ55" s="55"/>
      <c r="PAR55" s="55"/>
      <c r="PAS55" s="55"/>
      <c r="PAT55" s="55"/>
      <c r="PAU55" s="55"/>
      <c r="PAV55" s="55"/>
      <c r="PAW55" s="55"/>
      <c r="PAX55" s="55"/>
      <c r="PAY55" s="55"/>
      <c r="PAZ55" s="55"/>
      <c r="PBA55" s="55"/>
      <c r="PBB55" s="55"/>
      <c r="PBC55" s="55"/>
      <c r="PBD55" s="55"/>
      <c r="PBE55" s="55"/>
      <c r="PBF55" s="55"/>
      <c r="PBG55" s="55"/>
      <c r="PBH55" s="55"/>
      <c r="PBI55" s="55"/>
      <c r="PBJ55" s="55"/>
      <c r="PBK55" s="55"/>
      <c r="PBL55" s="55"/>
      <c r="PBM55" s="55"/>
      <c r="PBN55" s="55"/>
      <c r="PBO55" s="55"/>
      <c r="PBP55" s="55"/>
      <c r="PBQ55" s="55"/>
      <c r="PBR55" s="55"/>
      <c r="PBS55" s="55"/>
      <c r="PBT55" s="55"/>
      <c r="PBU55" s="55"/>
      <c r="PBV55" s="55"/>
      <c r="PBW55" s="55"/>
      <c r="PBX55" s="55"/>
      <c r="PBY55" s="55"/>
      <c r="PBZ55" s="55"/>
      <c r="PCA55" s="55"/>
      <c r="PCB55" s="55"/>
      <c r="PCC55" s="55"/>
      <c r="PCD55" s="55"/>
      <c r="PCE55" s="55"/>
      <c r="PCF55" s="55"/>
      <c r="PCG55" s="55"/>
      <c r="PCH55" s="55"/>
      <c r="PCI55" s="55"/>
      <c r="PCJ55" s="55"/>
      <c r="PCK55" s="55"/>
      <c r="PCL55" s="55"/>
      <c r="PCM55" s="55"/>
      <c r="PCN55" s="55"/>
      <c r="PCO55" s="55"/>
      <c r="PCP55" s="55"/>
      <c r="PCQ55" s="55"/>
      <c r="PCR55" s="55"/>
      <c r="PCS55" s="55"/>
      <c r="PCT55" s="55"/>
      <c r="PCU55" s="55"/>
      <c r="PCV55" s="55"/>
      <c r="PCW55" s="55"/>
      <c r="PCX55" s="55"/>
      <c r="PCY55" s="55"/>
      <c r="PCZ55" s="55"/>
      <c r="PDA55" s="55"/>
      <c r="PDB55" s="55"/>
      <c r="PDC55" s="55"/>
      <c r="PDD55" s="55"/>
      <c r="PDE55" s="55"/>
      <c r="PDF55" s="55"/>
      <c r="PDG55" s="55"/>
      <c r="PDH55" s="55"/>
      <c r="PDI55" s="55"/>
      <c r="PDJ55" s="55"/>
      <c r="PDK55" s="55"/>
      <c r="PDL55" s="55"/>
      <c r="PDM55" s="55"/>
      <c r="PDN55" s="55"/>
      <c r="PDO55" s="55"/>
      <c r="PDP55" s="55"/>
      <c r="PDQ55" s="55"/>
      <c r="PDR55" s="55"/>
      <c r="PDS55" s="55"/>
      <c r="PDT55" s="55"/>
      <c r="PDU55" s="55"/>
      <c r="PDV55" s="55"/>
      <c r="PDW55" s="55"/>
      <c r="PDX55" s="55"/>
      <c r="PDY55" s="55"/>
      <c r="PDZ55" s="55"/>
      <c r="PEA55" s="55"/>
      <c r="PEB55" s="55"/>
      <c r="PEC55" s="55"/>
      <c r="PED55" s="55"/>
      <c r="PEE55" s="55"/>
      <c r="PEF55" s="55"/>
      <c r="PEG55" s="55"/>
      <c r="PEH55" s="55"/>
      <c r="PEI55" s="55"/>
      <c r="PEJ55" s="55"/>
      <c r="PEK55" s="55"/>
      <c r="PEL55" s="55"/>
      <c r="PEM55" s="55"/>
      <c r="PEN55" s="55"/>
      <c r="PEO55" s="55"/>
      <c r="PEP55" s="55"/>
      <c r="PEQ55" s="55"/>
      <c r="PER55" s="55"/>
      <c r="PES55" s="55"/>
      <c r="PET55" s="55"/>
      <c r="PEU55" s="55"/>
      <c r="PEV55" s="55"/>
      <c r="PEW55" s="55"/>
      <c r="PEX55" s="55"/>
      <c r="PEY55" s="55"/>
      <c r="PEZ55" s="55"/>
      <c r="PFA55" s="55"/>
      <c r="PFB55" s="55"/>
      <c r="PFC55" s="55"/>
      <c r="PFD55" s="55"/>
      <c r="PFE55" s="55"/>
      <c r="PFF55" s="55"/>
      <c r="PFG55" s="55"/>
      <c r="PFH55" s="55"/>
      <c r="PFI55" s="55"/>
      <c r="PFJ55" s="55"/>
      <c r="PFK55" s="55"/>
      <c r="PFL55" s="55"/>
      <c r="PFM55" s="55"/>
      <c r="PFN55" s="55"/>
      <c r="PFO55" s="55"/>
      <c r="PFP55" s="55"/>
      <c r="PFQ55" s="55"/>
      <c r="PFR55" s="55"/>
      <c r="PFS55" s="55"/>
      <c r="PFT55" s="55"/>
      <c r="PFU55" s="55"/>
      <c r="PFV55" s="55"/>
      <c r="PFW55" s="55"/>
      <c r="PFX55" s="55"/>
      <c r="PFY55" s="55"/>
      <c r="PFZ55" s="55"/>
      <c r="PGA55" s="55"/>
      <c r="PGB55" s="55"/>
      <c r="PGC55" s="55"/>
      <c r="PGD55" s="55"/>
      <c r="PGE55" s="55"/>
      <c r="PGF55" s="55"/>
      <c r="PGG55" s="55"/>
      <c r="PGH55" s="55"/>
      <c r="PGI55" s="55"/>
      <c r="PGJ55" s="55"/>
      <c r="PGK55" s="55"/>
      <c r="PGL55" s="55"/>
      <c r="PGM55" s="55"/>
      <c r="PGN55" s="55"/>
      <c r="PGO55" s="55"/>
      <c r="PGP55" s="55"/>
      <c r="PGQ55" s="55"/>
      <c r="PGR55" s="55"/>
      <c r="PGS55" s="55"/>
      <c r="PGT55" s="55"/>
      <c r="PGU55" s="55"/>
      <c r="PGV55" s="55"/>
      <c r="PGW55" s="55"/>
      <c r="PGX55" s="55"/>
      <c r="PGY55" s="55"/>
      <c r="PGZ55" s="55"/>
      <c r="PHA55" s="55"/>
      <c r="PHB55" s="55"/>
      <c r="PHC55" s="55"/>
      <c r="PHD55" s="55"/>
      <c r="PHE55" s="55"/>
      <c r="PHF55" s="55"/>
      <c r="PHG55" s="55"/>
      <c r="PHH55" s="55"/>
      <c r="PHI55" s="55"/>
      <c r="PHJ55" s="55"/>
      <c r="PHK55" s="55"/>
      <c r="PHL55" s="55"/>
      <c r="PHM55" s="55"/>
      <c r="PHN55" s="55"/>
      <c r="PHO55" s="55"/>
      <c r="PHP55" s="55"/>
      <c r="PHQ55" s="55"/>
      <c r="PHR55" s="55"/>
      <c r="PHS55" s="55"/>
      <c r="PHT55" s="55"/>
      <c r="PHU55" s="55"/>
      <c r="PHV55" s="55"/>
      <c r="PHW55" s="55"/>
      <c r="PHX55" s="55"/>
      <c r="PHY55" s="55"/>
      <c r="PHZ55" s="55"/>
      <c r="PIA55" s="55"/>
      <c r="PIB55" s="55"/>
      <c r="PIC55" s="55"/>
      <c r="PID55" s="55"/>
      <c r="PIE55" s="55"/>
      <c r="PIF55" s="55"/>
      <c r="PIG55" s="55"/>
      <c r="PIH55" s="55"/>
      <c r="PII55" s="55"/>
      <c r="PIJ55" s="55"/>
      <c r="PIK55" s="55"/>
      <c r="PIL55" s="55"/>
      <c r="PIM55" s="55"/>
      <c r="PIN55" s="55"/>
      <c r="PIO55" s="55"/>
      <c r="PIP55" s="55"/>
      <c r="PIQ55" s="55"/>
      <c r="PIR55" s="55"/>
      <c r="PIS55" s="55"/>
      <c r="PIT55" s="55"/>
      <c r="PIU55" s="55"/>
      <c r="PIV55" s="55"/>
      <c r="PIW55" s="55"/>
      <c r="PIX55" s="55"/>
      <c r="PIY55" s="55"/>
      <c r="PIZ55" s="55"/>
      <c r="PJA55" s="55"/>
      <c r="PJB55" s="55"/>
      <c r="PJC55" s="55"/>
      <c r="PJD55" s="55"/>
      <c r="PJE55" s="55"/>
      <c r="PJF55" s="55"/>
      <c r="PJG55" s="55"/>
      <c r="PJH55" s="55"/>
      <c r="PJI55" s="55"/>
      <c r="PJJ55" s="55"/>
      <c r="PJK55" s="55"/>
      <c r="PJL55" s="55"/>
      <c r="PJM55" s="55"/>
      <c r="PJN55" s="55"/>
      <c r="PJO55" s="55"/>
      <c r="PJP55" s="55"/>
      <c r="PJQ55" s="55"/>
      <c r="PJR55" s="55"/>
      <c r="PJS55" s="55"/>
      <c r="PJT55" s="55"/>
      <c r="PJU55" s="55"/>
      <c r="PJV55" s="55"/>
      <c r="PJW55" s="55"/>
      <c r="PJX55" s="55"/>
      <c r="PJY55" s="55"/>
      <c r="PJZ55" s="55"/>
      <c r="PKA55" s="55"/>
      <c r="PKB55" s="55"/>
      <c r="PKC55" s="55"/>
      <c r="PKD55" s="55"/>
      <c r="PKE55" s="55"/>
      <c r="PKF55" s="55"/>
      <c r="PKG55" s="55"/>
      <c r="PKH55" s="55"/>
      <c r="PKI55" s="55"/>
      <c r="PKJ55" s="55"/>
      <c r="PKK55" s="55"/>
      <c r="PKL55" s="55"/>
      <c r="PKM55" s="55"/>
      <c r="PKN55" s="55"/>
      <c r="PKO55" s="55"/>
      <c r="PKP55" s="55"/>
      <c r="PKQ55" s="55"/>
      <c r="PKR55" s="55"/>
      <c r="PKS55" s="55"/>
      <c r="PKT55" s="55"/>
      <c r="PKU55" s="55"/>
      <c r="PKV55" s="55"/>
      <c r="PKW55" s="55"/>
      <c r="PKX55" s="55"/>
      <c r="PKY55" s="55"/>
      <c r="PKZ55" s="55"/>
      <c r="PLA55" s="55"/>
      <c r="PLB55" s="55"/>
      <c r="PLC55" s="55"/>
      <c r="PLD55" s="55"/>
      <c r="PLE55" s="55"/>
      <c r="PLF55" s="55"/>
      <c r="PLG55" s="55"/>
      <c r="PLH55" s="55"/>
      <c r="PLI55" s="55"/>
      <c r="PLJ55" s="55"/>
      <c r="PLK55" s="55"/>
      <c r="PLL55" s="55"/>
      <c r="PLM55" s="55"/>
      <c r="PLN55" s="55"/>
      <c r="PLO55" s="55"/>
      <c r="PLP55" s="55"/>
      <c r="PLQ55" s="55"/>
      <c r="PLR55" s="55"/>
      <c r="PLS55" s="55"/>
      <c r="PLT55" s="55"/>
      <c r="PLU55" s="55"/>
      <c r="PLV55" s="55"/>
      <c r="PLW55" s="55"/>
      <c r="PLX55" s="55"/>
      <c r="PLY55" s="55"/>
      <c r="PLZ55" s="55"/>
      <c r="PMA55" s="55"/>
      <c r="PMB55" s="55"/>
      <c r="PMC55" s="55"/>
      <c r="PMD55" s="55"/>
      <c r="PME55" s="55"/>
      <c r="PMF55" s="55"/>
      <c r="PMG55" s="55"/>
      <c r="PMH55" s="55"/>
      <c r="PMI55" s="55"/>
      <c r="PMJ55" s="55"/>
      <c r="PMK55" s="55"/>
      <c r="PML55" s="55"/>
      <c r="PMM55" s="55"/>
      <c r="PMN55" s="55"/>
      <c r="PMO55" s="55"/>
      <c r="PMP55" s="55"/>
      <c r="PMQ55" s="55"/>
      <c r="PMR55" s="55"/>
      <c r="PMS55" s="55"/>
      <c r="PMT55" s="55"/>
      <c r="PMU55" s="55"/>
      <c r="PMV55" s="55"/>
      <c r="PMW55" s="55"/>
      <c r="PMX55" s="55"/>
      <c r="PMY55" s="55"/>
      <c r="PMZ55" s="55"/>
      <c r="PNA55" s="55"/>
      <c r="PNB55" s="55"/>
      <c r="PNC55" s="55"/>
      <c r="PND55" s="55"/>
      <c r="PNE55" s="55"/>
      <c r="PNF55" s="55"/>
      <c r="PNG55" s="55"/>
      <c r="PNH55" s="55"/>
      <c r="PNI55" s="55"/>
      <c r="PNJ55" s="55"/>
      <c r="PNK55" s="55"/>
      <c r="PNL55" s="55"/>
      <c r="PNM55" s="55"/>
      <c r="PNN55" s="55"/>
      <c r="PNO55" s="55"/>
      <c r="PNP55" s="55"/>
      <c r="PNQ55" s="55"/>
      <c r="PNR55" s="55"/>
      <c r="PNS55" s="55"/>
      <c r="PNT55" s="55"/>
      <c r="PNU55" s="55"/>
      <c r="PNV55" s="55"/>
      <c r="PNW55" s="55"/>
      <c r="PNX55" s="55"/>
      <c r="PNY55" s="55"/>
      <c r="PNZ55" s="55"/>
      <c r="POA55" s="55"/>
      <c r="POB55" s="55"/>
      <c r="POC55" s="55"/>
      <c r="POD55" s="55"/>
      <c r="POE55" s="55"/>
      <c r="POF55" s="55"/>
      <c r="POG55" s="55"/>
      <c r="POH55" s="55"/>
      <c r="POI55" s="55"/>
      <c r="POJ55" s="55"/>
      <c r="POK55" s="55"/>
      <c r="POL55" s="55"/>
      <c r="POM55" s="55"/>
      <c r="PON55" s="55"/>
      <c r="POO55" s="55"/>
      <c r="POP55" s="55"/>
      <c r="POQ55" s="55"/>
      <c r="POR55" s="55"/>
      <c r="POS55" s="55"/>
      <c r="POT55" s="55"/>
      <c r="POU55" s="55"/>
      <c r="POV55" s="55"/>
      <c r="POW55" s="55"/>
      <c r="POX55" s="55"/>
      <c r="POY55" s="55"/>
      <c r="POZ55" s="55"/>
      <c r="PPA55" s="55"/>
      <c r="PPB55" s="55"/>
      <c r="PPC55" s="55"/>
      <c r="PPD55" s="55"/>
      <c r="PPE55" s="55"/>
      <c r="PPF55" s="55"/>
      <c r="PPG55" s="55"/>
      <c r="PPH55" s="55"/>
      <c r="PPI55" s="55"/>
      <c r="PPJ55" s="55"/>
      <c r="PPK55" s="55"/>
      <c r="PPL55" s="55"/>
      <c r="PPM55" s="55"/>
      <c r="PPN55" s="55"/>
      <c r="PPO55" s="55"/>
      <c r="PPP55" s="55"/>
      <c r="PPQ55" s="55"/>
      <c r="PPR55" s="55"/>
      <c r="PPS55" s="55"/>
      <c r="PPT55" s="55"/>
      <c r="PPU55" s="55"/>
      <c r="PPV55" s="55"/>
      <c r="PPW55" s="55"/>
      <c r="PPX55" s="55"/>
      <c r="PPY55" s="55"/>
      <c r="PPZ55" s="55"/>
      <c r="PQA55" s="55"/>
      <c r="PQB55" s="55"/>
      <c r="PQC55" s="55"/>
      <c r="PQD55" s="55"/>
      <c r="PQE55" s="55"/>
      <c r="PQF55" s="55"/>
      <c r="PQG55" s="55"/>
      <c r="PQH55" s="55"/>
      <c r="PQI55" s="55"/>
      <c r="PQJ55" s="55"/>
      <c r="PQK55" s="55"/>
      <c r="PQL55" s="55"/>
      <c r="PQM55" s="55"/>
      <c r="PQN55" s="55"/>
      <c r="PQO55" s="55"/>
      <c r="PQP55" s="55"/>
      <c r="PQQ55" s="55"/>
      <c r="PQR55" s="55"/>
      <c r="PQS55" s="55"/>
      <c r="PQT55" s="55"/>
      <c r="PQU55" s="55"/>
      <c r="PQV55" s="55"/>
      <c r="PQW55" s="55"/>
      <c r="PQX55" s="55"/>
      <c r="PQY55" s="55"/>
      <c r="PQZ55" s="55"/>
      <c r="PRA55" s="55"/>
      <c r="PRB55" s="55"/>
      <c r="PRC55" s="55"/>
      <c r="PRD55" s="55"/>
      <c r="PRE55" s="55"/>
      <c r="PRF55" s="55"/>
      <c r="PRG55" s="55"/>
      <c r="PRH55" s="55"/>
      <c r="PRI55" s="55"/>
      <c r="PRJ55" s="55"/>
      <c r="PRK55" s="55"/>
      <c r="PRL55" s="55"/>
      <c r="PRM55" s="55"/>
      <c r="PRN55" s="55"/>
      <c r="PRO55" s="55"/>
      <c r="PRP55" s="55"/>
      <c r="PRQ55" s="55"/>
      <c r="PRR55" s="55"/>
      <c r="PRS55" s="55"/>
      <c r="PRT55" s="55"/>
      <c r="PRU55" s="55"/>
      <c r="PRV55" s="55"/>
      <c r="PRW55" s="55"/>
      <c r="PRX55" s="55"/>
      <c r="PRY55" s="55"/>
      <c r="PRZ55" s="55"/>
      <c r="PSA55" s="55"/>
      <c r="PSB55" s="55"/>
      <c r="PSC55" s="55"/>
      <c r="PSD55" s="55"/>
      <c r="PSE55" s="55"/>
      <c r="PSF55" s="55"/>
      <c r="PSG55" s="55"/>
      <c r="PSH55" s="55"/>
      <c r="PSI55" s="55"/>
      <c r="PSJ55" s="55"/>
      <c r="PSK55" s="55"/>
      <c r="PSL55" s="55"/>
      <c r="PSM55" s="55"/>
      <c r="PSN55" s="55"/>
      <c r="PSO55" s="55"/>
      <c r="PSP55" s="55"/>
      <c r="PSQ55" s="55"/>
      <c r="PSR55" s="55"/>
      <c r="PSS55" s="55"/>
      <c r="PST55" s="55"/>
      <c r="PSU55" s="55"/>
      <c r="PSV55" s="55"/>
      <c r="PSW55" s="55"/>
      <c r="PSX55" s="55"/>
      <c r="PSY55" s="55"/>
      <c r="PSZ55" s="55"/>
      <c r="PTA55" s="55"/>
      <c r="PTB55" s="55"/>
      <c r="PTC55" s="55"/>
      <c r="PTD55" s="55"/>
      <c r="PTE55" s="55"/>
      <c r="PTF55" s="55"/>
      <c r="PTG55" s="55"/>
      <c r="PTH55" s="55"/>
      <c r="PTI55" s="55"/>
      <c r="PTJ55" s="55"/>
      <c r="PTK55" s="55"/>
      <c r="PTL55" s="55"/>
      <c r="PTM55" s="55"/>
      <c r="PTN55" s="55"/>
      <c r="PTO55" s="55"/>
      <c r="PTP55" s="55"/>
      <c r="PTQ55" s="55"/>
      <c r="PTR55" s="55"/>
      <c r="PTS55" s="55"/>
      <c r="PTT55" s="55"/>
      <c r="PTU55" s="55"/>
      <c r="PTV55" s="55"/>
      <c r="PTW55" s="55"/>
      <c r="PTX55" s="55"/>
      <c r="PTY55" s="55"/>
      <c r="PTZ55" s="55"/>
      <c r="PUA55" s="55"/>
      <c r="PUB55" s="55"/>
      <c r="PUC55" s="55"/>
      <c r="PUD55" s="55"/>
      <c r="PUE55" s="55"/>
      <c r="PUF55" s="55"/>
      <c r="PUG55" s="55"/>
      <c r="PUH55" s="55"/>
      <c r="PUI55" s="55"/>
      <c r="PUJ55" s="55"/>
      <c r="PUK55" s="55"/>
      <c r="PUL55" s="55"/>
      <c r="PUM55" s="55"/>
      <c r="PUN55" s="55"/>
      <c r="PUO55" s="55"/>
      <c r="PUP55" s="55"/>
      <c r="PUQ55" s="55"/>
      <c r="PUR55" s="55"/>
      <c r="PUS55" s="55"/>
      <c r="PUT55" s="55"/>
      <c r="PUU55" s="55"/>
      <c r="PUV55" s="55"/>
      <c r="PUW55" s="55"/>
      <c r="PUX55" s="55"/>
      <c r="PUY55" s="55"/>
      <c r="PUZ55" s="55"/>
      <c r="PVA55" s="55"/>
      <c r="PVB55" s="55"/>
      <c r="PVC55" s="55"/>
      <c r="PVD55" s="55"/>
      <c r="PVE55" s="55"/>
      <c r="PVF55" s="55"/>
      <c r="PVG55" s="55"/>
      <c r="PVH55" s="55"/>
      <c r="PVI55" s="55"/>
      <c r="PVJ55" s="55"/>
      <c r="PVK55" s="55"/>
      <c r="PVL55" s="55"/>
      <c r="PVM55" s="55"/>
      <c r="PVN55" s="55"/>
      <c r="PVO55" s="55"/>
      <c r="PVP55" s="55"/>
      <c r="PVQ55" s="55"/>
      <c r="PVR55" s="55"/>
      <c r="PVS55" s="55"/>
      <c r="PVT55" s="55"/>
      <c r="PVU55" s="55"/>
      <c r="PVV55" s="55"/>
      <c r="PVW55" s="55"/>
      <c r="PVX55" s="55"/>
      <c r="PVY55" s="55"/>
      <c r="PVZ55" s="55"/>
      <c r="PWA55" s="55"/>
      <c r="PWB55" s="55"/>
      <c r="PWC55" s="55"/>
      <c r="PWD55" s="55"/>
      <c r="PWE55" s="55"/>
      <c r="PWF55" s="55"/>
      <c r="PWG55" s="55"/>
      <c r="PWH55" s="55"/>
      <c r="PWI55" s="55"/>
      <c r="PWJ55" s="55"/>
      <c r="PWK55" s="55"/>
      <c r="PWL55" s="55"/>
      <c r="PWM55" s="55"/>
      <c r="PWN55" s="55"/>
      <c r="PWO55" s="55"/>
      <c r="PWP55" s="55"/>
      <c r="PWQ55" s="55"/>
      <c r="PWR55" s="55"/>
      <c r="PWS55" s="55"/>
      <c r="PWT55" s="55"/>
      <c r="PWU55" s="55"/>
      <c r="PWV55" s="55"/>
      <c r="PWW55" s="55"/>
      <c r="PWX55" s="55"/>
      <c r="PWY55" s="55"/>
      <c r="PWZ55" s="55"/>
      <c r="PXA55" s="55"/>
      <c r="PXB55" s="55"/>
      <c r="PXC55" s="55"/>
      <c r="PXD55" s="55"/>
      <c r="PXE55" s="55"/>
      <c r="PXF55" s="55"/>
      <c r="PXG55" s="55"/>
      <c r="PXH55" s="55"/>
      <c r="PXI55" s="55"/>
      <c r="PXJ55" s="55"/>
      <c r="PXK55" s="55"/>
      <c r="PXL55" s="55"/>
      <c r="PXM55" s="55"/>
      <c r="PXN55" s="55"/>
      <c r="PXO55" s="55"/>
      <c r="PXP55" s="55"/>
      <c r="PXQ55" s="55"/>
      <c r="PXR55" s="55"/>
      <c r="PXS55" s="55"/>
      <c r="PXT55" s="55"/>
      <c r="PXU55" s="55"/>
      <c r="PXV55" s="55"/>
      <c r="PXW55" s="55"/>
      <c r="PXX55" s="55"/>
      <c r="PXY55" s="55"/>
      <c r="PXZ55" s="55"/>
      <c r="PYA55" s="55"/>
      <c r="PYB55" s="55"/>
      <c r="PYC55" s="55"/>
      <c r="PYD55" s="55"/>
      <c r="PYE55" s="55"/>
      <c r="PYF55" s="55"/>
      <c r="PYG55" s="55"/>
      <c r="PYH55" s="55"/>
      <c r="PYI55" s="55"/>
      <c r="PYJ55" s="55"/>
      <c r="PYK55" s="55"/>
      <c r="PYL55" s="55"/>
      <c r="PYM55" s="55"/>
      <c r="PYN55" s="55"/>
      <c r="PYO55" s="55"/>
      <c r="PYP55" s="55"/>
      <c r="PYQ55" s="55"/>
      <c r="PYR55" s="55"/>
      <c r="PYS55" s="55"/>
      <c r="PYT55" s="55"/>
      <c r="PYU55" s="55"/>
      <c r="PYV55" s="55"/>
      <c r="PYW55" s="55"/>
      <c r="PYX55" s="55"/>
      <c r="PYY55" s="55"/>
      <c r="PYZ55" s="55"/>
      <c r="PZA55" s="55"/>
      <c r="PZB55" s="55"/>
      <c r="PZC55" s="55"/>
      <c r="PZD55" s="55"/>
      <c r="PZE55" s="55"/>
      <c r="PZF55" s="55"/>
      <c r="PZG55" s="55"/>
      <c r="PZH55" s="55"/>
      <c r="PZI55" s="55"/>
      <c r="PZJ55" s="55"/>
      <c r="PZK55" s="55"/>
      <c r="PZL55" s="55"/>
      <c r="PZM55" s="55"/>
      <c r="PZN55" s="55"/>
      <c r="PZO55" s="55"/>
      <c r="PZP55" s="55"/>
      <c r="PZQ55" s="55"/>
      <c r="PZR55" s="55"/>
      <c r="PZS55" s="55"/>
      <c r="PZT55" s="55"/>
      <c r="PZU55" s="55"/>
      <c r="PZV55" s="55"/>
      <c r="PZW55" s="55"/>
      <c r="PZX55" s="55"/>
      <c r="PZY55" s="55"/>
      <c r="PZZ55" s="55"/>
      <c r="QAA55" s="55"/>
      <c r="QAB55" s="55"/>
      <c r="QAC55" s="55"/>
      <c r="QAD55" s="55"/>
      <c r="QAE55" s="55"/>
      <c r="QAF55" s="55"/>
      <c r="QAG55" s="55"/>
      <c r="QAH55" s="55"/>
      <c r="QAI55" s="55"/>
      <c r="QAJ55" s="55"/>
      <c r="QAK55" s="55"/>
      <c r="QAL55" s="55"/>
      <c r="QAM55" s="55"/>
      <c r="QAN55" s="55"/>
      <c r="QAO55" s="55"/>
      <c r="QAP55" s="55"/>
      <c r="QAQ55" s="55"/>
      <c r="QAR55" s="55"/>
      <c r="QAS55" s="55"/>
      <c r="QAT55" s="55"/>
      <c r="QAU55" s="55"/>
      <c r="QAV55" s="55"/>
      <c r="QAW55" s="55"/>
      <c r="QAX55" s="55"/>
      <c r="QAY55" s="55"/>
      <c r="QAZ55" s="55"/>
      <c r="QBA55" s="55"/>
      <c r="QBB55" s="55"/>
      <c r="QBC55" s="55"/>
      <c r="QBD55" s="55"/>
      <c r="QBE55" s="55"/>
      <c r="QBF55" s="55"/>
      <c r="QBG55" s="55"/>
      <c r="QBH55" s="55"/>
      <c r="QBI55" s="55"/>
      <c r="QBJ55" s="55"/>
      <c r="QBK55" s="55"/>
      <c r="QBL55" s="55"/>
      <c r="QBM55" s="55"/>
      <c r="QBN55" s="55"/>
      <c r="QBO55" s="55"/>
      <c r="QBP55" s="55"/>
      <c r="QBQ55" s="55"/>
      <c r="QBR55" s="55"/>
      <c r="QBS55" s="55"/>
      <c r="QBT55" s="55"/>
      <c r="QBU55" s="55"/>
      <c r="QBV55" s="55"/>
      <c r="QBW55" s="55"/>
      <c r="QBX55" s="55"/>
      <c r="QBY55" s="55"/>
      <c r="QBZ55" s="55"/>
      <c r="QCA55" s="55"/>
      <c r="QCB55" s="55"/>
      <c r="QCC55" s="55"/>
      <c r="QCD55" s="55"/>
      <c r="QCE55" s="55"/>
      <c r="QCF55" s="55"/>
      <c r="QCG55" s="55"/>
      <c r="QCH55" s="55"/>
      <c r="QCI55" s="55"/>
      <c r="QCJ55" s="55"/>
      <c r="QCK55" s="55"/>
      <c r="QCL55" s="55"/>
      <c r="QCM55" s="55"/>
      <c r="QCN55" s="55"/>
      <c r="QCO55" s="55"/>
      <c r="QCP55" s="55"/>
      <c r="QCQ55" s="55"/>
      <c r="QCR55" s="55"/>
      <c r="QCS55" s="55"/>
      <c r="QCT55" s="55"/>
      <c r="QCU55" s="55"/>
      <c r="QCV55" s="55"/>
      <c r="QCW55" s="55"/>
      <c r="QCX55" s="55"/>
      <c r="QCY55" s="55"/>
      <c r="QCZ55" s="55"/>
      <c r="QDA55" s="55"/>
      <c r="QDB55" s="55"/>
      <c r="QDC55" s="55"/>
      <c r="QDD55" s="55"/>
      <c r="QDE55" s="55"/>
      <c r="QDF55" s="55"/>
      <c r="QDG55" s="55"/>
      <c r="QDH55" s="55"/>
      <c r="QDI55" s="55"/>
      <c r="QDJ55" s="55"/>
      <c r="QDK55" s="55"/>
      <c r="QDL55" s="55"/>
      <c r="QDM55" s="55"/>
      <c r="QDN55" s="55"/>
      <c r="QDO55" s="55"/>
      <c r="QDP55" s="55"/>
      <c r="QDQ55" s="55"/>
      <c r="QDR55" s="55"/>
      <c r="QDS55" s="55"/>
      <c r="QDT55" s="55"/>
      <c r="QDU55" s="55"/>
      <c r="QDV55" s="55"/>
      <c r="QDW55" s="55"/>
      <c r="QDX55" s="55"/>
      <c r="QDY55" s="55"/>
      <c r="QDZ55" s="55"/>
      <c r="QEA55" s="55"/>
      <c r="QEB55" s="55"/>
      <c r="QEC55" s="55"/>
      <c r="QED55" s="55"/>
      <c r="QEE55" s="55"/>
      <c r="QEF55" s="55"/>
      <c r="QEG55" s="55"/>
      <c r="QEH55" s="55"/>
      <c r="QEI55" s="55"/>
      <c r="QEJ55" s="55"/>
      <c r="QEK55" s="55"/>
      <c r="QEL55" s="55"/>
      <c r="QEM55" s="55"/>
      <c r="QEN55" s="55"/>
      <c r="QEO55" s="55"/>
      <c r="QEP55" s="55"/>
      <c r="QEQ55" s="55"/>
      <c r="QER55" s="55"/>
      <c r="QES55" s="55"/>
      <c r="QET55" s="55"/>
      <c r="QEU55" s="55"/>
      <c r="QEV55" s="55"/>
      <c r="QEW55" s="55"/>
      <c r="QEX55" s="55"/>
      <c r="QEY55" s="55"/>
      <c r="QEZ55" s="55"/>
      <c r="QFA55" s="55"/>
      <c r="QFB55" s="55"/>
      <c r="QFC55" s="55"/>
      <c r="QFD55" s="55"/>
      <c r="QFE55" s="55"/>
      <c r="QFF55" s="55"/>
      <c r="QFG55" s="55"/>
      <c r="QFH55" s="55"/>
      <c r="QFI55" s="55"/>
      <c r="QFJ55" s="55"/>
      <c r="QFK55" s="55"/>
      <c r="QFL55" s="55"/>
      <c r="QFM55" s="55"/>
      <c r="QFN55" s="55"/>
      <c r="QFO55" s="55"/>
      <c r="QFP55" s="55"/>
      <c r="QFQ55" s="55"/>
      <c r="QFR55" s="55"/>
      <c r="QFS55" s="55"/>
      <c r="QFT55" s="55"/>
      <c r="QFU55" s="55"/>
      <c r="QFV55" s="55"/>
      <c r="QFW55" s="55"/>
      <c r="QFX55" s="55"/>
      <c r="QFY55" s="55"/>
      <c r="QFZ55" s="55"/>
      <c r="QGA55" s="55"/>
      <c r="QGB55" s="55"/>
      <c r="QGC55" s="55"/>
      <c r="QGD55" s="55"/>
      <c r="QGE55" s="55"/>
      <c r="QGF55" s="55"/>
      <c r="QGG55" s="55"/>
      <c r="QGH55" s="55"/>
      <c r="QGI55" s="55"/>
      <c r="QGJ55" s="55"/>
      <c r="QGK55" s="55"/>
      <c r="QGL55" s="55"/>
      <c r="QGM55" s="55"/>
      <c r="QGN55" s="55"/>
      <c r="QGO55" s="55"/>
      <c r="QGP55" s="55"/>
      <c r="QGQ55" s="55"/>
      <c r="QGR55" s="55"/>
      <c r="QGS55" s="55"/>
      <c r="QGT55" s="55"/>
      <c r="QGU55" s="55"/>
      <c r="QGV55" s="55"/>
      <c r="QGW55" s="55"/>
      <c r="QGX55" s="55"/>
      <c r="QGY55" s="55"/>
      <c r="QGZ55" s="55"/>
      <c r="QHA55" s="55"/>
      <c r="QHB55" s="55"/>
      <c r="QHC55" s="55"/>
      <c r="QHD55" s="55"/>
      <c r="QHE55" s="55"/>
      <c r="QHF55" s="55"/>
      <c r="QHG55" s="55"/>
      <c r="QHH55" s="55"/>
      <c r="QHI55" s="55"/>
      <c r="QHJ55" s="55"/>
      <c r="QHK55" s="55"/>
      <c r="QHL55" s="55"/>
      <c r="QHM55" s="55"/>
      <c r="QHN55" s="55"/>
      <c r="QHO55" s="55"/>
      <c r="QHP55" s="55"/>
      <c r="QHQ55" s="55"/>
      <c r="QHR55" s="55"/>
      <c r="QHS55" s="55"/>
      <c r="QHT55" s="55"/>
      <c r="QHU55" s="55"/>
      <c r="QHV55" s="55"/>
      <c r="QHW55" s="55"/>
      <c r="QHX55" s="55"/>
      <c r="QHY55" s="55"/>
      <c r="QHZ55" s="55"/>
      <c r="QIA55" s="55"/>
      <c r="QIB55" s="55"/>
      <c r="QIC55" s="55"/>
      <c r="QID55" s="55"/>
      <c r="QIE55" s="55"/>
      <c r="QIF55" s="55"/>
      <c r="QIG55" s="55"/>
      <c r="QIH55" s="55"/>
      <c r="QII55" s="55"/>
      <c r="QIJ55" s="55"/>
      <c r="QIK55" s="55"/>
      <c r="QIL55" s="55"/>
      <c r="QIM55" s="55"/>
      <c r="QIN55" s="55"/>
      <c r="QIO55" s="55"/>
      <c r="QIP55" s="55"/>
      <c r="QIQ55" s="55"/>
      <c r="QIR55" s="55"/>
      <c r="QIS55" s="55"/>
      <c r="QIT55" s="55"/>
      <c r="QIU55" s="55"/>
      <c r="QIV55" s="55"/>
      <c r="QIW55" s="55"/>
      <c r="QIX55" s="55"/>
      <c r="QIY55" s="55"/>
      <c r="QIZ55" s="55"/>
      <c r="QJA55" s="55"/>
      <c r="QJB55" s="55"/>
      <c r="QJC55" s="55"/>
      <c r="QJD55" s="55"/>
      <c r="QJE55" s="55"/>
      <c r="QJF55" s="55"/>
      <c r="QJG55" s="55"/>
      <c r="QJH55" s="55"/>
      <c r="QJI55" s="55"/>
      <c r="QJJ55" s="55"/>
      <c r="QJK55" s="55"/>
      <c r="QJL55" s="55"/>
      <c r="QJM55" s="55"/>
      <c r="QJN55" s="55"/>
      <c r="QJO55" s="55"/>
      <c r="QJP55" s="55"/>
      <c r="QJQ55" s="55"/>
      <c r="QJR55" s="55"/>
      <c r="QJS55" s="55"/>
      <c r="QJT55" s="55"/>
      <c r="QJU55" s="55"/>
      <c r="QJV55" s="55"/>
      <c r="QJW55" s="55"/>
      <c r="QJX55" s="55"/>
      <c r="QJY55" s="55"/>
      <c r="QJZ55" s="55"/>
      <c r="QKA55" s="55"/>
      <c r="QKB55" s="55"/>
      <c r="QKC55" s="55"/>
      <c r="QKD55" s="55"/>
      <c r="QKE55" s="55"/>
      <c r="QKF55" s="55"/>
      <c r="QKG55" s="55"/>
      <c r="QKH55" s="55"/>
      <c r="QKI55" s="55"/>
      <c r="QKJ55" s="55"/>
      <c r="QKK55" s="55"/>
      <c r="QKL55" s="55"/>
      <c r="QKM55" s="55"/>
      <c r="QKN55" s="55"/>
      <c r="QKO55" s="55"/>
      <c r="QKP55" s="55"/>
      <c r="QKQ55" s="55"/>
      <c r="QKR55" s="55"/>
      <c r="QKS55" s="55"/>
      <c r="QKT55" s="55"/>
      <c r="QKU55" s="55"/>
      <c r="QKV55" s="55"/>
      <c r="QKW55" s="55"/>
      <c r="QKX55" s="55"/>
      <c r="QKY55" s="55"/>
      <c r="QKZ55" s="55"/>
      <c r="QLA55" s="55"/>
      <c r="QLB55" s="55"/>
      <c r="QLC55" s="55"/>
      <c r="QLD55" s="55"/>
      <c r="QLE55" s="55"/>
      <c r="QLF55" s="55"/>
      <c r="QLG55" s="55"/>
      <c r="QLH55" s="55"/>
      <c r="QLI55" s="55"/>
      <c r="QLJ55" s="55"/>
      <c r="QLK55" s="55"/>
      <c r="QLL55" s="55"/>
      <c r="QLM55" s="55"/>
      <c r="QLN55" s="55"/>
      <c r="QLO55" s="55"/>
      <c r="QLP55" s="55"/>
      <c r="QLQ55" s="55"/>
      <c r="QLR55" s="55"/>
      <c r="QLS55" s="55"/>
      <c r="QLT55" s="55"/>
      <c r="QLU55" s="55"/>
      <c r="QLV55" s="55"/>
      <c r="QLW55" s="55"/>
      <c r="QLX55" s="55"/>
      <c r="QLY55" s="55"/>
      <c r="QLZ55" s="55"/>
      <c r="QMA55" s="55"/>
      <c r="QMB55" s="55"/>
      <c r="QMC55" s="55"/>
      <c r="QMD55" s="55"/>
      <c r="QME55" s="55"/>
      <c r="QMF55" s="55"/>
      <c r="QMG55" s="55"/>
      <c r="QMH55" s="55"/>
      <c r="QMI55" s="55"/>
      <c r="QMJ55" s="55"/>
      <c r="QMK55" s="55"/>
      <c r="QML55" s="55"/>
      <c r="QMM55" s="55"/>
      <c r="QMN55" s="55"/>
      <c r="QMO55" s="55"/>
      <c r="QMP55" s="55"/>
      <c r="QMQ55" s="55"/>
      <c r="QMR55" s="55"/>
      <c r="QMS55" s="55"/>
      <c r="QMT55" s="55"/>
      <c r="QMU55" s="55"/>
      <c r="QMV55" s="55"/>
      <c r="QMW55" s="55"/>
      <c r="QMX55" s="55"/>
      <c r="QMY55" s="55"/>
      <c r="QMZ55" s="55"/>
      <c r="QNA55" s="55"/>
      <c r="QNB55" s="55"/>
      <c r="QNC55" s="55"/>
      <c r="QND55" s="55"/>
      <c r="QNE55" s="55"/>
      <c r="QNF55" s="55"/>
      <c r="QNG55" s="55"/>
      <c r="QNH55" s="55"/>
      <c r="QNI55" s="55"/>
      <c r="QNJ55" s="55"/>
      <c r="QNK55" s="55"/>
      <c r="QNL55" s="55"/>
      <c r="QNM55" s="55"/>
      <c r="QNN55" s="55"/>
      <c r="QNO55" s="55"/>
      <c r="QNP55" s="55"/>
      <c r="QNQ55" s="55"/>
      <c r="QNR55" s="55"/>
      <c r="QNS55" s="55"/>
      <c r="QNT55" s="55"/>
      <c r="QNU55" s="55"/>
      <c r="QNV55" s="55"/>
      <c r="QNW55" s="55"/>
      <c r="QNX55" s="55"/>
      <c r="QNY55" s="55"/>
      <c r="QNZ55" s="55"/>
      <c r="QOA55" s="55"/>
      <c r="QOB55" s="55"/>
      <c r="QOC55" s="55"/>
      <c r="QOD55" s="55"/>
      <c r="QOE55" s="55"/>
      <c r="QOF55" s="55"/>
      <c r="QOG55" s="55"/>
      <c r="QOH55" s="55"/>
      <c r="QOI55" s="55"/>
      <c r="QOJ55" s="55"/>
      <c r="QOK55" s="55"/>
      <c r="QOL55" s="55"/>
      <c r="QOM55" s="55"/>
      <c r="QON55" s="55"/>
      <c r="QOO55" s="55"/>
      <c r="QOP55" s="55"/>
      <c r="QOQ55" s="55"/>
      <c r="QOR55" s="55"/>
      <c r="QOS55" s="55"/>
      <c r="QOT55" s="55"/>
      <c r="QOU55" s="55"/>
      <c r="QOV55" s="55"/>
      <c r="QOW55" s="55"/>
      <c r="QOX55" s="55"/>
      <c r="QOY55" s="55"/>
      <c r="QOZ55" s="55"/>
      <c r="QPA55" s="55"/>
      <c r="QPB55" s="55"/>
      <c r="QPC55" s="55"/>
      <c r="QPD55" s="55"/>
      <c r="QPE55" s="55"/>
      <c r="QPF55" s="55"/>
      <c r="QPG55" s="55"/>
      <c r="QPH55" s="55"/>
      <c r="QPI55" s="55"/>
      <c r="QPJ55" s="55"/>
      <c r="QPK55" s="55"/>
      <c r="QPL55" s="55"/>
      <c r="QPM55" s="55"/>
      <c r="QPN55" s="55"/>
      <c r="QPO55" s="55"/>
      <c r="QPP55" s="55"/>
      <c r="QPQ55" s="55"/>
      <c r="QPR55" s="55"/>
      <c r="QPS55" s="55"/>
      <c r="QPT55" s="55"/>
      <c r="QPU55" s="55"/>
      <c r="QPV55" s="55"/>
      <c r="QPW55" s="55"/>
      <c r="QPX55" s="55"/>
      <c r="QPY55" s="55"/>
      <c r="QPZ55" s="55"/>
      <c r="QQA55" s="55"/>
      <c r="QQB55" s="55"/>
      <c r="QQC55" s="55"/>
      <c r="QQD55" s="55"/>
      <c r="QQE55" s="55"/>
      <c r="QQF55" s="55"/>
      <c r="QQG55" s="55"/>
      <c r="QQH55" s="55"/>
      <c r="QQI55" s="55"/>
      <c r="QQJ55" s="55"/>
      <c r="QQK55" s="55"/>
      <c r="QQL55" s="55"/>
      <c r="QQM55" s="55"/>
      <c r="QQN55" s="55"/>
      <c r="QQO55" s="55"/>
      <c r="QQP55" s="55"/>
      <c r="QQQ55" s="55"/>
      <c r="QQR55" s="55"/>
      <c r="QQS55" s="55"/>
      <c r="QQT55" s="55"/>
      <c r="QQU55" s="55"/>
      <c r="QQV55" s="55"/>
      <c r="QQW55" s="55"/>
      <c r="QQX55" s="55"/>
      <c r="QQY55" s="55"/>
      <c r="QQZ55" s="55"/>
      <c r="QRA55" s="55"/>
      <c r="QRB55" s="55"/>
      <c r="QRC55" s="55"/>
      <c r="QRD55" s="55"/>
      <c r="QRE55" s="55"/>
      <c r="QRF55" s="55"/>
      <c r="QRG55" s="55"/>
      <c r="QRH55" s="55"/>
      <c r="QRI55" s="55"/>
      <c r="QRJ55" s="55"/>
      <c r="QRK55" s="55"/>
      <c r="QRL55" s="55"/>
      <c r="QRM55" s="55"/>
      <c r="QRN55" s="55"/>
      <c r="QRO55" s="55"/>
      <c r="QRP55" s="55"/>
      <c r="QRQ55" s="55"/>
      <c r="QRR55" s="55"/>
      <c r="QRS55" s="55"/>
      <c r="QRT55" s="55"/>
      <c r="QRU55" s="55"/>
      <c r="QRV55" s="55"/>
      <c r="QRW55" s="55"/>
      <c r="QRX55" s="55"/>
      <c r="QRY55" s="55"/>
      <c r="QRZ55" s="55"/>
      <c r="QSA55" s="55"/>
      <c r="QSB55" s="55"/>
      <c r="QSC55" s="55"/>
      <c r="QSD55" s="55"/>
      <c r="QSE55" s="55"/>
      <c r="QSF55" s="55"/>
      <c r="QSG55" s="55"/>
      <c r="QSH55" s="55"/>
      <c r="QSI55" s="55"/>
      <c r="QSJ55" s="55"/>
      <c r="QSK55" s="55"/>
      <c r="QSL55" s="55"/>
      <c r="QSM55" s="55"/>
      <c r="QSN55" s="55"/>
      <c r="QSO55" s="55"/>
      <c r="QSP55" s="55"/>
      <c r="QSQ55" s="55"/>
      <c r="QSR55" s="55"/>
      <c r="QSS55" s="55"/>
      <c r="QST55" s="55"/>
      <c r="QSU55" s="55"/>
      <c r="QSV55" s="55"/>
      <c r="QSW55" s="55"/>
      <c r="QSX55" s="55"/>
      <c r="QSY55" s="55"/>
      <c r="QSZ55" s="55"/>
      <c r="QTA55" s="55"/>
      <c r="QTB55" s="55"/>
      <c r="QTC55" s="55"/>
      <c r="QTD55" s="55"/>
      <c r="QTE55" s="55"/>
      <c r="QTF55" s="55"/>
      <c r="QTG55" s="55"/>
      <c r="QTH55" s="55"/>
      <c r="QTI55" s="55"/>
      <c r="QTJ55" s="55"/>
      <c r="QTK55" s="55"/>
      <c r="QTL55" s="55"/>
      <c r="QTM55" s="55"/>
      <c r="QTN55" s="55"/>
      <c r="QTO55" s="55"/>
      <c r="QTP55" s="55"/>
      <c r="QTQ55" s="55"/>
      <c r="QTR55" s="55"/>
      <c r="QTS55" s="55"/>
      <c r="QTT55" s="55"/>
      <c r="QTU55" s="55"/>
      <c r="QTV55" s="55"/>
      <c r="QTW55" s="55"/>
      <c r="QTX55" s="55"/>
      <c r="QTY55" s="55"/>
      <c r="QTZ55" s="55"/>
      <c r="QUA55" s="55"/>
      <c r="QUB55" s="55"/>
      <c r="QUC55" s="55"/>
      <c r="QUD55" s="55"/>
      <c r="QUE55" s="55"/>
      <c r="QUF55" s="55"/>
      <c r="QUG55" s="55"/>
      <c r="QUH55" s="55"/>
      <c r="QUI55" s="55"/>
      <c r="QUJ55" s="55"/>
      <c r="QUK55" s="55"/>
      <c r="QUL55" s="55"/>
      <c r="QUM55" s="55"/>
      <c r="QUN55" s="55"/>
      <c r="QUO55" s="55"/>
      <c r="QUP55" s="55"/>
      <c r="QUQ55" s="55"/>
      <c r="QUR55" s="55"/>
      <c r="QUS55" s="55"/>
      <c r="QUT55" s="55"/>
      <c r="QUU55" s="55"/>
      <c r="QUV55" s="55"/>
      <c r="QUW55" s="55"/>
      <c r="QUX55" s="55"/>
      <c r="QUY55" s="55"/>
      <c r="QUZ55" s="55"/>
      <c r="QVA55" s="55"/>
      <c r="QVB55" s="55"/>
      <c r="QVC55" s="55"/>
      <c r="QVD55" s="55"/>
      <c r="QVE55" s="55"/>
      <c r="QVF55" s="55"/>
      <c r="QVG55" s="55"/>
      <c r="QVH55" s="55"/>
      <c r="QVI55" s="55"/>
      <c r="QVJ55" s="55"/>
      <c r="QVK55" s="55"/>
      <c r="QVL55" s="55"/>
      <c r="QVM55" s="55"/>
      <c r="QVN55" s="55"/>
      <c r="QVO55" s="55"/>
      <c r="QVP55" s="55"/>
      <c r="QVQ55" s="55"/>
      <c r="QVR55" s="55"/>
      <c r="QVS55" s="55"/>
      <c r="QVT55" s="55"/>
      <c r="QVU55" s="55"/>
      <c r="QVV55" s="55"/>
      <c r="QVW55" s="55"/>
      <c r="QVX55" s="55"/>
      <c r="QVY55" s="55"/>
      <c r="QVZ55" s="55"/>
      <c r="QWA55" s="55"/>
      <c r="QWB55" s="55"/>
      <c r="QWC55" s="55"/>
      <c r="QWD55" s="55"/>
      <c r="QWE55" s="55"/>
      <c r="QWF55" s="55"/>
      <c r="QWG55" s="55"/>
      <c r="QWH55" s="55"/>
      <c r="QWI55" s="55"/>
      <c r="QWJ55" s="55"/>
      <c r="QWK55" s="55"/>
      <c r="QWL55" s="55"/>
      <c r="QWM55" s="55"/>
      <c r="QWN55" s="55"/>
      <c r="QWO55" s="55"/>
      <c r="QWP55" s="55"/>
      <c r="QWQ55" s="55"/>
      <c r="QWR55" s="55"/>
      <c r="QWS55" s="55"/>
      <c r="QWT55" s="55"/>
      <c r="QWU55" s="55"/>
      <c r="QWV55" s="55"/>
      <c r="QWW55" s="55"/>
      <c r="QWX55" s="55"/>
      <c r="QWY55" s="55"/>
      <c r="QWZ55" s="55"/>
      <c r="QXA55" s="55"/>
      <c r="QXB55" s="55"/>
      <c r="QXC55" s="55"/>
      <c r="QXD55" s="55"/>
      <c r="QXE55" s="55"/>
      <c r="QXF55" s="55"/>
      <c r="QXG55" s="55"/>
      <c r="QXH55" s="55"/>
      <c r="QXI55" s="55"/>
      <c r="QXJ55" s="55"/>
      <c r="QXK55" s="55"/>
      <c r="QXL55" s="55"/>
      <c r="QXM55" s="55"/>
      <c r="QXN55" s="55"/>
      <c r="QXO55" s="55"/>
      <c r="QXP55" s="55"/>
      <c r="QXQ55" s="55"/>
      <c r="QXR55" s="55"/>
      <c r="QXS55" s="55"/>
      <c r="QXT55" s="55"/>
      <c r="QXU55" s="55"/>
      <c r="QXV55" s="55"/>
      <c r="QXW55" s="55"/>
      <c r="QXX55" s="55"/>
      <c r="QXY55" s="55"/>
      <c r="QXZ55" s="55"/>
      <c r="QYA55" s="55"/>
      <c r="QYB55" s="55"/>
      <c r="QYC55" s="55"/>
      <c r="QYD55" s="55"/>
      <c r="QYE55" s="55"/>
      <c r="QYF55" s="55"/>
      <c r="QYG55" s="55"/>
      <c r="QYH55" s="55"/>
      <c r="QYI55" s="55"/>
      <c r="QYJ55" s="55"/>
      <c r="QYK55" s="55"/>
      <c r="QYL55" s="55"/>
      <c r="QYM55" s="55"/>
      <c r="QYN55" s="55"/>
      <c r="QYO55" s="55"/>
      <c r="QYP55" s="55"/>
      <c r="QYQ55" s="55"/>
      <c r="QYR55" s="55"/>
      <c r="QYS55" s="55"/>
      <c r="QYT55" s="55"/>
      <c r="QYU55" s="55"/>
      <c r="QYV55" s="55"/>
      <c r="QYW55" s="55"/>
      <c r="QYX55" s="55"/>
      <c r="QYY55" s="55"/>
      <c r="QYZ55" s="55"/>
      <c r="QZA55" s="55"/>
      <c r="QZB55" s="55"/>
      <c r="QZC55" s="55"/>
      <c r="QZD55" s="55"/>
      <c r="QZE55" s="55"/>
      <c r="QZF55" s="55"/>
      <c r="QZG55" s="55"/>
      <c r="QZH55" s="55"/>
      <c r="QZI55" s="55"/>
      <c r="QZJ55" s="55"/>
      <c r="QZK55" s="55"/>
      <c r="QZL55" s="55"/>
      <c r="QZM55" s="55"/>
      <c r="QZN55" s="55"/>
      <c r="QZO55" s="55"/>
      <c r="QZP55" s="55"/>
      <c r="QZQ55" s="55"/>
      <c r="QZR55" s="55"/>
      <c r="QZS55" s="55"/>
      <c r="QZT55" s="55"/>
      <c r="QZU55" s="55"/>
      <c r="QZV55" s="55"/>
      <c r="QZW55" s="55"/>
      <c r="QZX55" s="55"/>
      <c r="QZY55" s="55"/>
      <c r="QZZ55" s="55"/>
      <c r="RAA55" s="55"/>
      <c r="RAB55" s="55"/>
      <c r="RAC55" s="55"/>
      <c r="RAD55" s="55"/>
      <c r="RAE55" s="55"/>
      <c r="RAF55" s="55"/>
      <c r="RAG55" s="55"/>
      <c r="RAH55" s="55"/>
      <c r="RAI55" s="55"/>
      <c r="RAJ55" s="55"/>
      <c r="RAK55" s="55"/>
      <c r="RAL55" s="55"/>
      <c r="RAM55" s="55"/>
      <c r="RAN55" s="55"/>
      <c r="RAO55" s="55"/>
      <c r="RAP55" s="55"/>
      <c r="RAQ55" s="55"/>
      <c r="RAR55" s="55"/>
      <c r="RAS55" s="55"/>
      <c r="RAT55" s="55"/>
      <c r="RAU55" s="55"/>
      <c r="RAV55" s="55"/>
      <c r="RAW55" s="55"/>
      <c r="RAX55" s="55"/>
      <c r="RAY55" s="55"/>
      <c r="RAZ55" s="55"/>
      <c r="RBA55" s="55"/>
      <c r="RBB55" s="55"/>
      <c r="RBC55" s="55"/>
      <c r="RBD55" s="55"/>
      <c r="RBE55" s="55"/>
      <c r="RBF55" s="55"/>
      <c r="RBG55" s="55"/>
      <c r="RBH55" s="55"/>
      <c r="RBI55" s="55"/>
      <c r="RBJ55" s="55"/>
      <c r="RBK55" s="55"/>
      <c r="RBL55" s="55"/>
      <c r="RBM55" s="55"/>
      <c r="RBN55" s="55"/>
      <c r="RBO55" s="55"/>
      <c r="RBP55" s="55"/>
      <c r="RBQ55" s="55"/>
      <c r="RBR55" s="55"/>
      <c r="RBS55" s="55"/>
      <c r="RBT55" s="55"/>
      <c r="RBU55" s="55"/>
      <c r="RBV55" s="55"/>
      <c r="RBW55" s="55"/>
      <c r="RBX55" s="55"/>
      <c r="RBY55" s="55"/>
      <c r="RBZ55" s="55"/>
      <c r="RCA55" s="55"/>
      <c r="RCB55" s="55"/>
      <c r="RCC55" s="55"/>
      <c r="RCD55" s="55"/>
      <c r="RCE55" s="55"/>
      <c r="RCF55" s="55"/>
      <c r="RCG55" s="55"/>
      <c r="RCH55" s="55"/>
      <c r="RCI55" s="55"/>
      <c r="RCJ55" s="55"/>
      <c r="RCK55" s="55"/>
      <c r="RCL55" s="55"/>
      <c r="RCM55" s="55"/>
      <c r="RCN55" s="55"/>
      <c r="RCO55" s="55"/>
      <c r="RCP55" s="55"/>
      <c r="RCQ55" s="55"/>
      <c r="RCR55" s="55"/>
      <c r="RCS55" s="55"/>
      <c r="RCT55" s="55"/>
      <c r="RCU55" s="55"/>
      <c r="RCV55" s="55"/>
      <c r="RCW55" s="55"/>
      <c r="RCX55" s="55"/>
      <c r="RCY55" s="55"/>
      <c r="RCZ55" s="55"/>
      <c r="RDA55" s="55"/>
      <c r="RDB55" s="55"/>
      <c r="RDC55" s="55"/>
      <c r="RDD55" s="55"/>
      <c r="RDE55" s="55"/>
      <c r="RDF55" s="55"/>
      <c r="RDG55" s="55"/>
      <c r="RDH55" s="55"/>
      <c r="RDI55" s="55"/>
      <c r="RDJ55" s="55"/>
      <c r="RDK55" s="55"/>
      <c r="RDL55" s="55"/>
      <c r="RDM55" s="55"/>
      <c r="RDN55" s="55"/>
      <c r="RDO55" s="55"/>
      <c r="RDP55" s="55"/>
      <c r="RDQ55" s="55"/>
      <c r="RDR55" s="55"/>
      <c r="RDS55" s="55"/>
      <c r="RDT55" s="55"/>
      <c r="RDU55" s="55"/>
      <c r="RDV55" s="55"/>
      <c r="RDW55" s="55"/>
      <c r="RDX55" s="55"/>
      <c r="RDY55" s="55"/>
      <c r="RDZ55" s="55"/>
      <c r="REA55" s="55"/>
      <c r="REB55" s="55"/>
      <c r="REC55" s="55"/>
      <c r="RED55" s="55"/>
      <c r="REE55" s="55"/>
      <c r="REF55" s="55"/>
      <c r="REG55" s="55"/>
      <c r="REH55" s="55"/>
      <c r="REI55" s="55"/>
      <c r="REJ55" s="55"/>
      <c r="REK55" s="55"/>
      <c r="REL55" s="55"/>
      <c r="REM55" s="55"/>
      <c r="REN55" s="55"/>
      <c r="REO55" s="55"/>
      <c r="REP55" s="55"/>
      <c r="REQ55" s="55"/>
      <c r="RER55" s="55"/>
      <c r="RES55" s="55"/>
      <c r="RET55" s="55"/>
      <c r="REU55" s="55"/>
      <c r="REV55" s="55"/>
      <c r="REW55" s="55"/>
      <c r="REX55" s="55"/>
      <c r="REY55" s="55"/>
      <c r="REZ55" s="55"/>
      <c r="RFA55" s="55"/>
      <c r="RFB55" s="55"/>
      <c r="RFC55" s="55"/>
      <c r="RFD55" s="55"/>
      <c r="RFE55" s="55"/>
      <c r="RFF55" s="55"/>
      <c r="RFG55" s="55"/>
      <c r="RFH55" s="55"/>
      <c r="RFI55" s="55"/>
      <c r="RFJ55" s="55"/>
      <c r="RFK55" s="55"/>
      <c r="RFL55" s="55"/>
      <c r="RFM55" s="55"/>
      <c r="RFN55" s="55"/>
      <c r="RFO55" s="55"/>
      <c r="RFP55" s="55"/>
      <c r="RFQ55" s="55"/>
      <c r="RFR55" s="55"/>
      <c r="RFS55" s="55"/>
      <c r="RFT55" s="55"/>
      <c r="RFU55" s="55"/>
      <c r="RFV55" s="55"/>
      <c r="RFW55" s="55"/>
      <c r="RFX55" s="55"/>
      <c r="RFY55" s="55"/>
      <c r="RFZ55" s="55"/>
      <c r="RGA55" s="55"/>
      <c r="RGB55" s="55"/>
      <c r="RGC55" s="55"/>
      <c r="RGD55" s="55"/>
      <c r="RGE55" s="55"/>
      <c r="RGF55" s="55"/>
      <c r="RGG55" s="55"/>
      <c r="RGH55" s="55"/>
      <c r="RGI55" s="55"/>
      <c r="RGJ55" s="55"/>
      <c r="RGK55" s="55"/>
      <c r="RGL55" s="55"/>
      <c r="RGM55" s="55"/>
      <c r="RGN55" s="55"/>
      <c r="RGO55" s="55"/>
      <c r="RGP55" s="55"/>
      <c r="RGQ55" s="55"/>
      <c r="RGR55" s="55"/>
      <c r="RGS55" s="55"/>
      <c r="RGT55" s="55"/>
      <c r="RGU55" s="55"/>
      <c r="RGV55" s="55"/>
      <c r="RGW55" s="55"/>
      <c r="RGX55" s="55"/>
      <c r="RGY55" s="55"/>
      <c r="RGZ55" s="55"/>
      <c r="RHA55" s="55"/>
      <c r="RHB55" s="55"/>
      <c r="RHC55" s="55"/>
      <c r="RHD55" s="55"/>
      <c r="RHE55" s="55"/>
      <c r="RHF55" s="55"/>
      <c r="RHG55" s="55"/>
      <c r="RHH55" s="55"/>
      <c r="RHI55" s="55"/>
      <c r="RHJ55" s="55"/>
      <c r="RHK55" s="55"/>
      <c r="RHL55" s="55"/>
      <c r="RHM55" s="55"/>
      <c r="RHN55" s="55"/>
      <c r="RHO55" s="55"/>
      <c r="RHP55" s="55"/>
      <c r="RHQ55" s="55"/>
      <c r="RHR55" s="55"/>
      <c r="RHS55" s="55"/>
      <c r="RHT55" s="55"/>
      <c r="RHU55" s="55"/>
      <c r="RHV55" s="55"/>
      <c r="RHW55" s="55"/>
      <c r="RHX55" s="55"/>
      <c r="RHY55" s="55"/>
      <c r="RHZ55" s="55"/>
      <c r="RIA55" s="55"/>
      <c r="RIB55" s="55"/>
      <c r="RIC55" s="55"/>
      <c r="RID55" s="55"/>
      <c r="RIE55" s="55"/>
      <c r="RIF55" s="55"/>
      <c r="RIG55" s="55"/>
      <c r="RIH55" s="55"/>
      <c r="RII55" s="55"/>
      <c r="RIJ55" s="55"/>
      <c r="RIK55" s="55"/>
      <c r="RIL55" s="55"/>
      <c r="RIM55" s="55"/>
      <c r="RIN55" s="55"/>
      <c r="RIO55" s="55"/>
      <c r="RIP55" s="55"/>
      <c r="RIQ55" s="55"/>
      <c r="RIR55" s="55"/>
      <c r="RIS55" s="55"/>
      <c r="RIT55" s="55"/>
      <c r="RIU55" s="55"/>
      <c r="RIV55" s="55"/>
      <c r="RIW55" s="55"/>
      <c r="RIX55" s="55"/>
      <c r="RIY55" s="55"/>
      <c r="RIZ55" s="55"/>
      <c r="RJA55" s="55"/>
      <c r="RJB55" s="55"/>
      <c r="RJC55" s="55"/>
      <c r="RJD55" s="55"/>
      <c r="RJE55" s="55"/>
      <c r="RJF55" s="55"/>
      <c r="RJG55" s="55"/>
      <c r="RJH55" s="55"/>
      <c r="RJI55" s="55"/>
      <c r="RJJ55" s="55"/>
      <c r="RJK55" s="55"/>
      <c r="RJL55" s="55"/>
      <c r="RJM55" s="55"/>
      <c r="RJN55" s="55"/>
      <c r="RJO55" s="55"/>
      <c r="RJP55" s="55"/>
      <c r="RJQ55" s="55"/>
      <c r="RJR55" s="55"/>
      <c r="RJS55" s="55"/>
      <c r="RJT55" s="55"/>
      <c r="RJU55" s="55"/>
      <c r="RJV55" s="55"/>
      <c r="RJW55" s="55"/>
      <c r="RJX55" s="55"/>
      <c r="RJY55" s="55"/>
      <c r="RJZ55" s="55"/>
      <c r="RKA55" s="55"/>
      <c r="RKB55" s="55"/>
      <c r="RKC55" s="55"/>
      <c r="RKD55" s="55"/>
      <c r="RKE55" s="55"/>
      <c r="RKF55" s="55"/>
      <c r="RKG55" s="55"/>
      <c r="RKH55" s="55"/>
      <c r="RKI55" s="55"/>
      <c r="RKJ55" s="55"/>
      <c r="RKK55" s="55"/>
      <c r="RKL55" s="55"/>
      <c r="RKM55" s="55"/>
      <c r="RKN55" s="55"/>
      <c r="RKO55" s="55"/>
      <c r="RKP55" s="55"/>
      <c r="RKQ55" s="55"/>
      <c r="RKR55" s="55"/>
      <c r="RKS55" s="55"/>
      <c r="RKT55" s="55"/>
      <c r="RKU55" s="55"/>
      <c r="RKV55" s="55"/>
      <c r="RKW55" s="55"/>
      <c r="RKX55" s="55"/>
      <c r="RKY55" s="55"/>
      <c r="RKZ55" s="55"/>
      <c r="RLA55" s="55"/>
      <c r="RLB55" s="55"/>
      <c r="RLC55" s="55"/>
      <c r="RLD55" s="55"/>
      <c r="RLE55" s="55"/>
      <c r="RLF55" s="55"/>
      <c r="RLG55" s="55"/>
      <c r="RLH55" s="55"/>
      <c r="RLI55" s="55"/>
      <c r="RLJ55" s="55"/>
      <c r="RLK55" s="55"/>
      <c r="RLL55" s="55"/>
      <c r="RLM55" s="55"/>
      <c r="RLN55" s="55"/>
      <c r="RLO55" s="55"/>
      <c r="RLP55" s="55"/>
      <c r="RLQ55" s="55"/>
      <c r="RLR55" s="55"/>
      <c r="RLS55" s="55"/>
      <c r="RLT55" s="55"/>
      <c r="RLU55" s="55"/>
      <c r="RLV55" s="55"/>
      <c r="RLW55" s="55"/>
      <c r="RLX55" s="55"/>
      <c r="RLY55" s="55"/>
      <c r="RLZ55" s="55"/>
      <c r="RMA55" s="55"/>
      <c r="RMB55" s="55"/>
      <c r="RMC55" s="55"/>
      <c r="RMD55" s="55"/>
      <c r="RME55" s="55"/>
      <c r="RMF55" s="55"/>
      <c r="RMG55" s="55"/>
      <c r="RMH55" s="55"/>
      <c r="RMI55" s="55"/>
      <c r="RMJ55" s="55"/>
      <c r="RMK55" s="55"/>
      <c r="RML55" s="55"/>
      <c r="RMM55" s="55"/>
      <c r="RMN55" s="55"/>
      <c r="RMO55" s="55"/>
      <c r="RMP55" s="55"/>
      <c r="RMQ55" s="55"/>
      <c r="RMR55" s="55"/>
      <c r="RMS55" s="55"/>
      <c r="RMT55" s="55"/>
      <c r="RMU55" s="55"/>
      <c r="RMV55" s="55"/>
      <c r="RMW55" s="55"/>
      <c r="RMX55" s="55"/>
      <c r="RMY55" s="55"/>
      <c r="RMZ55" s="55"/>
      <c r="RNA55" s="55"/>
      <c r="RNB55" s="55"/>
      <c r="RNC55" s="55"/>
      <c r="RND55" s="55"/>
      <c r="RNE55" s="55"/>
      <c r="RNF55" s="55"/>
      <c r="RNG55" s="55"/>
      <c r="RNH55" s="55"/>
      <c r="RNI55" s="55"/>
      <c r="RNJ55" s="55"/>
      <c r="RNK55" s="55"/>
      <c r="RNL55" s="55"/>
      <c r="RNM55" s="55"/>
      <c r="RNN55" s="55"/>
      <c r="RNO55" s="55"/>
      <c r="RNP55" s="55"/>
      <c r="RNQ55" s="55"/>
      <c r="RNR55" s="55"/>
      <c r="RNS55" s="55"/>
      <c r="RNT55" s="55"/>
      <c r="RNU55" s="55"/>
      <c r="RNV55" s="55"/>
      <c r="RNW55" s="55"/>
      <c r="RNX55" s="55"/>
      <c r="RNY55" s="55"/>
      <c r="RNZ55" s="55"/>
      <c r="ROA55" s="55"/>
      <c r="ROB55" s="55"/>
      <c r="ROC55" s="55"/>
      <c r="ROD55" s="55"/>
      <c r="ROE55" s="55"/>
      <c r="ROF55" s="55"/>
      <c r="ROG55" s="55"/>
      <c r="ROH55" s="55"/>
      <c r="ROI55" s="55"/>
      <c r="ROJ55" s="55"/>
      <c r="ROK55" s="55"/>
      <c r="ROL55" s="55"/>
      <c r="ROM55" s="55"/>
      <c r="RON55" s="55"/>
      <c r="ROO55" s="55"/>
      <c r="ROP55" s="55"/>
      <c r="ROQ55" s="55"/>
      <c r="ROR55" s="55"/>
      <c r="ROS55" s="55"/>
      <c r="ROT55" s="55"/>
      <c r="ROU55" s="55"/>
      <c r="ROV55" s="55"/>
      <c r="ROW55" s="55"/>
      <c r="ROX55" s="55"/>
      <c r="ROY55" s="55"/>
      <c r="ROZ55" s="55"/>
      <c r="RPA55" s="55"/>
      <c r="RPB55" s="55"/>
      <c r="RPC55" s="55"/>
      <c r="RPD55" s="55"/>
      <c r="RPE55" s="55"/>
      <c r="RPF55" s="55"/>
      <c r="RPG55" s="55"/>
      <c r="RPH55" s="55"/>
      <c r="RPI55" s="55"/>
      <c r="RPJ55" s="55"/>
      <c r="RPK55" s="55"/>
      <c r="RPL55" s="55"/>
      <c r="RPM55" s="55"/>
      <c r="RPN55" s="55"/>
      <c r="RPO55" s="55"/>
      <c r="RPP55" s="55"/>
      <c r="RPQ55" s="55"/>
      <c r="RPR55" s="55"/>
      <c r="RPS55" s="55"/>
      <c r="RPT55" s="55"/>
      <c r="RPU55" s="55"/>
      <c r="RPV55" s="55"/>
      <c r="RPW55" s="55"/>
      <c r="RPX55" s="55"/>
      <c r="RPY55" s="55"/>
      <c r="RPZ55" s="55"/>
      <c r="RQA55" s="55"/>
      <c r="RQB55" s="55"/>
      <c r="RQC55" s="55"/>
      <c r="RQD55" s="55"/>
      <c r="RQE55" s="55"/>
      <c r="RQF55" s="55"/>
      <c r="RQG55" s="55"/>
      <c r="RQH55" s="55"/>
      <c r="RQI55" s="55"/>
      <c r="RQJ55" s="55"/>
      <c r="RQK55" s="55"/>
      <c r="RQL55" s="55"/>
      <c r="RQM55" s="55"/>
      <c r="RQN55" s="55"/>
      <c r="RQO55" s="55"/>
      <c r="RQP55" s="55"/>
      <c r="RQQ55" s="55"/>
      <c r="RQR55" s="55"/>
      <c r="RQS55" s="55"/>
      <c r="RQT55" s="55"/>
      <c r="RQU55" s="55"/>
      <c r="RQV55" s="55"/>
      <c r="RQW55" s="55"/>
      <c r="RQX55" s="55"/>
      <c r="RQY55" s="55"/>
      <c r="RQZ55" s="55"/>
      <c r="RRA55" s="55"/>
      <c r="RRB55" s="55"/>
      <c r="RRC55" s="55"/>
      <c r="RRD55" s="55"/>
      <c r="RRE55" s="55"/>
      <c r="RRF55" s="55"/>
      <c r="RRG55" s="55"/>
      <c r="RRH55" s="55"/>
      <c r="RRI55" s="55"/>
      <c r="RRJ55" s="55"/>
      <c r="RRK55" s="55"/>
      <c r="RRL55" s="55"/>
      <c r="RRM55" s="55"/>
      <c r="RRN55" s="55"/>
      <c r="RRO55" s="55"/>
      <c r="RRP55" s="55"/>
      <c r="RRQ55" s="55"/>
      <c r="RRR55" s="55"/>
      <c r="RRS55" s="55"/>
      <c r="RRT55" s="55"/>
      <c r="RRU55" s="55"/>
      <c r="RRV55" s="55"/>
      <c r="RRW55" s="55"/>
      <c r="RRX55" s="55"/>
      <c r="RRY55" s="55"/>
      <c r="RRZ55" s="55"/>
      <c r="RSA55" s="55"/>
      <c r="RSB55" s="55"/>
      <c r="RSC55" s="55"/>
      <c r="RSD55" s="55"/>
      <c r="RSE55" s="55"/>
      <c r="RSF55" s="55"/>
      <c r="RSG55" s="55"/>
      <c r="RSH55" s="55"/>
      <c r="RSI55" s="55"/>
      <c r="RSJ55" s="55"/>
      <c r="RSK55" s="55"/>
      <c r="RSL55" s="55"/>
      <c r="RSM55" s="55"/>
      <c r="RSN55" s="55"/>
      <c r="RSO55" s="55"/>
      <c r="RSP55" s="55"/>
      <c r="RSQ55" s="55"/>
      <c r="RSR55" s="55"/>
      <c r="RSS55" s="55"/>
      <c r="RST55" s="55"/>
      <c r="RSU55" s="55"/>
      <c r="RSV55" s="55"/>
      <c r="RSW55" s="55"/>
      <c r="RSX55" s="55"/>
      <c r="RSY55" s="55"/>
      <c r="RSZ55" s="55"/>
      <c r="RTA55" s="55"/>
      <c r="RTB55" s="55"/>
      <c r="RTC55" s="55"/>
      <c r="RTD55" s="55"/>
      <c r="RTE55" s="55"/>
      <c r="RTF55" s="55"/>
      <c r="RTG55" s="55"/>
      <c r="RTH55" s="55"/>
      <c r="RTI55" s="55"/>
      <c r="RTJ55" s="55"/>
      <c r="RTK55" s="55"/>
      <c r="RTL55" s="55"/>
      <c r="RTM55" s="55"/>
      <c r="RTN55" s="55"/>
      <c r="RTO55" s="55"/>
      <c r="RTP55" s="55"/>
      <c r="RTQ55" s="55"/>
      <c r="RTR55" s="55"/>
      <c r="RTS55" s="55"/>
      <c r="RTT55" s="55"/>
      <c r="RTU55" s="55"/>
      <c r="RTV55" s="55"/>
      <c r="RTW55" s="55"/>
      <c r="RTX55" s="55"/>
      <c r="RTY55" s="55"/>
      <c r="RTZ55" s="55"/>
      <c r="RUA55" s="55"/>
      <c r="RUB55" s="55"/>
      <c r="RUC55" s="55"/>
      <c r="RUD55" s="55"/>
      <c r="RUE55" s="55"/>
      <c r="RUF55" s="55"/>
      <c r="RUG55" s="55"/>
      <c r="RUH55" s="55"/>
      <c r="RUI55" s="55"/>
      <c r="RUJ55" s="55"/>
      <c r="RUK55" s="55"/>
      <c r="RUL55" s="55"/>
      <c r="RUM55" s="55"/>
      <c r="RUN55" s="55"/>
      <c r="RUO55" s="55"/>
      <c r="RUP55" s="55"/>
      <c r="RUQ55" s="55"/>
      <c r="RUR55" s="55"/>
      <c r="RUS55" s="55"/>
      <c r="RUT55" s="55"/>
      <c r="RUU55" s="55"/>
      <c r="RUV55" s="55"/>
      <c r="RUW55" s="55"/>
      <c r="RUX55" s="55"/>
      <c r="RUY55" s="55"/>
      <c r="RUZ55" s="55"/>
      <c r="RVA55" s="55"/>
      <c r="RVB55" s="55"/>
      <c r="RVC55" s="55"/>
      <c r="RVD55" s="55"/>
      <c r="RVE55" s="55"/>
      <c r="RVF55" s="55"/>
      <c r="RVG55" s="55"/>
      <c r="RVH55" s="55"/>
      <c r="RVI55" s="55"/>
      <c r="RVJ55" s="55"/>
      <c r="RVK55" s="55"/>
      <c r="RVL55" s="55"/>
      <c r="RVM55" s="55"/>
      <c r="RVN55" s="55"/>
      <c r="RVO55" s="55"/>
      <c r="RVP55" s="55"/>
      <c r="RVQ55" s="55"/>
      <c r="RVR55" s="55"/>
      <c r="RVS55" s="55"/>
      <c r="RVT55" s="55"/>
      <c r="RVU55" s="55"/>
      <c r="RVV55" s="55"/>
      <c r="RVW55" s="55"/>
      <c r="RVX55" s="55"/>
      <c r="RVY55" s="55"/>
      <c r="RVZ55" s="55"/>
      <c r="RWA55" s="55"/>
      <c r="RWB55" s="55"/>
      <c r="RWC55" s="55"/>
      <c r="RWD55" s="55"/>
      <c r="RWE55" s="55"/>
      <c r="RWF55" s="55"/>
      <c r="RWG55" s="55"/>
      <c r="RWH55" s="55"/>
      <c r="RWI55" s="55"/>
      <c r="RWJ55" s="55"/>
      <c r="RWK55" s="55"/>
      <c r="RWL55" s="55"/>
      <c r="RWM55" s="55"/>
      <c r="RWN55" s="55"/>
      <c r="RWO55" s="55"/>
      <c r="RWP55" s="55"/>
      <c r="RWQ55" s="55"/>
      <c r="RWR55" s="55"/>
      <c r="RWS55" s="55"/>
      <c r="RWT55" s="55"/>
      <c r="RWU55" s="55"/>
      <c r="RWV55" s="55"/>
      <c r="RWW55" s="55"/>
      <c r="RWX55" s="55"/>
      <c r="RWY55" s="55"/>
      <c r="RWZ55" s="55"/>
      <c r="RXA55" s="55"/>
      <c r="RXB55" s="55"/>
      <c r="RXC55" s="55"/>
      <c r="RXD55" s="55"/>
      <c r="RXE55" s="55"/>
      <c r="RXF55" s="55"/>
      <c r="RXG55" s="55"/>
      <c r="RXH55" s="55"/>
      <c r="RXI55" s="55"/>
      <c r="RXJ55" s="55"/>
      <c r="RXK55" s="55"/>
      <c r="RXL55" s="55"/>
      <c r="RXM55" s="55"/>
      <c r="RXN55" s="55"/>
      <c r="RXO55" s="55"/>
      <c r="RXP55" s="55"/>
      <c r="RXQ55" s="55"/>
      <c r="RXR55" s="55"/>
      <c r="RXS55" s="55"/>
      <c r="RXT55" s="55"/>
      <c r="RXU55" s="55"/>
      <c r="RXV55" s="55"/>
      <c r="RXW55" s="55"/>
      <c r="RXX55" s="55"/>
      <c r="RXY55" s="55"/>
      <c r="RXZ55" s="55"/>
      <c r="RYA55" s="55"/>
      <c r="RYB55" s="55"/>
      <c r="RYC55" s="55"/>
      <c r="RYD55" s="55"/>
      <c r="RYE55" s="55"/>
      <c r="RYF55" s="55"/>
      <c r="RYG55" s="55"/>
      <c r="RYH55" s="55"/>
      <c r="RYI55" s="55"/>
      <c r="RYJ55" s="55"/>
      <c r="RYK55" s="55"/>
      <c r="RYL55" s="55"/>
      <c r="RYM55" s="55"/>
      <c r="RYN55" s="55"/>
      <c r="RYO55" s="55"/>
      <c r="RYP55" s="55"/>
      <c r="RYQ55" s="55"/>
      <c r="RYR55" s="55"/>
      <c r="RYS55" s="55"/>
      <c r="RYT55" s="55"/>
      <c r="RYU55" s="55"/>
      <c r="RYV55" s="55"/>
      <c r="RYW55" s="55"/>
      <c r="RYX55" s="55"/>
      <c r="RYY55" s="55"/>
      <c r="RYZ55" s="55"/>
      <c r="RZA55" s="55"/>
      <c r="RZB55" s="55"/>
      <c r="RZC55" s="55"/>
      <c r="RZD55" s="55"/>
      <c r="RZE55" s="55"/>
      <c r="RZF55" s="55"/>
      <c r="RZG55" s="55"/>
      <c r="RZH55" s="55"/>
      <c r="RZI55" s="55"/>
      <c r="RZJ55" s="55"/>
      <c r="RZK55" s="55"/>
      <c r="RZL55" s="55"/>
      <c r="RZM55" s="55"/>
      <c r="RZN55" s="55"/>
      <c r="RZO55" s="55"/>
      <c r="RZP55" s="55"/>
      <c r="RZQ55" s="55"/>
      <c r="RZR55" s="55"/>
      <c r="RZS55" s="55"/>
      <c r="RZT55" s="55"/>
      <c r="RZU55" s="55"/>
      <c r="RZV55" s="55"/>
      <c r="RZW55" s="55"/>
      <c r="RZX55" s="55"/>
      <c r="RZY55" s="55"/>
      <c r="RZZ55" s="55"/>
      <c r="SAA55" s="55"/>
      <c r="SAB55" s="55"/>
      <c r="SAC55" s="55"/>
      <c r="SAD55" s="55"/>
      <c r="SAE55" s="55"/>
      <c r="SAF55" s="55"/>
      <c r="SAG55" s="55"/>
      <c r="SAH55" s="55"/>
      <c r="SAI55" s="55"/>
      <c r="SAJ55" s="55"/>
      <c r="SAK55" s="55"/>
      <c r="SAL55" s="55"/>
      <c r="SAM55" s="55"/>
      <c r="SAN55" s="55"/>
      <c r="SAO55" s="55"/>
      <c r="SAP55" s="55"/>
      <c r="SAQ55" s="55"/>
      <c r="SAR55" s="55"/>
      <c r="SAS55" s="55"/>
      <c r="SAT55" s="55"/>
      <c r="SAU55" s="55"/>
      <c r="SAV55" s="55"/>
      <c r="SAW55" s="55"/>
      <c r="SAX55" s="55"/>
      <c r="SAY55" s="55"/>
      <c r="SAZ55" s="55"/>
      <c r="SBA55" s="55"/>
      <c r="SBB55" s="55"/>
      <c r="SBC55" s="55"/>
      <c r="SBD55" s="55"/>
      <c r="SBE55" s="55"/>
      <c r="SBF55" s="55"/>
      <c r="SBG55" s="55"/>
      <c r="SBH55" s="55"/>
      <c r="SBI55" s="55"/>
      <c r="SBJ55" s="55"/>
      <c r="SBK55" s="55"/>
      <c r="SBL55" s="55"/>
      <c r="SBM55" s="55"/>
      <c r="SBN55" s="55"/>
      <c r="SBO55" s="55"/>
      <c r="SBP55" s="55"/>
      <c r="SBQ55" s="55"/>
      <c r="SBR55" s="55"/>
      <c r="SBS55" s="55"/>
      <c r="SBT55" s="55"/>
      <c r="SBU55" s="55"/>
      <c r="SBV55" s="55"/>
      <c r="SBW55" s="55"/>
      <c r="SBX55" s="55"/>
      <c r="SBY55" s="55"/>
      <c r="SBZ55" s="55"/>
      <c r="SCA55" s="55"/>
      <c r="SCB55" s="55"/>
      <c r="SCC55" s="55"/>
      <c r="SCD55" s="55"/>
      <c r="SCE55" s="55"/>
      <c r="SCF55" s="55"/>
      <c r="SCG55" s="55"/>
      <c r="SCH55" s="55"/>
      <c r="SCI55" s="55"/>
      <c r="SCJ55" s="55"/>
      <c r="SCK55" s="55"/>
      <c r="SCL55" s="55"/>
      <c r="SCM55" s="55"/>
      <c r="SCN55" s="55"/>
      <c r="SCO55" s="55"/>
      <c r="SCP55" s="55"/>
      <c r="SCQ55" s="55"/>
      <c r="SCR55" s="55"/>
      <c r="SCS55" s="55"/>
      <c r="SCT55" s="55"/>
      <c r="SCU55" s="55"/>
      <c r="SCV55" s="55"/>
      <c r="SCW55" s="55"/>
      <c r="SCX55" s="55"/>
      <c r="SCY55" s="55"/>
      <c r="SCZ55" s="55"/>
      <c r="SDA55" s="55"/>
      <c r="SDB55" s="55"/>
      <c r="SDC55" s="55"/>
      <c r="SDD55" s="55"/>
      <c r="SDE55" s="55"/>
      <c r="SDF55" s="55"/>
      <c r="SDG55" s="55"/>
      <c r="SDH55" s="55"/>
      <c r="SDI55" s="55"/>
      <c r="SDJ55" s="55"/>
      <c r="SDK55" s="55"/>
      <c r="SDL55" s="55"/>
      <c r="SDM55" s="55"/>
      <c r="SDN55" s="55"/>
      <c r="SDO55" s="55"/>
      <c r="SDP55" s="55"/>
      <c r="SDQ55" s="55"/>
      <c r="SDR55" s="55"/>
      <c r="SDS55" s="55"/>
      <c r="SDT55" s="55"/>
      <c r="SDU55" s="55"/>
      <c r="SDV55" s="55"/>
      <c r="SDW55" s="55"/>
      <c r="SDX55" s="55"/>
      <c r="SDY55" s="55"/>
      <c r="SDZ55" s="55"/>
      <c r="SEA55" s="55"/>
      <c r="SEB55" s="55"/>
      <c r="SEC55" s="55"/>
      <c r="SED55" s="55"/>
      <c r="SEE55" s="55"/>
      <c r="SEF55" s="55"/>
      <c r="SEG55" s="55"/>
      <c r="SEH55" s="55"/>
      <c r="SEI55" s="55"/>
      <c r="SEJ55" s="55"/>
      <c r="SEK55" s="55"/>
      <c r="SEL55" s="55"/>
      <c r="SEM55" s="55"/>
      <c r="SEN55" s="55"/>
      <c r="SEO55" s="55"/>
      <c r="SEP55" s="55"/>
      <c r="SEQ55" s="55"/>
      <c r="SER55" s="55"/>
      <c r="SES55" s="55"/>
      <c r="SET55" s="55"/>
      <c r="SEU55" s="55"/>
      <c r="SEV55" s="55"/>
      <c r="SEW55" s="55"/>
      <c r="SEX55" s="55"/>
      <c r="SEY55" s="55"/>
      <c r="SEZ55" s="55"/>
      <c r="SFA55" s="55"/>
      <c r="SFB55" s="55"/>
      <c r="SFC55" s="55"/>
      <c r="SFD55" s="55"/>
      <c r="SFE55" s="55"/>
      <c r="SFF55" s="55"/>
      <c r="SFG55" s="55"/>
      <c r="SFH55" s="55"/>
      <c r="SFI55" s="55"/>
      <c r="SFJ55" s="55"/>
      <c r="SFK55" s="55"/>
      <c r="SFL55" s="55"/>
      <c r="SFM55" s="55"/>
      <c r="SFN55" s="55"/>
      <c r="SFO55" s="55"/>
      <c r="SFP55" s="55"/>
      <c r="SFQ55" s="55"/>
      <c r="SFR55" s="55"/>
      <c r="SFS55" s="55"/>
      <c r="SFT55" s="55"/>
      <c r="SFU55" s="55"/>
      <c r="SFV55" s="55"/>
      <c r="SFW55" s="55"/>
      <c r="SFX55" s="55"/>
      <c r="SFY55" s="55"/>
      <c r="SFZ55" s="55"/>
      <c r="SGA55" s="55"/>
      <c r="SGB55" s="55"/>
      <c r="SGC55" s="55"/>
      <c r="SGD55" s="55"/>
      <c r="SGE55" s="55"/>
      <c r="SGF55" s="55"/>
      <c r="SGG55" s="55"/>
      <c r="SGH55" s="55"/>
      <c r="SGI55" s="55"/>
      <c r="SGJ55" s="55"/>
      <c r="SGK55" s="55"/>
      <c r="SGL55" s="55"/>
      <c r="SGM55" s="55"/>
      <c r="SGN55" s="55"/>
      <c r="SGO55" s="55"/>
      <c r="SGP55" s="55"/>
      <c r="SGQ55" s="55"/>
      <c r="SGR55" s="55"/>
      <c r="SGS55" s="55"/>
      <c r="SGT55" s="55"/>
      <c r="SGU55" s="55"/>
      <c r="SGV55" s="55"/>
      <c r="SGW55" s="55"/>
      <c r="SGX55" s="55"/>
      <c r="SGY55" s="55"/>
      <c r="SGZ55" s="55"/>
      <c r="SHA55" s="55"/>
      <c r="SHB55" s="55"/>
      <c r="SHC55" s="55"/>
      <c r="SHD55" s="55"/>
      <c r="SHE55" s="55"/>
      <c r="SHF55" s="55"/>
      <c r="SHG55" s="55"/>
      <c r="SHH55" s="55"/>
      <c r="SHI55" s="55"/>
      <c r="SHJ55" s="55"/>
      <c r="SHK55" s="55"/>
      <c r="SHL55" s="55"/>
      <c r="SHM55" s="55"/>
      <c r="SHN55" s="55"/>
      <c r="SHO55" s="55"/>
      <c r="SHP55" s="55"/>
      <c r="SHQ55" s="55"/>
      <c r="SHR55" s="55"/>
      <c r="SHS55" s="55"/>
      <c r="SHT55" s="55"/>
      <c r="SHU55" s="55"/>
      <c r="SHV55" s="55"/>
      <c r="SHW55" s="55"/>
      <c r="SHX55" s="55"/>
      <c r="SHY55" s="55"/>
      <c r="SHZ55" s="55"/>
      <c r="SIA55" s="55"/>
      <c r="SIB55" s="55"/>
      <c r="SIC55" s="55"/>
      <c r="SID55" s="55"/>
      <c r="SIE55" s="55"/>
      <c r="SIF55" s="55"/>
      <c r="SIG55" s="55"/>
      <c r="SIH55" s="55"/>
      <c r="SII55" s="55"/>
      <c r="SIJ55" s="55"/>
      <c r="SIK55" s="55"/>
      <c r="SIL55" s="55"/>
      <c r="SIM55" s="55"/>
      <c r="SIN55" s="55"/>
      <c r="SIO55" s="55"/>
      <c r="SIP55" s="55"/>
      <c r="SIQ55" s="55"/>
      <c r="SIR55" s="55"/>
      <c r="SIS55" s="55"/>
      <c r="SIT55" s="55"/>
      <c r="SIU55" s="55"/>
      <c r="SIV55" s="55"/>
      <c r="SIW55" s="55"/>
      <c r="SIX55" s="55"/>
      <c r="SIY55" s="55"/>
      <c r="SIZ55" s="55"/>
      <c r="SJA55" s="55"/>
      <c r="SJB55" s="55"/>
      <c r="SJC55" s="55"/>
      <c r="SJD55" s="55"/>
      <c r="SJE55" s="55"/>
      <c r="SJF55" s="55"/>
      <c r="SJG55" s="55"/>
      <c r="SJH55" s="55"/>
      <c r="SJI55" s="55"/>
      <c r="SJJ55" s="55"/>
      <c r="SJK55" s="55"/>
      <c r="SJL55" s="55"/>
      <c r="SJM55" s="55"/>
      <c r="SJN55" s="55"/>
      <c r="SJO55" s="55"/>
      <c r="SJP55" s="55"/>
      <c r="SJQ55" s="55"/>
      <c r="SJR55" s="55"/>
      <c r="SJS55" s="55"/>
      <c r="SJT55" s="55"/>
      <c r="SJU55" s="55"/>
      <c r="SJV55" s="55"/>
      <c r="SJW55" s="55"/>
      <c r="SJX55" s="55"/>
      <c r="SJY55" s="55"/>
      <c r="SJZ55" s="55"/>
      <c r="SKA55" s="55"/>
      <c r="SKB55" s="55"/>
      <c r="SKC55" s="55"/>
      <c r="SKD55" s="55"/>
      <c r="SKE55" s="55"/>
      <c r="SKF55" s="55"/>
      <c r="SKG55" s="55"/>
      <c r="SKH55" s="55"/>
      <c r="SKI55" s="55"/>
      <c r="SKJ55" s="55"/>
      <c r="SKK55" s="55"/>
      <c r="SKL55" s="55"/>
      <c r="SKM55" s="55"/>
      <c r="SKN55" s="55"/>
      <c r="SKO55" s="55"/>
      <c r="SKP55" s="55"/>
      <c r="SKQ55" s="55"/>
      <c r="SKR55" s="55"/>
      <c r="SKS55" s="55"/>
      <c r="SKT55" s="55"/>
      <c r="SKU55" s="55"/>
      <c r="SKV55" s="55"/>
      <c r="SKW55" s="55"/>
      <c r="SKX55" s="55"/>
      <c r="SKY55" s="55"/>
      <c r="SKZ55" s="55"/>
      <c r="SLA55" s="55"/>
      <c r="SLB55" s="55"/>
      <c r="SLC55" s="55"/>
      <c r="SLD55" s="55"/>
      <c r="SLE55" s="55"/>
      <c r="SLF55" s="55"/>
      <c r="SLG55" s="55"/>
      <c r="SLH55" s="55"/>
      <c r="SLI55" s="55"/>
      <c r="SLJ55" s="55"/>
      <c r="SLK55" s="55"/>
      <c r="SLL55" s="55"/>
      <c r="SLM55" s="55"/>
      <c r="SLN55" s="55"/>
      <c r="SLO55" s="55"/>
      <c r="SLP55" s="55"/>
      <c r="SLQ55" s="55"/>
      <c r="SLR55" s="55"/>
      <c r="SLS55" s="55"/>
      <c r="SLT55" s="55"/>
      <c r="SLU55" s="55"/>
      <c r="SLV55" s="55"/>
      <c r="SLW55" s="55"/>
      <c r="SLX55" s="55"/>
      <c r="SLY55" s="55"/>
      <c r="SLZ55" s="55"/>
      <c r="SMA55" s="55"/>
      <c r="SMB55" s="55"/>
      <c r="SMC55" s="55"/>
      <c r="SMD55" s="55"/>
      <c r="SME55" s="55"/>
      <c r="SMF55" s="55"/>
      <c r="SMG55" s="55"/>
      <c r="SMH55" s="55"/>
      <c r="SMI55" s="55"/>
      <c r="SMJ55" s="55"/>
      <c r="SMK55" s="55"/>
      <c r="SML55" s="55"/>
      <c r="SMM55" s="55"/>
      <c r="SMN55" s="55"/>
      <c r="SMO55" s="55"/>
      <c r="SMP55" s="55"/>
      <c r="SMQ55" s="55"/>
      <c r="SMR55" s="55"/>
      <c r="SMS55" s="55"/>
      <c r="SMT55" s="55"/>
      <c r="SMU55" s="55"/>
      <c r="SMV55" s="55"/>
      <c r="SMW55" s="55"/>
      <c r="SMX55" s="55"/>
      <c r="SMY55" s="55"/>
      <c r="SMZ55" s="55"/>
      <c r="SNA55" s="55"/>
      <c r="SNB55" s="55"/>
      <c r="SNC55" s="55"/>
      <c r="SND55" s="55"/>
      <c r="SNE55" s="55"/>
      <c r="SNF55" s="55"/>
      <c r="SNG55" s="55"/>
      <c r="SNH55" s="55"/>
      <c r="SNI55" s="55"/>
      <c r="SNJ55" s="55"/>
      <c r="SNK55" s="55"/>
      <c r="SNL55" s="55"/>
      <c r="SNM55" s="55"/>
      <c r="SNN55" s="55"/>
      <c r="SNO55" s="55"/>
      <c r="SNP55" s="55"/>
      <c r="SNQ55" s="55"/>
      <c r="SNR55" s="55"/>
      <c r="SNS55" s="55"/>
      <c r="SNT55" s="55"/>
      <c r="SNU55" s="55"/>
      <c r="SNV55" s="55"/>
      <c r="SNW55" s="55"/>
      <c r="SNX55" s="55"/>
      <c r="SNY55" s="55"/>
      <c r="SNZ55" s="55"/>
      <c r="SOA55" s="55"/>
      <c r="SOB55" s="55"/>
      <c r="SOC55" s="55"/>
      <c r="SOD55" s="55"/>
      <c r="SOE55" s="55"/>
      <c r="SOF55" s="55"/>
      <c r="SOG55" s="55"/>
      <c r="SOH55" s="55"/>
      <c r="SOI55" s="55"/>
      <c r="SOJ55" s="55"/>
      <c r="SOK55" s="55"/>
      <c r="SOL55" s="55"/>
      <c r="SOM55" s="55"/>
      <c r="SON55" s="55"/>
      <c r="SOO55" s="55"/>
      <c r="SOP55" s="55"/>
      <c r="SOQ55" s="55"/>
      <c r="SOR55" s="55"/>
      <c r="SOS55" s="55"/>
      <c r="SOT55" s="55"/>
      <c r="SOU55" s="55"/>
      <c r="SOV55" s="55"/>
      <c r="SOW55" s="55"/>
      <c r="SOX55" s="55"/>
      <c r="SOY55" s="55"/>
      <c r="SOZ55" s="55"/>
      <c r="SPA55" s="55"/>
      <c r="SPB55" s="55"/>
      <c r="SPC55" s="55"/>
      <c r="SPD55" s="55"/>
      <c r="SPE55" s="55"/>
      <c r="SPF55" s="55"/>
      <c r="SPG55" s="55"/>
      <c r="SPH55" s="55"/>
      <c r="SPI55" s="55"/>
      <c r="SPJ55" s="55"/>
      <c r="SPK55" s="55"/>
      <c r="SPL55" s="55"/>
      <c r="SPM55" s="55"/>
      <c r="SPN55" s="55"/>
      <c r="SPO55" s="55"/>
      <c r="SPP55" s="55"/>
      <c r="SPQ55" s="55"/>
      <c r="SPR55" s="55"/>
      <c r="SPS55" s="55"/>
      <c r="SPT55" s="55"/>
      <c r="SPU55" s="55"/>
      <c r="SPV55" s="55"/>
      <c r="SPW55" s="55"/>
      <c r="SPX55" s="55"/>
      <c r="SPY55" s="55"/>
      <c r="SPZ55" s="55"/>
      <c r="SQA55" s="55"/>
      <c r="SQB55" s="55"/>
      <c r="SQC55" s="55"/>
      <c r="SQD55" s="55"/>
      <c r="SQE55" s="55"/>
      <c r="SQF55" s="55"/>
      <c r="SQG55" s="55"/>
      <c r="SQH55" s="55"/>
      <c r="SQI55" s="55"/>
      <c r="SQJ55" s="55"/>
      <c r="SQK55" s="55"/>
      <c r="SQL55" s="55"/>
      <c r="SQM55" s="55"/>
      <c r="SQN55" s="55"/>
      <c r="SQO55" s="55"/>
      <c r="SQP55" s="55"/>
      <c r="SQQ55" s="55"/>
      <c r="SQR55" s="55"/>
      <c r="SQS55" s="55"/>
      <c r="SQT55" s="55"/>
      <c r="SQU55" s="55"/>
      <c r="SQV55" s="55"/>
      <c r="SQW55" s="55"/>
      <c r="SQX55" s="55"/>
      <c r="SQY55" s="55"/>
      <c r="SQZ55" s="55"/>
      <c r="SRA55" s="55"/>
      <c r="SRB55" s="55"/>
      <c r="SRC55" s="55"/>
      <c r="SRD55" s="55"/>
      <c r="SRE55" s="55"/>
      <c r="SRF55" s="55"/>
      <c r="SRG55" s="55"/>
      <c r="SRH55" s="55"/>
      <c r="SRI55" s="55"/>
      <c r="SRJ55" s="55"/>
      <c r="SRK55" s="55"/>
      <c r="SRL55" s="55"/>
      <c r="SRM55" s="55"/>
      <c r="SRN55" s="55"/>
      <c r="SRO55" s="55"/>
      <c r="SRP55" s="55"/>
      <c r="SRQ55" s="55"/>
      <c r="SRR55" s="55"/>
      <c r="SRS55" s="55"/>
      <c r="SRT55" s="55"/>
      <c r="SRU55" s="55"/>
      <c r="SRV55" s="55"/>
      <c r="SRW55" s="55"/>
      <c r="SRX55" s="55"/>
      <c r="SRY55" s="55"/>
      <c r="SRZ55" s="55"/>
      <c r="SSA55" s="55"/>
      <c r="SSB55" s="55"/>
      <c r="SSC55" s="55"/>
      <c r="SSD55" s="55"/>
      <c r="SSE55" s="55"/>
      <c r="SSF55" s="55"/>
      <c r="SSG55" s="55"/>
      <c r="SSH55" s="55"/>
      <c r="SSI55" s="55"/>
      <c r="SSJ55" s="55"/>
      <c r="SSK55" s="55"/>
      <c r="SSL55" s="55"/>
      <c r="SSM55" s="55"/>
      <c r="SSN55" s="55"/>
      <c r="SSO55" s="55"/>
      <c r="SSP55" s="55"/>
      <c r="SSQ55" s="55"/>
      <c r="SSR55" s="55"/>
      <c r="SSS55" s="55"/>
      <c r="SST55" s="55"/>
      <c r="SSU55" s="55"/>
      <c r="SSV55" s="55"/>
      <c r="SSW55" s="55"/>
      <c r="SSX55" s="55"/>
      <c r="SSY55" s="55"/>
      <c r="SSZ55" s="55"/>
      <c r="STA55" s="55"/>
      <c r="STB55" s="55"/>
      <c r="STC55" s="55"/>
      <c r="STD55" s="55"/>
      <c r="STE55" s="55"/>
      <c r="STF55" s="55"/>
      <c r="STG55" s="55"/>
      <c r="STH55" s="55"/>
      <c r="STI55" s="55"/>
      <c r="STJ55" s="55"/>
      <c r="STK55" s="55"/>
      <c r="STL55" s="55"/>
      <c r="STM55" s="55"/>
      <c r="STN55" s="55"/>
      <c r="STO55" s="55"/>
      <c r="STP55" s="55"/>
      <c r="STQ55" s="55"/>
      <c r="STR55" s="55"/>
      <c r="STS55" s="55"/>
      <c r="STT55" s="55"/>
      <c r="STU55" s="55"/>
      <c r="STV55" s="55"/>
      <c r="STW55" s="55"/>
      <c r="STX55" s="55"/>
      <c r="STY55" s="55"/>
      <c r="STZ55" s="55"/>
      <c r="SUA55" s="55"/>
      <c r="SUB55" s="55"/>
      <c r="SUC55" s="55"/>
      <c r="SUD55" s="55"/>
      <c r="SUE55" s="55"/>
      <c r="SUF55" s="55"/>
      <c r="SUG55" s="55"/>
      <c r="SUH55" s="55"/>
      <c r="SUI55" s="55"/>
      <c r="SUJ55" s="55"/>
      <c r="SUK55" s="55"/>
      <c r="SUL55" s="55"/>
      <c r="SUM55" s="55"/>
      <c r="SUN55" s="55"/>
      <c r="SUO55" s="55"/>
      <c r="SUP55" s="55"/>
      <c r="SUQ55" s="55"/>
      <c r="SUR55" s="55"/>
      <c r="SUS55" s="55"/>
      <c r="SUT55" s="55"/>
      <c r="SUU55" s="55"/>
      <c r="SUV55" s="55"/>
      <c r="SUW55" s="55"/>
      <c r="SUX55" s="55"/>
      <c r="SUY55" s="55"/>
      <c r="SUZ55" s="55"/>
      <c r="SVA55" s="55"/>
      <c r="SVB55" s="55"/>
      <c r="SVC55" s="55"/>
      <c r="SVD55" s="55"/>
      <c r="SVE55" s="55"/>
      <c r="SVF55" s="55"/>
      <c r="SVG55" s="55"/>
      <c r="SVH55" s="55"/>
      <c r="SVI55" s="55"/>
      <c r="SVJ55" s="55"/>
      <c r="SVK55" s="55"/>
      <c r="SVL55" s="55"/>
      <c r="SVM55" s="55"/>
      <c r="SVN55" s="55"/>
      <c r="SVO55" s="55"/>
      <c r="SVP55" s="55"/>
      <c r="SVQ55" s="55"/>
      <c r="SVR55" s="55"/>
      <c r="SVS55" s="55"/>
      <c r="SVT55" s="55"/>
      <c r="SVU55" s="55"/>
      <c r="SVV55" s="55"/>
      <c r="SVW55" s="55"/>
      <c r="SVX55" s="55"/>
      <c r="SVY55" s="55"/>
      <c r="SVZ55" s="55"/>
      <c r="SWA55" s="55"/>
      <c r="SWB55" s="55"/>
      <c r="SWC55" s="55"/>
      <c r="SWD55" s="55"/>
      <c r="SWE55" s="55"/>
      <c r="SWF55" s="55"/>
      <c r="SWG55" s="55"/>
      <c r="SWH55" s="55"/>
      <c r="SWI55" s="55"/>
      <c r="SWJ55" s="55"/>
      <c r="SWK55" s="55"/>
      <c r="SWL55" s="55"/>
      <c r="SWM55" s="55"/>
      <c r="SWN55" s="55"/>
      <c r="SWO55" s="55"/>
      <c r="SWP55" s="55"/>
      <c r="SWQ55" s="55"/>
      <c r="SWR55" s="55"/>
      <c r="SWS55" s="55"/>
      <c r="SWT55" s="55"/>
      <c r="SWU55" s="55"/>
      <c r="SWV55" s="55"/>
      <c r="SWW55" s="55"/>
      <c r="SWX55" s="55"/>
      <c r="SWY55" s="55"/>
      <c r="SWZ55" s="55"/>
      <c r="SXA55" s="55"/>
      <c r="SXB55" s="55"/>
      <c r="SXC55" s="55"/>
      <c r="SXD55" s="55"/>
      <c r="SXE55" s="55"/>
      <c r="SXF55" s="55"/>
      <c r="SXG55" s="55"/>
      <c r="SXH55" s="55"/>
      <c r="SXI55" s="55"/>
      <c r="SXJ55" s="55"/>
      <c r="SXK55" s="55"/>
      <c r="SXL55" s="55"/>
      <c r="SXM55" s="55"/>
      <c r="SXN55" s="55"/>
      <c r="SXO55" s="55"/>
      <c r="SXP55" s="55"/>
      <c r="SXQ55" s="55"/>
      <c r="SXR55" s="55"/>
      <c r="SXS55" s="55"/>
      <c r="SXT55" s="55"/>
      <c r="SXU55" s="55"/>
      <c r="SXV55" s="55"/>
      <c r="SXW55" s="55"/>
      <c r="SXX55" s="55"/>
      <c r="SXY55" s="55"/>
      <c r="SXZ55" s="55"/>
      <c r="SYA55" s="55"/>
      <c r="SYB55" s="55"/>
      <c r="SYC55" s="55"/>
      <c r="SYD55" s="55"/>
      <c r="SYE55" s="55"/>
      <c r="SYF55" s="55"/>
      <c r="SYG55" s="55"/>
      <c r="SYH55" s="55"/>
      <c r="SYI55" s="55"/>
      <c r="SYJ55" s="55"/>
      <c r="SYK55" s="55"/>
      <c r="SYL55" s="55"/>
      <c r="SYM55" s="55"/>
      <c r="SYN55" s="55"/>
      <c r="SYO55" s="55"/>
      <c r="SYP55" s="55"/>
      <c r="SYQ55" s="55"/>
      <c r="SYR55" s="55"/>
      <c r="SYS55" s="55"/>
      <c r="SYT55" s="55"/>
      <c r="SYU55" s="55"/>
      <c r="SYV55" s="55"/>
      <c r="SYW55" s="55"/>
      <c r="SYX55" s="55"/>
      <c r="SYY55" s="55"/>
      <c r="SYZ55" s="55"/>
      <c r="SZA55" s="55"/>
      <c r="SZB55" s="55"/>
      <c r="SZC55" s="55"/>
      <c r="SZD55" s="55"/>
      <c r="SZE55" s="55"/>
      <c r="SZF55" s="55"/>
      <c r="SZG55" s="55"/>
      <c r="SZH55" s="55"/>
      <c r="SZI55" s="55"/>
      <c r="SZJ55" s="55"/>
      <c r="SZK55" s="55"/>
      <c r="SZL55" s="55"/>
      <c r="SZM55" s="55"/>
      <c r="SZN55" s="55"/>
      <c r="SZO55" s="55"/>
      <c r="SZP55" s="55"/>
      <c r="SZQ55" s="55"/>
      <c r="SZR55" s="55"/>
      <c r="SZS55" s="55"/>
      <c r="SZT55" s="55"/>
      <c r="SZU55" s="55"/>
      <c r="SZV55" s="55"/>
      <c r="SZW55" s="55"/>
      <c r="SZX55" s="55"/>
      <c r="SZY55" s="55"/>
      <c r="SZZ55" s="55"/>
      <c r="TAA55" s="55"/>
      <c r="TAB55" s="55"/>
      <c r="TAC55" s="55"/>
      <c r="TAD55" s="55"/>
      <c r="TAE55" s="55"/>
      <c r="TAF55" s="55"/>
      <c r="TAG55" s="55"/>
      <c r="TAH55" s="55"/>
      <c r="TAI55" s="55"/>
      <c r="TAJ55" s="55"/>
      <c r="TAK55" s="55"/>
      <c r="TAL55" s="55"/>
      <c r="TAM55" s="55"/>
      <c r="TAN55" s="55"/>
      <c r="TAO55" s="55"/>
      <c r="TAP55" s="55"/>
      <c r="TAQ55" s="55"/>
      <c r="TAR55" s="55"/>
      <c r="TAS55" s="55"/>
      <c r="TAT55" s="55"/>
      <c r="TAU55" s="55"/>
      <c r="TAV55" s="55"/>
      <c r="TAW55" s="55"/>
      <c r="TAX55" s="55"/>
      <c r="TAY55" s="55"/>
      <c r="TAZ55" s="55"/>
      <c r="TBA55" s="55"/>
      <c r="TBB55" s="55"/>
      <c r="TBC55" s="55"/>
      <c r="TBD55" s="55"/>
      <c r="TBE55" s="55"/>
      <c r="TBF55" s="55"/>
      <c r="TBG55" s="55"/>
      <c r="TBH55" s="55"/>
      <c r="TBI55" s="55"/>
      <c r="TBJ55" s="55"/>
      <c r="TBK55" s="55"/>
      <c r="TBL55" s="55"/>
      <c r="TBM55" s="55"/>
      <c r="TBN55" s="55"/>
      <c r="TBO55" s="55"/>
      <c r="TBP55" s="55"/>
      <c r="TBQ55" s="55"/>
      <c r="TBR55" s="55"/>
      <c r="TBS55" s="55"/>
      <c r="TBT55" s="55"/>
      <c r="TBU55" s="55"/>
      <c r="TBV55" s="55"/>
      <c r="TBW55" s="55"/>
      <c r="TBX55" s="55"/>
      <c r="TBY55" s="55"/>
      <c r="TBZ55" s="55"/>
      <c r="TCA55" s="55"/>
      <c r="TCB55" s="55"/>
      <c r="TCC55" s="55"/>
      <c r="TCD55" s="55"/>
      <c r="TCE55" s="55"/>
      <c r="TCF55" s="55"/>
      <c r="TCG55" s="55"/>
      <c r="TCH55" s="55"/>
      <c r="TCI55" s="55"/>
      <c r="TCJ55" s="55"/>
      <c r="TCK55" s="55"/>
      <c r="TCL55" s="55"/>
      <c r="TCM55" s="55"/>
      <c r="TCN55" s="55"/>
      <c r="TCO55" s="55"/>
      <c r="TCP55" s="55"/>
      <c r="TCQ55" s="55"/>
      <c r="TCR55" s="55"/>
      <c r="TCS55" s="55"/>
      <c r="TCT55" s="55"/>
      <c r="TCU55" s="55"/>
      <c r="TCV55" s="55"/>
      <c r="TCW55" s="55"/>
      <c r="TCX55" s="55"/>
      <c r="TCY55" s="55"/>
      <c r="TCZ55" s="55"/>
      <c r="TDA55" s="55"/>
      <c r="TDB55" s="55"/>
      <c r="TDC55" s="55"/>
      <c r="TDD55" s="55"/>
      <c r="TDE55" s="55"/>
      <c r="TDF55" s="55"/>
      <c r="TDG55" s="55"/>
      <c r="TDH55" s="55"/>
      <c r="TDI55" s="55"/>
      <c r="TDJ55" s="55"/>
      <c r="TDK55" s="55"/>
      <c r="TDL55" s="55"/>
      <c r="TDM55" s="55"/>
      <c r="TDN55" s="55"/>
      <c r="TDO55" s="55"/>
      <c r="TDP55" s="55"/>
      <c r="TDQ55" s="55"/>
      <c r="TDR55" s="55"/>
      <c r="TDS55" s="55"/>
      <c r="TDT55" s="55"/>
      <c r="TDU55" s="55"/>
      <c r="TDV55" s="55"/>
      <c r="TDW55" s="55"/>
      <c r="TDX55" s="55"/>
      <c r="TDY55" s="55"/>
      <c r="TDZ55" s="55"/>
      <c r="TEA55" s="55"/>
      <c r="TEB55" s="55"/>
      <c r="TEC55" s="55"/>
      <c r="TED55" s="55"/>
      <c r="TEE55" s="55"/>
      <c r="TEF55" s="55"/>
      <c r="TEG55" s="55"/>
      <c r="TEH55" s="55"/>
      <c r="TEI55" s="55"/>
      <c r="TEJ55" s="55"/>
      <c r="TEK55" s="55"/>
      <c r="TEL55" s="55"/>
      <c r="TEM55" s="55"/>
      <c r="TEN55" s="55"/>
      <c r="TEO55" s="55"/>
      <c r="TEP55" s="55"/>
      <c r="TEQ55" s="55"/>
      <c r="TER55" s="55"/>
      <c r="TES55" s="55"/>
      <c r="TET55" s="55"/>
      <c r="TEU55" s="55"/>
      <c r="TEV55" s="55"/>
      <c r="TEW55" s="55"/>
      <c r="TEX55" s="55"/>
      <c r="TEY55" s="55"/>
      <c r="TEZ55" s="55"/>
      <c r="TFA55" s="55"/>
      <c r="TFB55" s="55"/>
      <c r="TFC55" s="55"/>
      <c r="TFD55" s="55"/>
      <c r="TFE55" s="55"/>
      <c r="TFF55" s="55"/>
      <c r="TFG55" s="55"/>
      <c r="TFH55" s="55"/>
      <c r="TFI55" s="55"/>
      <c r="TFJ55" s="55"/>
      <c r="TFK55" s="55"/>
      <c r="TFL55" s="55"/>
      <c r="TFM55" s="55"/>
      <c r="TFN55" s="55"/>
      <c r="TFO55" s="55"/>
      <c r="TFP55" s="55"/>
      <c r="TFQ55" s="55"/>
      <c r="TFR55" s="55"/>
      <c r="TFS55" s="55"/>
      <c r="TFT55" s="55"/>
      <c r="TFU55" s="55"/>
      <c r="TFV55" s="55"/>
      <c r="TFW55" s="55"/>
      <c r="TFX55" s="55"/>
      <c r="TFY55" s="55"/>
      <c r="TFZ55" s="55"/>
      <c r="TGA55" s="55"/>
      <c r="TGB55" s="55"/>
      <c r="TGC55" s="55"/>
      <c r="TGD55" s="55"/>
      <c r="TGE55" s="55"/>
      <c r="TGF55" s="55"/>
      <c r="TGG55" s="55"/>
      <c r="TGH55" s="55"/>
      <c r="TGI55" s="55"/>
      <c r="TGJ55" s="55"/>
      <c r="TGK55" s="55"/>
      <c r="TGL55" s="55"/>
      <c r="TGM55" s="55"/>
      <c r="TGN55" s="55"/>
      <c r="TGO55" s="55"/>
      <c r="TGP55" s="55"/>
      <c r="TGQ55" s="55"/>
      <c r="TGR55" s="55"/>
      <c r="TGS55" s="55"/>
      <c r="TGT55" s="55"/>
      <c r="TGU55" s="55"/>
      <c r="TGV55" s="55"/>
      <c r="TGW55" s="55"/>
      <c r="TGX55" s="55"/>
      <c r="TGY55" s="55"/>
      <c r="TGZ55" s="55"/>
      <c r="THA55" s="55"/>
      <c r="THB55" s="55"/>
      <c r="THC55" s="55"/>
      <c r="THD55" s="55"/>
      <c r="THE55" s="55"/>
      <c r="THF55" s="55"/>
      <c r="THG55" s="55"/>
      <c r="THH55" s="55"/>
      <c r="THI55" s="55"/>
      <c r="THJ55" s="55"/>
      <c r="THK55" s="55"/>
      <c r="THL55" s="55"/>
      <c r="THM55" s="55"/>
      <c r="THN55" s="55"/>
      <c r="THO55" s="55"/>
      <c r="THP55" s="55"/>
      <c r="THQ55" s="55"/>
      <c r="THR55" s="55"/>
      <c r="THS55" s="55"/>
      <c r="THT55" s="55"/>
      <c r="THU55" s="55"/>
      <c r="THV55" s="55"/>
      <c r="THW55" s="55"/>
      <c r="THX55" s="55"/>
      <c r="THY55" s="55"/>
      <c r="THZ55" s="55"/>
      <c r="TIA55" s="55"/>
      <c r="TIB55" s="55"/>
      <c r="TIC55" s="55"/>
      <c r="TID55" s="55"/>
      <c r="TIE55" s="55"/>
      <c r="TIF55" s="55"/>
      <c r="TIG55" s="55"/>
      <c r="TIH55" s="55"/>
      <c r="TII55" s="55"/>
      <c r="TIJ55" s="55"/>
      <c r="TIK55" s="55"/>
      <c r="TIL55" s="55"/>
      <c r="TIM55" s="55"/>
      <c r="TIN55" s="55"/>
      <c r="TIO55" s="55"/>
      <c r="TIP55" s="55"/>
      <c r="TIQ55" s="55"/>
      <c r="TIR55" s="55"/>
      <c r="TIS55" s="55"/>
      <c r="TIT55" s="55"/>
      <c r="TIU55" s="55"/>
      <c r="TIV55" s="55"/>
      <c r="TIW55" s="55"/>
      <c r="TIX55" s="55"/>
      <c r="TIY55" s="55"/>
      <c r="TIZ55" s="55"/>
      <c r="TJA55" s="55"/>
      <c r="TJB55" s="55"/>
      <c r="TJC55" s="55"/>
      <c r="TJD55" s="55"/>
      <c r="TJE55" s="55"/>
      <c r="TJF55" s="55"/>
      <c r="TJG55" s="55"/>
      <c r="TJH55" s="55"/>
      <c r="TJI55" s="55"/>
      <c r="TJJ55" s="55"/>
      <c r="TJK55" s="55"/>
      <c r="TJL55" s="55"/>
      <c r="TJM55" s="55"/>
      <c r="TJN55" s="55"/>
      <c r="TJO55" s="55"/>
      <c r="TJP55" s="55"/>
      <c r="TJQ55" s="55"/>
      <c r="TJR55" s="55"/>
      <c r="TJS55" s="55"/>
      <c r="TJT55" s="55"/>
      <c r="TJU55" s="55"/>
      <c r="TJV55" s="55"/>
      <c r="TJW55" s="55"/>
      <c r="TJX55" s="55"/>
      <c r="TJY55" s="55"/>
      <c r="TJZ55" s="55"/>
      <c r="TKA55" s="55"/>
      <c r="TKB55" s="55"/>
      <c r="TKC55" s="55"/>
      <c r="TKD55" s="55"/>
      <c r="TKE55" s="55"/>
      <c r="TKF55" s="55"/>
      <c r="TKG55" s="55"/>
      <c r="TKH55" s="55"/>
      <c r="TKI55" s="55"/>
      <c r="TKJ55" s="55"/>
      <c r="TKK55" s="55"/>
      <c r="TKL55" s="55"/>
      <c r="TKM55" s="55"/>
      <c r="TKN55" s="55"/>
      <c r="TKO55" s="55"/>
      <c r="TKP55" s="55"/>
      <c r="TKQ55" s="55"/>
      <c r="TKR55" s="55"/>
      <c r="TKS55" s="55"/>
      <c r="TKT55" s="55"/>
      <c r="TKU55" s="55"/>
      <c r="TKV55" s="55"/>
      <c r="TKW55" s="55"/>
      <c r="TKX55" s="55"/>
      <c r="TKY55" s="55"/>
      <c r="TKZ55" s="55"/>
      <c r="TLA55" s="55"/>
      <c r="TLB55" s="55"/>
      <c r="TLC55" s="55"/>
      <c r="TLD55" s="55"/>
      <c r="TLE55" s="55"/>
      <c r="TLF55" s="55"/>
      <c r="TLG55" s="55"/>
      <c r="TLH55" s="55"/>
      <c r="TLI55" s="55"/>
      <c r="TLJ55" s="55"/>
      <c r="TLK55" s="55"/>
      <c r="TLL55" s="55"/>
      <c r="TLM55" s="55"/>
      <c r="TLN55" s="55"/>
      <c r="TLO55" s="55"/>
      <c r="TLP55" s="55"/>
      <c r="TLQ55" s="55"/>
      <c r="TLR55" s="55"/>
      <c r="TLS55" s="55"/>
      <c r="TLT55" s="55"/>
      <c r="TLU55" s="55"/>
      <c r="TLV55" s="55"/>
      <c r="TLW55" s="55"/>
      <c r="TLX55" s="55"/>
      <c r="TLY55" s="55"/>
      <c r="TLZ55" s="55"/>
      <c r="TMA55" s="55"/>
      <c r="TMB55" s="55"/>
      <c r="TMC55" s="55"/>
      <c r="TMD55" s="55"/>
      <c r="TME55" s="55"/>
      <c r="TMF55" s="55"/>
      <c r="TMG55" s="55"/>
      <c r="TMH55" s="55"/>
      <c r="TMI55" s="55"/>
      <c r="TMJ55" s="55"/>
      <c r="TMK55" s="55"/>
      <c r="TML55" s="55"/>
      <c r="TMM55" s="55"/>
      <c r="TMN55" s="55"/>
      <c r="TMO55" s="55"/>
      <c r="TMP55" s="55"/>
      <c r="TMQ55" s="55"/>
      <c r="TMR55" s="55"/>
      <c r="TMS55" s="55"/>
      <c r="TMT55" s="55"/>
      <c r="TMU55" s="55"/>
      <c r="TMV55" s="55"/>
      <c r="TMW55" s="55"/>
      <c r="TMX55" s="55"/>
      <c r="TMY55" s="55"/>
      <c r="TMZ55" s="55"/>
      <c r="TNA55" s="55"/>
      <c r="TNB55" s="55"/>
      <c r="TNC55" s="55"/>
      <c r="TND55" s="55"/>
      <c r="TNE55" s="55"/>
      <c r="TNF55" s="55"/>
      <c r="TNG55" s="55"/>
      <c r="TNH55" s="55"/>
      <c r="TNI55" s="55"/>
      <c r="TNJ55" s="55"/>
      <c r="TNK55" s="55"/>
      <c r="TNL55" s="55"/>
      <c r="TNM55" s="55"/>
      <c r="TNN55" s="55"/>
      <c r="TNO55" s="55"/>
      <c r="TNP55" s="55"/>
      <c r="TNQ55" s="55"/>
      <c r="TNR55" s="55"/>
      <c r="TNS55" s="55"/>
      <c r="TNT55" s="55"/>
      <c r="TNU55" s="55"/>
      <c r="TNV55" s="55"/>
      <c r="TNW55" s="55"/>
      <c r="TNX55" s="55"/>
      <c r="TNY55" s="55"/>
      <c r="TNZ55" s="55"/>
      <c r="TOA55" s="55"/>
      <c r="TOB55" s="55"/>
      <c r="TOC55" s="55"/>
      <c r="TOD55" s="55"/>
      <c r="TOE55" s="55"/>
      <c r="TOF55" s="55"/>
      <c r="TOG55" s="55"/>
      <c r="TOH55" s="55"/>
      <c r="TOI55" s="55"/>
      <c r="TOJ55" s="55"/>
      <c r="TOK55" s="55"/>
      <c r="TOL55" s="55"/>
      <c r="TOM55" s="55"/>
      <c r="TON55" s="55"/>
      <c r="TOO55" s="55"/>
      <c r="TOP55" s="55"/>
      <c r="TOQ55" s="55"/>
      <c r="TOR55" s="55"/>
      <c r="TOS55" s="55"/>
      <c r="TOT55" s="55"/>
      <c r="TOU55" s="55"/>
      <c r="TOV55" s="55"/>
      <c r="TOW55" s="55"/>
      <c r="TOX55" s="55"/>
      <c r="TOY55" s="55"/>
      <c r="TOZ55" s="55"/>
      <c r="TPA55" s="55"/>
      <c r="TPB55" s="55"/>
      <c r="TPC55" s="55"/>
      <c r="TPD55" s="55"/>
      <c r="TPE55" s="55"/>
      <c r="TPF55" s="55"/>
      <c r="TPG55" s="55"/>
      <c r="TPH55" s="55"/>
      <c r="TPI55" s="55"/>
      <c r="TPJ55" s="55"/>
      <c r="TPK55" s="55"/>
      <c r="TPL55" s="55"/>
      <c r="TPM55" s="55"/>
      <c r="TPN55" s="55"/>
      <c r="TPO55" s="55"/>
      <c r="TPP55" s="55"/>
      <c r="TPQ55" s="55"/>
      <c r="TPR55" s="55"/>
      <c r="TPS55" s="55"/>
      <c r="TPT55" s="55"/>
      <c r="TPU55" s="55"/>
      <c r="TPV55" s="55"/>
      <c r="TPW55" s="55"/>
      <c r="TPX55" s="55"/>
      <c r="TPY55" s="55"/>
      <c r="TPZ55" s="55"/>
      <c r="TQA55" s="55"/>
      <c r="TQB55" s="55"/>
      <c r="TQC55" s="55"/>
      <c r="TQD55" s="55"/>
      <c r="TQE55" s="55"/>
      <c r="TQF55" s="55"/>
      <c r="TQG55" s="55"/>
      <c r="TQH55" s="55"/>
      <c r="TQI55" s="55"/>
      <c r="TQJ55" s="55"/>
      <c r="TQK55" s="55"/>
      <c r="TQL55" s="55"/>
      <c r="TQM55" s="55"/>
      <c r="TQN55" s="55"/>
      <c r="TQO55" s="55"/>
      <c r="TQP55" s="55"/>
      <c r="TQQ55" s="55"/>
      <c r="TQR55" s="55"/>
      <c r="TQS55" s="55"/>
      <c r="TQT55" s="55"/>
      <c r="TQU55" s="55"/>
      <c r="TQV55" s="55"/>
      <c r="TQW55" s="55"/>
      <c r="TQX55" s="55"/>
      <c r="TQY55" s="55"/>
      <c r="TQZ55" s="55"/>
      <c r="TRA55" s="55"/>
      <c r="TRB55" s="55"/>
      <c r="TRC55" s="55"/>
      <c r="TRD55" s="55"/>
      <c r="TRE55" s="55"/>
      <c r="TRF55" s="55"/>
      <c r="TRG55" s="55"/>
      <c r="TRH55" s="55"/>
      <c r="TRI55" s="55"/>
      <c r="TRJ55" s="55"/>
      <c r="TRK55" s="55"/>
      <c r="TRL55" s="55"/>
      <c r="TRM55" s="55"/>
      <c r="TRN55" s="55"/>
      <c r="TRO55" s="55"/>
      <c r="TRP55" s="55"/>
      <c r="TRQ55" s="55"/>
      <c r="TRR55" s="55"/>
      <c r="TRS55" s="55"/>
      <c r="TRT55" s="55"/>
      <c r="TRU55" s="55"/>
      <c r="TRV55" s="55"/>
      <c r="TRW55" s="55"/>
      <c r="TRX55" s="55"/>
      <c r="TRY55" s="55"/>
      <c r="TRZ55" s="55"/>
      <c r="TSA55" s="55"/>
      <c r="TSB55" s="55"/>
      <c r="TSC55" s="55"/>
      <c r="TSD55" s="55"/>
      <c r="TSE55" s="55"/>
      <c r="TSF55" s="55"/>
      <c r="TSG55" s="55"/>
      <c r="TSH55" s="55"/>
      <c r="TSI55" s="55"/>
      <c r="TSJ55" s="55"/>
      <c r="TSK55" s="55"/>
      <c r="TSL55" s="55"/>
      <c r="TSM55" s="55"/>
      <c r="TSN55" s="55"/>
      <c r="TSO55" s="55"/>
      <c r="TSP55" s="55"/>
      <c r="TSQ55" s="55"/>
      <c r="TSR55" s="55"/>
      <c r="TSS55" s="55"/>
      <c r="TST55" s="55"/>
      <c r="TSU55" s="55"/>
      <c r="TSV55" s="55"/>
      <c r="TSW55" s="55"/>
      <c r="TSX55" s="55"/>
      <c r="TSY55" s="55"/>
      <c r="TSZ55" s="55"/>
      <c r="TTA55" s="55"/>
      <c r="TTB55" s="55"/>
      <c r="TTC55" s="55"/>
      <c r="TTD55" s="55"/>
      <c r="TTE55" s="55"/>
      <c r="TTF55" s="55"/>
      <c r="TTG55" s="55"/>
      <c r="TTH55" s="55"/>
      <c r="TTI55" s="55"/>
      <c r="TTJ55" s="55"/>
      <c r="TTK55" s="55"/>
      <c r="TTL55" s="55"/>
      <c r="TTM55" s="55"/>
      <c r="TTN55" s="55"/>
      <c r="TTO55" s="55"/>
      <c r="TTP55" s="55"/>
      <c r="TTQ55" s="55"/>
      <c r="TTR55" s="55"/>
      <c r="TTS55" s="55"/>
      <c r="TTT55" s="55"/>
      <c r="TTU55" s="55"/>
      <c r="TTV55" s="55"/>
      <c r="TTW55" s="55"/>
      <c r="TTX55" s="55"/>
      <c r="TTY55" s="55"/>
      <c r="TTZ55" s="55"/>
      <c r="TUA55" s="55"/>
      <c r="TUB55" s="55"/>
      <c r="TUC55" s="55"/>
      <c r="TUD55" s="55"/>
      <c r="TUE55" s="55"/>
      <c r="TUF55" s="55"/>
      <c r="TUG55" s="55"/>
      <c r="TUH55" s="55"/>
      <c r="TUI55" s="55"/>
      <c r="TUJ55" s="55"/>
      <c r="TUK55" s="55"/>
      <c r="TUL55" s="55"/>
      <c r="TUM55" s="55"/>
      <c r="TUN55" s="55"/>
      <c r="TUO55" s="55"/>
      <c r="TUP55" s="55"/>
      <c r="TUQ55" s="55"/>
      <c r="TUR55" s="55"/>
      <c r="TUS55" s="55"/>
      <c r="TUT55" s="55"/>
      <c r="TUU55" s="55"/>
      <c r="TUV55" s="55"/>
      <c r="TUW55" s="55"/>
      <c r="TUX55" s="55"/>
      <c r="TUY55" s="55"/>
      <c r="TUZ55" s="55"/>
      <c r="TVA55" s="55"/>
      <c r="TVB55" s="55"/>
      <c r="TVC55" s="55"/>
      <c r="TVD55" s="55"/>
      <c r="TVE55" s="55"/>
      <c r="TVF55" s="55"/>
      <c r="TVG55" s="55"/>
      <c r="TVH55" s="55"/>
      <c r="TVI55" s="55"/>
      <c r="TVJ55" s="55"/>
      <c r="TVK55" s="55"/>
      <c r="TVL55" s="55"/>
      <c r="TVM55" s="55"/>
      <c r="TVN55" s="55"/>
      <c r="TVO55" s="55"/>
      <c r="TVP55" s="55"/>
      <c r="TVQ55" s="55"/>
      <c r="TVR55" s="55"/>
      <c r="TVS55" s="55"/>
      <c r="TVT55" s="55"/>
      <c r="TVU55" s="55"/>
      <c r="TVV55" s="55"/>
      <c r="TVW55" s="55"/>
      <c r="TVX55" s="55"/>
      <c r="TVY55" s="55"/>
      <c r="TVZ55" s="55"/>
      <c r="TWA55" s="55"/>
      <c r="TWB55" s="55"/>
      <c r="TWC55" s="55"/>
      <c r="TWD55" s="55"/>
      <c r="TWE55" s="55"/>
      <c r="TWF55" s="55"/>
      <c r="TWG55" s="55"/>
      <c r="TWH55" s="55"/>
      <c r="TWI55" s="55"/>
      <c r="TWJ55" s="55"/>
      <c r="TWK55" s="55"/>
      <c r="TWL55" s="55"/>
      <c r="TWM55" s="55"/>
      <c r="TWN55" s="55"/>
      <c r="TWO55" s="55"/>
      <c r="TWP55" s="55"/>
      <c r="TWQ55" s="55"/>
      <c r="TWR55" s="55"/>
      <c r="TWS55" s="55"/>
      <c r="TWT55" s="55"/>
      <c r="TWU55" s="55"/>
      <c r="TWV55" s="55"/>
      <c r="TWW55" s="55"/>
      <c r="TWX55" s="55"/>
      <c r="TWY55" s="55"/>
      <c r="TWZ55" s="55"/>
      <c r="TXA55" s="55"/>
      <c r="TXB55" s="55"/>
      <c r="TXC55" s="55"/>
      <c r="TXD55" s="55"/>
      <c r="TXE55" s="55"/>
      <c r="TXF55" s="55"/>
      <c r="TXG55" s="55"/>
      <c r="TXH55" s="55"/>
      <c r="TXI55" s="55"/>
      <c r="TXJ55" s="55"/>
      <c r="TXK55" s="55"/>
      <c r="TXL55" s="55"/>
      <c r="TXM55" s="55"/>
      <c r="TXN55" s="55"/>
      <c r="TXO55" s="55"/>
      <c r="TXP55" s="55"/>
      <c r="TXQ55" s="55"/>
      <c r="TXR55" s="55"/>
      <c r="TXS55" s="55"/>
      <c r="TXT55" s="55"/>
      <c r="TXU55" s="55"/>
      <c r="TXV55" s="55"/>
      <c r="TXW55" s="55"/>
      <c r="TXX55" s="55"/>
      <c r="TXY55" s="55"/>
      <c r="TXZ55" s="55"/>
      <c r="TYA55" s="55"/>
      <c r="TYB55" s="55"/>
      <c r="TYC55" s="55"/>
      <c r="TYD55" s="55"/>
      <c r="TYE55" s="55"/>
      <c r="TYF55" s="55"/>
      <c r="TYG55" s="55"/>
      <c r="TYH55" s="55"/>
      <c r="TYI55" s="55"/>
      <c r="TYJ55" s="55"/>
      <c r="TYK55" s="55"/>
      <c r="TYL55" s="55"/>
      <c r="TYM55" s="55"/>
      <c r="TYN55" s="55"/>
      <c r="TYO55" s="55"/>
      <c r="TYP55" s="55"/>
      <c r="TYQ55" s="55"/>
      <c r="TYR55" s="55"/>
      <c r="TYS55" s="55"/>
      <c r="TYT55" s="55"/>
      <c r="TYU55" s="55"/>
      <c r="TYV55" s="55"/>
      <c r="TYW55" s="55"/>
      <c r="TYX55" s="55"/>
      <c r="TYY55" s="55"/>
      <c r="TYZ55" s="55"/>
      <c r="TZA55" s="55"/>
      <c r="TZB55" s="55"/>
      <c r="TZC55" s="55"/>
      <c r="TZD55" s="55"/>
      <c r="TZE55" s="55"/>
      <c r="TZF55" s="55"/>
      <c r="TZG55" s="55"/>
      <c r="TZH55" s="55"/>
      <c r="TZI55" s="55"/>
      <c r="TZJ55" s="55"/>
      <c r="TZK55" s="55"/>
      <c r="TZL55" s="55"/>
      <c r="TZM55" s="55"/>
      <c r="TZN55" s="55"/>
      <c r="TZO55" s="55"/>
      <c r="TZP55" s="55"/>
      <c r="TZQ55" s="55"/>
      <c r="TZR55" s="55"/>
      <c r="TZS55" s="55"/>
      <c r="TZT55" s="55"/>
      <c r="TZU55" s="55"/>
      <c r="TZV55" s="55"/>
      <c r="TZW55" s="55"/>
      <c r="TZX55" s="55"/>
      <c r="TZY55" s="55"/>
      <c r="TZZ55" s="55"/>
      <c r="UAA55" s="55"/>
      <c r="UAB55" s="55"/>
      <c r="UAC55" s="55"/>
      <c r="UAD55" s="55"/>
      <c r="UAE55" s="55"/>
      <c r="UAF55" s="55"/>
      <c r="UAG55" s="55"/>
      <c r="UAH55" s="55"/>
      <c r="UAI55" s="55"/>
      <c r="UAJ55" s="55"/>
      <c r="UAK55" s="55"/>
      <c r="UAL55" s="55"/>
      <c r="UAM55" s="55"/>
      <c r="UAN55" s="55"/>
      <c r="UAO55" s="55"/>
      <c r="UAP55" s="55"/>
      <c r="UAQ55" s="55"/>
      <c r="UAR55" s="55"/>
      <c r="UAS55" s="55"/>
      <c r="UAT55" s="55"/>
      <c r="UAU55" s="55"/>
      <c r="UAV55" s="55"/>
      <c r="UAW55" s="55"/>
      <c r="UAX55" s="55"/>
      <c r="UAY55" s="55"/>
      <c r="UAZ55" s="55"/>
      <c r="UBA55" s="55"/>
      <c r="UBB55" s="55"/>
      <c r="UBC55" s="55"/>
      <c r="UBD55" s="55"/>
      <c r="UBE55" s="55"/>
      <c r="UBF55" s="55"/>
      <c r="UBG55" s="55"/>
      <c r="UBH55" s="55"/>
      <c r="UBI55" s="55"/>
      <c r="UBJ55" s="55"/>
      <c r="UBK55" s="55"/>
      <c r="UBL55" s="55"/>
      <c r="UBM55" s="55"/>
      <c r="UBN55" s="55"/>
      <c r="UBO55" s="55"/>
      <c r="UBP55" s="55"/>
      <c r="UBQ55" s="55"/>
      <c r="UBR55" s="55"/>
      <c r="UBS55" s="55"/>
      <c r="UBT55" s="55"/>
      <c r="UBU55" s="55"/>
      <c r="UBV55" s="55"/>
      <c r="UBW55" s="55"/>
      <c r="UBX55" s="55"/>
      <c r="UBY55" s="55"/>
      <c r="UBZ55" s="55"/>
      <c r="UCA55" s="55"/>
      <c r="UCB55" s="55"/>
      <c r="UCC55" s="55"/>
      <c r="UCD55" s="55"/>
      <c r="UCE55" s="55"/>
      <c r="UCF55" s="55"/>
      <c r="UCG55" s="55"/>
      <c r="UCH55" s="55"/>
      <c r="UCI55" s="55"/>
      <c r="UCJ55" s="55"/>
      <c r="UCK55" s="55"/>
      <c r="UCL55" s="55"/>
      <c r="UCM55" s="55"/>
      <c r="UCN55" s="55"/>
      <c r="UCO55" s="55"/>
      <c r="UCP55" s="55"/>
      <c r="UCQ55" s="55"/>
      <c r="UCR55" s="55"/>
      <c r="UCS55" s="55"/>
      <c r="UCT55" s="55"/>
      <c r="UCU55" s="55"/>
      <c r="UCV55" s="55"/>
      <c r="UCW55" s="55"/>
      <c r="UCX55" s="55"/>
      <c r="UCY55" s="55"/>
      <c r="UCZ55" s="55"/>
      <c r="UDA55" s="55"/>
      <c r="UDB55" s="55"/>
      <c r="UDC55" s="55"/>
      <c r="UDD55" s="55"/>
      <c r="UDE55" s="55"/>
      <c r="UDF55" s="55"/>
      <c r="UDG55" s="55"/>
      <c r="UDH55" s="55"/>
      <c r="UDI55" s="55"/>
      <c r="UDJ55" s="55"/>
      <c r="UDK55" s="55"/>
      <c r="UDL55" s="55"/>
      <c r="UDM55" s="55"/>
      <c r="UDN55" s="55"/>
      <c r="UDO55" s="55"/>
      <c r="UDP55" s="55"/>
      <c r="UDQ55" s="55"/>
      <c r="UDR55" s="55"/>
      <c r="UDS55" s="55"/>
      <c r="UDT55" s="55"/>
      <c r="UDU55" s="55"/>
      <c r="UDV55" s="55"/>
      <c r="UDW55" s="55"/>
      <c r="UDX55" s="55"/>
      <c r="UDY55" s="55"/>
      <c r="UDZ55" s="55"/>
      <c r="UEA55" s="55"/>
      <c r="UEB55" s="55"/>
      <c r="UEC55" s="55"/>
      <c r="UED55" s="55"/>
      <c r="UEE55" s="55"/>
      <c r="UEF55" s="55"/>
      <c r="UEG55" s="55"/>
      <c r="UEH55" s="55"/>
      <c r="UEI55" s="55"/>
      <c r="UEJ55" s="55"/>
      <c r="UEK55" s="55"/>
      <c r="UEL55" s="55"/>
      <c r="UEM55" s="55"/>
      <c r="UEN55" s="55"/>
      <c r="UEO55" s="55"/>
      <c r="UEP55" s="55"/>
      <c r="UEQ55" s="55"/>
      <c r="UER55" s="55"/>
      <c r="UES55" s="55"/>
      <c r="UET55" s="55"/>
      <c r="UEU55" s="55"/>
      <c r="UEV55" s="55"/>
      <c r="UEW55" s="55"/>
      <c r="UEX55" s="55"/>
      <c r="UEY55" s="55"/>
      <c r="UEZ55" s="55"/>
      <c r="UFA55" s="55"/>
      <c r="UFB55" s="55"/>
      <c r="UFC55" s="55"/>
      <c r="UFD55" s="55"/>
      <c r="UFE55" s="55"/>
      <c r="UFF55" s="55"/>
      <c r="UFG55" s="55"/>
      <c r="UFH55" s="55"/>
      <c r="UFI55" s="55"/>
      <c r="UFJ55" s="55"/>
      <c r="UFK55" s="55"/>
      <c r="UFL55" s="55"/>
      <c r="UFM55" s="55"/>
      <c r="UFN55" s="55"/>
      <c r="UFO55" s="55"/>
      <c r="UFP55" s="55"/>
      <c r="UFQ55" s="55"/>
      <c r="UFR55" s="55"/>
      <c r="UFS55" s="55"/>
      <c r="UFT55" s="55"/>
      <c r="UFU55" s="55"/>
      <c r="UFV55" s="55"/>
      <c r="UFW55" s="55"/>
      <c r="UFX55" s="55"/>
      <c r="UFY55" s="55"/>
      <c r="UFZ55" s="55"/>
      <c r="UGA55" s="55"/>
      <c r="UGB55" s="55"/>
      <c r="UGC55" s="55"/>
      <c r="UGD55" s="55"/>
      <c r="UGE55" s="55"/>
      <c r="UGF55" s="55"/>
      <c r="UGG55" s="55"/>
      <c r="UGH55" s="55"/>
      <c r="UGI55" s="55"/>
      <c r="UGJ55" s="55"/>
      <c r="UGK55" s="55"/>
      <c r="UGL55" s="55"/>
      <c r="UGM55" s="55"/>
      <c r="UGN55" s="55"/>
      <c r="UGO55" s="55"/>
      <c r="UGP55" s="55"/>
      <c r="UGQ55" s="55"/>
      <c r="UGR55" s="55"/>
      <c r="UGS55" s="55"/>
      <c r="UGT55" s="55"/>
      <c r="UGU55" s="55"/>
      <c r="UGV55" s="55"/>
      <c r="UGW55" s="55"/>
      <c r="UGX55" s="55"/>
      <c r="UGY55" s="55"/>
      <c r="UGZ55" s="55"/>
      <c r="UHA55" s="55"/>
      <c r="UHB55" s="55"/>
      <c r="UHC55" s="55"/>
      <c r="UHD55" s="55"/>
      <c r="UHE55" s="55"/>
      <c r="UHF55" s="55"/>
      <c r="UHG55" s="55"/>
      <c r="UHH55" s="55"/>
      <c r="UHI55" s="55"/>
      <c r="UHJ55" s="55"/>
      <c r="UHK55" s="55"/>
      <c r="UHL55" s="55"/>
      <c r="UHM55" s="55"/>
      <c r="UHN55" s="55"/>
      <c r="UHO55" s="55"/>
      <c r="UHP55" s="55"/>
      <c r="UHQ55" s="55"/>
      <c r="UHR55" s="55"/>
      <c r="UHS55" s="55"/>
      <c r="UHT55" s="55"/>
      <c r="UHU55" s="55"/>
      <c r="UHV55" s="55"/>
      <c r="UHW55" s="55"/>
      <c r="UHX55" s="55"/>
      <c r="UHY55" s="55"/>
      <c r="UHZ55" s="55"/>
      <c r="UIA55" s="55"/>
      <c r="UIB55" s="55"/>
      <c r="UIC55" s="55"/>
      <c r="UID55" s="55"/>
      <c r="UIE55" s="55"/>
      <c r="UIF55" s="55"/>
      <c r="UIG55" s="55"/>
      <c r="UIH55" s="55"/>
      <c r="UII55" s="55"/>
      <c r="UIJ55" s="55"/>
      <c r="UIK55" s="55"/>
      <c r="UIL55" s="55"/>
      <c r="UIM55" s="55"/>
      <c r="UIN55" s="55"/>
      <c r="UIO55" s="55"/>
      <c r="UIP55" s="55"/>
      <c r="UIQ55" s="55"/>
      <c r="UIR55" s="55"/>
      <c r="UIS55" s="55"/>
      <c r="UIT55" s="55"/>
      <c r="UIU55" s="55"/>
      <c r="UIV55" s="55"/>
      <c r="UIW55" s="55"/>
      <c r="UIX55" s="55"/>
      <c r="UIY55" s="55"/>
      <c r="UIZ55" s="55"/>
      <c r="UJA55" s="55"/>
      <c r="UJB55" s="55"/>
      <c r="UJC55" s="55"/>
      <c r="UJD55" s="55"/>
      <c r="UJE55" s="55"/>
      <c r="UJF55" s="55"/>
      <c r="UJG55" s="55"/>
      <c r="UJH55" s="55"/>
      <c r="UJI55" s="55"/>
      <c r="UJJ55" s="55"/>
      <c r="UJK55" s="55"/>
      <c r="UJL55" s="55"/>
      <c r="UJM55" s="55"/>
      <c r="UJN55" s="55"/>
      <c r="UJO55" s="55"/>
      <c r="UJP55" s="55"/>
      <c r="UJQ55" s="55"/>
      <c r="UJR55" s="55"/>
      <c r="UJS55" s="55"/>
      <c r="UJT55" s="55"/>
      <c r="UJU55" s="55"/>
      <c r="UJV55" s="55"/>
      <c r="UJW55" s="55"/>
      <c r="UJX55" s="55"/>
      <c r="UJY55" s="55"/>
      <c r="UJZ55" s="55"/>
      <c r="UKA55" s="55"/>
      <c r="UKB55" s="55"/>
      <c r="UKC55" s="55"/>
      <c r="UKD55" s="55"/>
      <c r="UKE55" s="55"/>
      <c r="UKF55" s="55"/>
      <c r="UKG55" s="55"/>
      <c r="UKH55" s="55"/>
      <c r="UKI55" s="55"/>
      <c r="UKJ55" s="55"/>
      <c r="UKK55" s="55"/>
      <c r="UKL55" s="55"/>
      <c r="UKM55" s="55"/>
      <c r="UKN55" s="55"/>
      <c r="UKO55" s="55"/>
      <c r="UKP55" s="55"/>
      <c r="UKQ55" s="55"/>
      <c r="UKR55" s="55"/>
      <c r="UKS55" s="55"/>
      <c r="UKT55" s="55"/>
      <c r="UKU55" s="55"/>
      <c r="UKV55" s="55"/>
      <c r="UKW55" s="55"/>
      <c r="UKX55" s="55"/>
      <c r="UKY55" s="55"/>
      <c r="UKZ55" s="55"/>
      <c r="ULA55" s="55"/>
      <c r="ULB55" s="55"/>
      <c r="ULC55" s="55"/>
      <c r="ULD55" s="55"/>
      <c r="ULE55" s="55"/>
      <c r="ULF55" s="55"/>
      <c r="ULG55" s="55"/>
      <c r="ULH55" s="55"/>
      <c r="ULI55" s="55"/>
      <c r="ULJ55" s="55"/>
      <c r="ULK55" s="55"/>
      <c r="ULL55" s="55"/>
      <c r="ULM55" s="55"/>
      <c r="ULN55" s="55"/>
      <c r="ULO55" s="55"/>
      <c r="ULP55" s="55"/>
      <c r="ULQ55" s="55"/>
      <c r="ULR55" s="55"/>
      <c r="ULS55" s="55"/>
      <c r="ULT55" s="55"/>
      <c r="ULU55" s="55"/>
      <c r="ULV55" s="55"/>
      <c r="ULW55" s="55"/>
      <c r="ULX55" s="55"/>
      <c r="ULY55" s="55"/>
      <c r="ULZ55" s="55"/>
      <c r="UMA55" s="55"/>
      <c r="UMB55" s="55"/>
      <c r="UMC55" s="55"/>
      <c r="UMD55" s="55"/>
      <c r="UME55" s="55"/>
      <c r="UMF55" s="55"/>
      <c r="UMG55" s="55"/>
      <c r="UMH55" s="55"/>
      <c r="UMI55" s="55"/>
      <c r="UMJ55" s="55"/>
      <c r="UMK55" s="55"/>
      <c r="UML55" s="55"/>
      <c r="UMM55" s="55"/>
      <c r="UMN55" s="55"/>
      <c r="UMO55" s="55"/>
      <c r="UMP55" s="55"/>
      <c r="UMQ55" s="55"/>
      <c r="UMR55" s="55"/>
      <c r="UMS55" s="55"/>
      <c r="UMT55" s="55"/>
      <c r="UMU55" s="55"/>
      <c r="UMV55" s="55"/>
      <c r="UMW55" s="55"/>
      <c r="UMX55" s="55"/>
      <c r="UMY55" s="55"/>
      <c r="UMZ55" s="55"/>
      <c r="UNA55" s="55"/>
      <c r="UNB55" s="55"/>
      <c r="UNC55" s="55"/>
      <c r="UND55" s="55"/>
      <c r="UNE55" s="55"/>
      <c r="UNF55" s="55"/>
      <c r="UNG55" s="55"/>
      <c r="UNH55" s="55"/>
      <c r="UNI55" s="55"/>
      <c r="UNJ55" s="55"/>
      <c r="UNK55" s="55"/>
      <c r="UNL55" s="55"/>
      <c r="UNM55" s="55"/>
      <c r="UNN55" s="55"/>
      <c r="UNO55" s="55"/>
      <c r="UNP55" s="55"/>
      <c r="UNQ55" s="55"/>
      <c r="UNR55" s="55"/>
      <c r="UNS55" s="55"/>
      <c r="UNT55" s="55"/>
      <c r="UNU55" s="55"/>
      <c r="UNV55" s="55"/>
      <c r="UNW55" s="55"/>
      <c r="UNX55" s="55"/>
      <c r="UNY55" s="55"/>
      <c r="UNZ55" s="55"/>
      <c r="UOA55" s="55"/>
      <c r="UOB55" s="55"/>
      <c r="UOC55" s="55"/>
      <c r="UOD55" s="55"/>
      <c r="UOE55" s="55"/>
      <c r="UOF55" s="55"/>
      <c r="UOG55" s="55"/>
      <c r="UOH55" s="55"/>
      <c r="UOI55" s="55"/>
      <c r="UOJ55" s="55"/>
      <c r="UOK55" s="55"/>
      <c r="UOL55" s="55"/>
      <c r="UOM55" s="55"/>
      <c r="UON55" s="55"/>
      <c r="UOO55" s="55"/>
      <c r="UOP55" s="55"/>
      <c r="UOQ55" s="55"/>
      <c r="UOR55" s="55"/>
      <c r="UOS55" s="55"/>
      <c r="UOT55" s="55"/>
      <c r="UOU55" s="55"/>
      <c r="UOV55" s="55"/>
      <c r="UOW55" s="55"/>
      <c r="UOX55" s="55"/>
      <c r="UOY55" s="55"/>
      <c r="UOZ55" s="55"/>
      <c r="UPA55" s="55"/>
      <c r="UPB55" s="55"/>
      <c r="UPC55" s="55"/>
      <c r="UPD55" s="55"/>
      <c r="UPE55" s="55"/>
      <c r="UPF55" s="55"/>
      <c r="UPG55" s="55"/>
      <c r="UPH55" s="55"/>
      <c r="UPI55" s="55"/>
      <c r="UPJ55" s="55"/>
      <c r="UPK55" s="55"/>
      <c r="UPL55" s="55"/>
      <c r="UPM55" s="55"/>
      <c r="UPN55" s="55"/>
      <c r="UPO55" s="55"/>
      <c r="UPP55" s="55"/>
      <c r="UPQ55" s="55"/>
      <c r="UPR55" s="55"/>
      <c r="UPS55" s="55"/>
      <c r="UPT55" s="55"/>
      <c r="UPU55" s="55"/>
      <c r="UPV55" s="55"/>
      <c r="UPW55" s="55"/>
      <c r="UPX55" s="55"/>
      <c r="UPY55" s="55"/>
      <c r="UPZ55" s="55"/>
      <c r="UQA55" s="55"/>
      <c r="UQB55" s="55"/>
      <c r="UQC55" s="55"/>
      <c r="UQD55" s="55"/>
      <c r="UQE55" s="55"/>
      <c r="UQF55" s="55"/>
      <c r="UQG55" s="55"/>
      <c r="UQH55" s="55"/>
      <c r="UQI55" s="55"/>
      <c r="UQJ55" s="55"/>
      <c r="UQK55" s="55"/>
      <c r="UQL55" s="55"/>
      <c r="UQM55" s="55"/>
      <c r="UQN55" s="55"/>
      <c r="UQO55" s="55"/>
      <c r="UQP55" s="55"/>
      <c r="UQQ55" s="55"/>
      <c r="UQR55" s="55"/>
      <c r="UQS55" s="55"/>
      <c r="UQT55" s="55"/>
      <c r="UQU55" s="55"/>
      <c r="UQV55" s="55"/>
      <c r="UQW55" s="55"/>
      <c r="UQX55" s="55"/>
      <c r="UQY55" s="55"/>
      <c r="UQZ55" s="55"/>
      <c r="URA55" s="55"/>
      <c r="URB55" s="55"/>
      <c r="URC55" s="55"/>
      <c r="URD55" s="55"/>
      <c r="URE55" s="55"/>
      <c r="URF55" s="55"/>
      <c r="URG55" s="55"/>
      <c r="URH55" s="55"/>
      <c r="URI55" s="55"/>
      <c r="URJ55" s="55"/>
      <c r="URK55" s="55"/>
      <c r="URL55" s="55"/>
      <c r="URM55" s="55"/>
      <c r="URN55" s="55"/>
      <c r="URO55" s="55"/>
      <c r="URP55" s="55"/>
      <c r="URQ55" s="55"/>
      <c r="URR55" s="55"/>
      <c r="URS55" s="55"/>
      <c r="URT55" s="55"/>
      <c r="URU55" s="55"/>
      <c r="URV55" s="55"/>
      <c r="URW55" s="55"/>
      <c r="URX55" s="55"/>
      <c r="URY55" s="55"/>
      <c r="URZ55" s="55"/>
      <c r="USA55" s="55"/>
      <c r="USB55" s="55"/>
      <c r="USC55" s="55"/>
      <c r="USD55" s="55"/>
      <c r="USE55" s="55"/>
      <c r="USF55" s="55"/>
      <c r="USG55" s="55"/>
      <c r="USH55" s="55"/>
      <c r="USI55" s="55"/>
      <c r="USJ55" s="55"/>
      <c r="USK55" s="55"/>
      <c r="USL55" s="55"/>
      <c r="USM55" s="55"/>
      <c r="USN55" s="55"/>
      <c r="USO55" s="55"/>
      <c r="USP55" s="55"/>
      <c r="USQ55" s="55"/>
      <c r="USR55" s="55"/>
      <c r="USS55" s="55"/>
      <c r="UST55" s="55"/>
      <c r="USU55" s="55"/>
      <c r="USV55" s="55"/>
      <c r="USW55" s="55"/>
      <c r="USX55" s="55"/>
      <c r="USY55" s="55"/>
      <c r="USZ55" s="55"/>
      <c r="UTA55" s="55"/>
      <c r="UTB55" s="55"/>
      <c r="UTC55" s="55"/>
      <c r="UTD55" s="55"/>
      <c r="UTE55" s="55"/>
      <c r="UTF55" s="55"/>
      <c r="UTG55" s="55"/>
      <c r="UTH55" s="55"/>
      <c r="UTI55" s="55"/>
      <c r="UTJ55" s="55"/>
      <c r="UTK55" s="55"/>
      <c r="UTL55" s="55"/>
      <c r="UTM55" s="55"/>
      <c r="UTN55" s="55"/>
      <c r="UTO55" s="55"/>
      <c r="UTP55" s="55"/>
      <c r="UTQ55" s="55"/>
      <c r="UTR55" s="55"/>
      <c r="UTS55" s="55"/>
      <c r="UTT55" s="55"/>
      <c r="UTU55" s="55"/>
      <c r="UTV55" s="55"/>
      <c r="UTW55" s="55"/>
      <c r="UTX55" s="55"/>
      <c r="UTY55" s="55"/>
      <c r="UTZ55" s="55"/>
      <c r="UUA55" s="55"/>
      <c r="UUB55" s="55"/>
      <c r="UUC55" s="55"/>
      <c r="UUD55" s="55"/>
      <c r="UUE55" s="55"/>
      <c r="UUF55" s="55"/>
      <c r="UUG55" s="55"/>
      <c r="UUH55" s="55"/>
      <c r="UUI55" s="55"/>
      <c r="UUJ55" s="55"/>
      <c r="UUK55" s="55"/>
      <c r="UUL55" s="55"/>
      <c r="UUM55" s="55"/>
      <c r="UUN55" s="55"/>
      <c r="UUO55" s="55"/>
      <c r="UUP55" s="55"/>
      <c r="UUQ55" s="55"/>
      <c r="UUR55" s="55"/>
      <c r="UUS55" s="55"/>
      <c r="UUT55" s="55"/>
      <c r="UUU55" s="55"/>
      <c r="UUV55" s="55"/>
      <c r="UUW55" s="55"/>
      <c r="UUX55" s="55"/>
      <c r="UUY55" s="55"/>
      <c r="UUZ55" s="55"/>
      <c r="UVA55" s="55"/>
      <c r="UVB55" s="55"/>
      <c r="UVC55" s="55"/>
      <c r="UVD55" s="55"/>
      <c r="UVE55" s="55"/>
      <c r="UVF55" s="55"/>
      <c r="UVG55" s="55"/>
      <c r="UVH55" s="55"/>
      <c r="UVI55" s="55"/>
      <c r="UVJ55" s="55"/>
      <c r="UVK55" s="55"/>
      <c r="UVL55" s="55"/>
      <c r="UVM55" s="55"/>
      <c r="UVN55" s="55"/>
      <c r="UVO55" s="55"/>
      <c r="UVP55" s="55"/>
      <c r="UVQ55" s="55"/>
      <c r="UVR55" s="55"/>
      <c r="UVS55" s="55"/>
      <c r="UVT55" s="55"/>
      <c r="UVU55" s="55"/>
      <c r="UVV55" s="55"/>
      <c r="UVW55" s="55"/>
      <c r="UVX55" s="55"/>
      <c r="UVY55" s="55"/>
      <c r="UVZ55" s="55"/>
      <c r="UWA55" s="55"/>
      <c r="UWB55" s="55"/>
      <c r="UWC55" s="55"/>
      <c r="UWD55" s="55"/>
      <c r="UWE55" s="55"/>
      <c r="UWF55" s="55"/>
      <c r="UWG55" s="55"/>
      <c r="UWH55" s="55"/>
      <c r="UWI55" s="55"/>
      <c r="UWJ55" s="55"/>
      <c r="UWK55" s="55"/>
      <c r="UWL55" s="55"/>
      <c r="UWM55" s="55"/>
      <c r="UWN55" s="55"/>
      <c r="UWO55" s="55"/>
      <c r="UWP55" s="55"/>
      <c r="UWQ55" s="55"/>
      <c r="UWR55" s="55"/>
      <c r="UWS55" s="55"/>
      <c r="UWT55" s="55"/>
      <c r="UWU55" s="55"/>
      <c r="UWV55" s="55"/>
      <c r="UWW55" s="55"/>
      <c r="UWX55" s="55"/>
      <c r="UWY55" s="55"/>
      <c r="UWZ55" s="55"/>
      <c r="UXA55" s="55"/>
      <c r="UXB55" s="55"/>
      <c r="UXC55" s="55"/>
      <c r="UXD55" s="55"/>
      <c r="UXE55" s="55"/>
      <c r="UXF55" s="55"/>
      <c r="UXG55" s="55"/>
      <c r="UXH55" s="55"/>
      <c r="UXI55" s="55"/>
      <c r="UXJ55" s="55"/>
      <c r="UXK55" s="55"/>
      <c r="UXL55" s="55"/>
      <c r="UXM55" s="55"/>
      <c r="UXN55" s="55"/>
      <c r="UXO55" s="55"/>
      <c r="UXP55" s="55"/>
      <c r="UXQ55" s="55"/>
      <c r="UXR55" s="55"/>
      <c r="UXS55" s="55"/>
      <c r="UXT55" s="55"/>
      <c r="UXU55" s="55"/>
      <c r="UXV55" s="55"/>
      <c r="UXW55" s="55"/>
      <c r="UXX55" s="55"/>
      <c r="UXY55" s="55"/>
      <c r="UXZ55" s="55"/>
      <c r="UYA55" s="55"/>
      <c r="UYB55" s="55"/>
      <c r="UYC55" s="55"/>
      <c r="UYD55" s="55"/>
      <c r="UYE55" s="55"/>
      <c r="UYF55" s="55"/>
      <c r="UYG55" s="55"/>
      <c r="UYH55" s="55"/>
      <c r="UYI55" s="55"/>
      <c r="UYJ55" s="55"/>
      <c r="UYK55" s="55"/>
      <c r="UYL55" s="55"/>
      <c r="UYM55" s="55"/>
      <c r="UYN55" s="55"/>
      <c r="UYO55" s="55"/>
      <c r="UYP55" s="55"/>
      <c r="UYQ55" s="55"/>
      <c r="UYR55" s="55"/>
      <c r="UYS55" s="55"/>
      <c r="UYT55" s="55"/>
      <c r="UYU55" s="55"/>
      <c r="UYV55" s="55"/>
      <c r="UYW55" s="55"/>
      <c r="UYX55" s="55"/>
      <c r="UYY55" s="55"/>
      <c r="UYZ55" s="55"/>
      <c r="UZA55" s="55"/>
      <c r="UZB55" s="55"/>
      <c r="UZC55" s="55"/>
      <c r="UZD55" s="55"/>
      <c r="UZE55" s="55"/>
      <c r="UZF55" s="55"/>
      <c r="UZG55" s="55"/>
      <c r="UZH55" s="55"/>
      <c r="UZI55" s="55"/>
      <c r="UZJ55" s="55"/>
      <c r="UZK55" s="55"/>
      <c r="UZL55" s="55"/>
      <c r="UZM55" s="55"/>
      <c r="UZN55" s="55"/>
      <c r="UZO55" s="55"/>
      <c r="UZP55" s="55"/>
      <c r="UZQ55" s="55"/>
      <c r="UZR55" s="55"/>
      <c r="UZS55" s="55"/>
      <c r="UZT55" s="55"/>
      <c r="UZU55" s="55"/>
      <c r="UZV55" s="55"/>
      <c r="UZW55" s="55"/>
      <c r="UZX55" s="55"/>
      <c r="UZY55" s="55"/>
      <c r="UZZ55" s="55"/>
      <c r="VAA55" s="55"/>
      <c r="VAB55" s="55"/>
      <c r="VAC55" s="55"/>
      <c r="VAD55" s="55"/>
      <c r="VAE55" s="55"/>
      <c r="VAF55" s="55"/>
      <c r="VAG55" s="55"/>
      <c r="VAH55" s="55"/>
      <c r="VAI55" s="55"/>
      <c r="VAJ55" s="55"/>
      <c r="VAK55" s="55"/>
      <c r="VAL55" s="55"/>
      <c r="VAM55" s="55"/>
      <c r="VAN55" s="55"/>
      <c r="VAO55" s="55"/>
      <c r="VAP55" s="55"/>
      <c r="VAQ55" s="55"/>
      <c r="VAR55" s="55"/>
      <c r="VAS55" s="55"/>
      <c r="VAT55" s="55"/>
      <c r="VAU55" s="55"/>
      <c r="VAV55" s="55"/>
      <c r="VAW55" s="55"/>
      <c r="VAX55" s="55"/>
      <c r="VAY55" s="55"/>
      <c r="VAZ55" s="55"/>
      <c r="VBA55" s="55"/>
      <c r="VBB55" s="55"/>
      <c r="VBC55" s="55"/>
      <c r="VBD55" s="55"/>
      <c r="VBE55" s="55"/>
      <c r="VBF55" s="55"/>
      <c r="VBG55" s="55"/>
      <c r="VBH55" s="55"/>
      <c r="VBI55" s="55"/>
      <c r="VBJ55" s="55"/>
      <c r="VBK55" s="55"/>
      <c r="VBL55" s="55"/>
      <c r="VBM55" s="55"/>
      <c r="VBN55" s="55"/>
      <c r="VBO55" s="55"/>
      <c r="VBP55" s="55"/>
      <c r="VBQ55" s="55"/>
      <c r="VBR55" s="55"/>
      <c r="VBS55" s="55"/>
      <c r="VBT55" s="55"/>
      <c r="VBU55" s="55"/>
      <c r="VBV55" s="55"/>
      <c r="VBW55" s="55"/>
      <c r="VBX55" s="55"/>
      <c r="VBY55" s="55"/>
      <c r="VBZ55" s="55"/>
      <c r="VCA55" s="55"/>
      <c r="VCB55" s="55"/>
      <c r="VCC55" s="55"/>
      <c r="VCD55" s="55"/>
      <c r="VCE55" s="55"/>
      <c r="VCF55" s="55"/>
      <c r="VCG55" s="55"/>
      <c r="VCH55" s="55"/>
      <c r="VCI55" s="55"/>
      <c r="VCJ55" s="55"/>
      <c r="VCK55" s="55"/>
      <c r="VCL55" s="55"/>
      <c r="VCM55" s="55"/>
      <c r="VCN55" s="55"/>
      <c r="VCO55" s="55"/>
      <c r="VCP55" s="55"/>
      <c r="VCQ55" s="55"/>
      <c r="VCR55" s="55"/>
      <c r="VCS55" s="55"/>
      <c r="VCT55" s="55"/>
      <c r="VCU55" s="55"/>
      <c r="VCV55" s="55"/>
      <c r="VCW55" s="55"/>
      <c r="VCX55" s="55"/>
      <c r="VCY55" s="55"/>
      <c r="VCZ55" s="55"/>
      <c r="VDA55" s="55"/>
      <c r="VDB55" s="55"/>
      <c r="VDC55" s="55"/>
      <c r="VDD55" s="55"/>
      <c r="VDE55" s="55"/>
      <c r="VDF55" s="55"/>
      <c r="VDG55" s="55"/>
      <c r="VDH55" s="55"/>
      <c r="VDI55" s="55"/>
      <c r="VDJ55" s="55"/>
      <c r="VDK55" s="55"/>
      <c r="VDL55" s="55"/>
      <c r="VDM55" s="55"/>
      <c r="VDN55" s="55"/>
      <c r="VDO55" s="55"/>
      <c r="VDP55" s="55"/>
      <c r="VDQ55" s="55"/>
      <c r="VDR55" s="55"/>
      <c r="VDS55" s="55"/>
      <c r="VDT55" s="55"/>
      <c r="VDU55" s="55"/>
      <c r="VDV55" s="55"/>
      <c r="VDW55" s="55"/>
      <c r="VDX55" s="55"/>
      <c r="VDY55" s="55"/>
      <c r="VDZ55" s="55"/>
      <c r="VEA55" s="55"/>
      <c r="VEB55" s="55"/>
      <c r="VEC55" s="55"/>
      <c r="VED55" s="55"/>
      <c r="VEE55" s="55"/>
      <c r="VEF55" s="55"/>
      <c r="VEG55" s="55"/>
      <c r="VEH55" s="55"/>
      <c r="VEI55" s="55"/>
      <c r="VEJ55" s="55"/>
      <c r="VEK55" s="55"/>
      <c r="VEL55" s="55"/>
      <c r="VEM55" s="55"/>
      <c r="VEN55" s="55"/>
      <c r="VEO55" s="55"/>
      <c r="VEP55" s="55"/>
      <c r="VEQ55" s="55"/>
      <c r="VER55" s="55"/>
      <c r="VES55" s="55"/>
      <c r="VET55" s="55"/>
      <c r="VEU55" s="55"/>
      <c r="VEV55" s="55"/>
      <c r="VEW55" s="55"/>
      <c r="VEX55" s="55"/>
      <c r="VEY55" s="55"/>
      <c r="VEZ55" s="55"/>
      <c r="VFA55" s="55"/>
      <c r="VFB55" s="55"/>
      <c r="VFC55" s="55"/>
      <c r="VFD55" s="55"/>
      <c r="VFE55" s="55"/>
      <c r="VFF55" s="55"/>
      <c r="VFG55" s="55"/>
      <c r="VFH55" s="55"/>
      <c r="VFI55" s="55"/>
      <c r="VFJ55" s="55"/>
      <c r="VFK55" s="55"/>
      <c r="VFL55" s="55"/>
      <c r="VFM55" s="55"/>
      <c r="VFN55" s="55"/>
      <c r="VFO55" s="55"/>
      <c r="VFP55" s="55"/>
      <c r="VFQ55" s="55"/>
      <c r="VFR55" s="55"/>
      <c r="VFS55" s="55"/>
      <c r="VFT55" s="55"/>
      <c r="VFU55" s="55"/>
      <c r="VFV55" s="55"/>
      <c r="VFW55" s="55"/>
      <c r="VFX55" s="55"/>
      <c r="VFY55" s="55"/>
      <c r="VFZ55" s="55"/>
      <c r="VGA55" s="55"/>
      <c r="VGB55" s="55"/>
      <c r="VGC55" s="55"/>
      <c r="VGD55" s="55"/>
      <c r="VGE55" s="55"/>
      <c r="VGF55" s="55"/>
      <c r="VGG55" s="55"/>
      <c r="VGH55" s="55"/>
      <c r="VGI55" s="55"/>
      <c r="VGJ55" s="55"/>
      <c r="VGK55" s="55"/>
      <c r="VGL55" s="55"/>
      <c r="VGM55" s="55"/>
      <c r="VGN55" s="55"/>
      <c r="VGO55" s="55"/>
      <c r="VGP55" s="55"/>
      <c r="VGQ55" s="55"/>
      <c r="VGR55" s="55"/>
      <c r="VGS55" s="55"/>
      <c r="VGT55" s="55"/>
      <c r="VGU55" s="55"/>
      <c r="VGV55" s="55"/>
      <c r="VGW55" s="55"/>
      <c r="VGX55" s="55"/>
      <c r="VGY55" s="55"/>
      <c r="VGZ55" s="55"/>
      <c r="VHA55" s="55"/>
      <c r="VHB55" s="55"/>
      <c r="VHC55" s="55"/>
      <c r="VHD55" s="55"/>
      <c r="VHE55" s="55"/>
      <c r="VHF55" s="55"/>
      <c r="VHG55" s="55"/>
      <c r="VHH55" s="55"/>
      <c r="VHI55" s="55"/>
      <c r="VHJ55" s="55"/>
      <c r="VHK55" s="55"/>
      <c r="VHL55" s="55"/>
      <c r="VHM55" s="55"/>
      <c r="VHN55" s="55"/>
      <c r="VHO55" s="55"/>
      <c r="VHP55" s="55"/>
      <c r="VHQ55" s="55"/>
      <c r="VHR55" s="55"/>
      <c r="VHS55" s="55"/>
      <c r="VHT55" s="55"/>
      <c r="VHU55" s="55"/>
      <c r="VHV55" s="55"/>
      <c r="VHW55" s="55"/>
      <c r="VHX55" s="55"/>
      <c r="VHY55" s="55"/>
      <c r="VHZ55" s="55"/>
      <c r="VIA55" s="55"/>
      <c r="VIB55" s="55"/>
      <c r="VIC55" s="55"/>
      <c r="VID55" s="55"/>
      <c r="VIE55" s="55"/>
      <c r="VIF55" s="55"/>
      <c r="VIG55" s="55"/>
      <c r="VIH55" s="55"/>
      <c r="VII55" s="55"/>
      <c r="VIJ55" s="55"/>
      <c r="VIK55" s="55"/>
      <c r="VIL55" s="55"/>
      <c r="VIM55" s="55"/>
      <c r="VIN55" s="55"/>
      <c r="VIO55" s="55"/>
      <c r="VIP55" s="55"/>
      <c r="VIQ55" s="55"/>
      <c r="VIR55" s="55"/>
      <c r="VIS55" s="55"/>
      <c r="VIT55" s="55"/>
      <c r="VIU55" s="55"/>
      <c r="VIV55" s="55"/>
      <c r="VIW55" s="55"/>
      <c r="VIX55" s="55"/>
      <c r="VIY55" s="55"/>
      <c r="VIZ55" s="55"/>
      <c r="VJA55" s="55"/>
      <c r="VJB55" s="55"/>
      <c r="VJC55" s="55"/>
      <c r="VJD55" s="55"/>
      <c r="VJE55" s="55"/>
      <c r="VJF55" s="55"/>
      <c r="VJG55" s="55"/>
      <c r="VJH55" s="55"/>
      <c r="VJI55" s="55"/>
      <c r="VJJ55" s="55"/>
      <c r="VJK55" s="55"/>
      <c r="VJL55" s="55"/>
      <c r="VJM55" s="55"/>
      <c r="VJN55" s="55"/>
      <c r="VJO55" s="55"/>
      <c r="VJP55" s="55"/>
      <c r="VJQ55" s="55"/>
      <c r="VJR55" s="55"/>
      <c r="VJS55" s="55"/>
      <c r="VJT55" s="55"/>
      <c r="VJU55" s="55"/>
      <c r="VJV55" s="55"/>
      <c r="VJW55" s="55"/>
      <c r="VJX55" s="55"/>
      <c r="VJY55" s="55"/>
      <c r="VJZ55" s="55"/>
      <c r="VKA55" s="55"/>
      <c r="VKB55" s="55"/>
      <c r="VKC55" s="55"/>
      <c r="VKD55" s="55"/>
      <c r="VKE55" s="55"/>
      <c r="VKF55" s="55"/>
      <c r="VKG55" s="55"/>
      <c r="VKH55" s="55"/>
      <c r="VKI55" s="55"/>
      <c r="VKJ55" s="55"/>
      <c r="VKK55" s="55"/>
      <c r="VKL55" s="55"/>
      <c r="VKM55" s="55"/>
      <c r="VKN55" s="55"/>
      <c r="VKO55" s="55"/>
      <c r="VKP55" s="55"/>
      <c r="VKQ55" s="55"/>
      <c r="VKR55" s="55"/>
      <c r="VKS55" s="55"/>
      <c r="VKT55" s="55"/>
      <c r="VKU55" s="55"/>
      <c r="VKV55" s="55"/>
      <c r="VKW55" s="55"/>
      <c r="VKX55" s="55"/>
      <c r="VKY55" s="55"/>
      <c r="VKZ55" s="55"/>
      <c r="VLA55" s="55"/>
      <c r="VLB55" s="55"/>
      <c r="VLC55" s="55"/>
      <c r="VLD55" s="55"/>
      <c r="VLE55" s="55"/>
      <c r="VLF55" s="55"/>
      <c r="VLG55" s="55"/>
      <c r="VLH55" s="55"/>
      <c r="VLI55" s="55"/>
      <c r="VLJ55" s="55"/>
      <c r="VLK55" s="55"/>
      <c r="VLL55" s="55"/>
      <c r="VLM55" s="55"/>
      <c r="VLN55" s="55"/>
      <c r="VLO55" s="55"/>
      <c r="VLP55" s="55"/>
      <c r="VLQ55" s="55"/>
      <c r="VLR55" s="55"/>
      <c r="VLS55" s="55"/>
      <c r="VLT55" s="55"/>
      <c r="VLU55" s="55"/>
      <c r="VLV55" s="55"/>
      <c r="VLW55" s="55"/>
      <c r="VLX55" s="55"/>
      <c r="VLY55" s="55"/>
      <c r="VLZ55" s="55"/>
      <c r="VMA55" s="55"/>
      <c r="VMB55" s="55"/>
      <c r="VMC55" s="55"/>
      <c r="VMD55" s="55"/>
      <c r="VME55" s="55"/>
      <c r="VMF55" s="55"/>
      <c r="VMG55" s="55"/>
      <c r="VMH55" s="55"/>
      <c r="VMI55" s="55"/>
      <c r="VMJ55" s="55"/>
      <c r="VMK55" s="55"/>
      <c r="VML55" s="55"/>
      <c r="VMM55" s="55"/>
      <c r="VMN55" s="55"/>
      <c r="VMO55" s="55"/>
      <c r="VMP55" s="55"/>
      <c r="VMQ55" s="55"/>
      <c r="VMR55" s="55"/>
      <c r="VMS55" s="55"/>
      <c r="VMT55" s="55"/>
      <c r="VMU55" s="55"/>
      <c r="VMV55" s="55"/>
      <c r="VMW55" s="55"/>
      <c r="VMX55" s="55"/>
      <c r="VMY55" s="55"/>
      <c r="VMZ55" s="55"/>
      <c r="VNA55" s="55"/>
      <c r="VNB55" s="55"/>
      <c r="VNC55" s="55"/>
      <c r="VND55" s="55"/>
      <c r="VNE55" s="55"/>
      <c r="VNF55" s="55"/>
      <c r="VNG55" s="55"/>
      <c r="VNH55" s="55"/>
      <c r="VNI55" s="55"/>
      <c r="VNJ55" s="55"/>
      <c r="VNK55" s="55"/>
      <c r="VNL55" s="55"/>
      <c r="VNM55" s="55"/>
      <c r="VNN55" s="55"/>
      <c r="VNO55" s="55"/>
      <c r="VNP55" s="55"/>
      <c r="VNQ55" s="55"/>
      <c r="VNR55" s="55"/>
      <c r="VNS55" s="55"/>
      <c r="VNT55" s="55"/>
      <c r="VNU55" s="55"/>
      <c r="VNV55" s="55"/>
      <c r="VNW55" s="55"/>
      <c r="VNX55" s="55"/>
      <c r="VNY55" s="55"/>
      <c r="VNZ55" s="55"/>
      <c r="VOA55" s="55"/>
      <c r="VOB55" s="55"/>
      <c r="VOC55" s="55"/>
      <c r="VOD55" s="55"/>
      <c r="VOE55" s="55"/>
      <c r="VOF55" s="55"/>
      <c r="VOG55" s="55"/>
      <c r="VOH55" s="55"/>
      <c r="VOI55" s="55"/>
      <c r="VOJ55" s="55"/>
      <c r="VOK55" s="55"/>
      <c r="VOL55" s="55"/>
      <c r="VOM55" s="55"/>
      <c r="VON55" s="55"/>
      <c r="VOO55" s="55"/>
      <c r="VOP55" s="55"/>
      <c r="VOQ55" s="55"/>
      <c r="VOR55" s="55"/>
      <c r="VOS55" s="55"/>
      <c r="VOT55" s="55"/>
      <c r="VOU55" s="55"/>
      <c r="VOV55" s="55"/>
      <c r="VOW55" s="55"/>
      <c r="VOX55" s="55"/>
      <c r="VOY55" s="55"/>
      <c r="VOZ55" s="55"/>
      <c r="VPA55" s="55"/>
      <c r="VPB55" s="55"/>
      <c r="VPC55" s="55"/>
      <c r="VPD55" s="55"/>
      <c r="VPE55" s="55"/>
      <c r="VPF55" s="55"/>
      <c r="VPG55" s="55"/>
      <c r="VPH55" s="55"/>
      <c r="VPI55" s="55"/>
      <c r="VPJ55" s="55"/>
      <c r="VPK55" s="55"/>
      <c r="VPL55" s="55"/>
      <c r="VPM55" s="55"/>
      <c r="VPN55" s="55"/>
      <c r="VPO55" s="55"/>
      <c r="VPP55" s="55"/>
      <c r="VPQ55" s="55"/>
      <c r="VPR55" s="55"/>
      <c r="VPS55" s="55"/>
      <c r="VPT55" s="55"/>
      <c r="VPU55" s="55"/>
      <c r="VPV55" s="55"/>
      <c r="VPW55" s="55"/>
      <c r="VPX55" s="55"/>
      <c r="VPY55" s="55"/>
      <c r="VPZ55" s="55"/>
      <c r="VQA55" s="55"/>
      <c r="VQB55" s="55"/>
      <c r="VQC55" s="55"/>
      <c r="VQD55" s="55"/>
      <c r="VQE55" s="55"/>
      <c r="VQF55" s="55"/>
      <c r="VQG55" s="55"/>
      <c r="VQH55" s="55"/>
      <c r="VQI55" s="55"/>
      <c r="VQJ55" s="55"/>
      <c r="VQK55" s="55"/>
      <c r="VQL55" s="55"/>
      <c r="VQM55" s="55"/>
      <c r="VQN55" s="55"/>
      <c r="VQO55" s="55"/>
      <c r="VQP55" s="55"/>
      <c r="VQQ55" s="55"/>
      <c r="VQR55" s="55"/>
      <c r="VQS55" s="55"/>
      <c r="VQT55" s="55"/>
      <c r="VQU55" s="55"/>
      <c r="VQV55" s="55"/>
      <c r="VQW55" s="55"/>
      <c r="VQX55" s="55"/>
      <c r="VQY55" s="55"/>
      <c r="VQZ55" s="55"/>
      <c r="VRA55" s="55"/>
      <c r="VRB55" s="55"/>
      <c r="VRC55" s="55"/>
      <c r="VRD55" s="55"/>
      <c r="VRE55" s="55"/>
      <c r="VRF55" s="55"/>
      <c r="VRG55" s="55"/>
      <c r="VRH55" s="55"/>
      <c r="VRI55" s="55"/>
      <c r="VRJ55" s="55"/>
      <c r="VRK55" s="55"/>
      <c r="VRL55" s="55"/>
      <c r="VRM55" s="55"/>
      <c r="VRN55" s="55"/>
      <c r="VRO55" s="55"/>
      <c r="VRP55" s="55"/>
      <c r="VRQ55" s="55"/>
      <c r="VRR55" s="55"/>
      <c r="VRS55" s="55"/>
      <c r="VRT55" s="55"/>
      <c r="VRU55" s="55"/>
      <c r="VRV55" s="55"/>
      <c r="VRW55" s="55"/>
      <c r="VRX55" s="55"/>
      <c r="VRY55" s="55"/>
      <c r="VRZ55" s="55"/>
      <c r="VSA55" s="55"/>
      <c r="VSB55" s="55"/>
      <c r="VSC55" s="55"/>
      <c r="VSD55" s="55"/>
      <c r="VSE55" s="55"/>
      <c r="VSF55" s="55"/>
      <c r="VSG55" s="55"/>
      <c r="VSH55" s="55"/>
      <c r="VSI55" s="55"/>
      <c r="VSJ55" s="55"/>
      <c r="VSK55" s="55"/>
      <c r="VSL55" s="55"/>
      <c r="VSM55" s="55"/>
      <c r="VSN55" s="55"/>
      <c r="VSO55" s="55"/>
      <c r="VSP55" s="55"/>
      <c r="VSQ55" s="55"/>
      <c r="VSR55" s="55"/>
      <c r="VSS55" s="55"/>
      <c r="VST55" s="55"/>
      <c r="VSU55" s="55"/>
      <c r="VSV55" s="55"/>
      <c r="VSW55" s="55"/>
      <c r="VSX55" s="55"/>
      <c r="VSY55" s="55"/>
      <c r="VSZ55" s="55"/>
      <c r="VTA55" s="55"/>
      <c r="VTB55" s="55"/>
      <c r="VTC55" s="55"/>
      <c r="VTD55" s="55"/>
      <c r="VTE55" s="55"/>
      <c r="VTF55" s="55"/>
      <c r="VTG55" s="55"/>
      <c r="VTH55" s="55"/>
      <c r="VTI55" s="55"/>
      <c r="VTJ55" s="55"/>
      <c r="VTK55" s="55"/>
      <c r="VTL55" s="55"/>
      <c r="VTM55" s="55"/>
      <c r="VTN55" s="55"/>
      <c r="VTO55" s="55"/>
      <c r="VTP55" s="55"/>
      <c r="VTQ55" s="55"/>
      <c r="VTR55" s="55"/>
      <c r="VTS55" s="55"/>
      <c r="VTT55" s="55"/>
      <c r="VTU55" s="55"/>
      <c r="VTV55" s="55"/>
      <c r="VTW55" s="55"/>
      <c r="VTX55" s="55"/>
      <c r="VTY55" s="55"/>
      <c r="VTZ55" s="55"/>
      <c r="VUA55" s="55"/>
      <c r="VUB55" s="55"/>
      <c r="VUC55" s="55"/>
      <c r="VUD55" s="55"/>
      <c r="VUE55" s="55"/>
      <c r="VUF55" s="55"/>
      <c r="VUG55" s="55"/>
      <c r="VUH55" s="55"/>
      <c r="VUI55" s="55"/>
      <c r="VUJ55" s="55"/>
      <c r="VUK55" s="55"/>
      <c r="VUL55" s="55"/>
      <c r="VUM55" s="55"/>
      <c r="VUN55" s="55"/>
      <c r="VUO55" s="55"/>
      <c r="VUP55" s="55"/>
      <c r="VUQ55" s="55"/>
      <c r="VUR55" s="55"/>
      <c r="VUS55" s="55"/>
      <c r="VUT55" s="55"/>
      <c r="VUU55" s="55"/>
      <c r="VUV55" s="55"/>
      <c r="VUW55" s="55"/>
      <c r="VUX55" s="55"/>
      <c r="VUY55" s="55"/>
      <c r="VUZ55" s="55"/>
      <c r="VVA55" s="55"/>
      <c r="VVB55" s="55"/>
      <c r="VVC55" s="55"/>
      <c r="VVD55" s="55"/>
      <c r="VVE55" s="55"/>
      <c r="VVF55" s="55"/>
      <c r="VVG55" s="55"/>
      <c r="VVH55" s="55"/>
      <c r="VVI55" s="55"/>
      <c r="VVJ55" s="55"/>
      <c r="VVK55" s="55"/>
      <c r="VVL55" s="55"/>
      <c r="VVM55" s="55"/>
      <c r="VVN55" s="55"/>
      <c r="VVO55" s="55"/>
      <c r="VVP55" s="55"/>
      <c r="VVQ55" s="55"/>
      <c r="VVR55" s="55"/>
      <c r="VVS55" s="55"/>
      <c r="VVT55" s="55"/>
      <c r="VVU55" s="55"/>
      <c r="VVV55" s="55"/>
      <c r="VVW55" s="55"/>
      <c r="VVX55" s="55"/>
      <c r="VVY55" s="55"/>
      <c r="VVZ55" s="55"/>
      <c r="VWA55" s="55"/>
      <c r="VWB55" s="55"/>
      <c r="VWC55" s="55"/>
      <c r="VWD55" s="55"/>
      <c r="VWE55" s="55"/>
      <c r="VWF55" s="55"/>
      <c r="VWG55" s="55"/>
      <c r="VWH55" s="55"/>
      <c r="VWI55" s="55"/>
      <c r="VWJ55" s="55"/>
      <c r="VWK55" s="55"/>
      <c r="VWL55" s="55"/>
      <c r="VWM55" s="55"/>
      <c r="VWN55" s="55"/>
      <c r="VWO55" s="55"/>
      <c r="VWP55" s="55"/>
      <c r="VWQ55" s="55"/>
      <c r="VWR55" s="55"/>
      <c r="VWS55" s="55"/>
      <c r="VWT55" s="55"/>
      <c r="VWU55" s="55"/>
      <c r="VWV55" s="55"/>
      <c r="VWW55" s="55"/>
      <c r="VWX55" s="55"/>
      <c r="VWY55" s="55"/>
      <c r="VWZ55" s="55"/>
      <c r="VXA55" s="55"/>
      <c r="VXB55" s="55"/>
      <c r="VXC55" s="55"/>
      <c r="VXD55" s="55"/>
      <c r="VXE55" s="55"/>
      <c r="VXF55" s="55"/>
      <c r="VXG55" s="55"/>
      <c r="VXH55" s="55"/>
      <c r="VXI55" s="55"/>
      <c r="VXJ55" s="55"/>
      <c r="VXK55" s="55"/>
      <c r="VXL55" s="55"/>
      <c r="VXM55" s="55"/>
      <c r="VXN55" s="55"/>
      <c r="VXO55" s="55"/>
      <c r="VXP55" s="55"/>
      <c r="VXQ55" s="55"/>
      <c r="VXR55" s="55"/>
      <c r="VXS55" s="55"/>
      <c r="VXT55" s="55"/>
      <c r="VXU55" s="55"/>
      <c r="VXV55" s="55"/>
      <c r="VXW55" s="55"/>
      <c r="VXX55" s="55"/>
      <c r="VXY55" s="55"/>
      <c r="VXZ55" s="55"/>
      <c r="VYA55" s="55"/>
      <c r="VYB55" s="55"/>
      <c r="VYC55" s="55"/>
      <c r="VYD55" s="55"/>
      <c r="VYE55" s="55"/>
      <c r="VYF55" s="55"/>
      <c r="VYG55" s="55"/>
      <c r="VYH55" s="55"/>
      <c r="VYI55" s="55"/>
      <c r="VYJ55" s="55"/>
      <c r="VYK55" s="55"/>
      <c r="VYL55" s="55"/>
      <c r="VYM55" s="55"/>
      <c r="VYN55" s="55"/>
      <c r="VYO55" s="55"/>
      <c r="VYP55" s="55"/>
      <c r="VYQ55" s="55"/>
      <c r="VYR55" s="55"/>
      <c r="VYS55" s="55"/>
      <c r="VYT55" s="55"/>
      <c r="VYU55" s="55"/>
      <c r="VYV55" s="55"/>
      <c r="VYW55" s="55"/>
      <c r="VYX55" s="55"/>
      <c r="VYY55" s="55"/>
      <c r="VYZ55" s="55"/>
      <c r="VZA55" s="55"/>
      <c r="VZB55" s="55"/>
      <c r="VZC55" s="55"/>
      <c r="VZD55" s="55"/>
      <c r="VZE55" s="55"/>
      <c r="VZF55" s="55"/>
      <c r="VZG55" s="55"/>
      <c r="VZH55" s="55"/>
      <c r="VZI55" s="55"/>
      <c r="VZJ55" s="55"/>
      <c r="VZK55" s="55"/>
      <c r="VZL55" s="55"/>
      <c r="VZM55" s="55"/>
      <c r="VZN55" s="55"/>
      <c r="VZO55" s="55"/>
      <c r="VZP55" s="55"/>
      <c r="VZQ55" s="55"/>
      <c r="VZR55" s="55"/>
      <c r="VZS55" s="55"/>
      <c r="VZT55" s="55"/>
      <c r="VZU55" s="55"/>
      <c r="VZV55" s="55"/>
      <c r="VZW55" s="55"/>
      <c r="VZX55" s="55"/>
      <c r="VZY55" s="55"/>
      <c r="VZZ55" s="55"/>
      <c r="WAA55" s="55"/>
      <c r="WAB55" s="55"/>
      <c r="WAC55" s="55"/>
      <c r="WAD55" s="55"/>
      <c r="WAE55" s="55"/>
      <c r="WAF55" s="55"/>
      <c r="WAG55" s="55"/>
      <c r="WAH55" s="55"/>
      <c r="WAI55" s="55"/>
      <c r="WAJ55" s="55"/>
      <c r="WAK55" s="55"/>
      <c r="WAL55" s="55"/>
      <c r="WAM55" s="55"/>
      <c r="WAN55" s="55"/>
      <c r="WAO55" s="55"/>
      <c r="WAP55" s="55"/>
      <c r="WAQ55" s="55"/>
      <c r="WAR55" s="55"/>
      <c r="WAS55" s="55"/>
      <c r="WAT55" s="55"/>
      <c r="WAU55" s="55"/>
      <c r="WAV55" s="55"/>
      <c r="WAW55" s="55"/>
      <c r="WAX55" s="55"/>
      <c r="WAY55" s="55"/>
      <c r="WAZ55" s="55"/>
      <c r="WBA55" s="55"/>
      <c r="WBB55" s="55"/>
      <c r="WBC55" s="55"/>
      <c r="WBD55" s="55"/>
      <c r="WBE55" s="55"/>
      <c r="WBF55" s="55"/>
      <c r="WBG55" s="55"/>
      <c r="WBH55" s="55"/>
      <c r="WBI55" s="55"/>
      <c r="WBJ55" s="55"/>
      <c r="WBK55" s="55"/>
      <c r="WBL55" s="55"/>
      <c r="WBM55" s="55"/>
      <c r="WBN55" s="55"/>
      <c r="WBO55" s="55"/>
      <c r="WBP55" s="55"/>
      <c r="WBQ55" s="55"/>
      <c r="WBR55" s="55"/>
      <c r="WBS55" s="55"/>
      <c r="WBT55" s="55"/>
      <c r="WBU55" s="55"/>
      <c r="WBV55" s="55"/>
      <c r="WBW55" s="55"/>
      <c r="WBX55" s="55"/>
      <c r="WBY55" s="55"/>
      <c r="WBZ55" s="55"/>
      <c r="WCA55" s="55"/>
      <c r="WCB55" s="55"/>
      <c r="WCC55" s="55"/>
      <c r="WCD55" s="55"/>
      <c r="WCE55" s="55"/>
      <c r="WCF55" s="55"/>
      <c r="WCG55" s="55"/>
      <c r="WCH55" s="55"/>
      <c r="WCI55" s="55"/>
      <c r="WCJ55" s="55"/>
      <c r="WCK55" s="55"/>
      <c r="WCL55" s="55"/>
      <c r="WCM55" s="55"/>
      <c r="WCN55" s="55"/>
      <c r="WCO55" s="55"/>
      <c r="WCP55" s="55"/>
      <c r="WCQ55" s="55"/>
      <c r="WCR55" s="55"/>
      <c r="WCS55" s="55"/>
      <c r="WCT55" s="55"/>
      <c r="WCU55" s="55"/>
      <c r="WCV55" s="55"/>
      <c r="WCW55" s="55"/>
      <c r="WCX55" s="55"/>
      <c r="WCY55" s="55"/>
      <c r="WCZ55" s="55"/>
      <c r="WDA55" s="55"/>
      <c r="WDB55" s="55"/>
      <c r="WDC55" s="55"/>
      <c r="WDD55" s="55"/>
      <c r="WDE55" s="55"/>
      <c r="WDF55" s="55"/>
      <c r="WDG55" s="55"/>
      <c r="WDH55" s="55"/>
      <c r="WDI55" s="55"/>
      <c r="WDJ55" s="55"/>
      <c r="WDK55" s="55"/>
      <c r="WDL55" s="55"/>
      <c r="WDM55" s="55"/>
      <c r="WDN55" s="55"/>
      <c r="WDO55" s="55"/>
      <c r="WDP55" s="55"/>
      <c r="WDQ55" s="55"/>
      <c r="WDR55" s="55"/>
      <c r="WDS55" s="55"/>
      <c r="WDT55" s="55"/>
      <c r="WDU55" s="55"/>
      <c r="WDV55" s="55"/>
      <c r="WDW55" s="55"/>
      <c r="WDX55" s="55"/>
      <c r="WDY55" s="55"/>
      <c r="WDZ55" s="55"/>
      <c r="WEA55" s="55"/>
      <c r="WEB55" s="55"/>
      <c r="WEC55" s="55"/>
      <c r="WED55" s="55"/>
      <c r="WEE55" s="55"/>
      <c r="WEF55" s="55"/>
      <c r="WEG55" s="55"/>
      <c r="WEH55" s="55"/>
      <c r="WEI55" s="55"/>
      <c r="WEJ55" s="55"/>
      <c r="WEK55" s="55"/>
      <c r="WEL55" s="55"/>
      <c r="WEM55" s="55"/>
      <c r="WEN55" s="55"/>
      <c r="WEO55" s="55"/>
      <c r="WEP55" s="55"/>
      <c r="WEQ55" s="55"/>
      <c r="WER55" s="55"/>
      <c r="WES55" s="55"/>
      <c r="WET55" s="55"/>
      <c r="WEU55" s="55"/>
      <c r="WEV55" s="55"/>
      <c r="WEW55" s="55"/>
      <c r="WEX55" s="55"/>
      <c r="WEY55" s="55"/>
      <c r="WEZ55" s="55"/>
      <c r="WFA55" s="55"/>
      <c r="WFB55" s="55"/>
      <c r="WFC55" s="55"/>
      <c r="WFD55" s="55"/>
      <c r="WFE55" s="55"/>
      <c r="WFF55" s="55"/>
      <c r="WFG55" s="55"/>
      <c r="WFH55" s="55"/>
      <c r="WFI55" s="55"/>
      <c r="WFJ55" s="55"/>
      <c r="WFK55" s="55"/>
      <c r="WFL55" s="55"/>
      <c r="WFM55" s="55"/>
      <c r="WFN55" s="55"/>
      <c r="WFO55" s="55"/>
      <c r="WFP55" s="55"/>
      <c r="WFQ55" s="55"/>
      <c r="WFR55" s="55"/>
      <c r="WFS55" s="55"/>
      <c r="WFT55" s="55"/>
      <c r="WFU55" s="55"/>
      <c r="WFV55" s="55"/>
      <c r="WFW55" s="55"/>
      <c r="WFX55" s="55"/>
      <c r="WFY55" s="55"/>
      <c r="WFZ55" s="55"/>
      <c r="WGA55" s="55"/>
      <c r="WGB55" s="55"/>
      <c r="WGC55" s="55"/>
      <c r="WGD55" s="55"/>
      <c r="WGE55" s="55"/>
      <c r="WGF55" s="55"/>
      <c r="WGG55" s="55"/>
      <c r="WGH55" s="55"/>
      <c r="WGI55" s="55"/>
      <c r="WGJ55" s="55"/>
      <c r="WGK55" s="55"/>
      <c r="WGL55" s="55"/>
      <c r="WGM55" s="55"/>
      <c r="WGN55" s="55"/>
      <c r="WGO55" s="55"/>
      <c r="WGP55" s="55"/>
      <c r="WGQ55" s="55"/>
      <c r="WGR55" s="55"/>
      <c r="WGS55" s="55"/>
      <c r="WGT55" s="55"/>
      <c r="WGU55" s="55"/>
      <c r="WGV55" s="55"/>
      <c r="WGW55" s="55"/>
      <c r="WGX55" s="55"/>
      <c r="WGY55" s="55"/>
      <c r="WGZ55" s="55"/>
      <c r="WHA55" s="55"/>
      <c r="WHB55" s="55"/>
      <c r="WHC55" s="55"/>
      <c r="WHD55" s="55"/>
      <c r="WHE55" s="55"/>
      <c r="WHF55" s="55"/>
      <c r="WHG55" s="55"/>
      <c r="WHH55" s="55"/>
      <c r="WHI55" s="55"/>
      <c r="WHJ55" s="55"/>
      <c r="WHK55" s="55"/>
      <c r="WHL55" s="55"/>
      <c r="WHM55" s="55"/>
      <c r="WHN55" s="55"/>
      <c r="WHO55" s="55"/>
      <c r="WHP55" s="55"/>
      <c r="WHQ55" s="55"/>
      <c r="WHR55" s="55"/>
      <c r="WHS55" s="55"/>
      <c r="WHT55" s="55"/>
      <c r="WHU55" s="55"/>
      <c r="WHV55" s="55"/>
      <c r="WHW55" s="55"/>
      <c r="WHX55" s="55"/>
      <c r="WHY55" s="55"/>
      <c r="WHZ55" s="55"/>
      <c r="WIA55" s="55"/>
      <c r="WIB55" s="55"/>
      <c r="WIC55" s="55"/>
      <c r="WID55" s="55"/>
      <c r="WIE55" s="55"/>
      <c r="WIF55" s="55"/>
      <c r="WIG55" s="55"/>
      <c r="WIH55" s="55"/>
      <c r="WII55" s="55"/>
      <c r="WIJ55" s="55"/>
      <c r="WIK55" s="55"/>
      <c r="WIL55" s="55"/>
      <c r="WIM55" s="55"/>
      <c r="WIN55" s="55"/>
      <c r="WIO55" s="55"/>
      <c r="WIP55" s="55"/>
      <c r="WIQ55" s="55"/>
      <c r="WIR55" s="55"/>
      <c r="WIS55" s="55"/>
      <c r="WIT55" s="55"/>
      <c r="WIU55" s="55"/>
      <c r="WIV55" s="55"/>
      <c r="WIW55" s="55"/>
      <c r="WIX55" s="55"/>
      <c r="WIY55" s="55"/>
      <c r="WIZ55" s="55"/>
      <c r="WJA55" s="55"/>
      <c r="WJB55" s="55"/>
      <c r="WJC55" s="55"/>
      <c r="WJD55" s="55"/>
      <c r="WJE55" s="55"/>
      <c r="WJF55" s="55"/>
      <c r="WJG55" s="55"/>
      <c r="WJH55" s="55"/>
      <c r="WJI55" s="55"/>
      <c r="WJJ55" s="55"/>
      <c r="WJK55" s="55"/>
      <c r="WJL55" s="55"/>
      <c r="WJM55" s="55"/>
      <c r="WJN55" s="55"/>
      <c r="WJO55" s="55"/>
      <c r="WJP55" s="55"/>
      <c r="WJQ55" s="55"/>
      <c r="WJR55" s="55"/>
      <c r="WJS55" s="55"/>
      <c r="WJT55" s="55"/>
      <c r="WJU55" s="55"/>
      <c r="WJV55" s="55"/>
      <c r="WJW55" s="55"/>
      <c r="WJX55" s="55"/>
      <c r="WJY55" s="55"/>
      <c r="WJZ55" s="55"/>
      <c r="WKA55" s="55"/>
      <c r="WKB55" s="55"/>
      <c r="WKC55" s="55"/>
      <c r="WKD55" s="55"/>
      <c r="WKE55" s="55"/>
      <c r="WKF55" s="55"/>
      <c r="WKG55" s="55"/>
      <c r="WKH55" s="55"/>
      <c r="WKI55" s="55"/>
      <c r="WKJ55" s="55"/>
      <c r="WKK55" s="55"/>
      <c r="WKL55" s="55"/>
      <c r="WKM55" s="55"/>
      <c r="WKN55" s="55"/>
      <c r="WKO55" s="55"/>
      <c r="WKP55" s="55"/>
      <c r="WKQ55" s="55"/>
      <c r="WKR55" s="55"/>
      <c r="WKS55" s="55"/>
      <c r="WKT55" s="55"/>
      <c r="WKU55" s="55"/>
      <c r="WKV55" s="55"/>
      <c r="WKW55" s="55"/>
      <c r="WKX55" s="55"/>
      <c r="WKY55" s="55"/>
      <c r="WKZ55" s="55"/>
      <c r="WLA55" s="55"/>
      <c r="WLB55" s="55"/>
      <c r="WLC55" s="55"/>
      <c r="WLD55" s="55"/>
      <c r="WLE55" s="55"/>
      <c r="WLF55" s="55"/>
      <c r="WLG55" s="55"/>
      <c r="WLH55" s="55"/>
      <c r="WLI55" s="55"/>
      <c r="WLJ55" s="55"/>
      <c r="WLK55" s="55"/>
      <c r="WLL55" s="55"/>
      <c r="WLM55" s="55"/>
      <c r="WLN55" s="55"/>
      <c r="WLO55" s="55"/>
      <c r="WLP55" s="55"/>
      <c r="WLQ55" s="55"/>
      <c r="WLR55" s="55"/>
      <c r="WLS55" s="55"/>
      <c r="WLT55" s="55"/>
      <c r="WLU55" s="55"/>
      <c r="WLV55" s="55"/>
      <c r="WLW55" s="55"/>
      <c r="WLX55" s="55"/>
      <c r="WLY55" s="55"/>
      <c r="WLZ55" s="55"/>
      <c r="WMA55" s="55"/>
      <c r="WMB55" s="55"/>
      <c r="WMC55" s="55"/>
      <c r="WMD55" s="55"/>
      <c r="WME55" s="55"/>
      <c r="WMF55" s="55"/>
      <c r="WMG55" s="55"/>
      <c r="WMH55" s="55"/>
      <c r="WMI55" s="55"/>
      <c r="WMJ55" s="55"/>
      <c r="WMK55" s="55"/>
      <c r="WML55" s="55"/>
      <c r="WMM55" s="55"/>
      <c r="WMN55" s="55"/>
      <c r="WMO55" s="55"/>
      <c r="WMP55" s="55"/>
      <c r="WMQ55" s="55"/>
      <c r="WMR55" s="55"/>
      <c r="WMS55" s="55"/>
      <c r="WMT55" s="55"/>
      <c r="WMU55" s="55"/>
      <c r="WMV55" s="55"/>
      <c r="WMW55" s="55"/>
      <c r="WMX55" s="55"/>
      <c r="WMY55" s="55"/>
      <c r="WMZ55" s="55"/>
      <c r="WNA55" s="55"/>
      <c r="WNB55" s="55"/>
      <c r="WNC55" s="55"/>
      <c r="WND55" s="55"/>
      <c r="WNE55" s="55"/>
      <c r="WNF55" s="55"/>
      <c r="WNG55" s="55"/>
      <c r="WNH55" s="55"/>
      <c r="WNI55" s="55"/>
      <c r="WNJ55" s="55"/>
      <c r="WNK55" s="55"/>
      <c r="WNL55" s="55"/>
      <c r="WNM55" s="55"/>
      <c r="WNN55" s="55"/>
      <c r="WNO55" s="55"/>
      <c r="WNP55" s="55"/>
      <c r="WNQ55" s="55"/>
      <c r="WNR55" s="55"/>
      <c r="WNS55" s="55"/>
      <c r="WNT55" s="55"/>
      <c r="WNU55" s="55"/>
      <c r="WNV55" s="55"/>
      <c r="WNW55" s="55"/>
      <c r="WNX55" s="55"/>
      <c r="WNY55" s="55"/>
      <c r="WNZ55" s="55"/>
      <c r="WOA55" s="55"/>
      <c r="WOB55" s="55"/>
      <c r="WOC55" s="55"/>
      <c r="WOD55" s="55"/>
      <c r="WOE55" s="55"/>
      <c r="WOF55" s="55"/>
      <c r="WOG55" s="55"/>
      <c r="WOH55" s="55"/>
      <c r="WOI55" s="55"/>
      <c r="WOJ55" s="55"/>
      <c r="WOK55" s="55"/>
      <c r="WOL55" s="55"/>
      <c r="WOM55" s="55"/>
      <c r="WON55" s="55"/>
      <c r="WOO55" s="55"/>
      <c r="WOP55" s="55"/>
      <c r="WOQ55" s="55"/>
      <c r="WOR55" s="55"/>
      <c r="WOS55" s="55"/>
      <c r="WOT55" s="55"/>
      <c r="WOU55" s="55"/>
      <c r="WOV55" s="55"/>
      <c r="WOW55" s="55"/>
      <c r="WOX55" s="55"/>
      <c r="WOY55" s="55"/>
      <c r="WOZ55" s="55"/>
      <c r="WPA55" s="55"/>
      <c r="WPB55" s="55"/>
      <c r="WPC55" s="55"/>
      <c r="WPD55" s="55"/>
      <c r="WPE55" s="55"/>
      <c r="WPF55" s="55"/>
      <c r="WPG55" s="55"/>
      <c r="WPH55" s="55"/>
      <c r="WPI55" s="55"/>
      <c r="WPJ55" s="55"/>
      <c r="WPK55" s="55"/>
      <c r="WPL55" s="55"/>
      <c r="WPM55" s="55"/>
      <c r="WPN55" s="55"/>
      <c r="WPO55" s="55"/>
      <c r="WPP55" s="55"/>
      <c r="WPQ55" s="55"/>
      <c r="WPR55" s="55"/>
      <c r="WPS55" s="55"/>
      <c r="WPT55" s="55"/>
      <c r="WPU55" s="55"/>
      <c r="WPV55" s="55"/>
      <c r="WPW55" s="55"/>
      <c r="WPX55" s="55"/>
      <c r="WPY55" s="55"/>
      <c r="WPZ55" s="55"/>
      <c r="WQA55" s="55"/>
      <c r="WQB55" s="55"/>
      <c r="WQC55" s="55"/>
      <c r="WQD55" s="55"/>
      <c r="WQE55" s="55"/>
      <c r="WQF55" s="55"/>
      <c r="WQG55" s="55"/>
      <c r="WQH55" s="55"/>
      <c r="WQI55" s="55"/>
      <c r="WQJ55" s="55"/>
      <c r="WQK55" s="55"/>
      <c r="WQL55" s="55"/>
      <c r="WQM55" s="55"/>
      <c r="WQN55" s="55"/>
      <c r="WQO55" s="55"/>
      <c r="WQP55" s="55"/>
      <c r="WQQ55" s="55"/>
      <c r="WQR55" s="55"/>
      <c r="WQS55" s="55"/>
      <c r="WQT55" s="55"/>
      <c r="WQU55" s="55"/>
      <c r="WQV55" s="55"/>
      <c r="WQW55" s="55"/>
      <c r="WQX55" s="55"/>
      <c r="WQY55" s="55"/>
      <c r="WQZ55" s="55"/>
      <c r="WRA55" s="55"/>
      <c r="WRB55" s="55"/>
      <c r="WRC55" s="55"/>
      <c r="WRD55" s="55"/>
      <c r="WRE55" s="55"/>
      <c r="WRF55" s="55"/>
      <c r="WRG55" s="55"/>
      <c r="WRH55" s="55"/>
      <c r="WRI55" s="55"/>
      <c r="WRJ55" s="55"/>
      <c r="WRK55" s="55"/>
      <c r="WRL55" s="55"/>
      <c r="WRM55" s="55"/>
      <c r="WRN55" s="55"/>
      <c r="WRO55" s="55"/>
      <c r="WRP55" s="55"/>
      <c r="WRQ55" s="55"/>
      <c r="WRR55" s="55"/>
      <c r="WRS55" s="55"/>
      <c r="WRT55" s="55"/>
      <c r="WRU55" s="55"/>
      <c r="WRV55" s="55"/>
      <c r="WRW55" s="55"/>
      <c r="WRX55" s="55"/>
      <c r="WRY55" s="55"/>
      <c r="WRZ55" s="55"/>
      <c r="WSA55" s="55"/>
      <c r="WSB55" s="55"/>
      <c r="WSC55" s="55"/>
      <c r="WSD55" s="55"/>
      <c r="WSE55" s="55"/>
      <c r="WSF55" s="55"/>
      <c r="WSG55" s="55"/>
      <c r="WSH55" s="55"/>
      <c r="WSI55" s="55"/>
      <c r="WSJ55" s="55"/>
      <c r="WSK55" s="55"/>
      <c r="WSL55" s="55"/>
      <c r="WSM55" s="55"/>
      <c r="WSN55" s="55"/>
      <c r="WSO55" s="55"/>
      <c r="WSP55" s="55"/>
      <c r="WSQ55" s="55"/>
      <c r="WSR55" s="55"/>
      <c r="WSS55" s="55"/>
      <c r="WST55" s="55"/>
      <c r="WSU55" s="55"/>
      <c r="WSV55" s="55"/>
      <c r="WSW55" s="55"/>
      <c r="WSX55" s="55"/>
      <c r="WSY55" s="55"/>
      <c r="WSZ55" s="55"/>
      <c r="WTA55" s="55"/>
      <c r="WTB55" s="55"/>
      <c r="WTC55" s="55"/>
      <c r="WTD55" s="55"/>
      <c r="WTE55" s="55"/>
      <c r="WTF55" s="55"/>
      <c r="WTG55" s="55"/>
      <c r="WTH55" s="55"/>
      <c r="WTI55" s="55"/>
      <c r="WTJ55" s="55"/>
      <c r="WTK55" s="55"/>
      <c r="WTL55" s="55"/>
      <c r="WTM55" s="55"/>
      <c r="WTN55" s="55"/>
      <c r="WTO55" s="55"/>
      <c r="WTP55" s="55"/>
      <c r="WTQ55" s="55"/>
      <c r="WTR55" s="55"/>
      <c r="WTS55" s="55"/>
      <c r="WTT55" s="55"/>
      <c r="WTU55" s="55"/>
      <c r="WTV55" s="55"/>
      <c r="WTW55" s="55"/>
      <c r="WTX55" s="55"/>
      <c r="WTY55" s="55"/>
      <c r="WTZ55" s="55"/>
      <c r="WUA55" s="55"/>
      <c r="WUB55" s="55"/>
      <c r="WUC55" s="55"/>
      <c r="WUD55" s="55"/>
      <c r="WUE55" s="55"/>
      <c r="WUF55" s="55"/>
      <c r="WUG55" s="55"/>
      <c r="WUH55" s="55"/>
      <c r="WUI55" s="55"/>
      <c r="WUJ55" s="55"/>
      <c r="WUK55" s="55"/>
      <c r="WUL55" s="55"/>
      <c r="WUM55" s="55"/>
      <c r="WUN55" s="55"/>
      <c r="WUO55" s="55"/>
      <c r="WUP55" s="55"/>
      <c r="WUQ55" s="55"/>
      <c r="WUR55" s="55"/>
      <c r="WUS55" s="55"/>
      <c r="WUT55" s="55"/>
      <c r="WUU55" s="55"/>
      <c r="WUV55" s="55"/>
      <c r="WUW55" s="55"/>
      <c r="WUX55" s="55"/>
      <c r="WUY55" s="55"/>
      <c r="WUZ55" s="55"/>
      <c r="WVA55" s="55"/>
      <c r="WVB55" s="55"/>
      <c r="WVC55" s="55"/>
      <c r="WVD55" s="55"/>
      <c r="WVE55" s="55"/>
      <c r="WVF55" s="55"/>
      <c r="WVG55" s="55"/>
      <c r="WVH55" s="55"/>
      <c r="WVI55" s="55"/>
      <c r="WVJ55" s="55"/>
      <c r="WVK55" s="55"/>
      <c r="WVL55" s="55"/>
      <c r="WVM55" s="55"/>
      <c r="WVN55" s="55"/>
      <c r="WVO55" s="55"/>
      <c r="WVP55" s="55"/>
      <c r="WVQ55" s="55"/>
      <c r="WVR55" s="55"/>
      <c r="WVS55" s="55"/>
      <c r="WVT55" s="55"/>
      <c r="WVU55" s="55"/>
      <c r="WVV55" s="55"/>
      <c r="WVW55" s="55"/>
      <c r="WVX55" s="55"/>
      <c r="WVY55" s="55"/>
      <c r="WVZ55" s="55"/>
      <c r="WWA55" s="55"/>
      <c r="WWB55" s="55"/>
      <c r="WWC55" s="55"/>
      <c r="WWD55" s="55"/>
      <c r="WWE55" s="55"/>
      <c r="WWF55" s="55"/>
      <c r="WWG55" s="55"/>
      <c r="WWH55" s="55"/>
      <c r="WWI55" s="55"/>
      <c r="WWJ55" s="55"/>
      <c r="WWK55" s="55"/>
      <c r="WWL55" s="55"/>
      <c r="WWM55" s="55"/>
      <c r="WWN55" s="55"/>
      <c r="WWO55" s="55"/>
      <c r="WWP55" s="55"/>
      <c r="WWQ55" s="55"/>
      <c r="WWR55" s="55"/>
      <c r="WWS55" s="55"/>
      <c r="WWT55" s="55"/>
      <c r="WWU55" s="55"/>
      <c r="WWV55" s="55"/>
      <c r="WWW55" s="55"/>
      <c r="WWX55" s="55"/>
      <c r="WWY55" s="55"/>
      <c r="WWZ55" s="55"/>
      <c r="WXA55" s="55"/>
      <c r="WXB55" s="55"/>
      <c r="WXC55" s="55"/>
      <c r="WXD55" s="55"/>
      <c r="WXE55" s="55"/>
      <c r="WXF55" s="55"/>
      <c r="WXG55" s="55"/>
      <c r="WXH55" s="55"/>
      <c r="WXI55" s="55"/>
      <c r="WXJ55" s="55"/>
      <c r="WXK55" s="55"/>
      <c r="WXL55" s="55"/>
      <c r="WXM55" s="55"/>
      <c r="WXN55" s="55"/>
      <c r="WXO55" s="55"/>
      <c r="WXP55" s="55"/>
      <c r="WXQ55" s="55"/>
      <c r="WXR55" s="55"/>
      <c r="WXS55" s="55"/>
      <c r="WXT55" s="55"/>
      <c r="WXU55" s="55"/>
      <c r="WXV55" s="55"/>
      <c r="WXW55" s="55"/>
      <c r="WXX55" s="55"/>
      <c r="WXY55" s="55"/>
      <c r="WXZ55" s="55"/>
      <c r="WYA55" s="55"/>
      <c r="WYB55" s="55"/>
      <c r="WYC55" s="55"/>
      <c r="WYD55" s="55"/>
      <c r="WYE55" s="55"/>
      <c r="WYF55" s="55"/>
      <c r="WYG55" s="55"/>
      <c r="WYH55" s="55"/>
      <c r="WYI55" s="55"/>
      <c r="WYJ55" s="55"/>
      <c r="WYK55" s="55"/>
      <c r="WYL55" s="55"/>
      <c r="WYM55" s="55"/>
      <c r="WYN55" s="55"/>
      <c r="WYO55" s="55"/>
      <c r="WYP55" s="55"/>
      <c r="WYQ55" s="55"/>
      <c r="WYR55" s="55"/>
      <c r="WYS55" s="55"/>
      <c r="WYT55" s="55"/>
      <c r="WYU55" s="55"/>
      <c r="WYV55" s="55"/>
      <c r="WYW55" s="55"/>
      <c r="WYX55" s="55"/>
      <c r="WYY55" s="55"/>
      <c r="WYZ55" s="55"/>
      <c r="WZA55" s="55"/>
      <c r="WZB55" s="55"/>
      <c r="WZC55" s="55"/>
      <c r="WZD55" s="55"/>
      <c r="WZE55" s="55"/>
      <c r="WZF55" s="55"/>
      <c r="WZG55" s="55"/>
      <c r="WZH55" s="55"/>
      <c r="WZI55" s="55"/>
      <c r="WZJ55" s="55"/>
      <c r="WZK55" s="55"/>
      <c r="WZL55" s="55"/>
      <c r="WZM55" s="55"/>
      <c r="WZN55" s="55"/>
      <c r="WZO55" s="55"/>
      <c r="WZP55" s="55"/>
      <c r="WZQ55" s="55"/>
      <c r="WZR55" s="55"/>
      <c r="WZS55" s="55"/>
      <c r="WZT55" s="55"/>
      <c r="WZU55" s="55"/>
      <c r="WZV55" s="55"/>
      <c r="WZW55" s="55"/>
      <c r="WZX55" s="55"/>
      <c r="WZY55" s="55"/>
      <c r="WZZ55" s="55"/>
      <c r="XAA55" s="55"/>
      <c r="XAB55" s="55"/>
      <c r="XAC55" s="55"/>
      <c r="XAD55" s="55"/>
      <c r="XAE55" s="55"/>
      <c r="XAF55" s="55"/>
      <c r="XAG55" s="55"/>
      <c r="XAH55" s="55"/>
      <c r="XAI55" s="55"/>
      <c r="XAJ55" s="55"/>
      <c r="XAK55" s="55"/>
      <c r="XAL55" s="55"/>
      <c r="XAM55" s="55"/>
      <c r="XAN55" s="55"/>
      <c r="XAO55" s="55"/>
      <c r="XAP55" s="55"/>
      <c r="XAQ55" s="55"/>
      <c r="XAR55" s="55"/>
      <c r="XAS55" s="55"/>
      <c r="XAT55" s="55"/>
      <c r="XAU55" s="55"/>
      <c r="XAV55" s="55"/>
      <c r="XAW55" s="55"/>
      <c r="XAX55" s="55"/>
      <c r="XAY55" s="55"/>
      <c r="XAZ55" s="55"/>
      <c r="XBA55" s="55"/>
      <c r="XBB55" s="55"/>
      <c r="XBC55" s="55"/>
      <c r="XBD55" s="55"/>
      <c r="XBE55" s="55"/>
      <c r="XBF55" s="55"/>
      <c r="XBG55" s="55"/>
      <c r="XBH55" s="55"/>
      <c r="XBI55" s="55"/>
      <c r="XBJ55" s="55"/>
      <c r="XBK55" s="55"/>
      <c r="XBL55" s="55"/>
      <c r="XBM55" s="55"/>
      <c r="XBN55" s="55"/>
      <c r="XBO55" s="55"/>
      <c r="XBP55" s="55"/>
      <c r="XBQ55" s="55"/>
      <c r="XBR55" s="55"/>
      <c r="XBS55" s="55"/>
      <c r="XBT55" s="55"/>
      <c r="XBU55" s="55"/>
      <c r="XBV55" s="55"/>
      <c r="XBW55" s="55"/>
      <c r="XBX55" s="55"/>
      <c r="XBY55" s="55"/>
      <c r="XBZ55" s="55"/>
      <c r="XCA55" s="55"/>
      <c r="XCB55" s="55"/>
      <c r="XCC55" s="55"/>
      <c r="XCD55" s="55"/>
      <c r="XCE55" s="55"/>
      <c r="XCF55" s="55"/>
      <c r="XCG55" s="55"/>
      <c r="XCH55" s="55"/>
      <c r="XCI55" s="55"/>
      <c r="XCJ55" s="55"/>
      <c r="XCK55" s="55"/>
      <c r="XCL55" s="55"/>
      <c r="XCM55" s="55"/>
      <c r="XCN55" s="55"/>
      <c r="XCO55" s="55"/>
      <c r="XCP55" s="55"/>
      <c r="XCQ55" s="55"/>
      <c r="XCR55" s="55"/>
      <c r="XCS55" s="55"/>
      <c r="XCT55" s="55"/>
      <c r="XCU55" s="55"/>
      <c r="XCV55" s="55"/>
      <c r="XCW55" s="55"/>
      <c r="XCX55" s="55"/>
      <c r="XCY55" s="55"/>
      <c r="XCZ55" s="55"/>
      <c r="XDA55" s="55"/>
      <c r="XDB55" s="55"/>
      <c r="XDC55" s="55"/>
      <c r="XDD55" s="55"/>
      <c r="XDE55" s="55"/>
      <c r="XDF55" s="55"/>
      <c r="XDG55" s="55"/>
      <c r="XDH55" s="55"/>
      <c r="XDI55" s="55"/>
      <c r="XDJ55" s="55"/>
      <c r="XDK55" s="55"/>
      <c r="XDL55" s="55"/>
      <c r="XDM55" s="55"/>
      <c r="XDN55" s="55"/>
      <c r="XDO55" s="55"/>
      <c r="XDP55" s="55"/>
      <c r="XDQ55" s="55"/>
      <c r="XDR55" s="55"/>
      <c r="XDS55" s="55"/>
      <c r="XDT55" s="55"/>
      <c r="XDU55" s="55"/>
      <c r="XDV55" s="55"/>
      <c r="XDW55" s="55"/>
      <c r="XDX55" s="55"/>
      <c r="XDY55" s="55"/>
      <c r="XDZ55" s="55"/>
      <c r="XEA55" s="55"/>
      <c r="XEB55" s="55"/>
      <c r="XEC55" s="55"/>
      <c r="XED55" s="55"/>
      <c r="XEE55" s="55"/>
      <c r="XEF55" s="55"/>
      <c r="XEG55" s="55"/>
      <c r="XEH55" s="55"/>
      <c r="XEI55" s="55"/>
      <c r="XEJ55" s="55"/>
      <c r="XEK55" s="55"/>
      <c r="XEL55" s="55"/>
      <c r="XEM55" s="55"/>
      <c r="XEN55" s="55"/>
      <c r="XEO55" s="55"/>
      <c r="XEP55" s="55"/>
      <c r="XEQ55" s="55"/>
      <c r="XER55" s="55"/>
      <c r="XES55" s="55"/>
      <c r="XET55" s="55"/>
      <c r="XEU55" s="55"/>
      <c r="XEV55" s="55"/>
      <c r="XEW55" s="55"/>
      <c r="XEX55" s="55"/>
      <c r="XEY55" s="55"/>
      <c r="XEZ55" s="55"/>
      <c r="XFA55" s="55"/>
      <c r="XFB55" s="55"/>
      <c r="XFC55" s="55"/>
      <c r="XFD55" s="55"/>
    </row>
    <row r="56" spans="1:16384" x14ac:dyDescent="0.15">
      <c r="A56" s="20"/>
      <c r="B56" s="24"/>
      <c r="C56" s="20" t="s">
        <v>1437</v>
      </c>
      <c r="D56" s="20"/>
      <c r="E56" s="20"/>
      <c r="F56" s="20"/>
      <c r="G56" s="56">
        <f>SUM(G55)</f>
        <v>0</v>
      </c>
      <c r="H56" s="56">
        <f t="shared" ref="H56:O56" si="12">SUM(H55)</f>
        <v>0</v>
      </c>
      <c r="I56" s="56">
        <f t="shared" si="12"/>
        <v>0</v>
      </c>
      <c r="J56" s="56">
        <f t="shared" si="12"/>
        <v>44</v>
      </c>
      <c r="K56" s="56">
        <f t="shared" si="12"/>
        <v>44</v>
      </c>
      <c r="L56" s="56">
        <f t="shared" si="12"/>
        <v>0</v>
      </c>
      <c r="M56" s="56">
        <f t="shared" si="12"/>
        <v>0</v>
      </c>
      <c r="N56" s="56">
        <f t="shared" si="12"/>
        <v>0</v>
      </c>
      <c r="O56" s="56">
        <f t="shared" si="12"/>
        <v>0</v>
      </c>
      <c r="P56" s="20"/>
      <c r="Q56" s="7" t="str">
        <f>IF(P56="","",VLOOKUP(P56,Sheet2!$A$14:$B$79,2,0))</f>
        <v/>
      </c>
      <c r="R56" s="26"/>
    </row>
    <row r="57" spans="1:16384" x14ac:dyDescent="0.15">
      <c r="A57" s="87" t="s">
        <v>1758</v>
      </c>
      <c r="B57" s="88"/>
      <c r="C57" s="88"/>
      <c r="D57" s="88"/>
      <c r="E57" s="88"/>
      <c r="F57" s="89"/>
      <c r="G57" s="26">
        <f>SUM(G56,G54,G51,G48,G45,G36,G32,G30,G27,G25,G20,G12,G8)</f>
        <v>707</v>
      </c>
      <c r="H57" s="26">
        <f t="shared" ref="H57:O57" si="13">SUM(H56,H54,H51,H48,H45,H36,H32,H30,H27,H25,H20,H12,H8)</f>
        <v>707</v>
      </c>
      <c r="I57" s="26">
        <f t="shared" si="13"/>
        <v>0</v>
      </c>
      <c r="J57" s="26">
        <f t="shared" si="13"/>
        <v>866</v>
      </c>
      <c r="K57" s="26">
        <f t="shared" si="13"/>
        <v>866</v>
      </c>
      <c r="L57" s="26">
        <f t="shared" si="13"/>
        <v>0</v>
      </c>
      <c r="M57" s="26">
        <f t="shared" si="13"/>
        <v>147</v>
      </c>
      <c r="N57" s="26">
        <f t="shared" si="13"/>
        <v>35</v>
      </c>
      <c r="O57" s="26">
        <f t="shared" si="13"/>
        <v>0</v>
      </c>
      <c r="P57" s="20"/>
      <c r="Q57" s="20"/>
      <c r="R57" s="26">
        <f>SUM(R7:R56)</f>
        <v>1538</v>
      </c>
    </row>
    <row r="58" spans="1:16384" x14ac:dyDescent="0.15">
      <c r="A58" s="87" t="s">
        <v>1745</v>
      </c>
      <c r="B58" s="88"/>
      <c r="C58" s="88"/>
      <c r="D58" s="88"/>
      <c r="E58" s="88"/>
      <c r="F58" s="89"/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0"/>
      <c r="Q58" s="20"/>
      <c r="R58" s="26">
        <v>0</v>
      </c>
    </row>
    <row r="59" spans="1:16384" x14ac:dyDescent="0.15">
      <c r="A59" s="87" t="s">
        <v>1767</v>
      </c>
      <c r="B59" s="88"/>
      <c r="C59" s="88"/>
      <c r="D59" s="88"/>
      <c r="E59" s="88"/>
      <c r="F59" s="89"/>
      <c r="G59" s="26">
        <f>G57-G58</f>
        <v>707</v>
      </c>
      <c r="H59" s="26">
        <f t="shared" ref="H59:O59" si="14">H57-H58</f>
        <v>707</v>
      </c>
      <c r="I59" s="26">
        <f t="shared" si="14"/>
        <v>0</v>
      </c>
      <c r="J59" s="26">
        <f t="shared" si="14"/>
        <v>866</v>
      </c>
      <c r="K59" s="26">
        <f t="shared" si="14"/>
        <v>866</v>
      </c>
      <c r="L59" s="26">
        <f t="shared" si="14"/>
        <v>0</v>
      </c>
      <c r="M59" s="26">
        <f t="shared" si="14"/>
        <v>147</v>
      </c>
      <c r="N59" s="26">
        <f t="shared" si="14"/>
        <v>35</v>
      </c>
      <c r="O59" s="26">
        <f t="shared" si="14"/>
        <v>0</v>
      </c>
      <c r="P59" s="20"/>
      <c r="Q59" s="20"/>
      <c r="R59" s="26">
        <f>R57-R58</f>
        <v>1538</v>
      </c>
    </row>
    <row r="62" spans="1:16384" x14ac:dyDescent="0.15">
      <c r="D62" s="85" t="s">
        <v>1950</v>
      </c>
      <c r="E62" s="85"/>
      <c r="F62" s="85"/>
      <c r="G62" s="85" t="s">
        <v>1781</v>
      </c>
      <c r="H62" s="85"/>
      <c r="I62" s="85" t="s">
        <v>1782</v>
      </c>
      <c r="J62" s="85"/>
      <c r="K62" s="83" t="s">
        <v>1783</v>
      </c>
      <c r="L62" s="84"/>
    </row>
    <row r="63" spans="1:16384" x14ac:dyDescent="0.15">
      <c r="D63" s="85"/>
      <c r="E63" s="85"/>
      <c r="F63" s="85"/>
      <c r="G63" s="22" t="s">
        <v>1784</v>
      </c>
      <c r="H63" s="22" t="s">
        <v>1785</v>
      </c>
      <c r="I63" s="22" t="s">
        <v>1784</v>
      </c>
      <c r="J63" s="22" t="s">
        <v>1785</v>
      </c>
      <c r="K63" s="22" t="s">
        <v>1784</v>
      </c>
      <c r="L63" s="22" t="s">
        <v>1785</v>
      </c>
    </row>
    <row r="64" spans="1:16384" x14ac:dyDescent="0.15">
      <c r="D64" s="85" t="s">
        <v>1316</v>
      </c>
      <c r="E64" s="85"/>
      <c r="F64" s="83"/>
      <c r="G64" s="23">
        <f>SUMIF($E$7:$E$56,D64,$G$7:$G$56)</f>
        <v>22</v>
      </c>
      <c r="H64" s="23">
        <f>SUMIF($E$7:$E$56,D64,$H$7:$H$56)</f>
        <v>22</v>
      </c>
      <c r="I64" s="23">
        <f>SUMIF($E$7:$E$56,D64,$J$7:$J$56)</f>
        <v>0</v>
      </c>
      <c r="J64" s="23">
        <f>SUMIF($E$7:$E$56,D64,$K$7:$K$56)</f>
        <v>0</v>
      </c>
      <c r="K64" s="23">
        <f>SUM(G64,I64)</f>
        <v>22</v>
      </c>
      <c r="L64" s="23">
        <f>SUM(H64,J64)</f>
        <v>22</v>
      </c>
    </row>
    <row r="65" spans="4:12" x14ac:dyDescent="0.15">
      <c r="D65" s="85" t="s">
        <v>1317</v>
      </c>
      <c r="E65" s="85"/>
      <c r="F65" s="83"/>
      <c r="G65" s="23">
        <f>SUMIF($E$7:$E$56,D65,$G$7:$G$56)</f>
        <v>573</v>
      </c>
      <c r="H65" s="23">
        <f>SUMIF($E$7:$E$56,D65,$H$7:$H$56)</f>
        <v>573</v>
      </c>
      <c r="I65" s="23">
        <f>SUMIF($E$7:$E$56,D65,$J$7:$J$56)</f>
        <v>0</v>
      </c>
      <c r="J65" s="23">
        <f>SUMIF($E$7:$E$56,D65,$K$7:$K$56)</f>
        <v>0</v>
      </c>
      <c r="K65" s="23">
        <f t="shared" ref="K65:L67" si="15">SUM(G65,I65)</f>
        <v>573</v>
      </c>
      <c r="L65" s="23">
        <f t="shared" si="15"/>
        <v>573</v>
      </c>
    </row>
    <row r="66" spans="4:12" x14ac:dyDescent="0.15">
      <c r="D66" s="85" t="s">
        <v>1318</v>
      </c>
      <c r="E66" s="85"/>
      <c r="F66" s="83"/>
      <c r="G66" s="23">
        <f>SUMIF($E$7:$E$56,D66,$G$7:$G$56)</f>
        <v>52</v>
      </c>
      <c r="H66" s="23">
        <f>SUMIF($E$7:$E$56,D66,$H$7:$H$56)</f>
        <v>52</v>
      </c>
      <c r="I66" s="23">
        <f>SUMIF($E$7:$E$56,D66,$J$7:$J$56)</f>
        <v>241</v>
      </c>
      <c r="J66" s="23">
        <f>SUMIF($E$7:$E$56,D66,$K$7:$K$56)</f>
        <v>241</v>
      </c>
      <c r="K66" s="23">
        <f t="shared" si="15"/>
        <v>293</v>
      </c>
      <c r="L66" s="23">
        <f t="shared" si="15"/>
        <v>293</v>
      </c>
    </row>
    <row r="67" spans="4:12" x14ac:dyDescent="0.15">
      <c r="D67" s="85" t="s">
        <v>1319</v>
      </c>
      <c r="E67" s="85"/>
      <c r="F67" s="83"/>
      <c r="G67" s="23">
        <f>SUMIF($E$7:$E$56,D67,$G$7:$G$56)</f>
        <v>60</v>
      </c>
      <c r="H67" s="23">
        <f>SUMIF($E$7:$E$56,D67,$H$7:$H$56)</f>
        <v>60</v>
      </c>
      <c r="I67" s="23">
        <f>SUMIF($E$7:$E$56,D67,$J$7:$J$56)</f>
        <v>625</v>
      </c>
      <c r="J67" s="23">
        <f>SUMIF($E$7:$E$56,D67,$K$7:$K$56)</f>
        <v>625</v>
      </c>
      <c r="K67" s="23">
        <f t="shared" si="15"/>
        <v>685</v>
      </c>
      <c r="L67" s="23">
        <f t="shared" si="15"/>
        <v>685</v>
      </c>
    </row>
    <row r="68" spans="4:12" x14ac:dyDescent="0.15">
      <c r="D68" s="85" t="s">
        <v>1783</v>
      </c>
      <c r="E68" s="85"/>
      <c r="F68" s="83"/>
      <c r="G68" s="23">
        <f>SUM(G64:G67)</f>
        <v>707</v>
      </c>
      <c r="H68" s="23">
        <f>SUM(H64:H67)</f>
        <v>707</v>
      </c>
      <c r="I68" s="23">
        <f t="shared" ref="I68:L68" si="16">SUM(I64:I67)</f>
        <v>866</v>
      </c>
      <c r="J68" s="23">
        <f t="shared" si="16"/>
        <v>866</v>
      </c>
      <c r="K68" s="23">
        <f t="shared" si="16"/>
        <v>1573</v>
      </c>
      <c r="L68" s="23">
        <f t="shared" si="16"/>
        <v>1573</v>
      </c>
    </row>
  </sheetData>
  <mergeCells count="25">
    <mergeCell ref="D65:F65"/>
    <mergeCell ref="D66:F66"/>
    <mergeCell ref="D67:F67"/>
    <mergeCell ref="D68:F68"/>
    <mergeCell ref="D62:F63"/>
    <mergeCell ref="G62:H62"/>
    <mergeCell ref="I62:J62"/>
    <mergeCell ref="K62:L62"/>
    <mergeCell ref="D64:F64"/>
    <mergeCell ref="A57:F57"/>
    <mergeCell ref="A58:F58"/>
    <mergeCell ref="A59:F59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9"/>
  <sheetViews>
    <sheetView tabSelected="1" view="pageBreakPreview" zoomScale="85" zoomScaleNormal="70" zoomScaleSheetLayoutView="85" workbookViewId="0">
      <pane xSplit="3" ySplit="6" topLeftCell="D382" activePane="bottomRight" state="frozen"/>
      <selection activeCell="Q31" sqref="Q31"/>
      <selection pane="topRight" activeCell="Q31" sqref="Q31"/>
      <selection pane="bottomLeft" activeCell="Q31" sqref="Q31"/>
      <selection pane="bottomRight" activeCell="C120" sqref="C120"/>
    </sheetView>
  </sheetViews>
  <sheetFormatPr defaultRowHeight="13.5" x14ac:dyDescent="0.15"/>
  <cols>
    <col min="1" max="2" width="10.875" style="18" customWidth="1"/>
    <col min="3" max="3" width="37.75" style="18" customWidth="1"/>
    <col min="4" max="4" width="20.125" style="18" customWidth="1"/>
    <col min="5" max="5" width="14.875" style="18" customWidth="1"/>
    <col min="6" max="6" width="15.375" style="18" customWidth="1"/>
    <col min="7" max="8" width="6.875" bestFit="1" customWidth="1"/>
    <col min="9" max="15" width="6.125" bestFit="1" customWidth="1"/>
    <col min="16" max="16" width="9" hidden="1" customWidth="1"/>
    <col min="17" max="17" width="31.75" style="18" customWidth="1"/>
    <col min="18" max="18" width="6.875" bestFit="1" customWidth="1"/>
    <col min="19" max="19" width="6.375" customWidth="1"/>
  </cols>
  <sheetData>
    <row r="1" spans="1:18" x14ac:dyDescent="0.15">
      <c r="Q1" s="28" t="s">
        <v>1952</v>
      </c>
    </row>
    <row r="2" spans="1:18" x14ac:dyDescent="0.15">
      <c r="A2" s="86" t="s">
        <v>2504</v>
      </c>
      <c r="B2" s="86"/>
      <c r="C2" s="86"/>
      <c r="D2" s="86"/>
      <c r="E2" s="86"/>
      <c r="F2" s="86"/>
      <c r="G2" s="86"/>
      <c r="H2" s="86"/>
      <c r="I2" s="86"/>
      <c r="J2" s="1"/>
      <c r="K2" s="1"/>
      <c r="L2" s="1"/>
      <c r="M2" s="1"/>
      <c r="N2" s="1"/>
      <c r="O2" s="1"/>
      <c r="P2" s="1"/>
      <c r="Q2" s="11"/>
      <c r="R2" s="1"/>
    </row>
    <row r="3" spans="1:18" ht="34.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90" t="s">
        <v>1259</v>
      </c>
      <c r="F3" s="90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2755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19" t="s">
        <v>1311</v>
      </c>
      <c r="R6" s="5" t="s">
        <v>1312</v>
      </c>
    </row>
    <row r="7" spans="1:18" x14ac:dyDescent="0.15">
      <c r="A7" s="20" t="s">
        <v>1759</v>
      </c>
      <c r="B7" s="24" t="s">
        <v>18</v>
      </c>
      <c r="C7" s="43" t="s">
        <v>146</v>
      </c>
      <c r="D7" s="43" t="s">
        <v>730</v>
      </c>
      <c r="E7" s="33" t="s">
        <v>1193</v>
      </c>
      <c r="F7" s="33" t="s">
        <v>1193</v>
      </c>
      <c r="G7" s="33">
        <v>0</v>
      </c>
      <c r="H7" s="33">
        <v>0</v>
      </c>
      <c r="I7" s="33">
        <v>0</v>
      </c>
      <c r="J7" s="33">
        <v>46</v>
      </c>
      <c r="K7" s="33">
        <v>46</v>
      </c>
      <c r="L7" s="33">
        <v>0</v>
      </c>
      <c r="M7" s="33">
        <v>0</v>
      </c>
      <c r="N7" s="33">
        <v>0</v>
      </c>
      <c r="O7" s="33">
        <v>0</v>
      </c>
      <c r="P7" s="33">
        <v>13</v>
      </c>
      <c r="Q7" s="33" t="s">
        <v>2616</v>
      </c>
      <c r="R7" s="33">
        <v>46</v>
      </c>
    </row>
    <row r="8" spans="1:18" x14ac:dyDescent="0.15">
      <c r="A8" s="20" t="s">
        <v>1759</v>
      </c>
      <c r="B8" s="24" t="s">
        <v>18</v>
      </c>
      <c r="C8" s="43" t="s">
        <v>146</v>
      </c>
      <c r="D8" s="43" t="s">
        <v>731</v>
      </c>
      <c r="E8" s="33" t="s">
        <v>1193</v>
      </c>
      <c r="F8" s="33" t="s">
        <v>1193</v>
      </c>
      <c r="G8" s="33">
        <v>0</v>
      </c>
      <c r="H8" s="33">
        <v>0</v>
      </c>
      <c r="I8" s="33">
        <v>0</v>
      </c>
      <c r="J8" s="33">
        <v>45</v>
      </c>
      <c r="K8" s="33">
        <v>45</v>
      </c>
      <c r="L8" s="33">
        <v>0</v>
      </c>
      <c r="M8" s="33">
        <v>0</v>
      </c>
      <c r="N8" s="33">
        <v>0</v>
      </c>
      <c r="O8" s="33">
        <v>0</v>
      </c>
      <c r="P8" s="33">
        <v>13</v>
      </c>
      <c r="Q8" s="33" t="s">
        <v>2616</v>
      </c>
      <c r="R8" s="33">
        <v>44</v>
      </c>
    </row>
    <row r="9" spans="1:18" x14ac:dyDescent="0.15">
      <c r="A9" s="20" t="s">
        <v>1759</v>
      </c>
      <c r="B9" s="24" t="s">
        <v>18</v>
      </c>
      <c r="C9" s="43" t="s">
        <v>146</v>
      </c>
      <c r="D9" s="43" t="s">
        <v>732</v>
      </c>
      <c r="E9" s="33" t="s">
        <v>1323</v>
      </c>
      <c r="F9" s="33" t="s">
        <v>1323</v>
      </c>
      <c r="G9" s="33">
        <v>0</v>
      </c>
      <c r="H9" s="33">
        <v>0</v>
      </c>
      <c r="I9" s="33">
        <v>0</v>
      </c>
      <c r="J9" s="33">
        <v>45</v>
      </c>
      <c r="K9" s="33">
        <v>45</v>
      </c>
      <c r="L9" s="33">
        <v>0</v>
      </c>
      <c r="M9" s="33">
        <v>0</v>
      </c>
      <c r="N9" s="33">
        <v>0</v>
      </c>
      <c r="O9" s="33">
        <v>0</v>
      </c>
      <c r="P9" s="33">
        <v>48</v>
      </c>
      <c r="Q9" s="33" t="s">
        <v>1955</v>
      </c>
      <c r="R9" s="33">
        <v>45</v>
      </c>
    </row>
    <row r="10" spans="1:18" x14ac:dyDescent="0.15">
      <c r="A10" s="20" t="s">
        <v>1759</v>
      </c>
      <c r="B10" s="24" t="s">
        <v>18</v>
      </c>
      <c r="C10" s="43" t="s">
        <v>146</v>
      </c>
      <c r="D10" s="43" t="s">
        <v>512</v>
      </c>
      <c r="E10" s="33" t="s">
        <v>1193</v>
      </c>
      <c r="F10" s="33" t="s">
        <v>1193</v>
      </c>
      <c r="G10" s="33">
        <v>0</v>
      </c>
      <c r="H10" s="33">
        <v>0</v>
      </c>
      <c r="I10" s="33">
        <v>0</v>
      </c>
      <c r="J10" s="33">
        <v>56</v>
      </c>
      <c r="K10" s="33">
        <v>56</v>
      </c>
      <c r="L10" s="33">
        <v>0</v>
      </c>
      <c r="M10" s="33">
        <v>0</v>
      </c>
      <c r="N10" s="33">
        <v>0</v>
      </c>
      <c r="O10" s="33">
        <v>0</v>
      </c>
      <c r="P10" s="33">
        <v>13</v>
      </c>
      <c r="Q10" s="33" t="s">
        <v>2616</v>
      </c>
      <c r="R10" s="33">
        <v>56</v>
      </c>
    </row>
    <row r="11" spans="1:18" x14ac:dyDescent="0.15">
      <c r="A11" s="20"/>
      <c r="B11" s="24"/>
      <c r="C11" s="43" t="s">
        <v>2647</v>
      </c>
      <c r="D11" s="43"/>
      <c r="E11" s="33"/>
      <c r="F11" s="33"/>
      <c r="G11" s="33">
        <f>SUM(G7:G10)</f>
        <v>0</v>
      </c>
      <c r="H11" s="33">
        <f>SUM(H7:H10)</f>
        <v>0</v>
      </c>
      <c r="I11" s="33">
        <f t="shared" ref="I11:O11" si="0">SUM(I7:I10)</f>
        <v>0</v>
      </c>
      <c r="J11" s="33">
        <f t="shared" si="0"/>
        <v>192</v>
      </c>
      <c r="K11" s="33">
        <f t="shared" si="0"/>
        <v>192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/>
      <c r="Q11" s="33"/>
      <c r="R11" s="33"/>
    </row>
    <row r="12" spans="1:18" x14ac:dyDescent="0.15">
      <c r="A12" s="20" t="s">
        <v>1759</v>
      </c>
      <c r="B12" s="24" t="s">
        <v>18</v>
      </c>
      <c r="C12" s="43" t="s">
        <v>224</v>
      </c>
      <c r="D12" s="43" t="s">
        <v>534</v>
      </c>
      <c r="E12" s="33" t="s">
        <v>1321</v>
      </c>
      <c r="F12" s="33" t="s">
        <v>1321</v>
      </c>
      <c r="G12" s="33">
        <v>18</v>
      </c>
      <c r="H12" s="33">
        <v>18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30</v>
      </c>
      <c r="Q12" s="33" t="s">
        <v>2617</v>
      </c>
      <c r="R12" s="33">
        <v>18</v>
      </c>
    </row>
    <row r="13" spans="1:18" x14ac:dyDescent="0.15">
      <c r="A13" s="20" t="s">
        <v>1759</v>
      </c>
      <c r="B13" s="24" t="s">
        <v>18</v>
      </c>
      <c r="C13" s="43" t="s">
        <v>224</v>
      </c>
      <c r="D13" s="43" t="s">
        <v>533</v>
      </c>
      <c r="E13" s="33" t="s">
        <v>1321</v>
      </c>
      <c r="F13" s="33" t="s">
        <v>1321</v>
      </c>
      <c r="G13" s="33">
        <v>16</v>
      </c>
      <c r="H13" s="33">
        <v>16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32</v>
      </c>
      <c r="Q13" s="33" t="s">
        <v>2618</v>
      </c>
      <c r="R13" s="33">
        <v>16</v>
      </c>
    </row>
    <row r="14" spans="1:18" x14ac:dyDescent="0.15">
      <c r="A14" s="20" t="s">
        <v>1759</v>
      </c>
      <c r="B14" s="24" t="s">
        <v>18</v>
      </c>
      <c r="C14" s="43" t="s">
        <v>224</v>
      </c>
      <c r="D14" s="43" t="s">
        <v>959</v>
      </c>
      <c r="E14" s="33" t="s">
        <v>1321</v>
      </c>
      <c r="F14" s="33" t="s">
        <v>1321</v>
      </c>
      <c r="G14" s="33">
        <v>55</v>
      </c>
      <c r="H14" s="33">
        <v>55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 t="s">
        <v>2114</v>
      </c>
      <c r="R14" s="33">
        <v>55</v>
      </c>
    </row>
    <row r="15" spans="1:18" x14ac:dyDescent="0.15">
      <c r="A15" s="20" t="s">
        <v>1759</v>
      </c>
      <c r="B15" s="24" t="s">
        <v>18</v>
      </c>
      <c r="C15" s="43" t="s">
        <v>224</v>
      </c>
      <c r="D15" s="43" t="s">
        <v>960</v>
      </c>
      <c r="E15" s="33" t="s">
        <v>1323</v>
      </c>
      <c r="F15" s="33" t="s">
        <v>1323</v>
      </c>
      <c r="G15" s="33">
        <v>26</v>
      </c>
      <c r="H15" s="33">
        <v>26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47</v>
      </c>
      <c r="Q15" s="33" t="s">
        <v>2619</v>
      </c>
      <c r="R15" s="33">
        <v>26</v>
      </c>
    </row>
    <row r="16" spans="1:18" x14ac:dyDescent="0.15">
      <c r="A16" s="20" t="s">
        <v>1759</v>
      </c>
      <c r="B16" s="24" t="s">
        <v>18</v>
      </c>
      <c r="C16" s="43" t="s">
        <v>224</v>
      </c>
      <c r="D16" s="43" t="s">
        <v>704</v>
      </c>
      <c r="E16" s="33" t="s">
        <v>1321</v>
      </c>
      <c r="F16" s="33" t="s">
        <v>1321</v>
      </c>
      <c r="G16" s="33">
        <v>50</v>
      </c>
      <c r="H16" s="33">
        <v>50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</v>
      </c>
      <c r="Q16" s="33" t="s">
        <v>2114</v>
      </c>
      <c r="R16" s="33">
        <v>50</v>
      </c>
    </row>
    <row r="17" spans="1:18" x14ac:dyDescent="0.15">
      <c r="A17" s="20" t="s">
        <v>1759</v>
      </c>
      <c r="B17" s="24" t="s">
        <v>18</v>
      </c>
      <c r="C17" s="43" t="s">
        <v>224</v>
      </c>
      <c r="D17" s="43" t="s">
        <v>705</v>
      </c>
      <c r="E17" s="33" t="s">
        <v>1321</v>
      </c>
      <c r="F17" s="33" t="s">
        <v>1321</v>
      </c>
      <c r="G17" s="33">
        <v>52</v>
      </c>
      <c r="H17" s="33">
        <v>52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 t="s">
        <v>2114</v>
      </c>
      <c r="R17" s="33">
        <v>52</v>
      </c>
    </row>
    <row r="18" spans="1:18" x14ac:dyDescent="0.15">
      <c r="A18" s="20" t="s">
        <v>1759</v>
      </c>
      <c r="B18" s="24" t="s">
        <v>18</v>
      </c>
      <c r="C18" s="43" t="s">
        <v>224</v>
      </c>
      <c r="D18" s="43" t="s">
        <v>961</v>
      </c>
      <c r="E18" s="33" t="s">
        <v>1321</v>
      </c>
      <c r="F18" s="33" t="s">
        <v>1321</v>
      </c>
      <c r="G18" s="33">
        <v>50</v>
      </c>
      <c r="H18" s="33">
        <v>50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1</v>
      </c>
      <c r="Q18" s="33" t="s">
        <v>2114</v>
      </c>
      <c r="R18" s="33">
        <v>50</v>
      </c>
    </row>
    <row r="19" spans="1:18" x14ac:dyDescent="0.15">
      <c r="A19" s="20" t="s">
        <v>1759</v>
      </c>
      <c r="B19" s="24" t="s">
        <v>18</v>
      </c>
      <c r="C19" s="43" t="s">
        <v>224</v>
      </c>
      <c r="D19" s="43" t="s">
        <v>962</v>
      </c>
      <c r="E19" s="33" t="s">
        <v>1321</v>
      </c>
      <c r="F19" s="33" t="s">
        <v>1321</v>
      </c>
      <c r="G19" s="33">
        <v>52</v>
      </c>
      <c r="H19" s="33">
        <v>52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1</v>
      </c>
      <c r="Q19" s="33" t="s">
        <v>2114</v>
      </c>
      <c r="R19" s="33">
        <v>52</v>
      </c>
    </row>
    <row r="20" spans="1:18" x14ac:dyDescent="0.15">
      <c r="A20" s="20" t="s">
        <v>1759</v>
      </c>
      <c r="B20" s="24" t="s">
        <v>18</v>
      </c>
      <c r="C20" s="43" t="s">
        <v>224</v>
      </c>
      <c r="D20" s="43" t="s">
        <v>963</v>
      </c>
      <c r="E20" s="33" t="s">
        <v>1321</v>
      </c>
      <c r="F20" s="33" t="s">
        <v>1321</v>
      </c>
      <c r="G20" s="33">
        <v>50</v>
      </c>
      <c r="H20" s="33">
        <v>50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</v>
      </c>
      <c r="Q20" s="33" t="s">
        <v>2114</v>
      </c>
      <c r="R20" s="33">
        <v>50</v>
      </c>
    </row>
    <row r="21" spans="1:18" x14ac:dyDescent="0.15">
      <c r="A21" s="20"/>
      <c r="B21" s="24"/>
      <c r="C21" s="43" t="s">
        <v>2648</v>
      </c>
      <c r="D21" s="43"/>
      <c r="E21" s="33"/>
      <c r="F21" s="33"/>
      <c r="G21" s="33">
        <f>SUM(G12:G20)</f>
        <v>369</v>
      </c>
      <c r="H21" s="33">
        <f t="shared" ref="H21:O21" si="1">SUM(H12:H20)</f>
        <v>369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33">
        <f t="shared" si="1"/>
        <v>0</v>
      </c>
      <c r="N21" s="33">
        <f t="shared" si="1"/>
        <v>0</v>
      </c>
      <c r="O21" s="33">
        <f t="shared" si="1"/>
        <v>0</v>
      </c>
      <c r="P21" s="33"/>
      <c r="Q21" s="33"/>
      <c r="R21" s="33"/>
    </row>
    <row r="22" spans="1:18" x14ac:dyDescent="0.15">
      <c r="A22" s="20" t="s">
        <v>1759</v>
      </c>
      <c r="B22" s="24" t="s">
        <v>18</v>
      </c>
      <c r="C22" s="43" t="s">
        <v>395</v>
      </c>
      <c r="D22" s="43" t="s">
        <v>468</v>
      </c>
      <c r="E22" s="33" t="s">
        <v>1323</v>
      </c>
      <c r="F22" s="33" t="s">
        <v>1323</v>
      </c>
      <c r="G22" s="33">
        <v>0</v>
      </c>
      <c r="H22" s="33">
        <v>0</v>
      </c>
      <c r="I22" s="33">
        <v>0</v>
      </c>
      <c r="J22" s="33">
        <v>48</v>
      </c>
      <c r="K22" s="33">
        <v>48</v>
      </c>
      <c r="L22" s="33">
        <v>0</v>
      </c>
      <c r="M22" s="33">
        <v>0</v>
      </c>
      <c r="N22" s="33">
        <v>0</v>
      </c>
      <c r="O22" s="33">
        <v>0</v>
      </c>
      <c r="P22" s="33">
        <v>53</v>
      </c>
      <c r="Q22" s="33" t="s">
        <v>693</v>
      </c>
      <c r="R22" s="33">
        <v>48</v>
      </c>
    </row>
    <row r="23" spans="1:18" x14ac:dyDescent="0.15">
      <c r="A23" s="20" t="s">
        <v>1759</v>
      </c>
      <c r="B23" s="24" t="s">
        <v>18</v>
      </c>
      <c r="C23" s="43" t="s">
        <v>395</v>
      </c>
      <c r="D23" s="43" t="s">
        <v>484</v>
      </c>
      <c r="E23" s="33" t="s">
        <v>1193</v>
      </c>
      <c r="F23" s="33" t="s">
        <v>2620</v>
      </c>
      <c r="G23" s="33">
        <v>0</v>
      </c>
      <c r="H23" s="33">
        <v>0</v>
      </c>
      <c r="I23" s="33">
        <v>0</v>
      </c>
      <c r="J23" s="33">
        <v>38</v>
      </c>
      <c r="K23" s="33">
        <v>38</v>
      </c>
      <c r="L23" s="33">
        <v>0</v>
      </c>
      <c r="M23" s="33">
        <v>0</v>
      </c>
      <c r="N23" s="33">
        <v>0</v>
      </c>
      <c r="O23" s="33">
        <v>0</v>
      </c>
      <c r="P23" s="33">
        <v>12</v>
      </c>
      <c r="Q23" s="33" t="s">
        <v>1957</v>
      </c>
      <c r="R23" s="33">
        <v>38</v>
      </c>
    </row>
    <row r="24" spans="1:18" x14ac:dyDescent="0.15">
      <c r="A24" s="20" t="s">
        <v>1759</v>
      </c>
      <c r="B24" s="24" t="s">
        <v>18</v>
      </c>
      <c r="C24" s="43" t="s">
        <v>395</v>
      </c>
      <c r="D24" s="43" t="s">
        <v>485</v>
      </c>
      <c r="E24" s="33" t="s">
        <v>1193</v>
      </c>
      <c r="F24" s="33" t="s">
        <v>1193</v>
      </c>
      <c r="G24" s="33">
        <v>48</v>
      </c>
      <c r="H24" s="33">
        <v>48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21</v>
      </c>
      <c r="Q24" s="33" t="s">
        <v>2621</v>
      </c>
      <c r="R24" s="33">
        <v>48</v>
      </c>
    </row>
    <row r="25" spans="1:18" x14ac:dyDescent="0.15">
      <c r="A25" s="20" t="s">
        <v>1759</v>
      </c>
      <c r="B25" s="24" t="s">
        <v>18</v>
      </c>
      <c r="C25" s="43" t="s">
        <v>395</v>
      </c>
      <c r="D25" s="43" t="s">
        <v>529</v>
      </c>
      <c r="E25" s="33" t="s">
        <v>1193</v>
      </c>
      <c r="F25" s="33" t="s">
        <v>1193</v>
      </c>
      <c r="G25" s="33">
        <v>0</v>
      </c>
      <c r="H25" s="33">
        <v>0</v>
      </c>
      <c r="I25" s="33">
        <v>0</v>
      </c>
      <c r="J25" s="33">
        <v>44</v>
      </c>
      <c r="K25" s="33">
        <v>44</v>
      </c>
      <c r="L25" s="33">
        <v>0</v>
      </c>
      <c r="M25" s="33">
        <v>0</v>
      </c>
      <c r="N25" s="33">
        <v>0</v>
      </c>
      <c r="O25" s="33">
        <v>0</v>
      </c>
      <c r="P25" s="33">
        <v>12</v>
      </c>
      <c r="Q25" s="33" t="s">
        <v>1957</v>
      </c>
      <c r="R25" s="33">
        <v>44</v>
      </c>
    </row>
    <row r="26" spans="1:18" x14ac:dyDescent="0.15">
      <c r="A26" s="20" t="s">
        <v>1759</v>
      </c>
      <c r="B26" s="24" t="s">
        <v>18</v>
      </c>
      <c r="C26" s="43" t="s">
        <v>395</v>
      </c>
      <c r="D26" s="43" t="s">
        <v>532</v>
      </c>
      <c r="E26" s="33" t="s">
        <v>1193</v>
      </c>
      <c r="F26" s="33" t="s">
        <v>1193</v>
      </c>
      <c r="G26" s="33">
        <v>21</v>
      </c>
      <c r="H26" s="33">
        <v>21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61</v>
      </c>
      <c r="Q26" s="33" t="s">
        <v>2622</v>
      </c>
      <c r="R26" s="33">
        <v>21</v>
      </c>
    </row>
    <row r="27" spans="1:18" x14ac:dyDescent="0.15">
      <c r="A27" s="20"/>
      <c r="B27" s="24"/>
      <c r="C27" s="43" t="s">
        <v>2649</v>
      </c>
      <c r="D27" s="43"/>
      <c r="E27" s="33"/>
      <c r="F27" s="33"/>
      <c r="G27" s="33">
        <f>SUM(G22:G26)</f>
        <v>69</v>
      </c>
      <c r="H27" s="33">
        <f t="shared" ref="H27:O27" si="2">SUM(H22:H26)</f>
        <v>69</v>
      </c>
      <c r="I27" s="33">
        <f t="shared" si="2"/>
        <v>0</v>
      </c>
      <c r="J27" s="33">
        <f t="shared" si="2"/>
        <v>130</v>
      </c>
      <c r="K27" s="33">
        <f t="shared" si="2"/>
        <v>130</v>
      </c>
      <c r="L27" s="33">
        <f t="shared" si="2"/>
        <v>0</v>
      </c>
      <c r="M27" s="33">
        <f t="shared" si="2"/>
        <v>0</v>
      </c>
      <c r="N27" s="33">
        <f t="shared" si="2"/>
        <v>0</v>
      </c>
      <c r="O27" s="33">
        <f t="shared" si="2"/>
        <v>0</v>
      </c>
      <c r="P27" s="33"/>
      <c r="Q27" s="33"/>
      <c r="R27" s="33"/>
    </row>
    <row r="28" spans="1:18" x14ac:dyDescent="0.15">
      <c r="A28" s="20" t="s">
        <v>1759</v>
      </c>
      <c r="B28" s="24" t="s">
        <v>18</v>
      </c>
      <c r="C28" s="43" t="s">
        <v>342</v>
      </c>
      <c r="D28" s="43" t="s">
        <v>1144</v>
      </c>
      <c r="E28" s="33" t="s">
        <v>1322</v>
      </c>
      <c r="F28" s="33" t="s">
        <v>1322</v>
      </c>
      <c r="G28" s="33">
        <v>44</v>
      </c>
      <c r="H28" s="33">
        <v>44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6</v>
      </c>
      <c r="Q28" s="33" t="s">
        <v>2391</v>
      </c>
      <c r="R28" s="33">
        <v>44</v>
      </c>
    </row>
    <row r="29" spans="1:18" x14ac:dyDescent="0.15">
      <c r="A29" s="20" t="s">
        <v>1759</v>
      </c>
      <c r="B29" s="24" t="s">
        <v>18</v>
      </c>
      <c r="C29" s="43" t="s">
        <v>342</v>
      </c>
      <c r="D29" s="43" t="s">
        <v>1145</v>
      </c>
      <c r="E29" s="33" t="s">
        <v>1323</v>
      </c>
      <c r="F29" s="33" t="s">
        <v>1323</v>
      </c>
      <c r="G29" s="33">
        <v>0</v>
      </c>
      <c r="H29" s="33">
        <v>0</v>
      </c>
      <c r="I29" s="33">
        <v>0</v>
      </c>
      <c r="J29" s="33">
        <v>60</v>
      </c>
      <c r="K29" s="33">
        <v>60</v>
      </c>
      <c r="L29" s="33">
        <v>0</v>
      </c>
      <c r="M29" s="33">
        <v>0</v>
      </c>
      <c r="N29" s="33">
        <v>0</v>
      </c>
      <c r="O29" s="33">
        <v>0</v>
      </c>
      <c r="P29" s="33">
        <v>54</v>
      </c>
      <c r="Q29" s="33" t="s">
        <v>2392</v>
      </c>
      <c r="R29" s="33">
        <v>60</v>
      </c>
    </row>
    <row r="30" spans="1:18" x14ac:dyDescent="0.15">
      <c r="A30" s="20" t="s">
        <v>1759</v>
      </c>
      <c r="B30" s="24" t="s">
        <v>18</v>
      </c>
      <c r="C30" s="43" t="s">
        <v>342</v>
      </c>
      <c r="D30" s="43" t="s">
        <v>965</v>
      </c>
      <c r="E30" s="33" t="s">
        <v>1193</v>
      </c>
      <c r="F30" s="33" t="s">
        <v>1193</v>
      </c>
      <c r="G30" s="33">
        <v>56</v>
      </c>
      <c r="H30" s="33">
        <v>56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65</v>
      </c>
      <c r="Q30" s="33" t="s">
        <v>2623</v>
      </c>
      <c r="R30" s="33">
        <v>56</v>
      </c>
    </row>
    <row r="31" spans="1:18" x14ac:dyDescent="0.15">
      <c r="A31" s="20" t="s">
        <v>1759</v>
      </c>
      <c r="B31" s="24" t="s">
        <v>18</v>
      </c>
      <c r="C31" s="43" t="s">
        <v>342</v>
      </c>
      <c r="D31" s="43" t="s">
        <v>1146</v>
      </c>
      <c r="E31" s="33" t="s">
        <v>1193</v>
      </c>
      <c r="F31" s="33" t="s">
        <v>1193</v>
      </c>
      <c r="G31" s="33">
        <v>0</v>
      </c>
      <c r="H31" s="33">
        <v>0</v>
      </c>
      <c r="I31" s="33">
        <v>0</v>
      </c>
      <c r="J31" s="33">
        <v>58</v>
      </c>
      <c r="K31" s="33">
        <v>58</v>
      </c>
      <c r="L31" s="33">
        <v>0</v>
      </c>
      <c r="M31" s="33">
        <v>0</v>
      </c>
      <c r="N31" s="33">
        <v>0</v>
      </c>
      <c r="O31" s="33">
        <v>0</v>
      </c>
      <c r="P31" s="33">
        <v>12</v>
      </c>
      <c r="Q31" s="33" t="s">
        <v>1957</v>
      </c>
      <c r="R31" s="33">
        <v>58</v>
      </c>
    </row>
    <row r="32" spans="1:18" x14ac:dyDescent="0.15">
      <c r="A32" s="20" t="s">
        <v>1759</v>
      </c>
      <c r="B32" s="24" t="s">
        <v>18</v>
      </c>
      <c r="C32" s="43" t="s">
        <v>342</v>
      </c>
      <c r="D32" s="43" t="s">
        <v>1147</v>
      </c>
      <c r="E32" s="33" t="s">
        <v>1193</v>
      </c>
      <c r="F32" s="33" t="s">
        <v>1193</v>
      </c>
      <c r="G32" s="33">
        <v>0</v>
      </c>
      <c r="H32" s="33">
        <v>0</v>
      </c>
      <c r="I32" s="33">
        <v>0</v>
      </c>
      <c r="J32" s="33">
        <v>60</v>
      </c>
      <c r="K32" s="33">
        <v>60</v>
      </c>
      <c r="L32" s="33">
        <v>0</v>
      </c>
      <c r="M32" s="33">
        <v>0</v>
      </c>
      <c r="N32" s="33">
        <v>0</v>
      </c>
      <c r="O32" s="33">
        <v>0</v>
      </c>
      <c r="P32" s="33">
        <v>12</v>
      </c>
      <c r="Q32" s="33" t="s">
        <v>1957</v>
      </c>
      <c r="R32" s="33">
        <v>60</v>
      </c>
    </row>
    <row r="33" spans="1:18" x14ac:dyDescent="0.15">
      <c r="A33" s="20" t="s">
        <v>1759</v>
      </c>
      <c r="B33" s="24" t="s">
        <v>18</v>
      </c>
      <c r="C33" s="43" t="s">
        <v>342</v>
      </c>
      <c r="D33" s="43" t="s">
        <v>1148</v>
      </c>
      <c r="E33" s="33" t="s">
        <v>1322</v>
      </c>
      <c r="F33" s="33" t="s">
        <v>1322</v>
      </c>
      <c r="G33" s="33">
        <v>44</v>
      </c>
      <c r="H33" s="33">
        <v>44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54</v>
      </c>
      <c r="Q33" s="33" t="s">
        <v>2392</v>
      </c>
      <c r="R33" s="33">
        <v>44</v>
      </c>
    </row>
    <row r="34" spans="1:18" x14ac:dyDescent="0.15">
      <c r="A34" s="20" t="s">
        <v>1759</v>
      </c>
      <c r="B34" s="24" t="s">
        <v>18</v>
      </c>
      <c r="C34" s="43" t="s">
        <v>342</v>
      </c>
      <c r="D34" s="43" t="s">
        <v>1149</v>
      </c>
      <c r="E34" s="33" t="s">
        <v>1322</v>
      </c>
      <c r="F34" s="33" t="s">
        <v>1322</v>
      </c>
      <c r="G34" s="33">
        <v>42</v>
      </c>
      <c r="H34" s="33">
        <v>42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6</v>
      </c>
      <c r="Q34" s="33" t="s">
        <v>2391</v>
      </c>
      <c r="R34" s="33">
        <v>42</v>
      </c>
    </row>
    <row r="35" spans="1:18" x14ac:dyDescent="0.15">
      <c r="A35" s="20" t="s">
        <v>1759</v>
      </c>
      <c r="B35" s="24" t="s">
        <v>18</v>
      </c>
      <c r="C35" s="43" t="s">
        <v>342</v>
      </c>
      <c r="D35" s="43" t="s">
        <v>1150</v>
      </c>
      <c r="E35" s="33" t="s">
        <v>1322</v>
      </c>
      <c r="F35" s="33" t="s">
        <v>1322</v>
      </c>
      <c r="G35" s="33">
        <v>30</v>
      </c>
      <c r="H35" s="33">
        <v>30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61</v>
      </c>
      <c r="Q35" s="33" t="s">
        <v>2622</v>
      </c>
      <c r="R35" s="33">
        <v>30</v>
      </c>
    </row>
    <row r="36" spans="1:18" x14ac:dyDescent="0.15">
      <c r="A36" s="20" t="s">
        <v>1759</v>
      </c>
      <c r="B36" s="24" t="s">
        <v>18</v>
      </c>
      <c r="C36" s="43" t="s">
        <v>342</v>
      </c>
      <c r="D36" s="43" t="s">
        <v>1142</v>
      </c>
      <c r="E36" s="33" t="s">
        <v>1193</v>
      </c>
      <c r="F36" s="33" t="s">
        <v>2620</v>
      </c>
      <c r="G36" s="33">
        <v>0</v>
      </c>
      <c r="H36" s="33">
        <v>0</v>
      </c>
      <c r="I36" s="33">
        <v>0</v>
      </c>
      <c r="J36" s="33">
        <v>58</v>
      </c>
      <c r="K36" s="33">
        <v>58</v>
      </c>
      <c r="L36" s="33">
        <v>0</v>
      </c>
      <c r="M36" s="33">
        <v>0</v>
      </c>
      <c r="N36" s="33">
        <v>0</v>
      </c>
      <c r="O36" s="33">
        <v>0</v>
      </c>
      <c r="P36" s="33">
        <v>12</v>
      </c>
      <c r="Q36" s="33" t="s">
        <v>1957</v>
      </c>
      <c r="R36" s="33">
        <v>58</v>
      </c>
    </row>
    <row r="37" spans="1:18" x14ac:dyDescent="0.15">
      <c r="A37" s="20" t="s">
        <v>1759</v>
      </c>
      <c r="B37" s="24" t="s">
        <v>18</v>
      </c>
      <c r="C37" s="43" t="s">
        <v>342</v>
      </c>
      <c r="D37" s="43" t="s">
        <v>1143</v>
      </c>
      <c r="E37" s="33" t="s">
        <v>1323</v>
      </c>
      <c r="F37" s="33" t="s">
        <v>1323</v>
      </c>
      <c r="G37" s="33">
        <v>0</v>
      </c>
      <c r="H37" s="33">
        <v>0</v>
      </c>
      <c r="I37" s="33">
        <v>0</v>
      </c>
      <c r="J37" s="33">
        <v>50</v>
      </c>
      <c r="K37" s="33">
        <v>50</v>
      </c>
      <c r="L37" s="33">
        <v>0</v>
      </c>
      <c r="M37" s="33">
        <v>0</v>
      </c>
      <c r="N37" s="33">
        <v>0</v>
      </c>
      <c r="O37" s="33">
        <v>0</v>
      </c>
      <c r="P37" s="33">
        <v>48</v>
      </c>
      <c r="Q37" s="33" t="s">
        <v>1955</v>
      </c>
      <c r="R37" s="33">
        <v>50</v>
      </c>
    </row>
    <row r="38" spans="1:18" x14ac:dyDescent="0.15">
      <c r="A38" s="20" t="s">
        <v>1759</v>
      </c>
      <c r="B38" s="24" t="s">
        <v>18</v>
      </c>
      <c r="C38" s="43" t="s">
        <v>342</v>
      </c>
      <c r="D38" s="43" t="s">
        <v>1151</v>
      </c>
      <c r="E38" s="33" t="s">
        <v>1323</v>
      </c>
      <c r="F38" s="33" t="s">
        <v>1323</v>
      </c>
      <c r="G38" s="33">
        <v>0</v>
      </c>
      <c r="H38" s="33">
        <v>0</v>
      </c>
      <c r="I38" s="33">
        <v>0</v>
      </c>
      <c r="J38" s="33">
        <v>54</v>
      </c>
      <c r="K38" s="33">
        <v>54</v>
      </c>
      <c r="L38" s="33">
        <v>0</v>
      </c>
      <c r="M38" s="33">
        <v>0</v>
      </c>
      <c r="N38" s="33">
        <v>0</v>
      </c>
      <c r="O38" s="33">
        <v>0</v>
      </c>
      <c r="P38" s="33">
        <v>48</v>
      </c>
      <c r="Q38" s="33" t="s">
        <v>1955</v>
      </c>
      <c r="R38" s="33">
        <v>50</v>
      </c>
    </row>
    <row r="39" spans="1:18" x14ac:dyDescent="0.15">
      <c r="A39" s="20"/>
      <c r="B39" s="24"/>
      <c r="C39" s="43" t="s">
        <v>2650</v>
      </c>
      <c r="D39" s="43"/>
      <c r="E39" s="33"/>
      <c r="F39" s="33"/>
      <c r="G39" s="33">
        <f>SUM(G28:G38)</f>
        <v>216</v>
      </c>
      <c r="H39" s="33">
        <f t="shared" ref="H39:O39" si="3">SUM(H28:H38)</f>
        <v>216</v>
      </c>
      <c r="I39" s="33">
        <f t="shared" si="3"/>
        <v>0</v>
      </c>
      <c r="J39" s="33">
        <f t="shared" si="3"/>
        <v>340</v>
      </c>
      <c r="K39" s="33">
        <f t="shared" si="3"/>
        <v>340</v>
      </c>
      <c r="L39" s="33">
        <f t="shared" si="3"/>
        <v>0</v>
      </c>
      <c r="M39" s="33">
        <f t="shared" si="3"/>
        <v>0</v>
      </c>
      <c r="N39" s="33">
        <f t="shared" si="3"/>
        <v>0</v>
      </c>
      <c r="O39" s="33">
        <f t="shared" si="3"/>
        <v>0</v>
      </c>
      <c r="P39" s="33"/>
      <c r="Q39" s="33"/>
      <c r="R39" s="33"/>
    </row>
    <row r="40" spans="1:18" x14ac:dyDescent="0.15">
      <c r="A40" s="20" t="s">
        <v>1759</v>
      </c>
      <c r="B40" s="24" t="s">
        <v>18</v>
      </c>
      <c r="C40" s="43" t="s">
        <v>256</v>
      </c>
      <c r="D40" s="43" t="s">
        <v>784</v>
      </c>
      <c r="E40" s="33" t="s">
        <v>1193</v>
      </c>
      <c r="F40" s="33" t="s">
        <v>1193</v>
      </c>
      <c r="G40" s="33">
        <v>15</v>
      </c>
      <c r="H40" s="33">
        <v>15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10</v>
      </c>
      <c r="Q40" s="33" t="s">
        <v>1954</v>
      </c>
      <c r="R40" s="33">
        <v>15</v>
      </c>
    </row>
    <row r="41" spans="1:18" x14ac:dyDescent="0.15">
      <c r="A41" s="20"/>
      <c r="B41" s="24"/>
      <c r="C41" s="43" t="s">
        <v>2651</v>
      </c>
      <c r="D41" s="43"/>
      <c r="E41" s="33"/>
      <c r="F41" s="33"/>
      <c r="G41" s="33">
        <f>SUM(G40)</f>
        <v>15</v>
      </c>
      <c r="H41" s="33">
        <f t="shared" ref="H41:O41" si="4">SUM(H40)</f>
        <v>15</v>
      </c>
      <c r="I41" s="33">
        <f t="shared" si="4"/>
        <v>0</v>
      </c>
      <c r="J41" s="33">
        <f t="shared" si="4"/>
        <v>0</v>
      </c>
      <c r="K41" s="33">
        <f t="shared" si="4"/>
        <v>0</v>
      </c>
      <c r="L41" s="33">
        <f t="shared" si="4"/>
        <v>0</v>
      </c>
      <c r="M41" s="33">
        <f t="shared" si="4"/>
        <v>0</v>
      </c>
      <c r="N41" s="33">
        <f t="shared" si="4"/>
        <v>0</v>
      </c>
      <c r="O41" s="33">
        <f t="shared" si="4"/>
        <v>0</v>
      </c>
      <c r="P41" s="33"/>
      <c r="Q41" s="33"/>
      <c r="R41" s="33"/>
    </row>
    <row r="42" spans="1:18" x14ac:dyDescent="0.15">
      <c r="A42" s="20" t="s">
        <v>1759</v>
      </c>
      <c r="B42" s="24" t="s">
        <v>18</v>
      </c>
      <c r="C42" s="43" t="s">
        <v>189</v>
      </c>
      <c r="D42" s="43" t="s">
        <v>865</v>
      </c>
      <c r="E42" s="33" t="s">
        <v>1321</v>
      </c>
      <c r="F42" s="33" t="s">
        <v>1321</v>
      </c>
      <c r="G42" s="33">
        <v>34</v>
      </c>
      <c r="H42" s="33">
        <v>34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42</v>
      </c>
      <c r="Q42" s="33" t="s">
        <v>2624</v>
      </c>
      <c r="R42" s="33">
        <v>34</v>
      </c>
    </row>
    <row r="43" spans="1:18" x14ac:dyDescent="0.15">
      <c r="A43" s="20" t="s">
        <v>1759</v>
      </c>
      <c r="B43" s="24" t="s">
        <v>18</v>
      </c>
      <c r="C43" s="43" t="s">
        <v>189</v>
      </c>
      <c r="D43" s="43" t="s">
        <v>829</v>
      </c>
      <c r="E43" s="33" t="s">
        <v>1321</v>
      </c>
      <c r="F43" s="33" t="s">
        <v>1321</v>
      </c>
      <c r="G43" s="33">
        <v>34</v>
      </c>
      <c r="H43" s="33">
        <v>34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42</v>
      </c>
      <c r="Q43" s="33" t="s">
        <v>2624</v>
      </c>
      <c r="R43" s="33">
        <v>34</v>
      </c>
    </row>
    <row r="44" spans="1:18" x14ac:dyDescent="0.15">
      <c r="A44" s="20" t="s">
        <v>1759</v>
      </c>
      <c r="B44" s="24" t="s">
        <v>18</v>
      </c>
      <c r="C44" s="43" t="s">
        <v>189</v>
      </c>
      <c r="D44" s="43" t="s">
        <v>833</v>
      </c>
      <c r="E44" s="33" t="s">
        <v>1321</v>
      </c>
      <c r="F44" s="33" t="s">
        <v>1321</v>
      </c>
      <c r="G44" s="33">
        <v>36</v>
      </c>
      <c r="H44" s="33">
        <v>36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42</v>
      </c>
      <c r="Q44" s="33" t="s">
        <v>2624</v>
      </c>
      <c r="R44" s="33">
        <v>36</v>
      </c>
    </row>
    <row r="45" spans="1:18" x14ac:dyDescent="0.15">
      <c r="A45" s="20" t="s">
        <v>1759</v>
      </c>
      <c r="B45" s="24" t="s">
        <v>18</v>
      </c>
      <c r="C45" s="43" t="s">
        <v>189</v>
      </c>
      <c r="D45" s="43" t="s">
        <v>834</v>
      </c>
      <c r="E45" s="33" t="s">
        <v>1321</v>
      </c>
      <c r="F45" s="33" t="s">
        <v>1321</v>
      </c>
      <c r="G45" s="33">
        <v>42</v>
      </c>
      <c r="H45" s="33">
        <v>42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42</v>
      </c>
      <c r="Q45" s="33" t="s">
        <v>2624</v>
      </c>
      <c r="R45" s="33">
        <v>42</v>
      </c>
    </row>
    <row r="46" spans="1:18" x14ac:dyDescent="0.15">
      <c r="A46" s="20" t="s">
        <v>1759</v>
      </c>
      <c r="B46" s="24" t="s">
        <v>18</v>
      </c>
      <c r="C46" s="43" t="s">
        <v>189</v>
      </c>
      <c r="D46" s="43" t="s">
        <v>866</v>
      </c>
      <c r="E46" s="33" t="s">
        <v>1321</v>
      </c>
      <c r="F46" s="33" t="s">
        <v>1321</v>
      </c>
      <c r="G46" s="33">
        <v>8</v>
      </c>
      <c r="H46" s="33">
        <v>8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30</v>
      </c>
      <c r="Q46" s="33" t="s">
        <v>2617</v>
      </c>
      <c r="R46" s="33">
        <v>8</v>
      </c>
    </row>
    <row r="47" spans="1:18" x14ac:dyDescent="0.15">
      <c r="A47" s="20" t="s">
        <v>1759</v>
      </c>
      <c r="B47" s="24" t="s">
        <v>18</v>
      </c>
      <c r="C47" s="43" t="s">
        <v>189</v>
      </c>
      <c r="D47" s="43" t="s">
        <v>533</v>
      </c>
      <c r="E47" s="33" t="s">
        <v>1321</v>
      </c>
      <c r="F47" s="33" t="s">
        <v>1321</v>
      </c>
      <c r="G47" s="33">
        <v>16</v>
      </c>
      <c r="H47" s="33">
        <v>16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42</v>
      </c>
      <c r="Q47" s="33" t="s">
        <v>2624</v>
      </c>
      <c r="R47" s="33">
        <v>16</v>
      </c>
    </row>
    <row r="48" spans="1:18" x14ac:dyDescent="0.15">
      <c r="A48" s="20" t="s">
        <v>1759</v>
      </c>
      <c r="B48" s="24" t="s">
        <v>18</v>
      </c>
      <c r="C48" s="43" t="s">
        <v>189</v>
      </c>
      <c r="D48" s="43" t="s">
        <v>543</v>
      </c>
      <c r="E48" s="33" t="s">
        <v>1321</v>
      </c>
      <c r="F48" s="33" t="s">
        <v>1321</v>
      </c>
      <c r="G48" s="33">
        <v>21</v>
      </c>
      <c r="H48" s="33">
        <v>21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39</v>
      </c>
      <c r="Q48" s="33" t="s">
        <v>1762</v>
      </c>
      <c r="R48" s="33">
        <v>21</v>
      </c>
    </row>
    <row r="49" spans="1:18" x14ac:dyDescent="0.15">
      <c r="A49" s="20" t="s">
        <v>1759</v>
      </c>
      <c r="B49" s="24" t="s">
        <v>18</v>
      </c>
      <c r="C49" s="43" t="s">
        <v>189</v>
      </c>
      <c r="D49" s="43" t="s">
        <v>544</v>
      </c>
      <c r="E49" s="33" t="s">
        <v>1321</v>
      </c>
      <c r="F49" s="33" t="s">
        <v>1321</v>
      </c>
      <c r="G49" s="33">
        <v>18</v>
      </c>
      <c r="H49" s="33">
        <v>18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42</v>
      </c>
      <c r="Q49" s="33" t="s">
        <v>2624</v>
      </c>
      <c r="R49" s="33">
        <v>18</v>
      </c>
    </row>
    <row r="50" spans="1:18" x14ac:dyDescent="0.15">
      <c r="A50" s="20" t="s">
        <v>1759</v>
      </c>
      <c r="B50" s="24" t="s">
        <v>18</v>
      </c>
      <c r="C50" s="43" t="s">
        <v>189</v>
      </c>
      <c r="D50" s="43" t="s">
        <v>867</v>
      </c>
      <c r="E50" s="33" t="s">
        <v>1321</v>
      </c>
      <c r="F50" s="33" t="s">
        <v>1321</v>
      </c>
      <c r="G50" s="33">
        <v>24</v>
      </c>
      <c r="H50" s="33">
        <v>24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1</v>
      </c>
      <c r="Q50" s="33" t="s">
        <v>2114</v>
      </c>
      <c r="R50" s="33">
        <v>24</v>
      </c>
    </row>
    <row r="51" spans="1:18" x14ac:dyDescent="0.15">
      <c r="A51" s="20" t="s">
        <v>1759</v>
      </c>
      <c r="B51" s="24" t="s">
        <v>18</v>
      </c>
      <c r="C51" s="43" t="s">
        <v>189</v>
      </c>
      <c r="D51" s="43" t="s">
        <v>790</v>
      </c>
      <c r="E51" s="33" t="s">
        <v>1321</v>
      </c>
      <c r="F51" s="33" t="s">
        <v>1321</v>
      </c>
      <c r="G51" s="33">
        <v>6</v>
      </c>
      <c r="H51" s="33">
        <v>6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38</v>
      </c>
      <c r="Q51" s="33" t="s">
        <v>1761</v>
      </c>
      <c r="R51" s="33">
        <v>6</v>
      </c>
    </row>
    <row r="52" spans="1:18" x14ac:dyDescent="0.15">
      <c r="A52" s="20"/>
      <c r="B52" s="24"/>
      <c r="C52" s="43" t="s">
        <v>2652</v>
      </c>
      <c r="D52" s="43"/>
      <c r="E52" s="33"/>
      <c r="F52" s="33"/>
      <c r="G52" s="33">
        <f>SUM(G42:G51)</f>
        <v>239</v>
      </c>
      <c r="H52" s="33">
        <f t="shared" ref="H52:O52" si="5">SUM(H42:H51)</f>
        <v>239</v>
      </c>
      <c r="I52" s="33">
        <f t="shared" si="5"/>
        <v>0</v>
      </c>
      <c r="J52" s="33">
        <f t="shared" si="5"/>
        <v>0</v>
      </c>
      <c r="K52" s="33">
        <f t="shared" si="5"/>
        <v>0</v>
      </c>
      <c r="L52" s="33">
        <f t="shared" si="5"/>
        <v>0</v>
      </c>
      <c r="M52" s="33">
        <f t="shared" si="5"/>
        <v>0</v>
      </c>
      <c r="N52" s="33">
        <f t="shared" si="5"/>
        <v>0</v>
      </c>
      <c r="O52" s="33">
        <f t="shared" si="5"/>
        <v>0</v>
      </c>
      <c r="P52" s="33"/>
      <c r="Q52" s="33"/>
      <c r="R52" s="33"/>
    </row>
    <row r="53" spans="1:18" x14ac:dyDescent="0.15">
      <c r="A53" s="20" t="s">
        <v>1759</v>
      </c>
      <c r="B53" s="24" t="s">
        <v>18</v>
      </c>
      <c r="C53" s="43" t="s">
        <v>219</v>
      </c>
      <c r="D53" s="43" t="s">
        <v>492</v>
      </c>
      <c r="E53" s="33" t="s">
        <v>1322</v>
      </c>
      <c r="F53" s="33" t="s">
        <v>1322</v>
      </c>
      <c r="G53" s="33">
        <v>60</v>
      </c>
      <c r="H53" s="33">
        <v>60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5</v>
      </c>
      <c r="Q53" s="33" t="s">
        <v>2625</v>
      </c>
      <c r="R53" s="33">
        <v>60</v>
      </c>
    </row>
    <row r="54" spans="1:18" x14ac:dyDescent="0.15">
      <c r="A54" s="20" t="s">
        <v>1759</v>
      </c>
      <c r="B54" s="24" t="s">
        <v>18</v>
      </c>
      <c r="C54" s="43" t="s">
        <v>219</v>
      </c>
      <c r="D54" s="43" t="s">
        <v>493</v>
      </c>
      <c r="E54" s="33" t="s">
        <v>1193</v>
      </c>
      <c r="F54" s="33" t="s">
        <v>1193</v>
      </c>
      <c r="G54" s="33">
        <v>0</v>
      </c>
      <c r="H54" s="33">
        <v>0</v>
      </c>
      <c r="I54" s="33">
        <v>0</v>
      </c>
      <c r="J54" s="33">
        <v>34</v>
      </c>
      <c r="K54" s="33">
        <v>34</v>
      </c>
      <c r="L54" s="33">
        <v>0</v>
      </c>
      <c r="M54" s="33">
        <v>0</v>
      </c>
      <c r="N54" s="33">
        <v>0</v>
      </c>
      <c r="O54" s="33">
        <v>0</v>
      </c>
      <c r="P54" s="33">
        <v>12</v>
      </c>
      <c r="Q54" s="33" t="s">
        <v>1957</v>
      </c>
      <c r="R54" s="33">
        <v>34</v>
      </c>
    </row>
    <row r="55" spans="1:18" x14ac:dyDescent="0.15">
      <c r="A55" s="20" t="s">
        <v>1759</v>
      </c>
      <c r="B55" s="24" t="s">
        <v>18</v>
      </c>
      <c r="C55" s="43" t="s">
        <v>219</v>
      </c>
      <c r="D55" s="43" t="s">
        <v>942</v>
      </c>
      <c r="E55" s="33" t="s">
        <v>1193</v>
      </c>
      <c r="F55" s="33" t="s">
        <v>1193</v>
      </c>
      <c r="G55" s="33">
        <v>33</v>
      </c>
      <c r="H55" s="33">
        <v>33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21</v>
      </c>
      <c r="Q55" s="33" t="s">
        <v>2621</v>
      </c>
      <c r="R55" s="33">
        <v>33</v>
      </c>
    </row>
    <row r="56" spans="1:18" x14ac:dyDescent="0.15">
      <c r="A56" s="20"/>
      <c r="B56" s="24"/>
      <c r="C56" s="43" t="s">
        <v>2653</v>
      </c>
      <c r="D56" s="43"/>
      <c r="E56" s="33"/>
      <c r="F56" s="33"/>
      <c r="G56" s="33">
        <f>SUM(G53:G55)</f>
        <v>93</v>
      </c>
      <c r="H56" s="33">
        <f t="shared" ref="H56:O56" si="6">SUM(H53:H55)</f>
        <v>93</v>
      </c>
      <c r="I56" s="33">
        <f t="shared" si="6"/>
        <v>0</v>
      </c>
      <c r="J56" s="33">
        <f t="shared" si="6"/>
        <v>34</v>
      </c>
      <c r="K56" s="33">
        <f t="shared" si="6"/>
        <v>34</v>
      </c>
      <c r="L56" s="33">
        <f t="shared" si="6"/>
        <v>0</v>
      </c>
      <c r="M56" s="33">
        <f t="shared" si="6"/>
        <v>0</v>
      </c>
      <c r="N56" s="33">
        <f t="shared" si="6"/>
        <v>0</v>
      </c>
      <c r="O56" s="33">
        <f t="shared" si="6"/>
        <v>0</v>
      </c>
      <c r="P56" s="33"/>
      <c r="Q56" s="33"/>
      <c r="R56" s="33"/>
    </row>
    <row r="57" spans="1:18" x14ac:dyDescent="0.15">
      <c r="A57" s="20" t="s">
        <v>1759</v>
      </c>
      <c r="B57" s="24" t="s">
        <v>18</v>
      </c>
      <c r="C57" s="43" t="s">
        <v>233</v>
      </c>
      <c r="D57" s="43" t="s">
        <v>965</v>
      </c>
      <c r="E57" s="33" t="s">
        <v>1323</v>
      </c>
      <c r="F57" s="33" t="s">
        <v>1323</v>
      </c>
      <c r="G57" s="33">
        <v>29</v>
      </c>
      <c r="H57" s="33">
        <v>29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10</v>
      </c>
      <c r="Q57" s="33" t="s">
        <v>1954</v>
      </c>
      <c r="R57" s="33">
        <v>29</v>
      </c>
    </row>
    <row r="58" spans="1:18" x14ac:dyDescent="0.15">
      <c r="A58" s="20"/>
      <c r="B58" s="24"/>
      <c r="C58" s="43" t="s">
        <v>2654</v>
      </c>
      <c r="D58" s="43"/>
      <c r="E58" s="33"/>
      <c r="F58" s="33"/>
      <c r="G58" s="33">
        <f>SUM(G57)</f>
        <v>29</v>
      </c>
      <c r="H58" s="33">
        <f t="shared" ref="H58:O58" si="7">SUM(H57)</f>
        <v>29</v>
      </c>
      <c r="I58" s="33">
        <f t="shared" si="7"/>
        <v>0</v>
      </c>
      <c r="J58" s="33">
        <f t="shared" si="7"/>
        <v>0</v>
      </c>
      <c r="K58" s="33">
        <f t="shared" si="7"/>
        <v>0</v>
      </c>
      <c r="L58" s="33">
        <f t="shared" si="7"/>
        <v>0</v>
      </c>
      <c r="M58" s="33">
        <f t="shared" si="7"/>
        <v>0</v>
      </c>
      <c r="N58" s="33">
        <f t="shared" si="7"/>
        <v>0</v>
      </c>
      <c r="O58" s="33">
        <f t="shared" si="7"/>
        <v>0</v>
      </c>
      <c r="P58" s="33"/>
      <c r="Q58" s="33"/>
      <c r="R58" s="33"/>
    </row>
    <row r="59" spans="1:18" x14ac:dyDescent="0.15">
      <c r="A59" s="20" t="s">
        <v>1759</v>
      </c>
      <c r="B59" s="24" t="s">
        <v>18</v>
      </c>
      <c r="C59" s="43" t="s">
        <v>2506</v>
      </c>
      <c r="D59" s="43" t="s">
        <v>812</v>
      </c>
      <c r="E59" s="33" t="s">
        <v>1323</v>
      </c>
      <c r="F59" s="33" t="s">
        <v>1323</v>
      </c>
      <c r="G59" s="33">
        <v>0</v>
      </c>
      <c r="H59" s="33">
        <v>0</v>
      </c>
      <c r="I59" s="33">
        <v>0</v>
      </c>
      <c r="J59" s="33">
        <v>60</v>
      </c>
      <c r="K59" s="33">
        <v>60</v>
      </c>
      <c r="L59" s="33">
        <v>0</v>
      </c>
      <c r="M59" s="33">
        <v>0</v>
      </c>
      <c r="N59" s="33">
        <v>0</v>
      </c>
      <c r="O59" s="33">
        <v>0</v>
      </c>
      <c r="P59" s="33">
        <v>47</v>
      </c>
      <c r="Q59" s="33" t="s">
        <v>2619</v>
      </c>
      <c r="R59" s="33">
        <v>60</v>
      </c>
    </row>
    <row r="60" spans="1:18" x14ac:dyDescent="0.15">
      <c r="A60" s="20" t="s">
        <v>1759</v>
      </c>
      <c r="B60" s="24" t="s">
        <v>18</v>
      </c>
      <c r="C60" s="43" t="s">
        <v>2506</v>
      </c>
      <c r="D60" s="43" t="s">
        <v>813</v>
      </c>
      <c r="E60" s="33" t="s">
        <v>1323</v>
      </c>
      <c r="F60" s="33" t="s">
        <v>1323</v>
      </c>
      <c r="G60" s="33">
        <v>0</v>
      </c>
      <c r="H60" s="33">
        <v>0</v>
      </c>
      <c r="I60" s="33">
        <v>0</v>
      </c>
      <c r="J60" s="33">
        <v>60</v>
      </c>
      <c r="K60" s="33">
        <v>60</v>
      </c>
      <c r="L60" s="33">
        <v>0</v>
      </c>
      <c r="M60" s="33">
        <v>0</v>
      </c>
      <c r="N60" s="33">
        <v>0</v>
      </c>
      <c r="O60" s="33">
        <v>0</v>
      </c>
      <c r="P60" s="33">
        <v>47</v>
      </c>
      <c r="Q60" s="33" t="s">
        <v>2619</v>
      </c>
      <c r="R60" s="33">
        <v>60</v>
      </c>
    </row>
    <row r="61" spans="1:18" x14ac:dyDescent="0.15">
      <c r="A61" s="20"/>
      <c r="B61" s="24"/>
      <c r="C61" s="43" t="s">
        <v>2655</v>
      </c>
      <c r="D61" s="43"/>
      <c r="E61" s="33"/>
      <c r="F61" s="33"/>
      <c r="G61" s="33">
        <f>SUM(G59:G60)</f>
        <v>0</v>
      </c>
      <c r="H61" s="33">
        <f t="shared" ref="H61:O61" si="8">SUM(H59:H60)</f>
        <v>0</v>
      </c>
      <c r="I61" s="33">
        <f t="shared" si="8"/>
        <v>0</v>
      </c>
      <c r="J61" s="33">
        <f t="shared" si="8"/>
        <v>120</v>
      </c>
      <c r="K61" s="33">
        <f t="shared" si="8"/>
        <v>120</v>
      </c>
      <c r="L61" s="33">
        <f t="shared" si="8"/>
        <v>0</v>
      </c>
      <c r="M61" s="33">
        <f t="shared" si="8"/>
        <v>0</v>
      </c>
      <c r="N61" s="33">
        <f t="shared" si="8"/>
        <v>0</v>
      </c>
      <c r="O61" s="33">
        <f t="shared" si="8"/>
        <v>0</v>
      </c>
      <c r="P61" s="33"/>
      <c r="Q61" s="33"/>
      <c r="R61" s="33"/>
    </row>
    <row r="62" spans="1:18" x14ac:dyDescent="0.15">
      <c r="A62" s="20" t="s">
        <v>1759</v>
      </c>
      <c r="B62" s="24" t="s">
        <v>18</v>
      </c>
      <c r="C62" s="43" t="s">
        <v>338</v>
      </c>
      <c r="D62" s="43" t="s">
        <v>698</v>
      </c>
      <c r="E62" s="33" t="s">
        <v>1322</v>
      </c>
      <c r="F62" s="33" t="s">
        <v>1322</v>
      </c>
      <c r="G62" s="33">
        <v>40</v>
      </c>
      <c r="H62" s="33">
        <v>40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4</v>
      </c>
      <c r="Q62" s="33" t="s">
        <v>2626</v>
      </c>
      <c r="R62" s="33">
        <v>40</v>
      </c>
    </row>
    <row r="63" spans="1:18" x14ac:dyDescent="0.15">
      <c r="A63" s="20" t="s">
        <v>1759</v>
      </c>
      <c r="B63" s="24" t="s">
        <v>18</v>
      </c>
      <c r="C63" s="43" t="s">
        <v>338</v>
      </c>
      <c r="D63" s="43" t="s">
        <v>699</v>
      </c>
      <c r="E63" s="33" t="s">
        <v>1322</v>
      </c>
      <c r="F63" s="33" t="s">
        <v>1322</v>
      </c>
      <c r="G63" s="33">
        <v>40</v>
      </c>
      <c r="H63" s="33">
        <v>40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58</v>
      </c>
      <c r="Q63" s="33" t="s">
        <v>2627</v>
      </c>
      <c r="R63" s="33">
        <v>40</v>
      </c>
    </row>
    <row r="64" spans="1:18" x14ac:dyDescent="0.15">
      <c r="A64" s="20" t="s">
        <v>1759</v>
      </c>
      <c r="B64" s="24" t="s">
        <v>18</v>
      </c>
      <c r="C64" s="43" t="s">
        <v>338</v>
      </c>
      <c r="D64" s="43" t="s">
        <v>880</v>
      </c>
      <c r="E64" s="33" t="s">
        <v>1323</v>
      </c>
      <c r="F64" s="33" t="s">
        <v>1322</v>
      </c>
      <c r="G64" s="33">
        <v>0</v>
      </c>
      <c r="H64" s="33">
        <v>0</v>
      </c>
      <c r="I64" s="33">
        <v>0</v>
      </c>
      <c r="J64" s="33">
        <v>47</v>
      </c>
      <c r="K64" s="33">
        <v>47</v>
      </c>
      <c r="L64" s="33">
        <v>0</v>
      </c>
      <c r="M64" s="33">
        <v>0</v>
      </c>
      <c r="N64" s="33">
        <v>0</v>
      </c>
      <c r="O64" s="33">
        <v>0</v>
      </c>
      <c r="P64" s="33">
        <v>54</v>
      </c>
      <c r="Q64" s="33" t="s">
        <v>2392</v>
      </c>
      <c r="R64" s="33">
        <v>47</v>
      </c>
    </row>
    <row r="65" spans="1:18" x14ac:dyDescent="0.15">
      <c r="A65" s="20" t="s">
        <v>1759</v>
      </c>
      <c r="B65" s="24" t="s">
        <v>18</v>
      </c>
      <c r="C65" s="43" t="s">
        <v>338</v>
      </c>
      <c r="D65" s="43" t="s">
        <v>1100</v>
      </c>
      <c r="E65" s="33" t="s">
        <v>1193</v>
      </c>
      <c r="F65" s="33" t="s">
        <v>1193</v>
      </c>
      <c r="G65" s="33">
        <v>0</v>
      </c>
      <c r="H65" s="33">
        <v>0</v>
      </c>
      <c r="I65" s="33">
        <v>0</v>
      </c>
      <c r="J65" s="33">
        <v>46</v>
      </c>
      <c r="K65" s="33">
        <v>46</v>
      </c>
      <c r="L65" s="33">
        <v>0</v>
      </c>
      <c r="M65" s="33">
        <v>0</v>
      </c>
      <c r="N65" s="33">
        <v>0</v>
      </c>
      <c r="O65" s="33">
        <v>0</v>
      </c>
      <c r="P65" s="33">
        <v>12</v>
      </c>
      <c r="Q65" s="33" t="s">
        <v>1957</v>
      </c>
      <c r="R65" s="33">
        <v>46</v>
      </c>
    </row>
    <row r="66" spans="1:18" x14ac:dyDescent="0.15">
      <c r="A66" s="20" t="s">
        <v>1759</v>
      </c>
      <c r="B66" s="24" t="s">
        <v>18</v>
      </c>
      <c r="C66" s="43" t="s">
        <v>338</v>
      </c>
      <c r="D66" s="43" t="s">
        <v>1101</v>
      </c>
      <c r="E66" s="33" t="s">
        <v>1323</v>
      </c>
      <c r="F66" s="33" t="s">
        <v>1193</v>
      </c>
      <c r="G66" s="33">
        <v>0</v>
      </c>
      <c r="H66" s="33">
        <v>0</v>
      </c>
      <c r="I66" s="33">
        <v>0</v>
      </c>
      <c r="J66" s="33">
        <v>47</v>
      </c>
      <c r="K66" s="33">
        <v>47</v>
      </c>
      <c r="L66" s="33">
        <v>0</v>
      </c>
      <c r="M66" s="33">
        <v>0</v>
      </c>
      <c r="N66" s="33">
        <v>0</v>
      </c>
      <c r="O66" s="33">
        <v>0</v>
      </c>
      <c r="P66" s="33">
        <v>48</v>
      </c>
      <c r="Q66" s="33" t="s">
        <v>1955</v>
      </c>
      <c r="R66" s="33">
        <v>47</v>
      </c>
    </row>
    <row r="67" spans="1:18" x14ac:dyDescent="0.15">
      <c r="A67" s="20" t="s">
        <v>1759</v>
      </c>
      <c r="B67" s="24" t="s">
        <v>18</v>
      </c>
      <c r="C67" s="43" t="s">
        <v>338</v>
      </c>
      <c r="D67" s="43" t="s">
        <v>1103</v>
      </c>
      <c r="E67" s="33" t="s">
        <v>1323</v>
      </c>
      <c r="F67" s="33" t="s">
        <v>1323</v>
      </c>
      <c r="G67" s="33">
        <v>0</v>
      </c>
      <c r="H67" s="33">
        <v>0</v>
      </c>
      <c r="I67" s="33">
        <v>0</v>
      </c>
      <c r="J67" s="33">
        <v>50</v>
      </c>
      <c r="K67" s="33">
        <v>50</v>
      </c>
      <c r="L67" s="33">
        <v>0</v>
      </c>
      <c r="M67" s="33">
        <v>0</v>
      </c>
      <c r="N67" s="33">
        <v>0</v>
      </c>
      <c r="O67" s="33">
        <v>0</v>
      </c>
      <c r="P67" s="33">
        <v>48</v>
      </c>
      <c r="Q67" s="33" t="s">
        <v>1955</v>
      </c>
      <c r="R67" s="33">
        <v>50</v>
      </c>
    </row>
    <row r="68" spans="1:18" x14ac:dyDescent="0.15">
      <c r="A68" s="20" t="s">
        <v>1759</v>
      </c>
      <c r="B68" s="24" t="s">
        <v>18</v>
      </c>
      <c r="C68" s="43" t="s">
        <v>338</v>
      </c>
      <c r="D68" s="43" t="s">
        <v>1102</v>
      </c>
      <c r="E68" s="33" t="s">
        <v>1323</v>
      </c>
      <c r="F68" s="33" t="s">
        <v>1323</v>
      </c>
      <c r="G68" s="33">
        <v>0</v>
      </c>
      <c r="H68" s="33">
        <v>0</v>
      </c>
      <c r="I68" s="33">
        <v>0</v>
      </c>
      <c r="J68" s="33">
        <v>49</v>
      </c>
      <c r="K68" s="33">
        <v>49</v>
      </c>
      <c r="L68" s="33">
        <v>0</v>
      </c>
      <c r="M68" s="33">
        <v>0</v>
      </c>
      <c r="N68" s="33">
        <v>0</v>
      </c>
      <c r="O68" s="33">
        <v>0</v>
      </c>
      <c r="P68" s="33">
        <v>49</v>
      </c>
      <c r="Q68" s="33" t="s">
        <v>1956</v>
      </c>
      <c r="R68" s="33">
        <v>49</v>
      </c>
    </row>
    <row r="69" spans="1:18" x14ac:dyDescent="0.15">
      <c r="A69" s="20" t="s">
        <v>1759</v>
      </c>
      <c r="B69" s="24" t="s">
        <v>18</v>
      </c>
      <c r="C69" s="43" t="s">
        <v>338</v>
      </c>
      <c r="D69" s="43" t="s">
        <v>1138</v>
      </c>
      <c r="E69" s="33" t="s">
        <v>1193</v>
      </c>
      <c r="F69" s="33" t="s">
        <v>1193</v>
      </c>
      <c r="G69" s="33">
        <v>50</v>
      </c>
      <c r="H69" s="33">
        <v>50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21</v>
      </c>
      <c r="Q69" s="33" t="s">
        <v>2621</v>
      </c>
      <c r="R69" s="33">
        <v>50</v>
      </c>
    </row>
    <row r="70" spans="1:18" x14ac:dyDescent="0.15">
      <c r="A70" s="20" t="s">
        <v>1759</v>
      </c>
      <c r="B70" s="24" t="s">
        <v>18</v>
      </c>
      <c r="C70" s="43" t="s">
        <v>338</v>
      </c>
      <c r="D70" s="43" t="s">
        <v>1139</v>
      </c>
      <c r="E70" s="33" t="s">
        <v>1193</v>
      </c>
      <c r="F70" s="33" t="s">
        <v>1193</v>
      </c>
      <c r="G70" s="33">
        <v>49</v>
      </c>
      <c r="H70" s="33">
        <v>49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21</v>
      </c>
      <c r="Q70" s="33" t="s">
        <v>2621</v>
      </c>
      <c r="R70" s="33">
        <v>49</v>
      </c>
    </row>
    <row r="71" spans="1:18" x14ac:dyDescent="0.15">
      <c r="A71" s="20"/>
      <c r="B71" s="24"/>
      <c r="C71" s="43" t="s">
        <v>2656</v>
      </c>
      <c r="D71" s="43"/>
      <c r="E71" s="33"/>
      <c r="F71" s="33"/>
      <c r="G71" s="33">
        <f>SUM(G62:G70)</f>
        <v>179</v>
      </c>
      <c r="H71" s="33">
        <f t="shared" ref="H71:O71" si="9">SUM(H62:H70)</f>
        <v>179</v>
      </c>
      <c r="I71" s="33">
        <f t="shared" si="9"/>
        <v>0</v>
      </c>
      <c r="J71" s="33">
        <f t="shared" si="9"/>
        <v>239</v>
      </c>
      <c r="K71" s="33">
        <f t="shared" si="9"/>
        <v>239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0</v>
      </c>
      <c r="P71" s="33"/>
      <c r="Q71" s="33"/>
      <c r="R71" s="33"/>
    </row>
    <row r="72" spans="1:18" x14ac:dyDescent="0.15">
      <c r="A72" s="20" t="s">
        <v>1759</v>
      </c>
      <c r="B72" s="24" t="s">
        <v>18</v>
      </c>
      <c r="C72" s="43" t="s">
        <v>129</v>
      </c>
      <c r="D72" s="43" t="s">
        <v>520</v>
      </c>
      <c r="E72" s="33" t="s">
        <v>1322</v>
      </c>
      <c r="F72" s="33" t="s">
        <v>1322</v>
      </c>
      <c r="G72" s="33">
        <v>51</v>
      </c>
      <c r="H72" s="33">
        <v>51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1</v>
      </c>
      <c r="Q72" s="33" t="s">
        <v>2114</v>
      </c>
      <c r="R72" s="33">
        <v>51</v>
      </c>
    </row>
    <row r="73" spans="1:18" x14ac:dyDescent="0.15">
      <c r="A73" s="20" t="s">
        <v>1759</v>
      </c>
      <c r="B73" s="24" t="s">
        <v>18</v>
      </c>
      <c r="C73" s="43" t="s">
        <v>129</v>
      </c>
      <c r="D73" s="43" t="s">
        <v>530</v>
      </c>
      <c r="E73" s="33" t="s">
        <v>1322</v>
      </c>
      <c r="F73" s="33" t="s">
        <v>1322</v>
      </c>
      <c r="G73" s="33">
        <v>38</v>
      </c>
      <c r="H73" s="33">
        <v>38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1</v>
      </c>
      <c r="Q73" s="33" t="s">
        <v>2114</v>
      </c>
      <c r="R73" s="33">
        <v>38</v>
      </c>
    </row>
    <row r="74" spans="1:18" x14ac:dyDescent="0.15">
      <c r="A74" s="20" t="s">
        <v>1759</v>
      </c>
      <c r="B74" s="24" t="s">
        <v>18</v>
      </c>
      <c r="C74" s="43" t="s">
        <v>129</v>
      </c>
      <c r="D74" s="43" t="s">
        <v>523</v>
      </c>
      <c r="E74" s="33" t="s">
        <v>1322</v>
      </c>
      <c r="F74" s="33" t="s">
        <v>1322</v>
      </c>
      <c r="G74" s="33">
        <v>56</v>
      </c>
      <c r="H74" s="33">
        <v>56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1</v>
      </c>
      <c r="Q74" s="33" t="s">
        <v>2114</v>
      </c>
      <c r="R74" s="33">
        <v>56</v>
      </c>
    </row>
    <row r="75" spans="1:18" x14ac:dyDescent="0.15">
      <c r="A75" s="20" t="s">
        <v>1759</v>
      </c>
      <c r="B75" s="24" t="s">
        <v>18</v>
      </c>
      <c r="C75" s="43" t="s">
        <v>129</v>
      </c>
      <c r="D75" s="43" t="s">
        <v>524</v>
      </c>
      <c r="E75" s="33" t="s">
        <v>1322</v>
      </c>
      <c r="F75" s="33" t="s">
        <v>1322</v>
      </c>
      <c r="G75" s="33">
        <v>35</v>
      </c>
      <c r="H75" s="33">
        <v>35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54</v>
      </c>
      <c r="Q75" s="33" t="s">
        <v>2392</v>
      </c>
      <c r="R75" s="33">
        <v>35</v>
      </c>
    </row>
    <row r="76" spans="1:18" x14ac:dyDescent="0.15">
      <c r="A76" s="20"/>
      <c r="B76" s="24"/>
      <c r="C76" s="43" t="s">
        <v>2657</v>
      </c>
      <c r="D76" s="43"/>
      <c r="E76" s="33"/>
      <c r="F76" s="33"/>
      <c r="G76" s="33">
        <f>SUM(G72:G75)</f>
        <v>180</v>
      </c>
      <c r="H76" s="33">
        <f t="shared" ref="H76:O76" si="10">SUM(H72:H75)</f>
        <v>180</v>
      </c>
      <c r="I76" s="33">
        <f t="shared" si="10"/>
        <v>0</v>
      </c>
      <c r="J76" s="33">
        <f t="shared" si="10"/>
        <v>0</v>
      </c>
      <c r="K76" s="33">
        <f t="shared" si="10"/>
        <v>0</v>
      </c>
      <c r="L76" s="33">
        <f t="shared" si="10"/>
        <v>0</v>
      </c>
      <c r="M76" s="33">
        <f t="shared" si="10"/>
        <v>0</v>
      </c>
      <c r="N76" s="33">
        <f t="shared" si="10"/>
        <v>0</v>
      </c>
      <c r="O76" s="33">
        <f t="shared" si="10"/>
        <v>0</v>
      </c>
      <c r="P76" s="33"/>
      <c r="Q76" s="33"/>
      <c r="R76" s="33"/>
    </row>
    <row r="77" spans="1:18" x14ac:dyDescent="0.15">
      <c r="A77" s="20" t="s">
        <v>1759</v>
      </c>
      <c r="B77" s="24" t="s">
        <v>18</v>
      </c>
      <c r="C77" s="43" t="s">
        <v>2507</v>
      </c>
      <c r="D77" s="43" t="s">
        <v>491</v>
      </c>
      <c r="E77" s="33" t="s">
        <v>1322</v>
      </c>
      <c r="F77" s="33" t="s">
        <v>1322</v>
      </c>
      <c r="G77" s="33">
        <v>30</v>
      </c>
      <c r="H77" s="33">
        <v>30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6</v>
      </c>
      <c r="Q77" s="33" t="s">
        <v>2391</v>
      </c>
      <c r="R77" s="33">
        <v>30</v>
      </c>
    </row>
    <row r="78" spans="1:18" x14ac:dyDescent="0.15">
      <c r="A78" s="20"/>
      <c r="B78" s="24"/>
      <c r="C78" s="43" t="s">
        <v>2658</v>
      </c>
      <c r="D78" s="43"/>
      <c r="E78" s="33"/>
      <c r="F78" s="33"/>
      <c r="G78" s="33">
        <f>SUM(G77)</f>
        <v>30</v>
      </c>
      <c r="H78" s="33">
        <f t="shared" ref="H78:O78" si="11">SUM(H77)</f>
        <v>30</v>
      </c>
      <c r="I78" s="33">
        <f t="shared" si="11"/>
        <v>0</v>
      </c>
      <c r="J78" s="33">
        <f t="shared" si="11"/>
        <v>0</v>
      </c>
      <c r="K78" s="33">
        <f t="shared" si="11"/>
        <v>0</v>
      </c>
      <c r="L78" s="33">
        <f t="shared" si="11"/>
        <v>0</v>
      </c>
      <c r="M78" s="33">
        <f t="shared" si="11"/>
        <v>0</v>
      </c>
      <c r="N78" s="33">
        <f t="shared" si="11"/>
        <v>0</v>
      </c>
      <c r="O78" s="33">
        <f t="shared" si="11"/>
        <v>0</v>
      </c>
      <c r="P78" s="33"/>
      <c r="Q78" s="33"/>
      <c r="R78" s="33"/>
    </row>
    <row r="79" spans="1:18" x14ac:dyDescent="0.15">
      <c r="A79" s="20" t="s">
        <v>1759</v>
      </c>
      <c r="B79" s="24" t="s">
        <v>18</v>
      </c>
      <c r="C79" s="43" t="s">
        <v>355</v>
      </c>
      <c r="D79" s="43" t="s">
        <v>2508</v>
      </c>
      <c r="E79" s="33" t="s">
        <v>1322</v>
      </c>
      <c r="F79" s="33" t="s">
        <v>1322</v>
      </c>
      <c r="G79" s="33">
        <v>41</v>
      </c>
      <c r="H79" s="33">
        <v>17</v>
      </c>
      <c r="I79" s="33">
        <v>24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11</v>
      </c>
      <c r="Q79" s="33" t="s">
        <v>1764</v>
      </c>
      <c r="R79" s="33">
        <v>41</v>
      </c>
    </row>
    <row r="80" spans="1:18" x14ac:dyDescent="0.15">
      <c r="A80" s="20"/>
      <c r="B80" s="24"/>
      <c r="C80" s="43" t="s">
        <v>2659</v>
      </c>
      <c r="D80" s="43"/>
      <c r="E80" s="33"/>
      <c r="F80" s="33"/>
      <c r="G80" s="33">
        <f>SUM(G79)</f>
        <v>41</v>
      </c>
      <c r="H80" s="33">
        <f t="shared" ref="H80:O80" si="12">SUM(H79)</f>
        <v>17</v>
      </c>
      <c r="I80" s="33">
        <f t="shared" si="12"/>
        <v>24</v>
      </c>
      <c r="J80" s="33">
        <f t="shared" si="12"/>
        <v>0</v>
      </c>
      <c r="K80" s="33">
        <f t="shared" si="12"/>
        <v>0</v>
      </c>
      <c r="L80" s="33">
        <f t="shared" si="12"/>
        <v>0</v>
      </c>
      <c r="M80" s="33">
        <f t="shared" si="12"/>
        <v>0</v>
      </c>
      <c r="N80" s="33">
        <f t="shared" si="12"/>
        <v>0</v>
      </c>
      <c r="O80" s="33">
        <f t="shared" si="12"/>
        <v>0</v>
      </c>
      <c r="P80" s="33"/>
      <c r="Q80" s="33"/>
      <c r="R80" s="33"/>
    </row>
    <row r="81" spans="1:18" x14ac:dyDescent="0.15">
      <c r="A81" s="20" t="s">
        <v>1759</v>
      </c>
      <c r="B81" s="24" t="s">
        <v>18</v>
      </c>
      <c r="C81" s="43" t="s">
        <v>287</v>
      </c>
      <c r="D81" s="43" t="s">
        <v>628</v>
      </c>
      <c r="E81" s="33" t="s">
        <v>1321</v>
      </c>
      <c r="F81" s="33" t="s">
        <v>1321</v>
      </c>
      <c r="G81" s="33">
        <v>12</v>
      </c>
      <c r="H81" s="33">
        <v>12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28</v>
      </c>
      <c r="Q81" s="33" t="s">
        <v>2628</v>
      </c>
      <c r="R81" s="33">
        <v>12</v>
      </c>
    </row>
    <row r="82" spans="1:18" x14ac:dyDescent="0.15">
      <c r="A82" s="20" t="s">
        <v>1759</v>
      </c>
      <c r="B82" s="24" t="s">
        <v>18</v>
      </c>
      <c r="C82" s="43" t="s">
        <v>287</v>
      </c>
      <c r="D82" s="43" t="s">
        <v>2509</v>
      </c>
      <c r="E82" s="33" t="s">
        <v>1321</v>
      </c>
      <c r="F82" s="33" t="s">
        <v>1321</v>
      </c>
      <c r="G82" s="33">
        <v>10</v>
      </c>
      <c r="H82" s="33">
        <v>10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27</v>
      </c>
      <c r="Q82" s="33" t="s">
        <v>2629</v>
      </c>
      <c r="R82" s="33">
        <v>10</v>
      </c>
    </row>
    <row r="83" spans="1:18" x14ac:dyDescent="0.15">
      <c r="A83" s="20" t="s">
        <v>1759</v>
      </c>
      <c r="B83" s="24" t="s">
        <v>18</v>
      </c>
      <c r="C83" s="43" t="s">
        <v>287</v>
      </c>
      <c r="D83" s="43" t="s">
        <v>778</v>
      </c>
      <c r="E83" s="33" t="s">
        <v>1321</v>
      </c>
      <c r="F83" s="33" t="s">
        <v>1321</v>
      </c>
      <c r="G83" s="33">
        <v>10</v>
      </c>
      <c r="H83" s="33">
        <v>10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24</v>
      </c>
      <c r="Q83" s="33" t="s">
        <v>2630</v>
      </c>
      <c r="R83" s="33">
        <v>10</v>
      </c>
    </row>
    <row r="84" spans="1:18" x14ac:dyDescent="0.15">
      <c r="A84" s="20" t="s">
        <v>1759</v>
      </c>
      <c r="B84" s="24" t="s">
        <v>18</v>
      </c>
      <c r="C84" s="43" t="s">
        <v>287</v>
      </c>
      <c r="D84" s="43" t="s">
        <v>1060</v>
      </c>
      <c r="E84" s="33" t="s">
        <v>1321</v>
      </c>
      <c r="F84" s="33" t="s">
        <v>1321</v>
      </c>
      <c r="G84" s="33">
        <v>10</v>
      </c>
      <c r="H84" s="33">
        <v>10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26</v>
      </c>
      <c r="Q84" s="33" t="s">
        <v>2631</v>
      </c>
      <c r="R84" s="33">
        <v>10</v>
      </c>
    </row>
    <row r="85" spans="1:18" x14ac:dyDescent="0.15">
      <c r="A85" s="20" t="s">
        <v>1759</v>
      </c>
      <c r="B85" s="24" t="s">
        <v>18</v>
      </c>
      <c r="C85" s="43" t="s">
        <v>287</v>
      </c>
      <c r="D85" s="43" t="s">
        <v>2510</v>
      </c>
      <c r="E85" s="33" t="s">
        <v>1321</v>
      </c>
      <c r="F85" s="33" t="s">
        <v>1321</v>
      </c>
      <c r="G85" s="33">
        <v>22</v>
      </c>
      <c r="H85" s="33">
        <v>22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15</v>
      </c>
      <c r="Q85" s="33" t="s">
        <v>2632</v>
      </c>
      <c r="R85" s="33">
        <v>22</v>
      </c>
    </row>
    <row r="86" spans="1:18" x14ac:dyDescent="0.15">
      <c r="A86" s="20" t="s">
        <v>1759</v>
      </c>
      <c r="B86" s="24" t="s">
        <v>18</v>
      </c>
      <c r="C86" s="43" t="s">
        <v>287</v>
      </c>
      <c r="D86" s="43" t="s">
        <v>2511</v>
      </c>
      <c r="E86" s="33" t="s">
        <v>1321</v>
      </c>
      <c r="F86" s="33" t="s">
        <v>1321</v>
      </c>
      <c r="G86" s="33">
        <v>6</v>
      </c>
      <c r="H86" s="33">
        <v>6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38</v>
      </c>
      <c r="Q86" s="33" t="s">
        <v>1761</v>
      </c>
      <c r="R86" s="33">
        <v>6</v>
      </c>
    </row>
    <row r="87" spans="1:18" x14ac:dyDescent="0.15">
      <c r="A87" s="20" t="s">
        <v>1759</v>
      </c>
      <c r="B87" s="24" t="s">
        <v>18</v>
      </c>
      <c r="C87" s="43" t="s">
        <v>287</v>
      </c>
      <c r="D87" s="43" t="s">
        <v>2512</v>
      </c>
      <c r="E87" s="33" t="s">
        <v>1321</v>
      </c>
      <c r="F87" s="33" t="s">
        <v>1321</v>
      </c>
      <c r="G87" s="33">
        <v>18</v>
      </c>
      <c r="H87" s="33">
        <v>18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39</v>
      </c>
      <c r="Q87" s="33" t="s">
        <v>1762</v>
      </c>
      <c r="R87" s="33">
        <v>18</v>
      </c>
    </row>
    <row r="88" spans="1:18" x14ac:dyDescent="0.15">
      <c r="A88" s="20" t="s">
        <v>1759</v>
      </c>
      <c r="B88" s="24" t="s">
        <v>18</v>
      </c>
      <c r="C88" s="43" t="s">
        <v>287</v>
      </c>
      <c r="D88" s="43" t="s">
        <v>2513</v>
      </c>
      <c r="E88" s="33" t="s">
        <v>1321</v>
      </c>
      <c r="F88" s="33" t="s">
        <v>1321</v>
      </c>
      <c r="G88" s="33">
        <v>13</v>
      </c>
      <c r="H88" s="33">
        <v>13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40</v>
      </c>
      <c r="Q88" s="33" t="s">
        <v>1763</v>
      </c>
      <c r="R88" s="33">
        <v>13</v>
      </c>
    </row>
    <row r="89" spans="1:18" x14ac:dyDescent="0.15">
      <c r="A89" s="20" t="s">
        <v>1759</v>
      </c>
      <c r="B89" s="24" t="s">
        <v>18</v>
      </c>
      <c r="C89" s="43" t="s">
        <v>287</v>
      </c>
      <c r="D89" s="43" t="s">
        <v>2514</v>
      </c>
      <c r="E89" s="33" t="s">
        <v>1321</v>
      </c>
      <c r="F89" s="33" t="s">
        <v>1321</v>
      </c>
      <c r="G89" s="33">
        <v>45</v>
      </c>
      <c r="H89" s="33">
        <v>45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15</v>
      </c>
      <c r="Q89" s="33" t="s">
        <v>2632</v>
      </c>
      <c r="R89" s="33">
        <v>45</v>
      </c>
    </row>
    <row r="90" spans="1:18" x14ac:dyDescent="0.15">
      <c r="A90" s="20" t="s">
        <v>1759</v>
      </c>
      <c r="B90" s="24" t="s">
        <v>18</v>
      </c>
      <c r="C90" s="43" t="s">
        <v>287</v>
      </c>
      <c r="D90" s="43" t="s">
        <v>2515</v>
      </c>
      <c r="E90" s="33" t="s">
        <v>1321</v>
      </c>
      <c r="F90" s="33" t="s">
        <v>1321</v>
      </c>
      <c r="G90" s="33">
        <v>45</v>
      </c>
      <c r="H90" s="33">
        <v>45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15</v>
      </c>
      <c r="Q90" s="33" t="s">
        <v>2632</v>
      </c>
      <c r="R90" s="33">
        <v>45</v>
      </c>
    </row>
    <row r="91" spans="1:18" x14ac:dyDescent="0.15">
      <c r="A91" s="20" t="s">
        <v>1759</v>
      </c>
      <c r="B91" s="24" t="s">
        <v>18</v>
      </c>
      <c r="C91" s="43" t="s">
        <v>287</v>
      </c>
      <c r="D91" s="43" t="s">
        <v>2516</v>
      </c>
      <c r="E91" s="33" t="s">
        <v>1321</v>
      </c>
      <c r="F91" s="33" t="s">
        <v>1321</v>
      </c>
      <c r="G91" s="33">
        <v>51</v>
      </c>
      <c r="H91" s="33">
        <v>51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15</v>
      </c>
      <c r="Q91" s="33" t="s">
        <v>2632</v>
      </c>
      <c r="R91" s="33">
        <v>51</v>
      </c>
    </row>
    <row r="92" spans="1:18" x14ac:dyDescent="0.15">
      <c r="A92" s="20" t="s">
        <v>1759</v>
      </c>
      <c r="B92" s="24" t="s">
        <v>18</v>
      </c>
      <c r="C92" s="43" t="s">
        <v>287</v>
      </c>
      <c r="D92" s="43" t="s">
        <v>2517</v>
      </c>
      <c r="E92" s="33" t="s">
        <v>1321</v>
      </c>
      <c r="F92" s="33" t="s">
        <v>1321</v>
      </c>
      <c r="G92" s="33">
        <v>39</v>
      </c>
      <c r="H92" s="33">
        <v>39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15</v>
      </c>
      <c r="Q92" s="33" t="s">
        <v>2632</v>
      </c>
      <c r="R92" s="33">
        <v>39</v>
      </c>
    </row>
    <row r="93" spans="1:18" x14ac:dyDescent="0.15">
      <c r="A93" s="20" t="s">
        <v>1759</v>
      </c>
      <c r="B93" s="24" t="s">
        <v>18</v>
      </c>
      <c r="C93" s="43" t="s">
        <v>287</v>
      </c>
      <c r="D93" s="43" t="s">
        <v>2518</v>
      </c>
      <c r="E93" s="33" t="s">
        <v>1321</v>
      </c>
      <c r="F93" s="33" t="s">
        <v>1321</v>
      </c>
      <c r="G93" s="33">
        <v>50</v>
      </c>
      <c r="H93" s="33">
        <v>50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15</v>
      </c>
      <c r="Q93" s="33" t="s">
        <v>2632</v>
      </c>
      <c r="R93" s="33">
        <v>50</v>
      </c>
    </row>
    <row r="94" spans="1:18" x14ac:dyDescent="0.15">
      <c r="A94" s="20" t="s">
        <v>1759</v>
      </c>
      <c r="B94" s="24" t="s">
        <v>18</v>
      </c>
      <c r="C94" s="43" t="s">
        <v>287</v>
      </c>
      <c r="D94" s="43" t="s">
        <v>2519</v>
      </c>
      <c r="E94" s="33" t="s">
        <v>1321</v>
      </c>
      <c r="F94" s="33" t="s">
        <v>1321</v>
      </c>
      <c r="G94" s="33">
        <v>44</v>
      </c>
      <c r="H94" s="33">
        <v>44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15</v>
      </c>
      <c r="Q94" s="33" t="s">
        <v>2632</v>
      </c>
      <c r="R94" s="33">
        <v>44</v>
      </c>
    </row>
    <row r="95" spans="1:18" x14ac:dyDescent="0.15">
      <c r="A95" s="20" t="s">
        <v>1759</v>
      </c>
      <c r="B95" s="24" t="s">
        <v>18</v>
      </c>
      <c r="C95" s="43" t="s">
        <v>287</v>
      </c>
      <c r="D95" s="43" t="s">
        <v>2520</v>
      </c>
      <c r="E95" s="33" t="s">
        <v>1321</v>
      </c>
      <c r="F95" s="33" t="s">
        <v>1321</v>
      </c>
      <c r="G95" s="33">
        <v>48</v>
      </c>
      <c r="H95" s="33">
        <v>48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15</v>
      </c>
      <c r="Q95" s="33" t="s">
        <v>2632</v>
      </c>
      <c r="R95" s="33">
        <v>48</v>
      </c>
    </row>
    <row r="96" spans="1:18" x14ac:dyDescent="0.15">
      <c r="A96" s="20" t="s">
        <v>1759</v>
      </c>
      <c r="B96" s="24" t="s">
        <v>18</v>
      </c>
      <c r="C96" s="43" t="s">
        <v>287</v>
      </c>
      <c r="D96" s="43" t="s">
        <v>2521</v>
      </c>
      <c r="E96" s="33" t="s">
        <v>1321</v>
      </c>
      <c r="F96" s="33" t="s">
        <v>1321</v>
      </c>
      <c r="G96" s="33">
        <v>43</v>
      </c>
      <c r="H96" s="33">
        <v>43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15</v>
      </c>
      <c r="Q96" s="33" t="s">
        <v>2632</v>
      </c>
      <c r="R96" s="33">
        <v>43</v>
      </c>
    </row>
    <row r="97" spans="1:18" x14ac:dyDescent="0.15">
      <c r="A97" s="20" t="s">
        <v>1759</v>
      </c>
      <c r="B97" s="24" t="s">
        <v>18</v>
      </c>
      <c r="C97" s="43" t="s">
        <v>287</v>
      </c>
      <c r="D97" s="43" t="s">
        <v>2522</v>
      </c>
      <c r="E97" s="33" t="s">
        <v>1321</v>
      </c>
      <c r="F97" s="33" t="s">
        <v>1321</v>
      </c>
      <c r="G97" s="33">
        <v>45</v>
      </c>
      <c r="H97" s="33">
        <v>45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15</v>
      </c>
      <c r="Q97" s="33" t="s">
        <v>2632</v>
      </c>
      <c r="R97" s="33">
        <v>45</v>
      </c>
    </row>
    <row r="98" spans="1:18" x14ac:dyDescent="0.15">
      <c r="A98" s="20" t="s">
        <v>1759</v>
      </c>
      <c r="B98" s="24" t="s">
        <v>18</v>
      </c>
      <c r="C98" s="43" t="s">
        <v>287</v>
      </c>
      <c r="D98" s="43" t="s">
        <v>2523</v>
      </c>
      <c r="E98" s="33" t="s">
        <v>1321</v>
      </c>
      <c r="F98" s="33" t="s">
        <v>1321</v>
      </c>
      <c r="G98" s="33">
        <v>48</v>
      </c>
      <c r="H98" s="33">
        <v>48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15</v>
      </c>
      <c r="Q98" s="33" t="s">
        <v>2632</v>
      </c>
      <c r="R98" s="33">
        <v>48</v>
      </c>
    </row>
    <row r="99" spans="1:18" x14ac:dyDescent="0.15">
      <c r="A99" s="20" t="s">
        <v>1759</v>
      </c>
      <c r="B99" s="24" t="s">
        <v>18</v>
      </c>
      <c r="C99" s="43" t="s">
        <v>287</v>
      </c>
      <c r="D99" s="43" t="s">
        <v>2524</v>
      </c>
      <c r="E99" s="33" t="s">
        <v>1321</v>
      </c>
      <c r="F99" s="33" t="s">
        <v>1321</v>
      </c>
      <c r="G99" s="33">
        <v>34</v>
      </c>
      <c r="H99" s="33">
        <v>34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15</v>
      </c>
      <c r="Q99" s="33" t="s">
        <v>2632</v>
      </c>
      <c r="R99" s="33">
        <v>34</v>
      </c>
    </row>
    <row r="100" spans="1:18" x14ac:dyDescent="0.15">
      <c r="A100" s="20" t="s">
        <v>1759</v>
      </c>
      <c r="B100" s="24" t="s">
        <v>18</v>
      </c>
      <c r="C100" s="43" t="s">
        <v>287</v>
      </c>
      <c r="D100" s="43" t="s">
        <v>2525</v>
      </c>
      <c r="E100" s="33" t="s">
        <v>1321</v>
      </c>
      <c r="F100" s="33" t="s">
        <v>1321</v>
      </c>
      <c r="G100" s="33">
        <v>38</v>
      </c>
      <c r="H100" s="33">
        <v>38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15</v>
      </c>
      <c r="Q100" s="33" t="s">
        <v>2632</v>
      </c>
      <c r="R100" s="33">
        <v>38</v>
      </c>
    </row>
    <row r="101" spans="1:18" x14ac:dyDescent="0.15">
      <c r="A101" s="20" t="s">
        <v>1759</v>
      </c>
      <c r="B101" s="24" t="s">
        <v>18</v>
      </c>
      <c r="C101" s="43" t="s">
        <v>287</v>
      </c>
      <c r="D101" s="43" t="s">
        <v>2526</v>
      </c>
      <c r="E101" s="33" t="s">
        <v>1321</v>
      </c>
      <c r="F101" s="33" t="s">
        <v>1321</v>
      </c>
      <c r="G101" s="33">
        <v>33</v>
      </c>
      <c r="H101" s="33">
        <v>33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15</v>
      </c>
      <c r="Q101" s="33" t="s">
        <v>2632</v>
      </c>
      <c r="R101" s="33">
        <v>33</v>
      </c>
    </row>
    <row r="102" spans="1:18" x14ac:dyDescent="0.15">
      <c r="A102" s="20" t="s">
        <v>1759</v>
      </c>
      <c r="B102" s="24" t="s">
        <v>18</v>
      </c>
      <c r="C102" s="43" t="s">
        <v>287</v>
      </c>
      <c r="D102" s="43" t="s">
        <v>2527</v>
      </c>
      <c r="E102" s="33" t="s">
        <v>1321</v>
      </c>
      <c r="F102" s="33" t="s">
        <v>1321</v>
      </c>
      <c r="G102" s="33">
        <v>28</v>
      </c>
      <c r="H102" s="33">
        <v>28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15</v>
      </c>
      <c r="Q102" s="33" t="s">
        <v>2632</v>
      </c>
      <c r="R102" s="33">
        <v>28</v>
      </c>
    </row>
    <row r="103" spans="1:18" x14ac:dyDescent="0.15">
      <c r="A103" s="20" t="s">
        <v>1759</v>
      </c>
      <c r="B103" s="24" t="s">
        <v>18</v>
      </c>
      <c r="C103" s="43" t="s">
        <v>287</v>
      </c>
      <c r="D103" s="43" t="s">
        <v>2528</v>
      </c>
      <c r="E103" s="33" t="s">
        <v>1321</v>
      </c>
      <c r="F103" s="33" t="s">
        <v>1321</v>
      </c>
      <c r="G103" s="33">
        <v>41</v>
      </c>
      <c r="H103" s="33">
        <v>41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42</v>
      </c>
      <c r="Q103" s="33" t="s">
        <v>2624</v>
      </c>
      <c r="R103" s="33">
        <v>41</v>
      </c>
    </row>
    <row r="104" spans="1:18" x14ac:dyDescent="0.15">
      <c r="A104" s="20" t="s">
        <v>1759</v>
      </c>
      <c r="B104" s="24" t="s">
        <v>18</v>
      </c>
      <c r="C104" s="43" t="s">
        <v>287</v>
      </c>
      <c r="D104" s="43" t="s">
        <v>2529</v>
      </c>
      <c r="E104" s="33" t="s">
        <v>1321</v>
      </c>
      <c r="F104" s="33" t="s">
        <v>1321</v>
      </c>
      <c r="G104" s="33">
        <v>33</v>
      </c>
      <c r="H104" s="33">
        <v>33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42</v>
      </c>
      <c r="Q104" s="33" t="s">
        <v>2624</v>
      </c>
      <c r="R104" s="33">
        <v>33</v>
      </c>
    </row>
    <row r="105" spans="1:18" x14ac:dyDescent="0.15">
      <c r="A105" s="20" t="s">
        <v>1759</v>
      </c>
      <c r="B105" s="24" t="s">
        <v>18</v>
      </c>
      <c r="C105" s="43" t="s">
        <v>287</v>
      </c>
      <c r="D105" s="43" t="s">
        <v>2530</v>
      </c>
      <c r="E105" s="33" t="s">
        <v>1321</v>
      </c>
      <c r="F105" s="33" t="s">
        <v>1321</v>
      </c>
      <c r="G105" s="33">
        <v>40</v>
      </c>
      <c r="H105" s="33">
        <v>40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15</v>
      </c>
      <c r="Q105" s="33" t="s">
        <v>2632</v>
      </c>
      <c r="R105" s="33">
        <v>40</v>
      </c>
    </row>
    <row r="106" spans="1:18" x14ac:dyDescent="0.15">
      <c r="A106" s="20" t="s">
        <v>1759</v>
      </c>
      <c r="B106" s="24" t="s">
        <v>18</v>
      </c>
      <c r="C106" s="43" t="s">
        <v>287</v>
      </c>
      <c r="D106" s="43" t="s">
        <v>2531</v>
      </c>
      <c r="E106" s="33" t="s">
        <v>1321</v>
      </c>
      <c r="F106" s="33" t="s">
        <v>1321</v>
      </c>
      <c r="G106" s="33">
        <v>38</v>
      </c>
      <c r="H106" s="33">
        <v>38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15</v>
      </c>
      <c r="Q106" s="33" t="s">
        <v>2632</v>
      </c>
      <c r="R106" s="33">
        <v>38</v>
      </c>
    </row>
    <row r="107" spans="1:18" x14ac:dyDescent="0.15">
      <c r="A107" s="20" t="s">
        <v>1759</v>
      </c>
      <c r="B107" s="24" t="s">
        <v>18</v>
      </c>
      <c r="C107" s="43" t="s">
        <v>287</v>
      </c>
      <c r="D107" s="43" t="s">
        <v>2532</v>
      </c>
      <c r="E107" s="33" t="s">
        <v>1321</v>
      </c>
      <c r="F107" s="33" t="s">
        <v>1321</v>
      </c>
      <c r="G107" s="33">
        <v>44</v>
      </c>
      <c r="H107" s="33">
        <v>44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15</v>
      </c>
      <c r="Q107" s="33" t="s">
        <v>2632</v>
      </c>
      <c r="R107" s="33">
        <v>44</v>
      </c>
    </row>
    <row r="108" spans="1:18" x14ac:dyDescent="0.15">
      <c r="A108" s="20" t="s">
        <v>1759</v>
      </c>
      <c r="B108" s="24" t="s">
        <v>18</v>
      </c>
      <c r="C108" s="43" t="s">
        <v>287</v>
      </c>
      <c r="D108" s="43" t="s">
        <v>2533</v>
      </c>
      <c r="E108" s="33" t="s">
        <v>1321</v>
      </c>
      <c r="F108" s="33" t="s">
        <v>1321</v>
      </c>
      <c r="G108" s="33">
        <v>44</v>
      </c>
      <c r="H108" s="33">
        <v>44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15</v>
      </c>
      <c r="Q108" s="33" t="s">
        <v>2632</v>
      </c>
      <c r="R108" s="33">
        <v>44</v>
      </c>
    </row>
    <row r="109" spans="1:18" x14ac:dyDescent="0.15">
      <c r="A109" s="20" t="s">
        <v>1759</v>
      </c>
      <c r="B109" s="24" t="s">
        <v>18</v>
      </c>
      <c r="C109" s="43" t="s">
        <v>287</v>
      </c>
      <c r="D109" s="43" t="s">
        <v>2534</v>
      </c>
      <c r="E109" s="33" t="s">
        <v>1321</v>
      </c>
      <c r="F109" s="33" t="s">
        <v>1321</v>
      </c>
      <c r="G109" s="33">
        <v>40</v>
      </c>
      <c r="H109" s="33">
        <v>40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15</v>
      </c>
      <c r="Q109" s="33" t="s">
        <v>2632</v>
      </c>
      <c r="R109" s="33">
        <v>40</v>
      </c>
    </row>
    <row r="110" spans="1:18" x14ac:dyDescent="0.15">
      <c r="A110" s="20" t="s">
        <v>1759</v>
      </c>
      <c r="B110" s="24" t="s">
        <v>18</v>
      </c>
      <c r="C110" s="43" t="s">
        <v>287</v>
      </c>
      <c r="D110" s="43" t="s">
        <v>2535</v>
      </c>
      <c r="E110" s="33" t="s">
        <v>1321</v>
      </c>
      <c r="F110" s="33" t="s">
        <v>1321</v>
      </c>
      <c r="G110" s="33">
        <v>46</v>
      </c>
      <c r="H110" s="33">
        <v>46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15</v>
      </c>
      <c r="Q110" s="33" t="s">
        <v>2632</v>
      </c>
      <c r="R110" s="33">
        <v>46</v>
      </c>
    </row>
    <row r="111" spans="1:18" x14ac:dyDescent="0.15">
      <c r="A111" s="20" t="s">
        <v>1759</v>
      </c>
      <c r="B111" s="24" t="s">
        <v>18</v>
      </c>
      <c r="C111" s="43" t="s">
        <v>287</v>
      </c>
      <c r="D111" s="43" t="s">
        <v>2536</v>
      </c>
      <c r="E111" s="33" t="s">
        <v>1321</v>
      </c>
      <c r="F111" s="33" t="s">
        <v>1321</v>
      </c>
      <c r="G111" s="33">
        <v>47</v>
      </c>
      <c r="H111" s="33">
        <v>47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15</v>
      </c>
      <c r="Q111" s="33" t="s">
        <v>2632</v>
      </c>
      <c r="R111" s="33">
        <v>47</v>
      </c>
    </row>
    <row r="112" spans="1:18" x14ac:dyDescent="0.15">
      <c r="A112" s="20" t="s">
        <v>1759</v>
      </c>
      <c r="B112" s="24" t="s">
        <v>18</v>
      </c>
      <c r="C112" s="43" t="s">
        <v>287</v>
      </c>
      <c r="D112" s="43" t="s">
        <v>2537</v>
      </c>
      <c r="E112" s="33" t="s">
        <v>1321</v>
      </c>
      <c r="F112" s="33" t="s">
        <v>1321</v>
      </c>
      <c r="G112" s="33">
        <v>43</v>
      </c>
      <c r="H112" s="33">
        <v>43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15</v>
      </c>
      <c r="Q112" s="33" t="s">
        <v>2632</v>
      </c>
      <c r="R112" s="33">
        <v>43</v>
      </c>
    </row>
    <row r="113" spans="1:18" x14ac:dyDescent="0.15">
      <c r="A113" s="20" t="s">
        <v>1759</v>
      </c>
      <c r="B113" s="24" t="s">
        <v>18</v>
      </c>
      <c r="C113" s="43" t="s">
        <v>287</v>
      </c>
      <c r="D113" s="43" t="s">
        <v>2538</v>
      </c>
      <c r="E113" s="33" t="s">
        <v>1321</v>
      </c>
      <c r="F113" s="33" t="s">
        <v>1321</v>
      </c>
      <c r="G113" s="33">
        <v>42</v>
      </c>
      <c r="H113" s="33">
        <v>42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15</v>
      </c>
      <c r="Q113" s="33" t="s">
        <v>2632</v>
      </c>
      <c r="R113" s="33">
        <v>42</v>
      </c>
    </row>
    <row r="114" spans="1:18" x14ac:dyDescent="0.15">
      <c r="A114" s="20" t="s">
        <v>1759</v>
      </c>
      <c r="B114" s="24" t="s">
        <v>18</v>
      </c>
      <c r="C114" s="43" t="s">
        <v>287</v>
      </c>
      <c r="D114" s="43" t="s">
        <v>2539</v>
      </c>
      <c r="E114" s="33" t="s">
        <v>1321</v>
      </c>
      <c r="F114" s="33" t="s">
        <v>1321</v>
      </c>
      <c r="G114" s="33">
        <v>32</v>
      </c>
      <c r="H114" s="33">
        <v>32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15</v>
      </c>
      <c r="Q114" s="33" t="s">
        <v>2632</v>
      </c>
      <c r="R114" s="33">
        <v>32</v>
      </c>
    </row>
    <row r="115" spans="1:18" x14ac:dyDescent="0.15">
      <c r="A115" s="20"/>
      <c r="B115" s="24"/>
      <c r="C115" s="43" t="s">
        <v>2660</v>
      </c>
      <c r="D115" s="43"/>
      <c r="E115" s="33"/>
      <c r="F115" s="33"/>
      <c r="G115" s="33">
        <f>SUM(G81:G114)</f>
        <v>1182</v>
      </c>
      <c r="H115" s="33">
        <f t="shared" ref="H115:O115" si="13">SUM(H81:H114)</f>
        <v>1182</v>
      </c>
      <c r="I115" s="33">
        <f t="shared" si="13"/>
        <v>0</v>
      </c>
      <c r="J115" s="33">
        <f t="shared" si="13"/>
        <v>0</v>
      </c>
      <c r="K115" s="33">
        <f t="shared" si="13"/>
        <v>0</v>
      </c>
      <c r="L115" s="33">
        <f t="shared" si="13"/>
        <v>0</v>
      </c>
      <c r="M115" s="33">
        <f t="shared" si="13"/>
        <v>0</v>
      </c>
      <c r="N115" s="33">
        <f t="shared" si="13"/>
        <v>0</v>
      </c>
      <c r="O115" s="33">
        <f t="shared" si="13"/>
        <v>0</v>
      </c>
      <c r="P115" s="33"/>
      <c r="Q115" s="33"/>
      <c r="R115" s="33"/>
    </row>
    <row r="116" spans="1:18" x14ac:dyDescent="0.15">
      <c r="A116" s="20" t="s">
        <v>1759</v>
      </c>
      <c r="B116" s="24" t="s">
        <v>18</v>
      </c>
      <c r="C116" s="43" t="s">
        <v>2540</v>
      </c>
      <c r="D116" s="43" t="s">
        <v>468</v>
      </c>
      <c r="E116" s="33" t="s">
        <v>1322</v>
      </c>
      <c r="F116" s="33" t="s">
        <v>1322</v>
      </c>
      <c r="G116" s="33">
        <v>53</v>
      </c>
      <c r="H116" s="33">
        <v>53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4</v>
      </c>
      <c r="Q116" s="33" t="s">
        <v>2626</v>
      </c>
      <c r="R116" s="33">
        <v>53</v>
      </c>
    </row>
    <row r="117" spans="1:18" x14ac:dyDescent="0.15">
      <c r="A117" s="20" t="s">
        <v>1759</v>
      </c>
      <c r="B117" s="24" t="s">
        <v>18</v>
      </c>
      <c r="C117" s="43" t="s">
        <v>2540</v>
      </c>
      <c r="D117" s="43" t="s">
        <v>484</v>
      </c>
      <c r="E117" s="33" t="s">
        <v>1193</v>
      </c>
      <c r="F117" s="33" t="s">
        <v>1193</v>
      </c>
      <c r="G117" s="33">
        <v>56</v>
      </c>
      <c r="H117" s="33">
        <v>56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21</v>
      </c>
      <c r="Q117" s="33" t="s">
        <v>2621</v>
      </c>
      <c r="R117" s="33">
        <v>56</v>
      </c>
    </row>
    <row r="118" spans="1:18" x14ac:dyDescent="0.15">
      <c r="A118" s="20" t="s">
        <v>1759</v>
      </c>
      <c r="B118" s="24" t="s">
        <v>18</v>
      </c>
      <c r="C118" s="43" t="s">
        <v>2540</v>
      </c>
      <c r="D118" s="43" t="s">
        <v>485</v>
      </c>
      <c r="E118" s="33" t="s">
        <v>1323</v>
      </c>
      <c r="F118" s="33" t="s">
        <v>1323</v>
      </c>
      <c r="G118" s="33">
        <v>56</v>
      </c>
      <c r="H118" s="33">
        <v>56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53</v>
      </c>
      <c r="Q118" s="33" t="s">
        <v>693</v>
      </c>
      <c r="R118" s="33">
        <v>56</v>
      </c>
    </row>
    <row r="119" spans="1:18" x14ac:dyDescent="0.15">
      <c r="A119" s="20" t="s">
        <v>1759</v>
      </c>
      <c r="B119" s="24" t="s">
        <v>18</v>
      </c>
      <c r="C119" s="43" t="s">
        <v>2540</v>
      </c>
      <c r="D119" s="43" t="s">
        <v>529</v>
      </c>
      <c r="E119" s="33" t="s">
        <v>1323</v>
      </c>
      <c r="F119" s="33" t="s">
        <v>1323</v>
      </c>
      <c r="G119" s="33">
        <v>34</v>
      </c>
      <c r="H119" s="33">
        <v>34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53</v>
      </c>
      <c r="Q119" s="33" t="s">
        <v>693</v>
      </c>
      <c r="R119" s="33">
        <v>34</v>
      </c>
    </row>
    <row r="120" spans="1:18" x14ac:dyDescent="0.15">
      <c r="A120" s="20"/>
      <c r="B120" s="24"/>
      <c r="C120" s="43" t="s">
        <v>2661</v>
      </c>
      <c r="D120" s="43"/>
      <c r="E120" s="33"/>
      <c r="F120" s="33"/>
      <c r="G120" s="33">
        <f>SUM(G116:G119)</f>
        <v>199</v>
      </c>
      <c r="H120" s="33">
        <f t="shared" ref="H120:O120" si="14">SUM(H116:H119)</f>
        <v>199</v>
      </c>
      <c r="I120" s="33">
        <f t="shared" si="14"/>
        <v>0</v>
      </c>
      <c r="J120" s="33">
        <f t="shared" si="14"/>
        <v>0</v>
      </c>
      <c r="K120" s="33">
        <f t="shared" si="14"/>
        <v>0</v>
      </c>
      <c r="L120" s="33">
        <f t="shared" si="14"/>
        <v>0</v>
      </c>
      <c r="M120" s="33">
        <f t="shared" si="14"/>
        <v>0</v>
      </c>
      <c r="N120" s="33">
        <f t="shared" si="14"/>
        <v>0</v>
      </c>
      <c r="O120" s="33">
        <f t="shared" si="14"/>
        <v>0</v>
      </c>
      <c r="P120" s="33"/>
      <c r="Q120" s="33"/>
      <c r="R120" s="33"/>
    </row>
    <row r="121" spans="1:18" x14ac:dyDescent="0.15">
      <c r="A121" s="20" t="s">
        <v>1759</v>
      </c>
      <c r="B121" s="24" t="s">
        <v>18</v>
      </c>
      <c r="C121" s="43" t="s">
        <v>415</v>
      </c>
      <c r="D121" s="43" t="s">
        <v>491</v>
      </c>
      <c r="E121" s="33" t="s">
        <v>1193</v>
      </c>
      <c r="F121" s="33" t="s">
        <v>1193</v>
      </c>
      <c r="G121" s="33">
        <v>0</v>
      </c>
      <c r="H121" s="33">
        <v>0</v>
      </c>
      <c r="I121" s="33">
        <v>0</v>
      </c>
      <c r="J121" s="33">
        <v>44</v>
      </c>
      <c r="K121" s="33">
        <v>44</v>
      </c>
      <c r="L121" s="33">
        <v>0</v>
      </c>
      <c r="M121" s="33">
        <v>0</v>
      </c>
      <c r="N121" s="33">
        <v>0</v>
      </c>
      <c r="O121" s="33">
        <v>0</v>
      </c>
      <c r="P121" s="33">
        <v>12</v>
      </c>
      <c r="Q121" s="33" t="s">
        <v>1957</v>
      </c>
      <c r="R121" s="33">
        <v>44</v>
      </c>
    </row>
    <row r="122" spans="1:18" x14ac:dyDescent="0.15">
      <c r="A122" s="20"/>
      <c r="B122" s="24"/>
      <c r="C122" s="43" t="s">
        <v>415</v>
      </c>
      <c r="D122" s="43" t="s">
        <v>634</v>
      </c>
      <c r="E122" s="33" t="s">
        <v>1193</v>
      </c>
      <c r="F122" s="33" t="s">
        <v>1193</v>
      </c>
      <c r="G122" s="33">
        <v>0</v>
      </c>
      <c r="H122" s="33">
        <v>0</v>
      </c>
      <c r="I122" s="33">
        <v>0</v>
      </c>
      <c r="J122" s="33">
        <v>47</v>
      </c>
      <c r="K122" s="33">
        <v>47</v>
      </c>
      <c r="L122" s="33">
        <v>0</v>
      </c>
      <c r="M122" s="33">
        <v>0</v>
      </c>
      <c r="N122" s="33">
        <v>0</v>
      </c>
      <c r="O122" s="33">
        <v>0</v>
      </c>
      <c r="P122" s="33">
        <v>13</v>
      </c>
      <c r="Q122" s="33" t="s">
        <v>2616</v>
      </c>
      <c r="R122" s="33">
        <v>47</v>
      </c>
    </row>
    <row r="123" spans="1:18" x14ac:dyDescent="0.15">
      <c r="A123" s="20" t="s">
        <v>1759</v>
      </c>
      <c r="B123" s="24" t="s">
        <v>18</v>
      </c>
      <c r="C123" s="43" t="s">
        <v>415</v>
      </c>
      <c r="D123" s="43" t="s">
        <v>633</v>
      </c>
      <c r="E123" s="33" t="s">
        <v>1193</v>
      </c>
      <c r="F123" s="33" t="s">
        <v>1193</v>
      </c>
      <c r="G123" s="33">
        <v>0</v>
      </c>
      <c r="H123" s="33">
        <v>0</v>
      </c>
      <c r="I123" s="33">
        <v>0</v>
      </c>
      <c r="J123" s="33">
        <v>54</v>
      </c>
      <c r="K123" s="33">
        <v>54</v>
      </c>
      <c r="L123" s="33">
        <v>0</v>
      </c>
      <c r="M123" s="33">
        <v>0</v>
      </c>
      <c r="N123" s="33">
        <v>0</v>
      </c>
      <c r="O123" s="33">
        <v>0</v>
      </c>
      <c r="P123" s="33">
        <v>12</v>
      </c>
      <c r="Q123" s="33" t="s">
        <v>1957</v>
      </c>
      <c r="R123" s="33">
        <v>54</v>
      </c>
    </row>
    <row r="124" spans="1:18" x14ac:dyDescent="0.15">
      <c r="A124" s="20" t="s">
        <v>1759</v>
      </c>
      <c r="B124" s="24" t="s">
        <v>18</v>
      </c>
      <c r="C124" s="43" t="s">
        <v>2662</v>
      </c>
      <c r="D124" s="43" t="s">
        <v>513</v>
      </c>
      <c r="E124" s="33" t="s">
        <v>1193</v>
      </c>
      <c r="F124" s="33" t="s">
        <v>1193</v>
      </c>
      <c r="G124" s="33">
        <v>0</v>
      </c>
      <c r="H124" s="33">
        <v>0</v>
      </c>
      <c r="I124" s="33">
        <v>0</v>
      </c>
      <c r="J124" s="33">
        <v>54</v>
      </c>
      <c r="K124" s="33">
        <v>54</v>
      </c>
      <c r="L124" s="33">
        <v>0</v>
      </c>
      <c r="M124" s="33">
        <v>54</v>
      </c>
      <c r="N124" s="33">
        <v>54</v>
      </c>
      <c r="O124" s="33">
        <v>0</v>
      </c>
      <c r="P124" s="33"/>
      <c r="Q124" s="33" t="s">
        <v>433</v>
      </c>
      <c r="R124" s="33">
        <v>0</v>
      </c>
    </row>
    <row r="125" spans="1:18" x14ac:dyDescent="0.15">
      <c r="A125" s="20"/>
      <c r="B125" s="24"/>
      <c r="C125" s="43" t="s">
        <v>2663</v>
      </c>
      <c r="D125" s="43"/>
      <c r="E125" s="33"/>
      <c r="F125" s="33"/>
      <c r="G125" s="33">
        <f>SUM(G121:G124)</f>
        <v>0</v>
      </c>
      <c r="H125" s="33">
        <f t="shared" ref="H125:O125" si="15">SUM(H121:H124)</f>
        <v>0</v>
      </c>
      <c r="I125" s="33">
        <f t="shared" si="15"/>
        <v>0</v>
      </c>
      <c r="J125" s="33">
        <f t="shared" si="15"/>
        <v>199</v>
      </c>
      <c r="K125" s="33">
        <f t="shared" si="15"/>
        <v>199</v>
      </c>
      <c r="L125" s="33">
        <f t="shared" si="15"/>
        <v>0</v>
      </c>
      <c r="M125" s="33">
        <f t="shared" si="15"/>
        <v>54</v>
      </c>
      <c r="N125" s="33">
        <f t="shared" si="15"/>
        <v>54</v>
      </c>
      <c r="O125" s="33">
        <f t="shared" si="15"/>
        <v>0</v>
      </c>
      <c r="P125" s="33"/>
      <c r="Q125" s="33"/>
      <c r="R125" s="33"/>
    </row>
    <row r="126" spans="1:18" x14ac:dyDescent="0.15">
      <c r="A126" s="20" t="s">
        <v>1759</v>
      </c>
      <c r="B126" s="24" t="s">
        <v>18</v>
      </c>
      <c r="C126" s="43" t="s">
        <v>447</v>
      </c>
      <c r="D126" s="43" t="s">
        <v>1250</v>
      </c>
      <c r="E126" s="33" t="s">
        <v>1193</v>
      </c>
      <c r="F126" s="33" t="s">
        <v>1193</v>
      </c>
      <c r="G126" s="33">
        <v>0</v>
      </c>
      <c r="H126" s="33">
        <v>0</v>
      </c>
      <c r="I126" s="33">
        <v>0</v>
      </c>
      <c r="J126" s="33">
        <v>33</v>
      </c>
      <c r="K126" s="33">
        <v>31</v>
      </c>
      <c r="L126" s="33">
        <v>2</v>
      </c>
      <c r="M126" s="33">
        <v>0</v>
      </c>
      <c r="N126" s="33">
        <v>0</v>
      </c>
      <c r="O126" s="33">
        <v>0</v>
      </c>
      <c r="P126" s="33">
        <v>13</v>
      </c>
      <c r="Q126" s="33" t="s">
        <v>2616</v>
      </c>
      <c r="R126" s="33">
        <v>33</v>
      </c>
    </row>
    <row r="127" spans="1:18" x14ac:dyDescent="0.15">
      <c r="A127" s="20"/>
      <c r="B127" s="24"/>
      <c r="C127" s="43" t="s">
        <v>2664</v>
      </c>
      <c r="D127" s="43"/>
      <c r="E127" s="33"/>
      <c r="F127" s="33"/>
      <c r="G127" s="33">
        <f>SUM(G126)</f>
        <v>0</v>
      </c>
      <c r="H127" s="33">
        <f t="shared" ref="H127:O127" si="16">SUM(H126)</f>
        <v>0</v>
      </c>
      <c r="I127" s="33">
        <f t="shared" si="16"/>
        <v>0</v>
      </c>
      <c r="J127" s="33">
        <f t="shared" si="16"/>
        <v>33</v>
      </c>
      <c r="K127" s="33">
        <f t="shared" si="16"/>
        <v>31</v>
      </c>
      <c r="L127" s="33">
        <f t="shared" si="16"/>
        <v>2</v>
      </c>
      <c r="M127" s="33">
        <f t="shared" si="16"/>
        <v>0</v>
      </c>
      <c r="N127" s="33">
        <f t="shared" si="16"/>
        <v>0</v>
      </c>
      <c r="O127" s="33">
        <f t="shared" si="16"/>
        <v>0</v>
      </c>
      <c r="P127" s="33"/>
      <c r="Q127" s="33"/>
      <c r="R127" s="33"/>
    </row>
    <row r="128" spans="1:18" x14ac:dyDescent="0.15">
      <c r="A128" s="20" t="s">
        <v>1759</v>
      </c>
      <c r="B128" s="24" t="s">
        <v>18</v>
      </c>
      <c r="C128" s="43" t="s">
        <v>426</v>
      </c>
      <c r="D128" s="43" t="s">
        <v>1224</v>
      </c>
      <c r="E128" s="33" t="s">
        <v>1322</v>
      </c>
      <c r="F128" s="33" t="s">
        <v>1322</v>
      </c>
      <c r="G128" s="33">
        <v>42</v>
      </c>
      <c r="H128" s="33">
        <v>42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1</v>
      </c>
      <c r="Q128" s="33" t="s">
        <v>2114</v>
      </c>
      <c r="R128" s="33">
        <v>42</v>
      </c>
    </row>
    <row r="129" spans="1:18" x14ac:dyDescent="0.15">
      <c r="A129" s="20" t="s">
        <v>1759</v>
      </c>
      <c r="B129" s="24" t="s">
        <v>18</v>
      </c>
      <c r="C129" s="43" t="s">
        <v>426</v>
      </c>
      <c r="D129" s="43" t="s">
        <v>1111</v>
      </c>
      <c r="E129" s="33" t="s">
        <v>1193</v>
      </c>
      <c r="F129" s="33" t="s">
        <v>2620</v>
      </c>
      <c r="G129" s="33">
        <v>0</v>
      </c>
      <c r="H129" s="33">
        <v>0</v>
      </c>
      <c r="I129" s="33">
        <v>0</v>
      </c>
      <c r="J129" s="33">
        <v>45</v>
      </c>
      <c r="K129" s="33">
        <v>45</v>
      </c>
      <c r="L129" s="33">
        <v>0</v>
      </c>
      <c r="M129" s="33">
        <v>0</v>
      </c>
      <c r="N129" s="33">
        <v>0</v>
      </c>
      <c r="O129" s="33">
        <v>0</v>
      </c>
      <c r="P129" s="33">
        <v>13</v>
      </c>
      <c r="Q129" s="33" t="s">
        <v>2616</v>
      </c>
      <c r="R129" s="33">
        <v>45</v>
      </c>
    </row>
    <row r="130" spans="1:18" x14ac:dyDescent="0.15">
      <c r="A130" s="20" t="s">
        <v>1759</v>
      </c>
      <c r="B130" s="24" t="s">
        <v>18</v>
      </c>
      <c r="C130" s="43" t="s">
        <v>426</v>
      </c>
      <c r="D130" s="43" t="s">
        <v>2541</v>
      </c>
      <c r="E130" s="33" t="s">
        <v>1323</v>
      </c>
      <c r="F130" s="33" t="s">
        <v>1323</v>
      </c>
      <c r="G130" s="33">
        <v>42</v>
      </c>
      <c r="H130" s="33">
        <v>42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50</v>
      </c>
      <c r="Q130" s="33" t="s">
        <v>2633</v>
      </c>
      <c r="R130" s="33">
        <v>42</v>
      </c>
    </row>
    <row r="131" spans="1:18" x14ac:dyDescent="0.15">
      <c r="A131" s="20" t="s">
        <v>1759</v>
      </c>
      <c r="B131" s="24" t="s">
        <v>18</v>
      </c>
      <c r="C131" s="43" t="s">
        <v>426</v>
      </c>
      <c r="D131" s="43" t="s">
        <v>998</v>
      </c>
      <c r="E131" s="33" t="s">
        <v>1322</v>
      </c>
      <c r="F131" s="33" t="s">
        <v>1322</v>
      </c>
      <c r="G131" s="33">
        <v>38</v>
      </c>
      <c r="H131" s="33">
        <v>38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/>
      <c r="Q131" s="33" t="s">
        <v>433</v>
      </c>
      <c r="R131" s="33">
        <v>0</v>
      </c>
    </row>
    <row r="132" spans="1:18" x14ac:dyDescent="0.15">
      <c r="A132" s="20" t="s">
        <v>1759</v>
      </c>
      <c r="B132" s="24" t="s">
        <v>18</v>
      </c>
      <c r="C132" s="43" t="s">
        <v>426</v>
      </c>
      <c r="D132" s="43" t="s">
        <v>2542</v>
      </c>
      <c r="E132" s="33" t="s">
        <v>1322</v>
      </c>
      <c r="F132" s="33" t="s">
        <v>1322</v>
      </c>
      <c r="G132" s="33">
        <v>42</v>
      </c>
      <c r="H132" s="33">
        <v>42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1</v>
      </c>
      <c r="Q132" s="33" t="s">
        <v>2114</v>
      </c>
      <c r="R132" s="33">
        <v>42</v>
      </c>
    </row>
    <row r="133" spans="1:18" x14ac:dyDescent="0.15">
      <c r="A133" s="20" t="s">
        <v>1759</v>
      </c>
      <c r="B133" s="24" t="s">
        <v>18</v>
      </c>
      <c r="C133" s="43" t="s">
        <v>426</v>
      </c>
      <c r="D133" s="43" t="s">
        <v>999</v>
      </c>
      <c r="E133" s="33" t="s">
        <v>1322</v>
      </c>
      <c r="F133" s="33" t="s">
        <v>1322</v>
      </c>
      <c r="G133" s="33">
        <v>42</v>
      </c>
      <c r="H133" s="33">
        <v>42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1</v>
      </c>
      <c r="Q133" s="33" t="s">
        <v>2114</v>
      </c>
      <c r="R133" s="33">
        <v>42</v>
      </c>
    </row>
    <row r="134" spans="1:18" x14ac:dyDescent="0.15">
      <c r="A134" s="20" t="s">
        <v>1759</v>
      </c>
      <c r="B134" s="24" t="s">
        <v>18</v>
      </c>
      <c r="C134" s="43" t="s">
        <v>426</v>
      </c>
      <c r="D134" s="43" t="s">
        <v>1108</v>
      </c>
      <c r="E134" s="33" t="s">
        <v>1321</v>
      </c>
      <c r="F134" s="33" t="s">
        <v>1321</v>
      </c>
      <c r="G134" s="33">
        <v>8</v>
      </c>
      <c r="H134" s="33">
        <v>8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33</v>
      </c>
      <c r="Q134" s="33" t="s">
        <v>2634</v>
      </c>
      <c r="R134" s="33">
        <v>8</v>
      </c>
    </row>
    <row r="135" spans="1:18" x14ac:dyDescent="0.15">
      <c r="A135" s="20"/>
      <c r="B135" s="24"/>
      <c r="C135" s="43" t="s">
        <v>2665</v>
      </c>
      <c r="D135" s="43"/>
      <c r="E135" s="33"/>
      <c r="F135" s="33"/>
      <c r="G135" s="33">
        <f>SUM(G128:G134)</f>
        <v>214</v>
      </c>
      <c r="H135" s="33">
        <f t="shared" ref="H135:O135" si="17">SUM(H128:H134)</f>
        <v>214</v>
      </c>
      <c r="I135" s="33">
        <f t="shared" si="17"/>
        <v>0</v>
      </c>
      <c r="J135" s="33">
        <f t="shared" si="17"/>
        <v>45</v>
      </c>
      <c r="K135" s="33">
        <f t="shared" si="17"/>
        <v>45</v>
      </c>
      <c r="L135" s="33">
        <f t="shared" si="17"/>
        <v>0</v>
      </c>
      <c r="M135" s="33">
        <f t="shared" si="17"/>
        <v>0</v>
      </c>
      <c r="N135" s="33">
        <f t="shared" si="17"/>
        <v>0</v>
      </c>
      <c r="O135" s="33">
        <f t="shared" si="17"/>
        <v>0</v>
      </c>
      <c r="P135" s="33"/>
      <c r="Q135" s="33"/>
      <c r="R135" s="33"/>
    </row>
    <row r="136" spans="1:18" x14ac:dyDescent="0.15">
      <c r="A136" s="20" t="s">
        <v>1759</v>
      </c>
      <c r="B136" s="24" t="s">
        <v>2635</v>
      </c>
      <c r="C136" s="43" t="s">
        <v>318</v>
      </c>
      <c r="D136" s="43" t="s">
        <v>2543</v>
      </c>
      <c r="E136" s="33" t="s">
        <v>1322</v>
      </c>
      <c r="F136" s="33" t="s">
        <v>1322</v>
      </c>
      <c r="G136" s="33">
        <v>48</v>
      </c>
      <c r="H136" s="33">
        <v>48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1</v>
      </c>
      <c r="Q136" s="33" t="s">
        <v>2114</v>
      </c>
      <c r="R136" s="33">
        <v>48</v>
      </c>
    </row>
    <row r="137" spans="1:18" x14ac:dyDescent="0.15">
      <c r="A137" s="20" t="s">
        <v>1759</v>
      </c>
      <c r="B137" s="24" t="s">
        <v>2635</v>
      </c>
      <c r="C137" s="43" t="s">
        <v>318</v>
      </c>
      <c r="D137" s="43" t="s">
        <v>2544</v>
      </c>
      <c r="E137" s="33" t="s">
        <v>1322</v>
      </c>
      <c r="F137" s="33" t="s">
        <v>1322</v>
      </c>
      <c r="G137" s="33">
        <v>50</v>
      </c>
      <c r="H137" s="33">
        <v>50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1</v>
      </c>
      <c r="Q137" s="33" t="s">
        <v>2114</v>
      </c>
      <c r="R137" s="33">
        <v>50</v>
      </c>
    </row>
    <row r="138" spans="1:18" x14ac:dyDescent="0.15">
      <c r="A138" s="20" t="s">
        <v>1759</v>
      </c>
      <c r="B138" s="24" t="s">
        <v>2635</v>
      </c>
      <c r="C138" s="43" t="s">
        <v>318</v>
      </c>
      <c r="D138" s="43" t="s">
        <v>2545</v>
      </c>
      <c r="E138" s="33" t="s">
        <v>1322</v>
      </c>
      <c r="F138" s="33" t="s">
        <v>1322</v>
      </c>
      <c r="G138" s="33">
        <v>35</v>
      </c>
      <c r="H138" s="33">
        <v>35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1</v>
      </c>
      <c r="Q138" s="33" t="s">
        <v>2114</v>
      </c>
      <c r="R138" s="33">
        <v>35</v>
      </c>
    </row>
    <row r="139" spans="1:18" x14ac:dyDescent="0.15">
      <c r="A139" s="20" t="s">
        <v>1759</v>
      </c>
      <c r="B139" s="24" t="s">
        <v>2635</v>
      </c>
      <c r="C139" s="43" t="s">
        <v>318</v>
      </c>
      <c r="D139" s="43" t="s">
        <v>2546</v>
      </c>
      <c r="E139" s="33" t="s">
        <v>1322</v>
      </c>
      <c r="F139" s="33" t="s">
        <v>1322</v>
      </c>
      <c r="G139" s="33">
        <v>46</v>
      </c>
      <c r="H139" s="33">
        <v>46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1</v>
      </c>
      <c r="Q139" s="33" t="s">
        <v>2114</v>
      </c>
      <c r="R139" s="33">
        <v>46</v>
      </c>
    </row>
    <row r="140" spans="1:18" x14ac:dyDescent="0.15">
      <c r="A140" s="20" t="s">
        <v>1759</v>
      </c>
      <c r="B140" s="24" t="s">
        <v>2635</v>
      </c>
      <c r="C140" s="43" t="s">
        <v>318</v>
      </c>
      <c r="D140" s="43" t="s">
        <v>2547</v>
      </c>
      <c r="E140" s="33" t="s">
        <v>1322</v>
      </c>
      <c r="F140" s="33" t="s">
        <v>1322</v>
      </c>
      <c r="G140" s="33">
        <v>46</v>
      </c>
      <c r="H140" s="33">
        <v>46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1</v>
      </c>
      <c r="Q140" s="33" t="s">
        <v>2114</v>
      </c>
      <c r="R140" s="33">
        <v>46</v>
      </c>
    </row>
    <row r="141" spans="1:18" x14ac:dyDescent="0.15">
      <c r="A141" s="20" t="s">
        <v>1759</v>
      </c>
      <c r="B141" s="24" t="s">
        <v>2635</v>
      </c>
      <c r="C141" s="43" t="s">
        <v>318</v>
      </c>
      <c r="D141" s="43" t="s">
        <v>2548</v>
      </c>
      <c r="E141" s="33" t="s">
        <v>1322</v>
      </c>
      <c r="F141" s="33" t="s">
        <v>1322</v>
      </c>
      <c r="G141" s="33">
        <v>46</v>
      </c>
      <c r="H141" s="33">
        <v>46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1</v>
      </c>
      <c r="Q141" s="33" t="s">
        <v>2114</v>
      </c>
      <c r="R141" s="33">
        <v>46</v>
      </c>
    </row>
    <row r="142" spans="1:18" x14ac:dyDescent="0.15">
      <c r="A142" s="20" t="s">
        <v>1759</v>
      </c>
      <c r="B142" s="24" t="s">
        <v>2635</v>
      </c>
      <c r="C142" s="43" t="s">
        <v>318</v>
      </c>
      <c r="D142" s="43" t="s">
        <v>2549</v>
      </c>
      <c r="E142" s="33" t="s">
        <v>1322</v>
      </c>
      <c r="F142" s="33" t="s">
        <v>1322</v>
      </c>
      <c r="G142" s="33">
        <v>46</v>
      </c>
      <c r="H142" s="33">
        <v>46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1</v>
      </c>
      <c r="Q142" s="33" t="s">
        <v>2114</v>
      </c>
      <c r="R142" s="33">
        <v>46</v>
      </c>
    </row>
    <row r="143" spans="1:18" x14ac:dyDescent="0.15">
      <c r="A143" s="20" t="s">
        <v>1759</v>
      </c>
      <c r="B143" s="24" t="s">
        <v>2635</v>
      </c>
      <c r="C143" s="43" t="s">
        <v>318</v>
      </c>
      <c r="D143" s="43" t="s">
        <v>2550</v>
      </c>
      <c r="E143" s="33" t="s">
        <v>1322</v>
      </c>
      <c r="F143" s="33" t="s">
        <v>1322</v>
      </c>
      <c r="G143" s="33">
        <v>42</v>
      </c>
      <c r="H143" s="33">
        <v>42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1</v>
      </c>
      <c r="Q143" s="33" t="s">
        <v>2114</v>
      </c>
      <c r="R143" s="33">
        <v>42</v>
      </c>
    </row>
    <row r="144" spans="1:18" x14ac:dyDescent="0.15">
      <c r="A144" s="20"/>
      <c r="B144" s="24"/>
      <c r="C144" s="43" t="s">
        <v>2666</v>
      </c>
      <c r="D144" s="43"/>
      <c r="E144" s="33"/>
      <c r="F144" s="33"/>
      <c r="G144" s="33">
        <f>SUM(G136:G143)</f>
        <v>359</v>
      </c>
      <c r="H144" s="33">
        <f t="shared" ref="H144:O144" si="18">SUM(H136:H143)</f>
        <v>359</v>
      </c>
      <c r="I144" s="33">
        <f t="shared" si="18"/>
        <v>0</v>
      </c>
      <c r="J144" s="33">
        <f t="shared" si="18"/>
        <v>0</v>
      </c>
      <c r="K144" s="33">
        <f t="shared" si="18"/>
        <v>0</v>
      </c>
      <c r="L144" s="33">
        <f t="shared" si="18"/>
        <v>0</v>
      </c>
      <c r="M144" s="33">
        <f t="shared" si="18"/>
        <v>0</v>
      </c>
      <c r="N144" s="33">
        <f t="shared" si="18"/>
        <v>0</v>
      </c>
      <c r="O144" s="33">
        <f t="shared" si="18"/>
        <v>0</v>
      </c>
      <c r="P144" s="33"/>
      <c r="Q144" s="33"/>
      <c r="R144" s="33"/>
    </row>
    <row r="145" spans="1:18" x14ac:dyDescent="0.15">
      <c r="A145" s="20" t="s">
        <v>1759</v>
      </c>
      <c r="B145" s="24" t="s">
        <v>2635</v>
      </c>
      <c r="C145" s="43" t="s">
        <v>310</v>
      </c>
      <c r="D145" s="43" t="s">
        <v>2019</v>
      </c>
      <c r="E145" s="33" t="s">
        <v>1322</v>
      </c>
      <c r="F145" s="33" t="s">
        <v>1322</v>
      </c>
      <c r="G145" s="33">
        <v>30</v>
      </c>
      <c r="H145" s="33">
        <v>30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7</v>
      </c>
      <c r="Q145" s="33" t="s">
        <v>2636</v>
      </c>
      <c r="R145" s="33">
        <v>30</v>
      </c>
    </row>
    <row r="146" spans="1:18" x14ac:dyDescent="0.15">
      <c r="A146" s="20" t="s">
        <v>1759</v>
      </c>
      <c r="B146" s="24" t="s">
        <v>2635</v>
      </c>
      <c r="C146" s="43" t="s">
        <v>310</v>
      </c>
      <c r="D146" s="43" t="s">
        <v>2551</v>
      </c>
      <c r="E146" s="33" t="s">
        <v>1322</v>
      </c>
      <c r="F146" s="33" t="s">
        <v>1322</v>
      </c>
      <c r="G146" s="33">
        <v>30</v>
      </c>
      <c r="H146" s="33">
        <v>30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7</v>
      </c>
      <c r="Q146" s="33" t="s">
        <v>2636</v>
      </c>
      <c r="R146" s="33">
        <v>30</v>
      </c>
    </row>
    <row r="147" spans="1:18" x14ac:dyDescent="0.15">
      <c r="A147" s="20"/>
      <c r="B147" s="24"/>
      <c r="C147" s="43" t="s">
        <v>2667</v>
      </c>
      <c r="D147" s="43"/>
      <c r="E147" s="33"/>
      <c r="F147" s="33"/>
      <c r="G147" s="33">
        <f>SUM(G145:G146)</f>
        <v>60</v>
      </c>
      <c r="H147" s="33">
        <f t="shared" ref="H147:O147" si="19">SUM(H145:H146)</f>
        <v>60</v>
      </c>
      <c r="I147" s="33">
        <f t="shared" si="19"/>
        <v>0</v>
      </c>
      <c r="J147" s="33">
        <f t="shared" si="19"/>
        <v>0</v>
      </c>
      <c r="K147" s="33">
        <f t="shared" si="19"/>
        <v>0</v>
      </c>
      <c r="L147" s="33">
        <f t="shared" si="19"/>
        <v>0</v>
      </c>
      <c r="M147" s="33">
        <f t="shared" si="19"/>
        <v>0</v>
      </c>
      <c r="N147" s="33">
        <f t="shared" si="19"/>
        <v>0</v>
      </c>
      <c r="O147" s="33">
        <f t="shared" si="19"/>
        <v>0</v>
      </c>
      <c r="P147" s="33"/>
      <c r="Q147" s="33"/>
      <c r="R147" s="33"/>
    </row>
    <row r="148" spans="1:18" x14ac:dyDescent="0.15">
      <c r="A148" s="20" t="s">
        <v>1759</v>
      </c>
      <c r="B148" s="24" t="s">
        <v>2635</v>
      </c>
      <c r="C148" s="43" t="s">
        <v>443</v>
      </c>
      <c r="D148" s="43" t="s">
        <v>492</v>
      </c>
      <c r="E148" s="33" t="s">
        <v>1193</v>
      </c>
      <c r="F148" s="33" t="s">
        <v>1193</v>
      </c>
      <c r="G148" s="33">
        <v>35</v>
      </c>
      <c r="H148" s="33">
        <v>35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10</v>
      </c>
      <c r="Q148" s="33" t="s">
        <v>1954</v>
      </c>
      <c r="R148" s="33">
        <v>35</v>
      </c>
    </row>
    <row r="149" spans="1:18" x14ac:dyDescent="0.15">
      <c r="A149" s="20"/>
      <c r="B149" s="24"/>
      <c r="C149" s="43" t="s">
        <v>2668</v>
      </c>
      <c r="D149" s="43"/>
      <c r="E149" s="33"/>
      <c r="F149" s="33"/>
      <c r="G149" s="33">
        <f>SUM(G148)</f>
        <v>35</v>
      </c>
      <c r="H149" s="33">
        <f t="shared" ref="H149:O149" si="20">SUM(H148)</f>
        <v>35</v>
      </c>
      <c r="I149" s="33">
        <f t="shared" si="20"/>
        <v>0</v>
      </c>
      <c r="J149" s="33">
        <f t="shared" si="20"/>
        <v>0</v>
      </c>
      <c r="K149" s="33">
        <f t="shared" si="20"/>
        <v>0</v>
      </c>
      <c r="L149" s="33">
        <f t="shared" si="20"/>
        <v>0</v>
      </c>
      <c r="M149" s="33">
        <f t="shared" si="20"/>
        <v>0</v>
      </c>
      <c r="N149" s="33">
        <f t="shared" si="20"/>
        <v>0</v>
      </c>
      <c r="O149" s="33">
        <f t="shared" si="20"/>
        <v>0</v>
      </c>
      <c r="P149" s="33"/>
      <c r="Q149" s="33"/>
      <c r="R149" s="33"/>
    </row>
    <row r="150" spans="1:18" x14ac:dyDescent="0.15">
      <c r="A150" s="20" t="s">
        <v>1759</v>
      </c>
      <c r="B150" s="24" t="s">
        <v>2635</v>
      </c>
      <c r="C150" s="43" t="s">
        <v>2552</v>
      </c>
      <c r="D150" s="43" t="s">
        <v>510</v>
      </c>
      <c r="E150" s="33" t="s">
        <v>1193</v>
      </c>
      <c r="F150" s="33" t="s">
        <v>1193</v>
      </c>
      <c r="G150" s="33">
        <v>52</v>
      </c>
      <c r="H150" s="33">
        <v>52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21</v>
      </c>
      <c r="Q150" s="33" t="s">
        <v>2621</v>
      </c>
      <c r="R150" s="33">
        <v>52</v>
      </c>
    </row>
    <row r="151" spans="1:18" x14ac:dyDescent="0.15">
      <c r="A151" s="20"/>
      <c r="B151" s="24"/>
      <c r="C151" s="43" t="s">
        <v>2669</v>
      </c>
      <c r="D151" s="43"/>
      <c r="E151" s="33"/>
      <c r="F151" s="33"/>
      <c r="G151" s="33">
        <f>SUM(G150)</f>
        <v>52</v>
      </c>
      <c r="H151" s="33">
        <f t="shared" ref="H151:O151" si="21">SUM(H150)</f>
        <v>52</v>
      </c>
      <c r="I151" s="33">
        <f t="shared" si="21"/>
        <v>0</v>
      </c>
      <c r="J151" s="33">
        <f t="shared" si="21"/>
        <v>0</v>
      </c>
      <c r="K151" s="33">
        <f t="shared" si="21"/>
        <v>0</v>
      </c>
      <c r="L151" s="33">
        <f t="shared" si="21"/>
        <v>0</v>
      </c>
      <c r="M151" s="33">
        <f t="shared" si="21"/>
        <v>0</v>
      </c>
      <c r="N151" s="33">
        <f t="shared" si="21"/>
        <v>0</v>
      </c>
      <c r="O151" s="33">
        <f t="shared" si="21"/>
        <v>0</v>
      </c>
      <c r="P151" s="33"/>
      <c r="Q151" s="33"/>
      <c r="R151" s="33"/>
    </row>
    <row r="152" spans="1:18" x14ac:dyDescent="0.15">
      <c r="A152" s="20" t="s">
        <v>1759</v>
      </c>
      <c r="B152" s="24" t="s">
        <v>2635</v>
      </c>
      <c r="C152" s="43" t="s">
        <v>356</v>
      </c>
      <c r="D152" s="43" t="s">
        <v>666</v>
      </c>
      <c r="E152" s="33" t="s">
        <v>1322</v>
      </c>
      <c r="F152" s="33" t="s">
        <v>1322</v>
      </c>
      <c r="G152" s="33">
        <v>65</v>
      </c>
      <c r="H152" s="33">
        <v>65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7</v>
      </c>
      <c r="Q152" s="33" t="s">
        <v>2636</v>
      </c>
      <c r="R152" s="33">
        <v>60</v>
      </c>
    </row>
    <row r="153" spans="1:18" x14ac:dyDescent="0.15">
      <c r="A153" s="20"/>
      <c r="B153" s="24"/>
      <c r="C153" s="43" t="s">
        <v>2670</v>
      </c>
      <c r="D153" s="43"/>
      <c r="E153" s="33"/>
      <c r="F153" s="33"/>
      <c r="G153" s="33">
        <f>SUM(G152)</f>
        <v>65</v>
      </c>
      <c r="H153" s="33">
        <f t="shared" ref="H153:O153" si="22">SUM(H152)</f>
        <v>65</v>
      </c>
      <c r="I153" s="33">
        <f t="shared" si="22"/>
        <v>0</v>
      </c>
      <c r="J153" s="33">
        <f t="shared" si="22"/>
        <v>0</v>
      </c>
      <c r="K153" s="33">
        <f t="shared" si="22"/>
        <v>0</v>
      </c>
      <c r="L153" s="33">
        <f t="shared" si="22"/>
        <v>0</v>
      </c>
      <c r="M153" s="33">
        <f t="shared" si="22"/>
        <v>0</v>
      </c>
      <c r="N153" s="33">
        <f t="shared" si="22"/>
        <v>0</v>
      </c>
      <c r="O153" s="33">
        <f t="shared" si="22"/>
        <v>0</v>
      </c>
      <c r="P153" s="33"/>
      <c r="Q153" s="33"/>
      <c r="R153" s="33"/>
    </row>
    <row r="154" spans="1:18" x14ac:dyDescent="0.15">
      <c r="A154" s="20" t="s">
        <v>1759</v>
      </c>
      <c r="B154" s="24" t="s">
        <v>2635</v>
      </c>
      <c r="C154" s="43" t="s">
        <v>206</v>
      </c>
      <c r="D154" s="43" t="s">
        <v>2553</v>
      </c>
      <c r="E154" s="33" t="s">
        <v>1322</v>
      </c>
      <c r="F154" s="33" t="s">
        <v>1322</v>
      </c>
      <c r="G154" s="33">
        <v>53</v>
      </c>
      <c r="H154" s="33">
        <v>53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1</v>
      </c>
      <c r="Q154" s="33" t="s">
        <v>2114</v>
      </c>
      <c r="R154" s="33">
        <v>53</v>
      </c>
    </row>
    <row r="155" spans="1:18" x14ac:dyDescent="0.15">
      <c r="A155" s="20" t="s">
        <v>1759</v>
      </c>
      <c r="B155" s="24" t="s">
        <v>2635</v>
      </c>
      <c r="C155" s="43" t="s">
        <v>206</v>
      </c>
      <c r="D155" s="43" t="s">
        <v>2554</v>
      </c>
      <c r="E155" s="33" t="s">
        <v>1322</v>
      </c>
      <c r="F155" s="33" t="s">
        <v>1322</v>
      </c>
      <c r="G155" s="33">
        <v>53</v>
      </c>
      <c r="H155" s="33">
        <v>53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1</v>
      </c>
      <c r="Q155" s="33" t="s">
        <v>2114</v>
      </c>
      <c r="R155" s="33">
        <v>53</v>
      </c>
    </row>
    <row r="156" spans="1:18" x14ac:dyDescent="0.15">
      <c r="A156" s="20" t="s">
        <v>1759</v>
      </c>
      <c r="B156" s="24" t="s">
        <v>2635</v>
      </c>
      <c r="C156" s="43" t="s">
        <v>206</v>
      </c>
      <c r="D156" s="43" t="s">
        <v>2555</v>
      </c>
      <c r="E156" s="33" t="s">
        <v>1322</v>
      </c>
      <c r="F156" s="33" t="s">
        <v>1322</v>
      </c>
      <c r="G156" s="33">
        <v>40</v>
      </c>
      <c r="H156" s="33">
        <v>40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1</v>
      </c>
      <c r="Q156" s="33" t="s">
        <v>2114</v>
      </c>
      <c r="R156" s="33">
        <v>40</v>
      </c>
    </row>
    <row r="157" spans="1:18" x14ac:dyDescent="0.15">
      <c r="A157" s="20" t="s">
        <v>1759</v>
      </c>
      <c r="B157" s="24" t="s">
        <v>2635</v>
      </c>
      <c r="C157" s="43" t="s">
        <v>206</v>
      </c>
      <c r="D157" s="43" t="s">
        <v>533</v>
      </c>
      <c r="E157" s="33" t="s">
        <v>1321</v>
      </c>
      <c r="F157" s="33" t="s">
        <v>1321</v>
      </c>
      <c r="G157" s="33">
        <v>12</v>
      </c>
      <c r="H157" s="33">
        <v>12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32</v>
      </c>
      <c r="Q157" s="33" t="s">
        <v>2618</v>
      </c>
      <c r="R157" s="33">
        <v>12</v>
      </c>
    </row>
    <row r="158" spans="1:18" x14ac:dyDescent="0.15">
      <c r="A158" s="20" t="s">
        <v>1759</v>
      </c>
      <c r="B158" s="24" t="s">
        <v>2635</v>
      </c>
      <c r="C158" s="43" t="s">
        <v>206</v>
      </c>
      <c r="D158" s="43" t="s">
        <v>534</v>
      </c>
      <c r="E158" s="33" t="s">
        <v>1321</v>
      </c>
      <c r="F158" s="33" t="s">
        <v>1321</v>
      </c>
      <c r="G158" s="33">
        <v>5</v>
      </c>
      <c r="H158" s="33">
        <v>5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30</v>
      </c>
      <c r="Q158" s="33" t="s">
        <v>2617</v>
      </c>
      <c r="R158" s="33">
        <v>5</v>
      </c>
    </row>
    <row r="159" spans="1:18" x14ac:dyDescent="0.15">
      <c r="A159" s="20" t="s">
        <v>1759</v>
      </c>
      <c r="B159" s="24" t="s">
        <v>2635</v>
      </c>
      <c r="C159" s="43" t="s">
        <v>206</v>
      </c>
      <c r="D159" s="43" t="s">
        <v>2556</v>
      </c>
      <c r="E159" s="33" t="s">
        <v>1322</v>
      </c>
      <c r="F159" s="33" t="s">
        <v>1322</v>
      </c>
      <c r="G159" s="33">
        <v>16</v>
      </c>
      <c r="H159" s="33">
        <v>16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1</v>
      </c>
      <c r="Q159" s="33" t="s">
        <v>2114</v>
      </c>
      <c r="R159" s="33">
        <v>16</v>
      </c>
    </row>
    <row r="160" spans="1:18" x14ac:dyDescent="0.15">
      <c r="A160" s="20" t="s">
        <v>1759</v>
      </c>
      <c r="B160" s="24" t="s">
        <v>2635</v>
      </c>
      <c r="C160" s="43" t="s">
        <v>206</v>
      </c>
      <c r="D160" s="43" t="s">
        <v>2557</v>
      </c>
      <c r="E160" s="33" t="s">
        <v>1323</v>
      </c>
      <c r="F160" s="33" t="s">
        <v>1323</v>
      </c>
      <c r="G160" s="33">
        <v>60</v>
      </c>
      <c r="H160" s="33">
        <v>60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47</v>
      </c>
      <c r="Q160" s="33" t="s">
        <v>2619</v>
      </c>
      <c r="R160" s="33">
        <v>60</v>
      </c>
    </row>
    <row r="161" spans="1:18" x14ac:dyDescent="0.15">
      <c r="A161" s="20" t="s">
        <v>1759</v>
      </c>
      <c r="B161" s="24" t="s">
        <v>2635</v>
      </c>
      <c r="C161" s="43" t="s">
        <v>206</v>
      </c>
      <c r="D161" s="43" t="s">
        <v>2558</v>
      </c>
      <c r="E161" s="33" t="s">
        <v>1323</v>
      </c>
      <c r="F161" s="33" t="s">
        <v>1323</v>
      </c>
      <c r="G161" s="33">
        <v>58</v>
      </c>
      <c r="H161" s="33">
        <v>58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54</v>
      </c>
      <c r="Q161" s="33" t="s">
        <v>2392</v>
      </c>
      <c r="R161" s="33">
        <v>58</v>
      </c>
    </row>
    <row r="162" spans="1:18" x14ac:dyDescent="0.15">
      <c r="A162" s="20" t="s">
        <v>1759</v>
      </c>
      <c r="B162" s="24" t="s">
        <v>2635</v>
      </c>
      <c r="C162" s="43" t="s">
        <v>206</v>
      </c>
      <c r="D162" s="43" t="s">
        <v>2559</v>
      </c>
      <c r="E162" s="33" t="s">
        <v>1322</v>
      </c>
      <c r="F162" s="33" t="s">
        <v>1322</v>
      </c>
      <c r="G162" s="33">
        <v>53</v>
      </c>
      <c r="H162" s="33">
        <v>53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1</v>
      </c>
      <c r="Q162" s="33" t="s">
        <v>2114</v>
      </c>
      <c r="R162" s="33">
        <v>53</v>
      </c>
    </row>
    <row r="163" spans="1:18" x14ac:dyDescent="0.15">
      <c r="A163" s="20"/>
      <c r="B163" s="24"/>
      <c r="C163" s="43" t="s">
        <v>2671</v>
      </c>
      <c r="D163" s="43"/>
      <c r="E163" s="33"/>
      <c r="F163" s="33"/>
      <c r="G163" s="33">
        <f>SUM(G154:G162)</f>
        <v>350</v>
      </c>
      <c r="H163" s="33">
        <f t="shared" ref="H163:O163" si="23">SUM(H154:H162)</f>
        <v>350</v>
      </c>
      <c r="I163" s="33">
        <f t="shared" si="23"/>
        <v>0</v>
      </c>
      <c r="J163" s="33">
        <f t="shared" si="23"/>
        <v>0</v>
      </c>
      <c r="K163" s="33">
        <f t="shared" si="23"/>
        <v>0</v>
      </c>
      <c r="L163" s="33">
        <f t="shared" si="23"/>
        <v>0</v>
      </c>
      <c r="M163" s="33">
        <f t="shared" si="23"/>
        <v>0</v>
      </c>
      <c r="N163" s="33">
        <f t="shared" si="23"/>
        <v>0</v>
      </c>
      <c r="O163" s="33">
        <f t="shared" si="23"/>
        <v>0</v>
      </c>
      <c r="P163" s="33"/>
      <c r="Q163" s="33"/>
      <c r="R163" s="33"/>
    </row>
    <row r="164" spans="1:18" x14ac:dyDescent="0.15">
      <c r="A164" s="20" t="s">
        <v>1759</v>
      </c>
      <c r="B164" s="24" t="s">
        <v>2635</v>
      </c>
      <c r="C164" s="43" t="s">
        <v>389</v>
      </c>
      <c r="D164" s="43" t="s">
        <v>2560</v>
      </c>
      <c r="E164" s="33" t="s">
        <v>1322</v>
      </c>
      <c r="F164" s="33" t="s">
        <v>1322</v>
      </c>
      <c r="G164" s="33">
        <v>25</v>
      </c>
      <c r="H164" s="33">
        <v>25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1</v>
      </c>
      <c r="Q164" s="33" t="s">
        <v>2114</v>
      </c>
      <c r="R164" s="33">
        <v>25</v>
      </c>
    </row>
    <row r="165" spans="1:18" s="66" customFormat="1" x14ac:dyDescent="0.15">
      <c r="A165" s="63"/>
      <c r="B165" s="64"/>
      <c r="C165" s="43" t="s">
        <v>2672</v>
      </c>
      <c r="D165" s="65"/>
      <c r="E165" s="34"/>
      <c r="F165" s="34"/>
      <c r="G165" s="34">
        <f>SUM(G164)</f>
        <v>25</v>
      </c>
      <c r="H165" s="34">
        <f t="shared" ref="H165:O165" si="24">SUM(H164)</f>
        <v>25</v>
      </c>
      <c r="I165" s="34">
        <f t="shared" si="24"/>
        <v>0</v>
      </c>
      <c r="J165" s="34">
        <f t="shared" si="24"/>
        <v>0</v>
      </c>
      <c r="K165" s="34">
        <f t="shared" si="24"/>
        <v>0</v>
      </c>
      <c r="L165" s="34">
        <f t="shared" si="24"/>
        <v>0</v>
      </c>
      <c r="M165" s="34">
        <f t="shared" si="24"/>
        <v>0</v>
      </c>
      <c r="N165" s="34">
        <f t="shared" si="24"/>
        <v>0</v>
      </c>
      <c r="O165" s="34">
        <f t="shared" si="24"/>
        <v>0</v>
      </c>
      <c r="P165" s="34"/>
      <c r="Q165" s="34"/>
      <c r="R165" s="34"/>
    </row>
    <row r="166" spans="1:18" x14ac:dyDescent="0.15">
      <c r="A166" s="20" t="s">
        <v>1759</v>
      </c>
      <c r="B166" s="24" t="s">
        <v>5</v>
      </c>
      <c r="C166" s="43" t="s">
        <v>396</v>
      </c>
      <c r="D166" s="43" t="s">
        <v>531</v>
      </c>
      <c r="E166" s="33" t="s">
        <v>1322</v>
      </c>
      <c r="F166" s="33" t="s">
        <v>1322</v>
      </c>
      <c r="G166" s="33">
        <v>35</v>
      </c>
      <c r="H166" s="33">
        <v>35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4</v>
      </c>
      <c r="Q166" s="33" t="s">
        <v>2626</v>
      </c>
      <c r="R166" s="33">
        <v>35</v>
      </c>
    </row>
    <row r="167" spans="1:18" x14ac:dyDescent="0.15">
      <c r="A167" s="20"/>
      <c r="B167" s="24"/>
      <c r="C167" s="43" t="s">
        <v>2673</v>
      </c>
      <c r="D167" s="43"/>
      <c r="E167" s="33"/>
      <c r="F167" s="33"/>
      <c r="G167" s="33">
        <f>SUM(G166)</f>
        <v>35</v>
      </c>
      <c r="H167" s="33">
        <f t="shared" ref="H167:O167" si="25">SUM(H166)</f>
        <v>35</v>
      </c>
      <c r="I167" s="33">
        <f t="shared" si="25"/>
        <v>0</v>
      </c>
      <c r="J167" s="33">
        <f t="shared" si="25"/>
        <v>0</v>
      </c>
      <c r="K167" s="33">
        <f t="shared" si="25"/>
        <v>0</v>
      </c>
      <c r="L167" s="33">
        <f t="shared" si="25"/>
        <v>0</v>
      </c>
      <c r="M167" s="33">
        <f t="shared" si="25"/>
        <v>0</v>
      </c>
      <c r="N167" s="33">
        <f t="shared" si="25"/>
        <v>0</v>
      </c>
      <c r="O167" s="33">
        <f t="shared" si="25"/>
        <v>0</v>
      </c>
      <c r="P167" s="33"/>
      <c r="Q167" s="33"/>
      <c r="R167" s="33"/>
    </row>
    <row r="168" spans="1:18" x14ac:dyDescent="0.15">
      <c r="A168" s="20" t="s">
        <v>1759</v>
      </c>
      <c r="B168" s="24" t="s">
        <v>2635</v>
      </c>
      <c r="C168" s="43" t="s">
        <v>455</v>
      </c>
      <c r="D168" s="43" t="s">
        <v>492</v>
      </c>
      <c r="E168" s="33" t="s">
        <v>2637</v>
      </c>
      <c r="F168" s="33" t="s">
        <v>1323</v>
      </c>
      <c r="G168" s="33">
        <v>38</v>
      </c>
      <c r="H168" s="33">
        <v>38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8</v>
      </c>
      <c r="Q168" s="33" t="s">
        <v>2638</v>
      </c>
      <c r="R168" s="33">
        <v>38</v>
      </c>
    </row>
    <row r="169" spans="1:18" x14ac:dyDescent="0.15">
      <c r="A169" s="20"/>
      <c r="B169" s="24"/>
      <c r="C169" s="43" t="s">
        <v>2674</v>
      </c>
      <c r="D169" s="43"/>
      <c r="E169" s="33"/>
      <c r="F169" s="33"/>
      <c r="G169" s="33">
        <f>SUM(G168)</f>
        <v>38</v>
      </c>
      <c r="H169" s="33">
        <f t="shared" ref="H169:O169" si="26">SUM(H168)</f>
        <v>38</v>
      </c>
      <c r="I169" s="33">
        <f t="shared" si="26"/>
        <v>0</v>
      </c>
      <c r="J169" s="33">
        <f t="shared" si="26"/>
        <v>0</v>
      </c>
      <c r="K169" s="33">
        <f t="shared" si="26"/>
        <v>0</v>
      </c>
      <c r="L169" s="33">
        <f t="shared" si="26"/>
        <v>0</v>
      </c>
      <c r="M169" s="33">
        <f t="shared" si="26"/>
        <v>0</v>
      </c>
      <c r="N169" s="33">
        <f t="shared" si="26"/>
        <v>0</v>
      </c>
      <c r="O169" s="33">
        <f t="shared" si="26"/>
        <v>0</v>
      </c>
      <c r="P169" s="33"/>
      <c r="Q169" s="33"/>
      <c r="R169" s="33"/>
    </row>
    <row r="170" spans="1:18" x14ac:dyDescent="0.15">
      <c r="A170" s="20" t="s">
        <v>1759</v>
      </c>
      <c r="B170" s="24" t="s">
        <v>5</v>
      </c>
      <c r="C170" s="43" t="s">
        <v>2561</v>
      </c>
      <c r="D170" s="43" t="s">
        <v>536</v>
      </c>
      <c r="E170" s="33" t="s">
        <v>1322</v>
      </c>
      <c r="F170" s="33" t="s">
        <v>1322</v>
      </c>
      <c r="G170" s="33">
        <v>31</v>
      </c>
      <c r="H170" s="33">
        <v>31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1</v>
      </c>
      <c r="Q170" s="33" t="s">
        <v>2114</v>
      </c>
      <c r="R170" s="33">
        <v>31</v>
      </c>
    </row>
    <row r="171" spans="1:18" x14ac:dyDescent="0.15">
      <c r="A171" s="20" t="s">
        <v>1759</v>
      </c>
      <c r="B171" s="24" t="s">
        <v>2635</v>
      </c>
      <c r="C171" s="43" t="s">
        <v>2561</v>
      </c>
      <c r="D171" s="43" t="s">
        <v>538</v>
      </c>
      <c r="E171" s="33" t="s">
        <v>1322</v>
      </c>
      <c r="F171" s="33" t="s">
        <v>1322</v>
      </c>
      <c r="G171" s="33">
        <v>52</v>
      </c>
      <c r="H171" s="33">
        <v>52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1</v>
      </c>
      <c r="Q171" s="33" t="s">
        <v>2114</v>
      </c>
      <c r="R171" s="33">
        <v>52</v>
      </c>
    </row>
    <row r="172" spans="1:18" x14ac:dyDescent="0.15">
      <c r="A172" s="20" t="s">
        <v>1759</v>
      </c>
      <c r="B172" s="24" t="s">
        <v>2635</v>
      </c>
      <c r="C172" s="43" t="s">
        <v>2561</v>
      </c>
      <c r="D172" s="43" t="s">
        <v>540</v>
      </c>
      <c r="E172" s="33" t="s">
        <v>1321</v>
      </c>
      <c r="F172" s="33" t="s">
        <v>1321</v>
      </c>
      <c r="G172" s="33">
        <v>54</v>
      </c>
      <c r="H172" s="33">
        <v>54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1</v>
      </c>
      <c r="Q172" s="33" t="s">
        <v>2114</v>
      </c>
      <c r="R172" s="33">
        <v>54</v>
      </c>
    </row>
    <row r="173" spans="1:18" x14ac:dyDescent="0.15">
      <c r="A173" s="20" t="s">
        <v>1759</v>
      </c>
      <c r="B173" s="24" t="s">
        <v>2635</v>
      </c>
      <c r="C173" s="43" t="s">
        <v>2561</v>
      </c>
      <c r="D173" s="43" t="s">
        <v>599</v>
      </c>
      <c r="E173" s="33" t="s">
        <v>1321</v>
      </c>
      <c r="F173" s="33" t="s">
        <v>1321</v>
      </c>
      <c r="G173" s="33">
        <v>49</v>
      </c>
      <c r="H173" s="33">
        <v>49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1</v>
      </c>
      <c r="Q173" s="33" t="s">
        <v>2114</v>
      </c>
      <c r="R173" s="33">
        <v>49</v>
      </c>
    </row>
    <row r="174" spans="1:18" x14ac:dyDescent="0.15">
      <c r="A174" s="20" t="s">
        <v>1759</v>
      </c>
      <c r="B174" s="24" t="s">
        <v>2635</v>
      </c>
      <c r="C174" s="43" t="s">
        <v>2561</v>
      </c>
      <c r="D174" s="43" t="s">
        <v>534</v>
      </c>
      <c r="E174" s="33" t="s">
        <v>1321</v>
      </c>
      <c r="F174" s="33" t="s">
        <v>1321</v>
      </c>
      <c r="G174" s="33">
        <v>4</v>
      </c>
      <c r="H174" s="33">
        <v>4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30</v>
      </c>
      <c r="Q174" s="33" t="s">
        <v>2617</v>
      </c>
      <c r="R174" s="33">
        <v>4</v>
      </c>
    </row>
    <row r="175" spans="1:18" x14ac:dyDescent="0.15">
      <c r="A175" s="20" t="s">
        <v>1759</v>
      </c>
      <c r="B175" s="24" t="s">
        <v>5</v>
      </c>
      <c r="C175" s="43" t="s">
        <v>2561</v>
      </c>
      <c r="D175" s="43" t="s">
        <v>825</v>
      </c>
      <c r="E175" s="33" t="s">
        <v>1321</v>
      </c>
      <c r="F175" s="33" t="s">
        <v>1321</v>
      </c>
      <c r="G175" s="33">
        <v>6</v>
      </c>
      <c r="H175" s="33">
        <v>6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34</v>
      </c>
      <c r="Q175" s="33" t="s">
        <v>1760</v>
      </c>
      <c r="R175" s="33">
        <v>6</v>
      </c>
    </row>
    <row r="176" spans="1:18" x14ac:dyDescent="0.15">
      <c r="A176" s="20" t="s">
        <v>1759</v>
      </c>
      <c r="B176" s="24" t="s">
        <v>2635</v>
      </c>
      <c r="C176" s="43" t="s">
        <v>2561</v>
      </c>
      <c r="D176" s="43" t="s">
        <v>953</v>
      </c>
      <c r="E176" s="33" t="s">
        <v>1321</v>
      </c>
      <c r="F176" s="33" t="s">
        <v>1321</v>
      </c>
      <c r="G176" s="33">
        <v>4</v>
      </c>
      <c r="H176" s="33">
        <v>4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33</v>
      </c>
      <c r="Q176" s="33" t="s">
        <v>2634</v>
      </c>
      <c r="R176" s="33">
        <v>4</v>
      </c>
    </row>
    <row r="177" spans="1:18" x14ac:dyDescent="0.15">
      <c r="A177" s="20"/>
      <c r="B177" s="24"/>
      <c r="C177" s="43" t="s">
        <v>2675</v>
      </c>
      <c r="D177" s="43"/>
      <c r="E177" s="33"/>
      <c r="F177" s="33"/>
      <c r="G177" s="33">
        <f>SUM(G170:G176)</f>
        <v>200</v>
      </c>
      <c r="H177" s="33">
        <f t="shared" ref="H177:O177" si="27">SUM(H170:H176)</f>
        <v>200</v>
      </c>
      <c r="I177" s="33">
        <f t="shared" si="27"/>
        <v>0</v>
      </c>
      <c r="J177" s="33">
        <f t="shared" si="27"/>
        <v>0</v>
      </c>
      <c r="K177" s="33">
        <f t="shared" si="27"/>
        <v>0</v>
      </c>
      <c r="L177" s="33">
        <f t="shared" si="27"/>
        <v>0</v>
      </c>
      <c r="M177" s="33">
        <f t="shared" si="27"/>
        <v>0</v>
      </c>
      <c r="N177" s="33">
        <f t="shared" si="27"/>
        <v>0</v>
      </c>
      <c r="O177" s="33">
        <f t="shared" si="27"/>
        <v>0</v>
      </c>
      <c r="P177" s="33"/>
      <c r="Q177" s="33"/>
      <c r="R177" s="33"/>
    </row>
    <row r="178" spans="1:18" x14ac:dyDescent="0.15">
      <c r="A178" s="20" t="s">
        <v>1759</v>
      </c>
      <c r="B178" s="24" t="s">
        <v>5</v>
      </c>
      <c r="C178" s="43" t="s">
        <v>248</v>
      </c>
      <c r="D178" s="43" t="s">
        <v>468</v>
      </c>
      <c r="E178" s="33" t="s">
        <v>1323</v>
      </c>
      <c r="F178" s="33" t="s">
        <v>1323</v>
      </c>
      <c r="G178" s="33">
        <v>26</v>
      </c>
      <c r="H178" s="33">
        <v>26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53</v>
      </c>
      <c r="Q178" s="33" t="s">
        <v>693</v>
      </c>
      <c r="R178" s="33">
        <v>26</v>
      </c>
    </row>
    <row r="179" spans="1:18" x14ac:dyDescent="0.15">
      <c r="A179" s="20" t="s">
        <v>1759</v>
      </c>
      <c r="B179" s="24" t="s">
        <v>2635</v>
      </c>
      <c r="C179" s="43" t="s">
        <v>248</v>
      </c>
      <c r="D179" s="43" t="s">
        <v>484</v>
      </c>
      <c r="E179" s="33" t="s">
        <v>1322</v>
      </c>
      <c r="F179" s="33" t="s">
        <v>1322</v>
      </c>
      <c r="G179" s="33">
        <v>30</v>
      </c>
      <c r="H179" s="33">
        <v>30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6</v>
      </c>
      <c r="Q179" s="33" t="s">
        <v>2391</v>
      </c>
      <c r="R179" s="33">
        <v>30</v>
      </c>
    </row>
    <row r="180" spans="1:18" x14ac:dyDescent="0.15">
      <c r="A180" s="20" t="s">
        <v>1759</v>
      </c>
      <c r="B180" s="24" t="s">
        <v>5</v>
      </c>
      <c r="C180" s="43" t="s">
        <v>248</v>
      </c>
      <c r="D180" s="43" t="s">
        <v>485</v>
      </c>
      <c r="E180" s="33" t="s">
        <v>1193</v>
      </c>
      <c r="F180" s="33" t="s">
        <v>1193</v>
      </c>
      <c r="G180" s="33">
        <v>16</v>
      </c>
      <c r="H180" s="33">
        <v>16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61</v>
      </c>
      <c r="Q180" s="33" t="s">
        <v>2622</v>
      </c>
      <c r="R180" s="33">
        <v>16</v>
      </c>
    </row>
    <row r="181" spans="1:18" x14ac:dyDescent="0.15">
      <c r="A181" s="20"/>
      <c r="B181" s="24"/>
      <c r="C181" s="43" t="s">
        <v>2676</v>
      </c>
      <c r="D181" s="43"/>
      <c r="E181" s="33"/>
      <c r="F181" s="33"/>
      <c r="G181" s="33">
        <f>SUM(G178:G180)</f>
        <v>72</v>
      </c>
      <c r="H181" s="33">
        <f t="shared" ref="H181:O181" si="28">SUM(H178:H180)</f>
        <v>72</v>
      </c>
      <c r="I181" s="33">
        <f t="shared" si="28"/>
        <v>0</v>
      </c>
      <c r="J181" s="33">
        <f t="shared" si="28"/>
        <v>0</v>
      </c>
      <c r="K181" s="33">
        <f t="shared" si="28"/>
        <v>0</v>
      </c>
      <c r="L181" s="33">
        <f t="shared" si="28"/>
        <v>0</v>
      </c>
      <c r="M181" s="33">
        <f t="shared" si="28"/>
        <v>0</v>
      </c>
      <c r="N181" s="33">
        <f t="shared" si="28"/>
        <v>0</v>
      </c>
      <c r="O181" s="33">
        <f t="shared" si="28"/>
        <v>0</v>
      </c>
      <c r="P181" s="33"/>
      <c r="Q181" s="33"/>
      <c r="R181" s="33"/>
    </row>
    <row r="182" spans="1:18" x14ac:dyDescent="0.15">
      <c r="A182" s="20" t="s">
        <v>1759</v>
      </c>
      <c r="B182" s="24" t="s">
        <v>5</v>
      </c>
      <c r="C182" s="43" t="s">
        <v>186</v>
      </c>
      <c r="D182" s="43" t="s">
        <v>2562</v>
      </c>
      <c r="E182" s="33" t="s">
        <v>1193</v>
      </c>
      <c r="F182" s="33" t="s">
        <v>2620</v>
      </c>
      <c r="G182" s="33">
        <v>0</v>
      </c>
      <c r="H182" s="33">
        <v>0</v>
      </c>
      <c r="I182" s="33">
        <v>0</v>
      </c>
      <c r="J182" s="33">
        <v>51</v>
      </c>
      <c r="K182" s="33">
        <v>51</v>
      </c>
      <c r="L182" s="33">
        <v>0</v>
      </c>
      <c r="M182" s="33">
        <v>51</v>
      </c>
      <c r="N182" s="33">
        <v>51</v>
      </c>
      <c r="O182" s="33">
        <v>0</v>
      </c>
      <c r="P182" s="33"/>
      <c r="Q182" s="33" t="s">
        <v>433</v>
      </c>
      <c r="R182" s="33">
        <v>0</v>
      </c>
    </row>
    <row r="183" spans="1:18" x14ac:dyDescent="0.15">
      <c r="A183" s="20" t="s">
        <v>1759</v>
      </c>
      <c r="B183" s="24" t="s">
        <v>5</v>
      </c>
      <c r="C183" s="43" t="s">
        <v>186</v>
      </c>
      <c r="D183" s="43" t="s">
        <v>2563</v>
      </c>
      <c r="E183" s="33" t="s">
        <v>1193</v>
      </c>
      <c r="F183" s="33" t="s">
        <v>1193</v>
      </c>
      <c r="G183" s="33">
        <v>0</v>
      </c>
      <c r="H183" s="33">
        <v>0</v>
      </c>
      <c r="I183" s="33">
        <v>0</v>
      </c>
      <c r="J183" s="33">
        <v>60</v>
      </c>
      <c r="K183" s="33">
        <v>60</v>
      </c>
      <c r="L183" s="33">
        <v>0</v>
      </c>
      <c r="M183" s="33">
        <v>0</v>
      </c>
      <c r="N183" s="33">
        <v>0</v>
      </c>
      <c r="O183" s="33">
        <v>0</v>
      </c>
      <c r="P183" s="33">
        <v>12</v>
      </c>
      <c r="Q183" s="33" t="s">
        <v>1957</v>
      </c>
      <c r="R183" s="33">
        <v>60</v>
      </c>
    </row>
    <row r="184" spans="1:18" x14ac:dyDescent="0.15">
      <c r="A184" s="20"/>
      <c r="B184" s="24"/>
      <c r="C184" s="43" t="s">
        <v>2677</v>
      </c>
      <c r="D184" s="43"/>
      <c r="E184" s="33"/>
      <c r="F184" s="33"/>
      <c r="G184" s="33">
        <f>SUM(G182:G183)</f>
        <v>0</v>
      </c>
      <c r="H184" s="33">
        <f t="shared" ref="H184:O184" si="29">SUM(H182:H183)</f>
        <v>0</v>
      </c>
      <c r="I184" s="33">
        <f t="shared" si="29"/>
        <v>0</v>
      </c>
      <c r="J184" s="33">
        <f t="shared" si="29"/>
        <v>111</v>
      </c>
      <c r="K184" s="33">
        <f t="shared" si="29"/>
        <v>111</v>
      </c>
      <c r="L184" s="33">
        <f t="shared" si="29"/>
        <v>0</v>
      </c>
      <c r="M184" s="33">
        <f t="shared" si="29"/>
        <v>51</v>
      </c>
      <c r="N184" s="33">
        <f t="shared" si="29"/>
        <v>51</v>
      </c>
      <c r="O184" s="33">
        <f t="shared" si="29"/>
        <v>0</v>
      </c>
      <c r="P184" s="33"/>
      <c r="Q184" s="33"/>
      <c r="R184" s="33"/>
    </row>
    <row r="185" spans="1:18" x14ac:dyDescent="0.15">
      <c r="A185" s="20" t="s">
        <v>1759</v>
      </c>
      <c r="B185" s="24" t="s">
        <v>5</v>
      </c>
      <c r="C185" s="43" t="s">
        <v>397</v>
      </c>
      <c r="D185" s="43" t="s">
        <v>2564</v>
      </c>
      <c r="E185" s="33" t="s">
        <v>1323</v>
      </c>
      <c r="F185" s="33" t="s">
        <v>1323</v>
      </c>
      <c r="G185" s="33">
        <v>0</v>
      </c>
      <c r="H185" s="33">
        <v>0</v>
      </c>
      <c r="I185" s="33">
        <v>0</v>
      </c>
      <c r="J185" s="33">
        <v>52</v>
      </c>
      <c r="K185" s="33">
        <v>52</v>
      </c>
      <c r="L185" s="33">
        <v>0</v>
      </c>
      <c r="M185" s="33">
        <v>0</v>
      </c>
      <c r="N185" s="33">
        <v>0</v>
      </c>
      <c r="O185" s="33">
        <v>0</v>
      </c>
      <c r="P185" s="33">
        <v>48</v>
      </c>
      <c r="Q185" s="33" t="s">
        <v>1955</v>
      </c>
      <c r="R185" s="33">
        <v>52</v>
      </c>
    </row>
    <row r="186" spans="1:18" x14ac:dyDescent="0.15">
      <c r="A186" s="20" t="s">
        <v>1759</v>
      </c>
      <c r="B186" s="24" t="s">
        <v>5</v>
      </c>
      <c r="C186" s="43" t="s">
        <v>397</v>
      </c>
      <c r="D186" s="43" t="s">
        <v>2565</v>
      </c>
      <c r="E186" s="33" t="s">
        <v>1323</v>
      </c>
      <c r="F186" s="33" t="s">
        <v>1323</v>
      </c>
      <c r="G186" s="33">
        <v>0</v>
      </c>
      <c r="H186" s="33">
        <v>0</v>
      </c>
      <c r="I186" s="33">
        <v>0</v>
      </c>
      <c r="J186" s="33">
        <v>47</v>
      </c>
      <c r="K186" s="33">
        <v>47</v>
      </c>
      <c r="L186" s="33">
        <v>0</v>
      </c>
      <c r="M186" s="33">
        <v>0</v>
      </c>
      <c r="N186" s="33">
        <v>0</v>
      </c>
      <c r="O186" s="33">
        <v>0</v>
      </c>
      <c r="P186" s="33">
        <v>55</v>
      </c>
      <c r="Q186" s="33" t="s">
        <v>2639</v>
      </c>
      <c r="R186" s="33">
        <v>47</v>
      </c>
    </row>
    <row r="187" spans="1:18" x14ac:dyDescent="0.15">
      <c r="A187" s="20" t="s">
        <v>1759</v>
      </c>
      <c r="B187" s="24" t="s">
        <v>2635</v>
      </c>
      <c r="C187" s="43" t="s">
        <v>397</v>
      </c>
      <c r="D187" s="43" t="s">
        <v>2566</v>
      </c>
      <c r="E187" s="33" t="s">
        <v>1193</v>
      </c>
      <c r="F187" s="33" t="s">
        <v>1193</v>
      </c>
      <c r="G187" s="33">
        <v>0</v>
      </c>
      <c r="H187" s="33">
        <v>0</v>
      </c>
      <c r="I187" s="33">
        <v>0</v>
      </c>
      <c r="J187" s="33">
        <v>44</v>
      </c>
      <c r="K187" s="33">
        <v>44</v>
      </c>
      <c r="L187" s="33">
        <v>0</v>
      </c>
      <c r="M187" s="33">
        <v>0</v>
      </c>
      <c r="N187" s="33">
        <v>0</v>
      </c>
      <c r="O187" s="33">
        <v>0</v>
      </c>
      <c r="P187" s="33">
        <v>12</v>
      </c>
      <c r="Q187" s="33" t="s">
        <v>1957</v>
      </c>
      <c r="R187" s="33">
        <v>44</v>
      </c>
    </row>
    <row r="188" spans="1:18" x14ac:dyDescent="0.15">
      <c r="A188" s="20"/>
      <c r="B188" s="24"/>
      <c r="C188" s="43" t="s">
        <v>2678</v>
      </c>
      <c r="D188" s="43"/>
      <c r="E188" s="33"/>
      <c r="F188" s="33"/>
      <c r="G188" s="33">
        <f>SUM(G185:G187)</f>
        <v>0</v>
      </c>
      <c r="H188" s="33">
        <f t="shared" ref="H188:O188" si="30">SUM(H185:H187)</f>
        <v>0</v>
      </c>
      <c r="I188" s="33">
        <f t="shared" si="30"/>
        <v>0</v>
      </c>
      <c r="J188" s="33">
        <f t="shared" si="30"/>
        <v>143</v>
      </c>
      <c r="K188" s="33">
        <f t="shared" si="30"/>
        <v>143</v>
      </c>
      <c r="L188" s="33">
        <f t="shared" si="30"/>
        <v>0</v>
      </c>
      <c r="M188" s="33">
        <f t="shared" si="30"/>
        <v>0</v>
      </c>
      <c r="N188" s="33">
        <f t="shared" si="30"/>
        <v>0</v>
      </c>
      <c r="O188" s="33">
        <f t="shared" si="30"/>
        <v>0</v>
      </c>
      <c r="P188" s="33"/>
      <c r="Q188" s="33"/>
      <c r="R188" s="33"/>
    </row>
    <row r="189" spans="1:18" x14ac:dyDescent="0.15">
      <c r="A189" s="20" t="s">
        <v>1759</v>
      </c>
      <c r="B189" s="24" t="s">
        <v>5</v>
      </c>
      <c r="C189" s="43" t="s">
        <v>73</v>
      </c>
      <c r="D189" s="43" t="s">
        <v>483</v>
      </c>
      <c r="E189" s="33" t="s">
        <v>1322</v>
      </c>
      <c r="F189" s="33" t="s">
        <v>1322</v>
      </c>
      <c r="G189" s="33">
        <v>32</v>
      </c>
      <c r="H189" s="33">
        <v>32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1</v>
      </c>
      <c r="Q189" s="33" t="s">
        <v>2114</v>
      </c>
      <c r="R189" s="33">
        <v>32</v>
      </c>
    </row>
    <row r="190" spans="1:18" x14ac:dyDescent="0.15">
      <c r="A190" s="20" t="s">
        <v>1759</v>
      </c>
      <c r="B190" s="24" t="s">
        <v>2635</v>
      </c>
      <c r="C190" s="43" t="s">
        <v>73</v>
      </c>
      <c r="D190" s="43" t="s">
        <v>468</v>
      </c>
      <c r="E190" s="33" t="s">
        <v>1322</v>
      </c>
      <c r="F190" s="33" t="s">
        <v>1322</v>
      </c>
      <c r="G190" s="33">
        <v>46</v>
      </c>
      <c r="H190" s="33">
        <v>46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1</v>
      </c>
      <c r="Q190" s="33" t="s">
        <v>2114</v>
      </c>
      <c r="R190" s="33">
        <v>46</v>
      </c>
    </row>
    <row r="191" spans="1:18" x14ac:dyDescent="0.15">
      <c r="A191" s="20" t="s">
        <v>1759</v>
      </c>
      <c r="B191" s="24" t="s">
        <v>5</v>
      </c>
      <c r="C191" s="43" t="s">
        <v>73</v>
      </c>
      <c r="D191" s="43" t="s">
        <v>494</v>
      </c>
      <c r="E191" s="33" t="s">
        <v>1323</v>
      </c>
      <c r="F191" s="33" t="s">
        <v>1323</v>
      </c>
      <c r="G191" s="33">
        <v>29</v>
      </c>
      <c r="H191" s="33">
        <v>29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47</v>
      </c>
      <c r="Q191" s="33" t="s">
        <v>2619</v>
      </c>
      <c r="R191" s="33">
        <v>29</v>
      </c>
    </row>
    <row r="192" spans="1:18" x14ac:dyDescent="0.15">
      <c r="A192" s="20" t="s">
        <v>1759</v>
      </c>
      <c r="B192" s="24" t="s">
        <v>2635</v>
      </c>
      <c r="C192" s="43" t="s">
        <v>73</v>
      </c>
      <c r="D192" s="43" t="s">
        <v>495</v>
      </c>
      <c r="E192" s="33" t="s">
        <v>1193</v>
      </c>
      <c r="F192" s="33" t="s">
        <v>1193</v>
      </c>
      <c r="G192" s="33">
        <v>14</v>
      </c>
      <c r="H192" s="33">
        <v>14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61</v>
      </c>
      <c r="Q192" s="33" t="s">
        <v>2622</v>
      </c>
      <c r="R192" s="33">
        <v>14</v>
      </c>
    </row>
    <row r="193" spans="1:18" x14ac:dyDescent="0.15">
      <c r="A193" s="20"/>
      <c r="B193" s="24"/>
      <c r="C193" s="43" t="s">
        <v>2679</v>
      </c>
      <c r="D193" s="43"/>
      <c r="E193" s="33"/>
      <c r="F193" s="33"/>
      <c r="G193" s="33">
        <f>SUM(G189:G192)</f>
        <v>121</v>
      </c>
      <c r="H193" s="33">
        <f t="shared" ref="H193:O193" si="31">SUM(H189:H192)</f>
        <v>121</v>
      </c>
      <c r="I193" s="33">
        <f t="shared" si="31"/>
        <v>0</v>
      </c>
      <c r="J193" s="33">
        <f t="shared" si="31"/>
        <v>0</v>
      </c>
      <c r="K193" s="33">
        <f t="shared" si="31"/>
        <v>0</v>
      </c>
      <c r="L193" s="33">
        <f t="shared" si="31"/>
        <v>0</v>
      </c>
      <c r="M193" s="33">
        <f t="shared" si="31"/>
        <v>0</v>
      </c>
      <c r="N193" s="33">
        <f t="shared" si="31"/>
        <v>0</v>
      </c>
      <c r="O193" s="33">
        <f t="shared" si="31"/>
        <v>0</v>
      </c>
      <c r="P193" s="33"/>
      <c r="Q193" s="33"/>
      <c r="R193" s="33"/>
    </row>
    <row r="194" spans="1:18" x14ac:dyDescent="0.15">
      <c r="A194" s="20" t="s">
        <v>1759</v>
      </c>
      <c r="B194" s="24" t="s">
        <v>5</v>
      </c>
      <c r="C194" s="43" t="s">
        <v>117</v>
      </c>
      <c r="D194" s="43" t="s">
        <v>655</v>
      </c>
      <c r="E194" s="33" t="s">
        <v>1193</v>
      </c>
      <c r="F194" s="33" t="s">
        <v>1193</v>
      </c>
      <c r="G194" s="33">
        <v>0</v>
      </c>
      <c r="H194" s="33">
        <v>0</v>
      </c>
      <c r="I194" s="33">
        <v>0</v>
      </c>
      <c r="J194" s="33">
        <v>42</v>
      </c>
      <c r="K194" s="33">
        <v>11</v>
      </c>
      <c r="L194" s="33">
        <v>31</v>
      </c>
      <c r="M194" s="33">
        <v>0</v>
      </c>
      <c r="N194" s="33">
        <v>0</v>
      </c>
      <c r="O194" s="33">
        <v>0</v>
      </c>
      <c r="P194" s="33">
        <v>12</v>
      </c>
      <c r="Q194" s="33" t="s">
        <v>1957</v>
      </c>
      <c r="R194" s="33">
        <v>42</v>
      </c>
    </row>
    <row r="195" spans="1:18" x14ac:dyDescent="0.15">
      <c r="A195" s="20" t="s">
        <v>1759</v>
      </c>
      <c r="B195" s="24" t="s">
        <v>2635</v>
      </c>
      <c r="C195" s="43" t="s">
        <v>117</v>
      </c>
      <c r="D195" s="43" t="s">
        <v>654</v>
      </c>
      <c r="E195" s="33" t="s">
        <v>1193</v>
      </c>
      <c r="F195" s="33" t="s">
        <v>1193</v>
      </c>
      <c r="G195" s="33">
        <v>0</v>
      </c>
      <c r="H195" s="33">
        <v>0</v>
      </c>
      <c r="I195" s="33">
        <v>0</v>
      </c>
      <c r="J195" s="33">
        <v>50</v>
      </c>
      <c r="K195" s="33">
        <v>50</v>
      </c>
      <c r="L195" s="33">
        <v>0</v>
      </c>
      <c r="M195" s="33">
        <v>50</v>
      </c>
      <c r="N195" s="33">
        <v>50</v>
      </c>
      <c r="O195" s="33">
        <v>0</v>
      </c>
      <c r="P195" s="33"/>
      <c r="Q195" s="33" t="s">
        <v>433</v>
      </c>
      <c r="R195" s="33">
        <v>0</v>
      </c>
    </row>
    <row r="196" spans="1:18" x14ac:dyDescent="0.15">
      <c r="A196" s="20"/>
      <c r="B196" s="24"/>
      <c r="C196" s="43" t="s">
        <v>2680</v>
      </c>
      <c r="D196" s="43"/>
      <c r="E196" s="33"/>
      <c r="F196" s="33"/>
      <c r="G196" s="33">
        <f>SUM(G194:G195)</f>
        <v>0</v>
      </c>
      <c r="H196" s="33">
        <f t="shared" ref="H196:O196" si="32">SUM(H194:H195)</f>
        <v>0</v>
      </c>
      <c r="I196" s="33">
        <f t="shared" si="32"/>
        <v>0</v>
      </c>
      <c r="J196" s="33">
        <f t="shared" si="32"/>
        <v>92</v>
      </c>
      <c r="K196" s="33">
        <f t="shared" si="32"/>
        <v>61</v>
      </c>
      <c r="L196" s="33">
        <f t="shared" si="32"/>
        <v>31</v>
      </c>
      <c r="M196" s="33">
        <f t="shared" si="32"/>
        <v>50</v>
      </c>
      <c r="N196" s="33">
        <f t="shared" si="32"/>
        <v>50</v>
      </c>
      <c r="O196" s="33">
        <f t="shared" si="32"/>
        <v>0</v>
      </c>
      <c r="P196" s="33"/>
      <c r="Q196" s="33"/>
      <c r="R196" s="33"/>
    </row>
    <row r="197" spans="1:18" x14ac:dyDescent="0.15">
      <c r="A197" s="20" t="s">
        <v>1759</v>
      </c>
      <c r="B197" s="24" t="s">
        <v>2635</v>
      </c>
      <c r="C197" s="43" t="s">
        <v>221</v>
      </c>
      <c r="D197" s="43" t="s">
        <v>493</v>
      </c>
      <c r="E197" s="33" t="s">
        <v>1193</v>
      </c>
      <c r="F197" s="33" t="s">
        <v>1193</v>
      </c>
      <c r="G197" s="33">
        <v>0</v>
      </c>
      <c r="H197" s="33">
        <v>0</v>
      </c>
      <c r="I197" s="33">
        <v>0</v>
      </c>
      <c r="J197" s="33">
        <v>32</v>
      </c>
      <c r="K197" s="33">
        <v>32</v>
      </c>
      <c r="L197" s="33">
        <v>0</v>
      </c>
      <c r="M197" s="33">
        <v>0</v>
      </c>
      <c r="N197" s="33">
        <v>0</v>
      </c>
      <c r="O197" s="33">
        <v>0</v>
      </c>
      <c r="P197" s="33">
        <v>12</v>
      </c>
      <c r="Q197" s="33" t="s">
        <v>1957</v>
      </c>
      <c r="R197" s="33">
        <v>32</v>
      </c>
    </row>
    <row r="198" spans="1:18" x14ac:dyDescent="0.15">
      <c r="A198" s="20"/>
      <c r="B198" s="24"/>
      <c r="C198" s="43" t="s">
        <v>2681</v>
      </c>
      <c r="D198" s="43"/>
      <c r="E198" s="33"/>
      <c r="F198" s="33"/>
      <c r="G198" s="33">
        <f>SUM(G197)</f>
        <v>0</v>
      </c>
      <c r="H198" s="33">
        <f t="shared" ref="H198:O198" si="33">SUM(H197)</f>
        <v>0</v>
      </c>
      <c r="I198" s="33">
        <f t="shared" si="33"/>
        <v>0</v>
      </c>
      <c r="J198" s="33">
        <f t="shared" si="33"/>
        <v>32</v>
      </c>
      <c r="K198" s="33">
        <f t="shared" si="33"/>
        <v>32</v>
      </c>
      <c r="L198" s="33">
        <f t="shared" si="33"/>
        <v>0</v>
      </c>
      <c r="M198" s="33">
        <f t="shared" si="33"/>
        <v>0</v>
      </c>
      <c r="N198" s="33">
        <f t="shared" si="33"/>
        <v>0</v>
      </c>
      <c r="O198" s="33">
        <f t="shared" si="33"/>
        <v>0</v>
      </c>
      <c r="P198" s="33"/>
      <c r="Q198" s="33"/>
      <c r="R198" s="33"/>
    </row>
    <row r="199" spans="1:18" x14ac:dyDescent="0.15">
      <c r="A199" s="20" t="s">
        <v>1759</v>
      </c>
      <c r="B199" s="24" t="s">
        <v>2635</v>
      </c>
      <c r="C199" s="43" t="s">
        <v>341</v>
      </c>
      <c r="D199" s="43" t="s">
        <v>763</v>
      </c>
      <c r="E199" s="33" t="s">
        <v>1193</v>
      </c>
      <c r="F199" s="33" t="s">
        <v>2620</v>
      </c>
      <c r="G199" s="33">
        <v>0</v>
      </c>
      <c r="H199" s="33">
        <v>0</v>
      </c>
      <c r="I199" s="33">
        <v>0</v>
      </c>
      <c r="J199" s="33">
        <v>45</v>
      </c>
      <c r="K199" s="33">
        <v>42</v>
      </c>
      <c r="L199" s="33">
        <v>3</v>
      </c>
      <c r="M199" s="33">
        <v>45</v>
      </c>
      <c r="N199" s="33">
        <v>42</v>
      </c>
      <c r="O199" s="33">
        <v>3</v>
      </c>
      <c r="P199" s="33"/>
      <c r="Q199" s="33" t="s">
        <v>433</v>
      </c>
      <c r="R199" s="33">
        <v>0</v>
      </c>
    </row>
    <row r="200" spans="1:18" x14ac:dyDescent="0.15">
      <c r="A200" s="20" t="s">
        <v>1759</v>
      </c>
      <c r="B200" s="24" t="s">
        <v>2635</v>
      </c>
      <c r="C200" s="43" t="s">
        <v>341</v>
      </c>
      <c r="D200" s="43" t="s">
        <v>700</v>
      </c>
      <c r="E200" s="33" t="s">
        <v>1193</v>
      </c>
      <c r="F200" s="33" t="s">
        <v>1193</v>
      </c>
      <c r="G200" s="33">
        <v>0</v>
      </c>
      <c r="H200" s="33">
        <v>0</v>
      </c>
      <c r="I200" s="33">
        <v>0</v>
      </c>
      <c r="J200" s="33">
        <v>53</v>
      </c>
      <c r="K200" s="33">
        <v>47</v>
      </c>
      <c r="L200" s="33">
        <v>6</v>
      </c>
      <c r="M200" s="33">
        <v>0</v>
      </c>
      <c r="N200" s="33">
        <v>0</v>
      </c>
      <c r="O200" s="33">
        <v>0</v>
      </c>
      <c r="P200" s="33">
        <v>12</v>
      </c>
      <c r="Q200" s="33" t="s">
        <v>1957</v>
      </c>
      <c r="R200" s="33">
        <v>53</v>
      </c>
    </row>
    <row r="201" spans="1:18" x14ac:dyDescent="0.15">
      <c r="A201" s="20" t="s">
        <v>1759</v>
      </c>
      <c r="B201" s="24" t="s">
        <v>2635</v>
      </c>
      <c r="C201" s="43" t="s">
        <v>341</v>
      </c>
      <c r="D201" s="43" t="s">
        <v>686</v>
      </c>
      <c r="E201" s="33" t="s">
        <v>1193</v>
      </c>
      <c r="F201" s="33" t="s">
        <v>1193</v>
      </c>
      <c r="G201" s="33">
        <v>0</v>
      </c>
      <c r="H201" s="33">
        <v>0</v>
      </c>
      <c r="I201" s="33">
        <v>0</v>
      </c>
      <c r="J201" s="33">
        <v>60</v>
      </c>
      <c r="K201" s="33">
        <v>55</v>
      </c>
      <c r="L201" s="33">
        <v>5</v>
      </c>
      <c r="M201" s="33">
        <v>0</v>
      </c>
      <c r="N201" s="33">
        <v>0</v>
      </c>
      <c r="O201" s="33">
        <v>0</v>
      </c>
      <c r="P201" s="33">
        <v>12</v>
      </c>
      <c r="Q201" s="33" t="s">
        <v>1957</v>
      </c>
      <c r="R201" s="33">
        <v>60</v>
      </c>
    </row>
    <row r="202" spans="1:18" x14ac:dyDescent="0.15">
      <c r="A202" s="20" t="s">
        <v>1759</v>
      </c>
      <c r="B202" s="24" t="s">
        <v>5</v>
      </c>
      <c r="C202" s="43" t="s">
        <v>341</v>
      </c>
      <c r="D202" s="43" t="s">
        <v>873</v>
      </c>
      <c r="E202" s="33" t="s">
        <v>1323</v>
      </c>
      <c r="F202" s="33" t="s">
        <v>1323</v>
      </c>
      <c r="G202" s="33">
        <v>0</v>
      </c>
      <c r="H202" s="33">
        <v>0</v>
      </c>
      <c r="I202" s="33">
        <v>0</v>
      </c>
      <c r="J202" s="33">
        <v>42</v>
      </c>
      <c r="K202" s="33">
        <v>41</v>
      </c>
      <c r="L202" s="33">
        <v>1</v>
      </c>
      <c r="M202" s="33">
        <v>0</v>
      </c>
      <c r="N202" s="33">
        <v>0</v>
      </c>
      <c r="O202" s="33">
        <v>0</v>
      </c>
      <c r="P202" s="33">
        <v>54</v>
      </c>
      <c r="Q202" s="33" t="s">
        <v>2392</v>
      </c>
      <c r="R202" s="33">
        <v>42</v>
      </c>
    </row>
    <row r="203" spans="1:18" x14ac:dyDescent="0.15">
      <c r="A203" s="20" t="s">
        <v>1759</v>
      </c>
      <c r="B203" s="24" t="s">
        <v>5</v>
      </c>
      <c r="C203" s="43" t="s">
        <v>341</v>
      </c>
      <c r="D203" s="43" t="s">
        <v>984</v>
      </c>
      <c r="E203" s="33" t="s">
        <v>1193</v>
      </c>
      <c r="F203" s="33" t="s">
        <v>1193</v>
      </c>
      <c r="G203" s="33">
        <v>0</v>
      </c>
      <c r="H203" s="33">
        <v>0</v>
      </c>
      <c r="I203" s="33">
        <v>0</v>
      </c>
      <c r="J203" s="33">
        <v>60</v>
      </c>
      <c r="K203" s="33">
        <v>57</v>
      </c>
      <c r="L203" s="33">
        <v>3</v>
      </c>
      <c r="M203" s="33">
        <v>0</v>
      </c>
      <c r="N203" s="33">
        <v>0</v>
      </c>
      <c r="O203" s="33">
        <v>0</v>
      </c>
      <c r="P203" s="33">
        <v>12</v>
      </c>
      <c r="Q203" s="33" t="s">
        <v>1957</v>
      </c>
      <c r="R203" s="33">
        <v>60</v>
      </c>
    </row>
    <row r="204" spans="1:18" x14ac:dyDescent="0.15">
      <c r="A204" s="20" t="s">
        <v>1759</v>
      </c>
      <c r="B204" s="24" t="s">
        <v>5</v>
      </c>
      <c r="C204" s="43" t="s">
        <v>341</v>
      </c>
      <c r="D204" s="43" t="s">
        <v>985</v>
      </c>
      <c r="E204" s="33" t="s">
        <v>1193</v>
      </c>
      <c r="F204" s="33" t="s">
        <v>1193</v>
      </c>
      <c r="G204" s="33">
        <v>0</v>
      </c>
      <c r="H204" s="33">
        <v>0</v>
      </c>
      <c r="I204" s="33">
        <v>0</v>
      </c>
      <c r="J204" s="33">
        <v>60</v>
      </c>
      <c r="K204" s="33">
        <v>57</v>
      </c>
      <c r="L204" s="33">
        <v>3</v>
      </c>
      <c r="M204" s="33">
        <v>0</v>
      </c>
      <c r="N204" s="33">
        <v>0</v>
      </c>
      <c r="O204" s="33">
        <v>0</v>
      </c>
      <c r="P204" s="33">
        <v>12</v>
      </c>
      <c r="Q204" s="33" t="s">
        <v>1957</v>
      </c>
      <c r="R204" s="33">
        <v>60</v>
      </c>
    </row>
    <row r="205" spans="1:18" x14ac:dyDescent="0.15">
      <c r="A205" s="20" t="s">
        <v>1759</v>
      </c>
      <c r="B205" s="24" t="s">
        <v>5</v>
      </c>
      <c r="C205" s="43" t="s">
        <v>341</v>
      </c>
      <c r="D205" s="43" t="s">
        <v>1141</v>
      </c>
      <c r="E205" s="33" t="s">
        <v>1193</v>
      </c>
      <c r="F205" s="33" t="s">
        <v>1193</v>
      </c>
      <c r="G205" s="33">
        <v>0</v>
      </c>
      <c r="H205" s="33">
        <v>0</v>
      </c>
      <c r="I205" s="33">
        <v>0</v>
      </c>
      <c r="J205" s="33">
        <v>60</v>
      </c>
      <c r="K205" s="33">
        <v>57</v>
      </c>
      <c r="L205" s="33">
        <v>3</v>
      </c>
      <c r="M205" s="33">
        <v>0</v>
      </c>
      <c r="N205" s="33">
        <v>0</v>
      </c>
      <c r="O205" s="33">
        <v>0</v>
      </c>
      <c r="P205" s="33">
        <v>12</v>
      </c>
      <c r="Q205" s="33" t="s">
        <v>1957</v>
      </c>
      <c r="R205" s="33">
        <v>60</v>
      </c>
    </row>
    <row r="206" spans="1:18" x14ac:dyDescent="0.15">
      <c r="A206" s="20" t="s">
        <v>1759</v>
      </c>
      <c r="B206" s="24" t="s">
        <v>5</v>
      </c>
      <c r="C206" s="43" t="s">
        <v>341</v>
      </c>
      <c r="D206" s="43" t="s">
        <v>1140</v>
      </c>
      <c r="E206" s="33" t="s">
        <v>1193</v>
      </c>
      <c r="F206" s="33" t="s">
        <v>1193</v>
      </c>
      <c r="G206" s="33">
        <v>0</v>
      </c>
      <c r="H206" s="33">
        <v>0</v>
      </c>
      <c r="I206" s="33">
        <v>0</v>
      </c>
      <c r="J206" s="33">
        <v>60</v>
      </c>
      <c r="K206" s="33">
        <v>57</v>
      </c>
      <c r="L206" s="33">
        <v>3</v>
      </c>
      <c r="M206" s="33">
        <v>0</v>
      </c>
      <c r="N206" s="33">
        <v>0</v>
      </c>
      <c r="O206" s="33">
        <v>0</v>
      </c>
      <c r="P206" s="33">
        <v>12</v>
      </c>
      <c r="Q206" s="33" t="s">
        <v>1957</v>
      </c>
      <c r="R206" s="33">
        <v>60</v>
      </c>
    </row>
    <row r="207" spans="1:18" x14ac:dyDescent="0.15">
      <c r="A207" s="20"/>
      <c r="B207" s="24"/>
      <c r="C207" s="43" t="s">
        <v>2682</v>
      </c>
      <c r="D207" s="43"/>
      <c r="E207" s="33"/>
      <c r="F207" s="33"/>
      <c r="G207" s="33">
        <f>SUM(G199:G206)</f>
        <v>0</v>
      </c>
      <c r="H207" s="33">
        <f t="shared" ref="H207:O207" si="34">SUM(H199:H206)</f>
        <v>0</v>
      </c>
      <c r="I207" s="33">
        <f t="shared" si="34"/>
        <v>0</v>
      </c>
      <c r="J207" s="33">
        <f t="shared" si="34"/>
        <v>440</v>
      </c>
      <c r="K207" s="33">
        <f t="shared" si="34"/>
        <v>413</v>
      </c>
      <c r="L207" s="33">
        <f t="shared" si="34"/>
        <v>27</v>
      </c>
      <c r="M207" s="33">
        <f t="shared" si="34"/>
        <v>45</v>
      </c>
      <c r="N207" s="33">
        <f t="shared" si="34"/>
        <v>42</v>
      </c>
      <c r="O207" s="33">
        <f t="shared" si="34"/>
        <v>3</v>
      </c>
      <c r="P207" s="33"/>
      <c r="Q207" s="33"/>
      <c r="R207" s="33"/>
    </row>
    <row r="208" spans="1:18" x14ac:dyDescent="0.15">
      <c r="A208" s="20" t="s">
        <v>1759</v>
      </c>
      <c r="B208" s="24" t="s">
        <v>5</v>
      </c>
      <c r="C208" s="43" t="s">
        <v>321</v>
      </c>
      <c r="D208" s="43" t="s">
        <v>634</v>
      </c>
      <c r="E208" s="33" t="s">
        <v>1322</v>
      </c>
      <c r="F208" s="33" t="s">
        <v>1322</v>
      </c>
      <c r="G208" s="33">
        <v>44</v>
      </c>
      <c r="H208" s="33">
        <v>37</v>
      </c>
      <c r="I208" s="33">
        <v>7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1</v>
      </c>
      <c r="Q208" s="33" t="s">
        <v>2114</v>
      </c>
      <c r="R208" s="33">
        <v>44</v>
      </c>
    </row>
    <row r="209" spans="1:18" x14ac:dyDescent="0.15">
      <c r="A209" s="20" t="s">
        <v>1759</v>
      </c>
      <c r="B209" s="24" t="s">
        <v>5</v>
      </c>
      <c r="C209" s="43" t="s">
        <v>321</v>
      </c>
      <c r="D209" s="43" t="s">
        <v>974</v>
      </c>
      <c r="E209" s="33" t="s">
        <v>1323</v>
      </c>
      <c r="F209" s="33" t="s">
        <v>1323</v>
      </c>
      <c r="G209" s="33">
        <v>52</v>
      </c>
      <c r="H209" s="33">
        <v>45</v>
      </c>
      <c r="I209" s="33">
        <v>7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48</v>
      </c>
      <c r="Q209" s="33" t="s">
        <v>1955</v>
      </c>
      <c r="R209" s="33">
        <v>52</v>
      </c>
    </row>
    <row r="210" spans="1:18" x14ac:dyDescent="0.15">
      <c r="A210" s="20" t="s">
        <v>1759</v>
      </c>
      <c r="B210" s="24" t="s">
        <v>5</v>
      </c>
      <c r="C210" s="43" t="s">
        <v>321</v>
      </c>
      <c r="D210" s="43" t="s">
        <v>881</v>
      </c>
      <c r="E210" s="33" t="s">
        <v>1193</v>
      </c>
      <c r="F210" s="33" t="s">
        <v>1193</v>
      </c>
      <c r="G210" s="33">
        <v>0</v>
      </c>
      <c r="H210" s="33">
        <v>0</v>
      </c>
      <c r="I210" s="33">
        <v>0</v>
      </c>
      <c r="J210" s="33">
        <v>36</v>
      </c>
      <c r="K210" s="33">
        <v>33</v>
      </c>
      <c r="L210" s="33">
        <v>3</v>
      </c>
      <c r="M210" s="33">
        <v>36</v>
      </c>
      <c r="N210" s="33">
        <v>33</v>
      </c>
      <c r="O210" s="33">
        <v>3</v>
      </c>
      <c r="P210" s="33"/>
      <c r="Q210" s="33" t="s">
        <v>433</v>
      </c>
      <c r="R210" s="33">
        <v>0</v>
      </c>
    </row>
    <row r="211" spans="1:18" x14ac:dyDescent="0.15">
      <c r="A211" s="20" t="s">
        <v>1759</v>
      </c>
      <c r="B211" s="24" t="s">
        <v>5</v>
      </c>
      <c r="C211" s="43" t="s">
        <v>321</v>
      </c>
      <c r="D211" s="43" t="s">
        <v>512</v>
      </c>
      <c r="E211" s="33" t="s">
        <v>1193</v>
      </c>
      <c r="F211" s="33" t="s">
        <v>1193</v>
      </c>
      <c r="G211" s="33">
        <v>40</v>
      </c>
      <c r="H211" s="33">
        <v>37</v>
      </c>
      <c r="I211" s="33">
        <v>3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21</v>
      </c>
      <c r="Q211" s="33" t="s">
        <v>2621</v>
      </c>
      <c r="R211" s="33">
        <v>40</v>
      </c>
    </row>
    <row r="212" spans="1:18" x14ac:dyDescent="0.15">
      <c r="A212" s="20"/>
      <c r="B212" s="24"/>
      <c r="C212" s="43" t="s">
        <v>2683</v>
      </c>
      <c r="D212" s="43"/>
      <c r="E212" s="33"/>
      <c r="F212" s="33"/>
      <c r="G212" s="33">
        <f>SUM(G208:G211)</f>
        <v>136</v>
      </c>
      <c r="H212" s="33">
        <f t="shared" ref="H212:O212" si="35">SUM(H208:H211)</f>
        <v>119</v>
      </c>
      <c r="I212" s="33">
        <f t="shared" si="35"/>
        <v>17</v>
      </c>
      <c r="J212" s="33">
        <f t="shared" si="35"/>
        <v>36</v>
      </c>
      <c r="K212" s="33">
        <f t="shared" si="35"/>
        <v>33</v>
      </c>
      <c r="L212" s="33">
        <f t="shared" si="35"/>
        <v>3</v>
      </c>
      <c r="M212" s="33">
        <f t="shared" si="35"/>
        <v>36</v>
      </c>
      <c r="N212" s="33">
        <f t="shared" si="35"/>
        <v>33</v>
      </c>
      <c r="O212" s="33">
        <f t="shared" si="35"/>
        <v>3</v>
      </c>
      <c r="P212" s="33"/>
      <c r="Q212" s="33"/>
      <c r="R212" s="33"/>
    </row>
    <row r="213" spans="1:18" x14ac:dyDescent="0.15">
      <c r="A213" s="20" t="s">
        <v>1759</v>
      </c>
      <c r="B213" s="24" t="s">
        <v>21</v>
      </c>
      <c r="C213" s="43" t="s">
        <v>278</v>
      </c>
      <c r="D213" s="43" t="s">
        <v>492</v>
      </c>
      <c r="E213" s="33" t="s">
        <v>1322</v>
      </c>
      <c r="F213" s="33" t="s">
        <v>1322</v>
      </c>
      <c r="G213" s="33">
        <v>49</v>
      </c>
      <c r="H213" s="33">
        <v>49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6</v>
      </c>
      <c r="Q213" s="33" t="s">
        <v>2391</v>
      </c>
      <c r="R213" s="33">
        <v>49</v>
      </c>
    </row>
    <row r="214" spans="1:18" x14ac:dyDescent="0.15">
      <c r="A214" s="20" t="s">
        <v>1759</v>
      </c>
      <c r="B214" s="24" t="s">
        <v>21</v>
      </c>
      <c r="C214" s="43" t="s">
        <v>278</v>
      </c>
      <c r="D214" s="43" t="s">
        <v>495</v>
      </c>
      <c r="E214" s="33" t="s">
        <v>1193</v>
      </c>
      <c r="F214" s="33" t="s">
        <v>1193</v>
      </c>
      <c r="G214" s="33">
        <v>13</v>
      </c>
      <c r="H214" s="33">
        <v>13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61</v>
      </c>
      <c r="Q214" s="33" t="s">
        <v>2622</v>
      </c>
      <c r="R214" s="33">
        <v>13</v>
      </c>
    </row>
    <row r="215" spans="1:18" x14ac:dyDescent="0.15">
      <c r="A215" s="20"/>
      <c r="B215" s="24"/>
      <c r="C215" s="43" t="s">
        <v>2684</v>
      </c>
      <c r="D215" s="43"/>
      <c r="E215" s="33"/>
      <c r="F215" s="33"/>
      <c r="G215" s="33">
        <f>SUM(G213:G214)</f>
        <v>62</v>
      </c>
      <c r="H215" s="33">
        <f t="shared" ref="H215:O215" si="36">SUM(H213:H214)</f>
        <v>62</v>
      </c>
      <c r="I215" s="33">
        <f t="shared" si="36"/>
        <v>0</v>
      </c>
      <c r="J215" s="33">
        <f t="shared" si="36"/>
        <v>0</v>
      </c>
      <c r="K215" s="33">
        <f t="shared" si="36"/>
        <v>0</v>
      </c>
      <c r="L215" s="33">
        <f t="shared" si="36"/>
        <v>0</v>
      </c>
      <c r="M215" s="33">
        <f t="shared" si="36"/>
        <v>0</v>
      </c>
      <c r="N215" s="33">
        <f t="shared" si="36"/>
        <v>0</v>
      </c>
      <c r="O215" s="33">
        <f t="shared" si="36"/>
        <v>0</v>
      </c>
      <c r="P215" s="33"/>
      <c r="Q215" s="33"/>
      <c r="R215" s="33"/>
    </row>
    <row r="216" spans="1:18" x14ac:dyDescent="0.15">
      <c r="A216" s="20" t="s">
        <v>1759</v>
      </c>
      <c r="B216" s="24" t="s">
        <v>21</v>
      </c>
      <c r="C216" s="43" t="s">
        <v>2567</v>
      </c>
      <c r="D216" s="43" t="s">
        <v>2301</v>
      </c>
      <c r="E216" s="33" t="s">
        <v>1193</v>
      </c>
      <c r="F216" s="33" t="s">
        <v>1193</v>
      </c>
      <c r="G216" s="33">
        <v>40</v>
      </c>
      <c r="H216" s="33">
        <v>40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21</v>
      </c>
      <c r="Q216" s="33" t="s">
        <v>2621</v>
      </c>
      <c r="R216" s="33">
        <v>40</v>
      </c>
    </row>
    <row r="217" spans="1:18" s="66" customFormat="1" x14ac:dyDescent="0.15">
      <c r="A217" s="63"/>
      <c r="B217" s="64"/>
      <c r="C217" s="43" t="s">
        <v>2685</v>
      </c>
      <c r="D217" s="65"/>
      <c r="E217" s="34"/>
      <c r="F217" s="34"/>
      <c r="G217" s="34">
        <f>SUM(G216)</f>
        <v>40</v>
      </c>
      <c r="H217" s="34">
        <f t="shared" ref="H217:O217" si="37">SUM(H216)</f>
        <v>40</v>
      </c>
      <c r="I217" s="34">
        <f t="shared" si="37"/>
        <v>0</v>
      </c>
      <c r="J217" s="34">
        <f t="shared" si="37"/>
        <v>0</v>
      </c>
      <c r="K217" s="34">
        <f t="shared" si="37"/>
        <v>0</v>
      </c>
      <c r="L217" s="34">
        <f t="shared" si="37"/>
        <v>0</v>
      </c>
      <c r="M217" s="34">
        <f t="shared" si="37"/>
        <v>0</v>
      </c>
      <c r="N217" s="34">
        <f t="shared" si="37"/>
        <v>0</v>
      </c>
      <c r="O217" s="34">
        <f t="shared" si="37"/>
        <v>0</v>
      </c>
      <c r="P217" s="34"/>
      <c r="Q217" s="34"/>
      <c r="R217" s="34"/>
    </row>
    <row r="218" spans="1:18" x14ac:dyDescent="0.15">
      <c r="A218" s="20" t="s">
        <v>1759</v>
      </c>
      <c r="B218" s="24" t="s">
        <v>21</v>
      </c>
      <c r="C218" s="43" t="s">
        <v>164</v>
      </c>
      <c r="D218" s="43" t="s">
        <v>775</v>
      </c>
      <c r="E218" s="33" t="s">
        <v>1322</v>
      </c>
      <c r="F218" s="33" t="s">
        <v>1322</v>
      </c>
      <c r="G218" s="33">
        <v>21</v>
      </c>
      <c r="H218" s="33">
        <v>21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5</v>
      </c>
      <c r="Q218" s="33" t="s">
        <v>2625</v>
      </c>
      <c r="R218" s="33">
        <v>21</v>
      </c>
    </row>
    <row r="219" spans="1:18" x14ac:dyDescent="0.15">
      <c r="A219" s="20" t="s">
        <v>1759</v>
      </c>
      <c r="B219" s="24" t="s">
        <v>21</v>
      </c>
      <c r="C219" s="43" t="s">
        <v>164</v>
      </c>
      <c r="D219" s="43" t="s">
        <v>495</v>
      </c>
      <c r="E219" s="33" t="s">
        <v>1193</v>
      </c>
      <c r="F219" s="33" t="s">
        <v>1193</v>
      </c>
      <c r="G219" s="33">
        <v>15</v>
      </c>
      <c r="H219" s="33">
        <v>15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61</v>
      </c>
      <c r="Q219" s="33" t="s">
        <v>2622</v>
      </c>
      <c r="R219" s="33">
        <v>15</v>
      </c>
    </row>
    <row r="220" spans="1:18" x14ac:dyDescent="0.15">
      <c r="A220" s="20"/>
      <c r="B220" s="24"/>
      <c r="C220" s="43" t="s">
        <v>2686</v>
      </c>
      <c r="D220" s="43"/>
      <c r="E220" s="33"/>
      <c r="F220" s="33"/>
      <c r="G220" s="33">
        <f>SUM(G218:G219)</f>
        <v>36</v>
      </c>
      <c r="H220" s="33">
        <f t="shared" ref="H220:O220" si="38">SUM(H218:H219)</f>
        <v>36</v>
      </c>
      <c r="I220" s="33">
        <f t="shared" si="38"/>
        <v>0</v>
      </c>
      <c r="J220" s="33">
        <f t="shared" si="38"/>
        <v>0</v>
      </c>
      <c r="K220" s="33">
        <f t="shared" si="38"/>
        <v>0</v>
      </c>
      <c r="L220" s="33">
        <f t="shared" si="38"/>
        <v>0</v>
      </c>
      <c r="M220" s="33">
        <f t="shared" si="38"/>
        <v>0</v>
      </c>
      <c r="N220" s="33">
        <f t="shared" si="38"/>
        <v>0</v>
      </c>
      <c r="O220" s="33">
        <f t="shared" si="38"/>
        <v>0</v>
      </c>
      <c r="P220" s="33"/>
      <c r="Q220" s="33"/>
      <c r="R220" s="33"/>
    </row>
    <row r="221" spans="1:18" x14ac:dyDescent="0.15">
      <c r="A221" s="20" t="s">
        <v>1759</v>
      </c>
      <c r="B221" s="24" t="s">
        <v>21</v>
      </c>
      <c r="C221" s="43" t="s">
        <v>357</v>
      </c>
      <c r="D221" s="43" t="s">
        <v>1170</v>
      </c>
      <c r="E221" s="33" t="s">
        <v>1321</v>
      </c>
      <c r="F221" s="33" t="s">
        <v>1321</v>
      </c>
      <c r="G221" s="33">
        <v>13</v>
      </c>
      <c r="H221" s="33">
        <v>13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24</v>
      </c>
      <c r="Q221" s="33" t="s">
        <v>2630</v>
      </c>
      <c r="R221" s="33">
        <v>13</v>
      </c>
    </row>
    <row r="222" spans="1:18" x14ac:dyDescent="0.15">
      <c r="A222" s="20" t="s">
        <v>1759</v>
      </c>
      <c r="B222" s="24" t="s">
        <v>21</v>
      </c>
      <c r="C222" s="43" t="s">
        <v>357</v>
      </c>
      <c r="D222" s="43" t="s">
        <v>534</v>
      </c>
      <c r="E222" s="33" t="s">
        <v>1321</v>
      </c>
      <c r="F222" s="33" t="s">
        <v>1321</v>
      </c>
      <c r="G222" s="33">
        <v>4</v>
      </c>
      <c r="H222" s="33">
        <v>4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29</v>
      </c>
      <c r="Q222" s="33" t="s">
        <v>2640</v>
      </c>
      <c r="R222" s="33">
        <v>4</v>
      </c>
    </row>
    <row r="223" spans="1:18" x14ac:dyDescent="0.15">
      <c r="A223" s="20" t="s">
        <v>1759</v>
      </c>
      <c r="B223" s="24" t="s">
        <v>21</v>
      </c>
      <c r="C223" s="43" t="s">
        <v>357</v>
      </c>
      <c r="D223" s="43" t="s">
        <v>533</v>
      </c>
      <c r="E223" s="33" t="s">
        <v>1321</v>
      </c>
      <c r="F223" s="33" t="s">
        <v>1321</v>
      </c>
      <c r="G223" s="33">
        <v>16</v>
      </c>
      <c r="H223" s="33">
        <v>16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32</v>
      </c>
      <c r="Q223" s="33" t="s">
        <v>2618</v>
      </c>
      <c r="R223" s="33">
        <v>16</v>
      </c>
    </row>
    <row r="224" spans="1:18" x14ac:dyDescent="0.15">
      <c r="A224" s="20" t="s">
        <v>1759</v>
      </c>
      <c r="B224" s="24" t="s">
        <v>21</v>
      </c>
      <c r="C224" s="43" t="s">
        <v>357</v>
      </c>
      <c r="D224" s="43" t="s">
        <v>1171</v>
      </c>
      <c r="E224" s="33" t="s">
        <v>1321</v>
      </c>
      <c r="F224" s="33" t="s">
        <v>1321</v>
      </c>
      <c r="G224" s="33">
        <v>33</v>
      </c>
      <c r="H224" s="33">
        <v>33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24</v>
      </c>
      <c r="Q224" s="33" t="s">
        <v>2630</v>
      </c>
      <c r="R224" s="33">
        <v>33</v>
      </c>
    </row>
    <row r="225" spans="1:18" x14ac:dyDescent="0.15">
      <c r="A225" s="20" t="s">
        <v>1759</v>
      </c>
      <c r="B225" s="24" t="s">
        <v>21</v>
      </c>
      <c r="C225" s="43" t="s">
        <v>357</v>
      </c>
      <c r="D225" s="43" t="s">
        <v>589</v>
      </c>
      <c r="E225" s="33" t="s">
        <v>1321</v>
      </c>
      <c r="F225" s="33" t="s">
        <v>1321</v>
      </c>
      <c r="G225" s="33">
        <v>59</v>
      </c>
      <c r="H225" s="33">
        <v>59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1</v>
      </c>
      <c r="Q225" s="33" t="s">
        <v>2114</v>
      </c>
      <c r="R225" s="33">
        <v>59</v>
      </c>
    </row>
    <row r="226" spans="1:18" x14ac:dyDescent="0.15">
      <c r="A226" s="20" t="s">
        <v>1759</v>
      </c>
      <c r="B226" s="24" t="s">
        <v>21</v>
      </c>
      <c r="C226" s="43" t="s">
        <v>357</v>
      </c>
      <c r="D226" s="43" t="s">
        <v>590</v>
      </c>
      <c r="E226" s="33" t="s">
        <v>1322</v>
      </c>
      <c r="F226" s="33" t="s">
        <v>1322</v>
      </c>
      <c r="G226" s="33">
        <v>55</v>
      </c>
      <c r="H226" s="33">
        <v>55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1</v>
      </c>
      <c r="Q226" s="33" t="s">
        <v>2114</v>
      </c>
      <c r="R226" s="33">
        <v>55</v>
      </c>
    </row>
    <row r="227" spans="1:18" x14ac:dyDescent="0.15">
      <c r="A227" s="20" t="s">
        <v>1759</v>
      </c>
      <c r="B227" s="24" t="s">
        <v>21</v>
      </c>
      <c r="C227" s="43" t="s">
        <v>357</v>
      </c>
      <c r="D227" s="43" t="s">
        <v>591</v>
      </c>
      <c r="E227" s="33" t="s">
        <v>1322</v>
      </c>
      <c r="F227" s="33" t="s">
        <v>1322</v>
      </c>
      <c r="G227" s="33">
        <v>42</v>
      </c>
      <c r="H227" s="33">
        <v>42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1</v>
      </c>
      <c r="Q227" s="33" t="s">
        <v>2114</v>
      </c>
      <c r="R227" s="33">
        <v>42</v>
      </c>
    </row>
    <row r="228" spans="1:18" x14ac:dyDescent="0.15">
      <c r="A228" s="20" t="s">
        <v>1759</v>
      </c>
      <c r="B228" s="24" t="s">
        <v>21</v>
      </c>
      <c r="C228" s="43" t="s">
        <v>357</v>
      </c>
      <c r="D228" s="43" t="s">
        <v>825</v>
      </c>
      <c r="E228" s="33" t="s">
        <v>1321</v>
      </c>
      <c r="F228" s="33" t="s">
        <v>1321</v>
      </c>
      <c r="G228" s="33">
        <v>9</v>
      </c>
      <c r="H228" s="33">
        <v>9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34</v>
      </c>
      <c r="Q228" s="33" t="s">
        <v>1760</v>
      </c>
      <c r="R228" s="33">
        <v>9</v>
      </c>
    </row>
    <row r="229" spans="1:18" x14ac:dyDescent="0.15">
      <c r="A229" s="20" t="s">
        <v>1759</v>
      </c>
      <c r="B229" s="24" t="s">
        <v>21</v>
      </c>
      <c r="C229" s="43" t="s">
        <v>357</v>
      </c>
      <c r="D229" s="43" t="s">
        <v>592</v>
      </c>
      <c r="E229" s="33" t="s">
        <v>1322</v>
      </c>
      <c r="F229" s="33" t="s">
        <v>1322</v>
      </c>
      <c r="G229" s="33">
        <v>57</v>
      </c>
      <c r="H229" s="33">
        <v>57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1</v>
      </c>
      <c r="Q229" s="33" t="s">
        <v>2114</v>
      </c>
      <c r="R229" s="33">
        <v>57</v>
      </c>
    </row>
    <row r="230" spans="1:18" x14ac:dyDescent="0.15">
      <c r="A230" s="20" t="s">
        <v>1759</v>
      </c>
      <c r="B230" s="24" t="s">
        <v>21</v>
      </c>
      <c r="C230" s="43" t="s">
        <v>357</v>
      </c>
      <c r="D230" s="43" t="s">
        <v>1172</v>
      </c>
      <c r="E230" s="33" t="s">
        <v>1321</v>
      </c>
      <c r="F230" s="33" t="s">
        <v>1321</v>
      </c>
      <c r="G230" s="33">
        <v>50</v>
      </c>
      <c r="H230" s="33">
        <v>50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1</v>
      </c>
      <c r="Q230" s="33" t="s">
        <v>2114</v>
      </c>
      <c r="R230" s="33">
        <v>50</v>
      </c>
    </row>
    <row r="231" spans="1:18" x14ac:dyDescent="0.15">
      <c r="A231" s="20" t="s">
        <v>1759</v>
      </c>
      <c r="B231" s="24" t="s">
        <v>21</v>
      </c>
      <c r="C231" s="43" t="s">
        <v>357</v>
      </c>
      <c r="D231" s="43" t="s">
        <v>1173</v>
      </c>
      <c r="E231" s="33" t="s">
        <v>1322</v>
      </c>
      <c r="F231" s="33" t="s">
        <v>1322</v>
      </c>
      <c r="G231" s="33">
        <v>42</v>
      </c>
      <c r="H231" s="33">
        <v>42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1</v>
      </c>
      <c r="Q231" s="33" t="s">
        <v>2114</v>
      </c>
      <c r="R231" s="33">
        <v>42</v>
      </c>
    </row>
    <row r="232" spans="1:18" x14ac:dyDescent="0.15">
      <c r="A232" s="20"/>
      <c r="B232" s="24"/>
      <c r="C232" s="43" t="s">
        <v>2687</v>
      </c>
      <c r="D232" s="43"/>
      <c r="E232" s="33"/>
      <c r="F232" s="33"/>
      <c r="G232" s="33">
        <f>SUM(G221:G231)</f>
        <v>380</v>
      </c>
      <c r="H232" s="33">
        <f t="shared" ref="H232:O232" si="39">SUM(H221:H231)</f>
        <v>380</v>
      </c>
      <c r="I232" s="33">
        <f t="shared" si="39"/>
        <v>0</v>
      </c>
      <c r="J232" s="33">
        <f t="shared" si="39"/>
        <v>0</v>
      </c>
      <c r="K232" s="33">
        <f t="shared" si="39"/>
        <v>0</v>
      </c>
      <c r="L232" s="33">
        <f t="shared" si="39"/>
        <v>0</v>
      </c>
      <c r="M232" s="33">
        <f t="shared" si="39"/>
        <v>0</v>
      </c>
      <c r="N232" s="33">
        <f t="shared" si="39"/>
        <v>0</v>
      </c>
      <c r="O232" s="33">
        <f t="shared" si="39"/>
        <v>0</v>
      </c>
      <c r="P232" s="33"/>
      <c r="Q232" s="33"/>
      <c r="R232" s="33"/>
    </row>
    <row r="233" spans="1:18" x14ac:dyDescent="0.15">
      <c r="A233" s="20" t="s">
        <v>1759</v>
      </c>
      <c r="B233" s="24" t="s">
        <v>21</v>
      </c>
      <c r="C233" s="43" t="s">
        <v>104</v>
      </c>
      <c r="D233" s="43" t="s">
        <v>534</v>
      </c>
      <c r="E233" s="33" t="s">
        <v>1321</v>
      </c>
      <c r="F233" s="33" t="s">
        <v>1321</v>
      </c>
      <c r="G233" s="33">
        <v>4</v>
      </c>
      <c r="H233" s="33">
        <v>4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30</v>
      </c>
      <c r="Q233" s="33" t="s">
        <v>2617</v>
      </c>
      <c r="R233" s="33">
        <v>4</v>
      </c>
    </row>
    <row r="234" spans="1:18" x14ac:dyDescent="0.15">
      <c r="A234" s="20" t="s">
        <v>1759</v>
      </c>
      <c r="B234" s="24" t="s">
        <v>21</v>
      </c>
      <c r="C234" s="43" t="s">
        <v>104</v>
      </c>
      <c r="D234" s="43" t="s">
        <v>533</v>
      </c>
      <c r="E234" s="33" t="s">
        <v>1321</v>
      </c>
      <c r="F234" s="33" t="s">
        <v>1321</v>
      </c>
      <c r="G234" s="33">
        <v>20</v>
      </c>
      <c r="H234" s="33">
        <v>20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33</v>
      </c>
      <c r="Q234" s="33" t="s">
        <v>2634</v>
      </c>
      <c r="R234" s="33">
        <v>20</v>
      </c>
    </row>
    <row r="235" spans="1:18" x14ac:dyDescent="0.15">
      <c r="A235" s="20" t="s">
        <v>1759</v>
      </c>
      <c r="B235" s="24" t="s">
        <v>21</v>
      </c>
      <c r="C235" s="43" t="s">
        <v>104</v>
      </c>
      <c r="D235" s="43" t="s">
        <v>606</v>
      </c>
      <c r="E235" s="33" t="s">
        <v>1321</v>
      </c>
      <c r="F235" s="33" t="s">
        <v>1321</v>
      </c>
      <c r="G235" s="33">
        <v>34</v>
      </c>
      <c r="H235" s="33">
        <v>34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1</v>
      </c>
      <c r="Q235" s="33" t="s">
        <v>2114</v>
      </c>
      <c r="R235" s="33">
        <v>34</v>
      </c>
    </row>
    <row r="236" spans="1:18" x14ac:dyDescent="0.15">
      <c r="A236" s="20" t="s">
        <v>1759</v>
      </c>
      <c r="B236" s="24" t="s">
        <v>21</v>
      </c>
      <c r="C236" s="43" t="s">
        <v>104</v>
      </c>
      <c r="D236" s="43" t="s">
        <v>607</v>
      </c>
      <c r="E236" s="33" t="s">
        <v>1322</v>
      </c>
      <c r="F236" s="33" t="s">
        <v>1322</v>
      </c>
      <c r="G236" s="33">
        <v>47</v>
      </c>
      <c r="H236" s="33">
        <v>45</v>
      </c>
      <c r="I236" s="33">
        <v>2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1</v>
      </c>
      <c r="Q236" s="33" t="s">
        <v>2114</v>
      </c>
      <c r="R236" s="33">
        <v>47</v>
      </c>
    </row>
    <row r="237" spans="1:18" x14ac:dyDescent="0.15">
      <c r="A237" s="20" t="s">
        <v>1759</v>
      </c>
      <c r="B237" s="24" t="s">
        <v>21</v>
      </c>
      <c r="C237" s="43" t="s">
        <v>104</v>
      </c>
      <c r="D237" s="43" t="s">
        <v>608</v>
      </c>
      <c r="E237" s="33" t="s">
        <v>1322</v>
      </c>
      <c r="F237" s="33" t="s">
        <v>1322</v>
      </c>
      <c r="G237" s="33">
        <v>44</v>
      </c>
      <c r="H237" s="33">
        <v>44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1</v>
      </c>
      <c r="Q237" s="33" t="s">
        <v>2114</v>
      </c>
      <c r="R237" s="33">
        <v>44</v>
      </c>
    </row>
    <row r="238" spans="1:18" x14ac:dyDescent="0.15">
      <c r="A238" s="20" t="s">
        <v>1759</v>
      </c>
      <c r="B238" s="24" t="s">
        <v>21</v>
      </c>
      <c r="C238" s="43" t="s">
        <v>104</v>
      </c>
      <c r="D238" s="43" t="s">
        <v>609</v>
      </c>
      <c r="E238" s="33" t="s">
        <v>1321</v>
      </c>
      <c r="F238" s="33" t="s">
        <v>1321</v>
      </c>
      <c r="G238" s="33">
        <v>57</v>
      </c>
      <c r="H238" s="33">
        <v>57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1</v>
      </c>
      <c r="Q238" s="33" t="s">
        <v>2114</v>
      </c>
      <c r="R238" s="33">
        <v>57</v>
      </c>
    </row>
    <row r="239" spans="1:18" x14ac:dyDescent="0.15">
      <c r="A239" s="20" t="s">
        <v>1759</v>
      </c>
      <c r="B239" s="24" t="s">
        <v>21</v>
      </c>
      <c r="C239" s="43" t="s">
        <v>104</v>
      </c>
      <c r="D239" s="43" t="s">
        <v>610</v>
      </c>
      <c r="E239" s="33" t="s">
        <v>1322</v>
      </c>
      <c r="F239" s="33" t="s">
        <v>1322</v>
      </c>
      <c r="G239" s="33">
        <v>57</v>
      </c>
      <c r="H239" s="33">
        <v>57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1</v>
      </c>
      <c r="Q239" s="33" t="s">
        <v>2114</v>
      </c>
      <c r="R239" s="33">
        <v>57</v>
      </c>
    </row>
    <row r="240" spans="1:18" x14ac:dyDescent="0.15">
      <c r="A240" s="20" t="s">
        <v>1759</v>
      </c>
      <c r="B240" s="24" t="s">
        <v>21</v>
      </c>
      <c r="C240" s="43" t="s">
        <v>104</v>
      </c>
      <c r="D240" s="43" t="s">
        <v>611</v>
      </c>
      <c r="E240" s="33" t="s">
        <v>1321</v>
      </c>
      <c r="F240" s="33" t="s">
        <v>1321</v>
      </c>
      <c r="G240" s="33">
        <v>56</v>
      </c>
      <c r="H240" s="33">
        <v>56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1</v>
      </c>
      <c r="Q240" s="33" t="s">
        <v>2114</v>
      </c>
      <c r="R240" s="33">
        <v>56</v>
      </c>
    </row>
    <row r="241" spans="1:18" x14ac:dyDescent="0.15">
      <c r="A241" s="20" t="s">
        <v>1759</v>
      </c>
      <c r="B241" s="24" t="s">
        <v>21</v>
      </c>
      <c r="C241" s="43" t="s">
        <v>104</v>
      </c>
      <c r="D241" s="43" t="s">
        <v>612</v>
      </c>
      <c r="E241" s="33" t="s">
        <v>1321</v>
      </c>
      <c r="F241" s="33" t="s">
        <v>1321</v>
      </c>
      <c r="G241" s="33">
        <v>59</v>
      </c>
      <c r="H241" s="33">
        <v>59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1</v>
      </c>
      <c r="Q241" s="33" t="s">
        <v>2114</v>
      </c>
      <c r="R241" s="33">
        <v>59</v>
      </c>
    </row>
    <row r="242" spans="1:18" x14ac:dyDescent="0.15">
      <c r="A242" s="20" t="s">
        <v>1759</v>
      </c>
      <c r="B242" s="24" t="s">
        <v>21</v>
      </c>
      <c r="C242" s="43" t="s">
        <v>104</v>
      </c>
      <c r="D242" s="43" t="s">
        <v>613</v>
      </c>
      <c r="E242" s="33" t="s">
        <v>1321</v>
      </c>
      <c r="F242" s="33" t="s">
        <v>1321</v>
      </c>
      <c r="G242" s="33">
        <v>41</v>
      </c>
      <c r="H242" s="33">
        <v>41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1</v>
      </c>
      <c r="Q242" s="33" t="s">
        <v>2114</v>
      </c>
      <c r="R242" s="33">
        <v>41</v>
      </c>
    </row>
    <row r="243" spans="1:18" x14ac:dyDescent="0.15">
      <c r="A243" s="20" t="s">
        <v>1759</v>
      </c>
      <c r="B243" s="24" t="s">
        <v>21</v>
      </c>
      <c r="C243" s="43" t="s">
        <v>104</v>
      </c>
      <c r="D243" s="43" t="s">
        <v>614</v>
      </c>
      <c r="E243" s="33" t="s">
        <v>1322</v>
      </c>
      <c r="F243" s="33" t="s">
        <v>1322</v>
      </c>
      <c r="G243" s="33">
        <v>49</v>
      </c>
      <c r="H243" s="33">
        <v>49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1</v>
      </c>
      <c r="Q243" s="33" t="s">
        <v>2114</v>
      </c>
      <c r="R243" s="33">
        <v>49</v>
      </c>
    </row>
    <row r="244" spans="1:18" x14ac:dyDescent="0.15">
      <c r="A244" s="20"/>
      <c r="B244" s="24"/>
      <c r="C244" s="43" t="s">
        <v>2688</v>
      </c>
      <c r="D244" s="43"/>
      <c r="E244" s="33"/>
      <c r="F244" s="33"/>
      <c r="G244" s="33">
        <f>SUM(G233:G243)</f>
        <v>468</v>
      </c>
      <c r="H244" s="33">
        <f t="shared" ref="H244:O244" si="40">SUM(H233:H243)</f>
        <v>466</v>
      </c>
      <c r="I244" s="33">
        <f t="shared" si="40"/>
        <v>2</v>
      </c>
      <c r="J244" s="33">
        <f t="shared" si="40"/>
        <v>0</v>
      </c>
      <c r="K244" s="33">
        <f t="shared" si="40"/>
        <v>0</v>
      </c>
      <c r="L244" s="33">
        <f t="shared" si="40"/>
        <v>0</v>
      </c>
      <c r="M244" s="33">
        <f t="shared" si="40"/>
        <v>0</v>
      </c>
      <c r="N244" s="33">
        <f t="shared" si="40"/>
        <v>0</v>
      </c>
      <c r="O244" s="33">
        <f t="shared" si="40"/>
        <v>0</v>
      </c>
      <c r="P244" s="33"/>
      <c r="Q244" s="33"/>
      <c r="R244" s="33"/>
    </row>
    <row r="245" spans="1:18" x14ac:dyDescent="0.15">
      <c r="A245" s="20" t="s">
        <v>1759</v>
      </c>
      <c r="B245" s="24" t="s">
        <v>21</v>
      </c>
      <c r="C245" s="43" t="s">
        <v>387</v>
      </c>
      <c r="D245" s="43" t="s">
        <v>468</v>
      </c>
      <c r="E245" s="33" t="s">
        <v>1322</v>
      </c>
      <c r="F245" s="33" t="s">
        <v>1322</v>
      </c>
      <c r="G245" s="33">
        <v>45</v>
      </c>
      <c r="H245" s="33">
        <v>45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7</v>
      </c>
      <c r="Q245" s="33" t="s">
        <v>2636</v>
      </c>
      <c r="R245" s="33">
        <v>45</v>
      </c>
    </row>
    <row r="246" spans="1:18" x14ac:dyDescent="0.15">
      <c r="A246" s="20" t="s">
        <v>1759</v>
      </c>
      <c r="B246" s="24" t="s">
        <v>21</v>
      </c>
      <c r="C246" s="43" t="s">
        <v>387</v>
      </c>
      <c r="D246" s="43" t="s">
        <v>484</v>
      </c>
      <c r="E246" s="33" t="s">
        <v>1322</v>
      </c>
      <c r="F246" s="33" t="s">
        <v>1322</v>
      </c>
      <c r="G246" s="33">
        <v>44</v>
      </c>
      <c r="H246" s="33">
        <v>44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7</v>
      </c>
      <c r="Q246" s="33" t="s">
        <v>2636</v>
      </c>
      <c r="R246" s="33">
        <v>44</v>
      </c>
    </row>
    <row r="247" spans="1:18" x14ac:dyDescent="0.15">
      <c r="A247" s="20"/>
      <c r="B247" s="24"/>
      <c r="C247" s="43" t="s">
        <v>2689</v>
      </c>
      <c r="D247" s="43"/>
      <c r="E247" s="33"/>
      <c r="F247" s="33"/>
      <c r="G247" s="33">
        <f>SUM(G245:G246)</f>
        <v>89</v>
      </c>
      <c r="H247" s="33">
        <f t="shared" ref="H247:O247" si="41">SUM(H245:H246)</f>
        <v>89</v>
      </c>
      <c r="I247" s="33">
        <f t="shared" si="41"/>
        <v>0</v>
      </c>
      <c r="J247" s="33">
        <f t="shared" si="41"/>
        <v>0</v>
      </c>
      <c r="K247" s="33">
        <f t="shared" si="41"/>
        <v>0</v>
      </c>
      <c r="L247" s="33">
        <f t="shared" si="41"/>
        <v>0</v>
      </c>
      <c r="M247" s="33">
        <f t="shared" si="41"/>
        <v>0</v>
      </c>
      <c r="N247" s="33">
        <f t="shared" si="41"/>
        <v>0</v>
      </c>
      <c r="O247" s="33">
        <f t="shared" si="41"/>
        <v>0</v>
      </c>
      <c r="P247" s="33"/>
      <c r="Q247" s="33"/>
      <c r="R247" s="33"/>
    </row>
    <row r="248" spans="1:18" x14ac:dyDescent="0.15">
      <c r="A248" s="20" t="s">
        <v>1759</v>
      </c>
      <c r="B248" s="24" t="s">
        <v>21</v>
      </c>
      <c r="C248" s="43" t="s">
        <v>457</v>
      </c>
      <c r="D248" s="43" t="s">
        <v>1253</v>
      </c>
      <c r="E248" s="33" t="s">
        <v>1322</v>
      </c>
      <c r="F248" s="33" t="s">
        <v>1322</v>
      </c>
      <c r="G248" s="33">
        <v>24</v>
      </c>
      <c r="H248" s="33">
        <v>24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7</v>
      </c>
      <c r="Q248" s="33" t="s">
        <v>2636</v>
      </c>
      <c r="R248" s="33">
        <v>24</v>
      </c>
    </row>
    <row r="249" spans="1:18" x14ac:dyDescent="0.15">
      <c r="A249" s="20"/>
      <c r="B249" s="24"/>
      <c r="C249" s="43" t="s">
        <v>2690</v>
      </c>
      <c r="D249" s="43"/>
      <c r="E249" s="33"/>
      <c r="F249" s="33"/>
      <c r="G249" s="33">
        <f>SUM(G248)</f>
        <v>24</v>
      </c>
      <c r="H249" s="33">
        <f t="shared" ref="H249:O249" si="42">SUM(H248)</f>
        <v>24</v>
      </c>
      <c r="I249" s="33">
        <f t="shared" si="42"/>
        <v>0</v>
      </c>
      <c r="J249" s="33">
        <f t="shared" si="42"/>
        <v>0</v>
      </c>
      <c r="K249" s="33">
        <f t="shared" si="42"/>
        <v>0</v>
      </c>
      <c r="L249" s="33">
        <f t="shared" si="42"/>
        <v>0</v>
      </c>
      <c r="M249" s="33">
        <f t="shared" si="42"/>
        <v>0</v>
      </c>
      <c r="N249" s="33">
        <f t="shared" si="42"/>
        <v>0</v>
      </c>
      <c r="O249" s="33">
        <f t="shared" si="42"/>
        <v>0</v>
      </c>
      <c r="P249" s="33"/>
      <c r="Q249" s="33"/>
      <c r="R249" s="33"/>
    </row>
    <row r="250" spans="1:18" x14ac:dyDescent="0.15">
      <c r="A250" s="20" t="s">
        <v>1759</v>
      </c>
      <c r="B250" s="24" t="s">
        <v>21</v>
      </c>
      <c r="C250" s="43" t="s">
        <v>406</v>
      </c>
      <c r="D250" s="43" t="s">
        <v>492</v>
      </c>
      <c r="E250" s="33" t="s">
        <v>1322</v>
      </c>
      <c r="F250" s="33" t="s">
        <v>1322</v>
      </c>
      <c r="G250" s="33">
        <v>34</v>
      </c>
      <c r="H250" s="33">
        <v>34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1</v>
      </c>
      <c r="Q250" s="33" t="s">
        <v>2114</v>
      </c>
      <c r="R250" s="33">
        <v>34</v>
      </c>
    </row>
    <row r="251" spans="1:18" x14ac:dyDescent="0.15">
      <c r="A251" s="20" t="s">
        <v>1759</v>
      </c>
      <c r="B251" s="24" t="s">
        <v>21</v>
      </c>
      <c r="C251" s="43" t="s">
        <v>406</v>
      </c>
      <c r="D251" s="43" t="s">
        <v>495</v>
      </c>
      <c r="E251" s="33" t="s">
        <v>1193</v>
      </c>
      <c r="F251" s="33" t="s">
        <v>1193</v>
      </c>
      <c r="G251" s="33">
        <v>16</v>
      </c>
      <c r="H251" s="33">
        <v>16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61</v>
      </c>
      <c r="Q251" s="33" t="s">
        <v>2622</v>
      </c>
      <c r="R251" s="33">
        <v>16</v>
      </c>
    </row>
    <row r="252" spans="1:18" x14ac:dyDescent="0.15">
      <c r="A252" s="20"/>
      <c r="B252" s="24"/>
      <c r="C252" s="43" t="s">
        <v>2691</v>
      </c>
      <c r="D252" s="43"/>
      <c r="E252" s="33"/>
      <c r="F252" s="33"/>
      <c r="G252" s="33">
        <f>SUM(G250:G251)</f>
        <v>50</v>
      </c>
      <c r="H252" s="33">
        <f t="shared" ref="H252:O252" si="43">SUM(H250:H251)</f>
        <v>50</v>
      </c>
      <c r="I252" s="33">
        <f t="shared" si="43"/>
        <v>0</v>
      </c>
      <c r="J252" s="33">
        <f t="shared" si="43"/>
        <v>0</v>
      </c>
      <c r="K252" s="33">
        <f t="shared" si="43"/>
        <v>0</v>
      </c>
      <c r="L252" s="33">
        <f t="shared" si="43"/>
        <v>0</v>
      </c>
      <c r="M252" s="33">
        <f t="shared" si="43"/>
        <v>0</v>
      </c>
      <c r="N252" s="33">
        <f t="shared" si="43"/>
        <v>0</v>
      </c>
      <c r="O252" s="33">
        <f t="shared" si="43"/>
        <v>0</v>
      </c>
      <c r="P252" s="33"/>
      <c r="Q252" s="33"/>
      <c r="R252" s="33"/>
    </row>
    <row r="253" spans="1:18" x14ac:dyDescent="0.15">
      <c r="A253" s="20" t="s">
        <v>1759</v>
      </c>
      <c r="B253" s="24" t="s">
        <v>21</v>
      </c>
      <c r="C253" s="43" t="s">
        <v>145</v>
      </c>
      <c r="D253" s="43" t="s">
        <v>2568</v>
      </c>
      <c r="E253" s="33" t="s">
        <v>1321</v>
      </c>
      <c r="F253" s="33" t="s">
        <v>1321</v>
      </c>
      <c r="G253" s="33">
        <v>22</v>
      </c>
      <c r="H253" s="33">
        <v>22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1</v>
      </c>
      <c r="Q253" s="33" t="s">
        <v>2114</v>
      </c>
      <c r="R253" s="33">
        <v>22</v>
      </c>
    </row>
    <row r="254" spans="1:18" x14ac:dyDescent="0.15">
      <c r="A254" s="20" t="s">
        <v>1759</v>
      </c>
      <c r="B254" s="24" t="s">
        <v>21</v>
      </c>
      <c r="C254" s="43" t="s">
        <v>145</v>
      </c>
      <c r="D254" s="43" t="s">
        <v>2569</v>
      </c>
      <c r="E254" s="33" t="s">
        <v>1321</v>
      </c>
      <c r="F254" s="33" t="s">
        <v>1321</v>
      </c>
      <c r="G254" s="33">
        <v>8</v>
      </c>
      <c r="H254" s="33">
        <v>8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30</v>
      </c>
      <c r="Q254" s="33" t="s">
        <v>2617</v>
      </c>
      <c r="R254" s="33">
        <v>8</v>
      </c>
    </row>
    <row r="255" spans="1:18" x14ac:dyDescent="0.15">
      <c r="A255" s="20" t="s">
        <v>1759</v>
      </c>
      <c r="B255" s="24" t="s">
        <v>21</v>
      </c>
      <c r="C255" s="43" t="s">
        <v>145</v>
      </c>
      <c r="D255" s="43" t="s">
        <v>2570</v>
      </c>
      <c r="E255" s="33" t="s">
        <v>1321</v>
      </c>
      <c r="F255" s="33" t="s">
        <v>1321</v>
      </c>
      <c r="G255" s="33">
        <v>26</v>
      </c>
      <c r="H255" s="33">
        <v>26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1</v>
      </c>
      <c r="Q255" s="33" t="s">
        <v>2114</v>
      </c>
      <c r="R255" s="33">
        <v>26</v>
      </c>
    </row>
    <row r="256" spans="1:18" x14ac:dyDescent="0.15">
      <c r="A256" s="20" t="s">
        <v>1759</v>
      </c>
      <c r="B256" s="24" t="s">
        <v>21</v>
      </c>
      <c r="C256" s="43" t="s">
        <v>145</v>
      </c>
      <c r="D256" s="43" t="s">
        <v>2571</v>
      </c>
      <c r="E256" s="33" t="s">
        <v>1321</v>
      </c>
      <c r="F256" s="33" t="s">
        <v>1321</v>
      </c>
      <c r="G256" s="33">
        <v>9</v>
      </c>
      <c r="H256" s="33">
        <v>9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37</v>
      </c>
      <c r="Q256" s="33" t="s">
        <v>2641</v>
      </c>
      <c r="R256" s="33">
        <v>9</v>
      </c>
    </row>
    <row r="257" spans="1:18" x14ac:dyDescent="0.15">
      <c r="A257" s="20" t="s">
        <v>1759</v>
      </c>
      <c r="B257" s="24" t="s">
        <v>21</v>
      </c>
      <c r="C257" s="43" t="s">
        <v>145</v>
      </c>
      <c r="D257" s="43" t="s">
        <v>2572</v>
      </c>
      <c r="E257" s="33" t="s">
        <v>1321</v>
      </c>
      <c r="F257" s="33" t="s">
        <v>1321</v>
      </c>
      <c r="G257" s="33">
        <v>6</v>
      </c>
      <c r="H257" s="33">
        <v>6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40</v>
      </c>
      <c r="Q257" s="33" t="s">
        <v>1763</v>
      </c>
      <c r="R257" s="33">
        <v>6</v>
      </c>
    </row>
    <row r="258" spans="1:18" x14ac:dyDescent="0.15">
      <c r="A258" s="20" t="s">
        <v>1759</v>
      </c>
      <c r="B258" s="24" t="s">
        <v>21</v>
      </c>
      <c r="C258" s="43" t="s">
        <v>145</v>
      </c>
      <c r="D258" s="43" t="s">
        <v>2573</v>
      </c>
      <c r="E258" s="33" t="s">
        <v>1321</v>
      </c>
      <c r="F258" s="33" t="s">
        <v>1321</v>
      </c>
      <c r="G258" s="33">
        <v>41</v>
      </c>
      <c r="H258" s="33">
        <v>41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1</v>
      </c>
      <c r="Q258" s="33" t="s">
        <v>2114</v>
      </c>
      <c r="R258" s="33">
        <v>41</v>
      </c>
    </row>
    <row r="259" spans="1:18" x14ac:dyDescent="0.15">
      <c r="A259" s="20" t="s">
        <v>1759</v>
      </c>
      <c r="B259" s="24" t="s">
        <v>21</v>
      </c>
      <c r="C259" s="43" t="s">
        <v>145</v>
      </c>
      <c r="D259" s="43" t="s">
        <v>2574</v>
      </c>
      <c r="E259" s="33" t="s">
        <v>1321</v>
      </c>
      <c r="F259" s="33" t="s">
        <v>1321</v>
      </c>
      <c r="G259" s="33">
        <v>4</v>
      </c>
      <c r="H259" s="33">
        <v>4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32</v>
      </c>
      <c r="Q259" s="33" t="s">
        <v>2618</v>
      </c>
      <c r="R259" s="33">
        <v>4</v>
      </c>
    </row>
    <row r="260" spans="1:18" x14ac:dyDescent="0.15">
      <c r="A260" s="20" t="s">
        <v>1759</v>
      </c>
      <c r="B260" s="24" t="s">
        <v>21</v>
      </c>
      <c r="C260" s="43" t="s">
        <v>145</v>
      </c>
      <c r="D260" s="43" t="s">
        <v>2575</v>
      </c>
      <c r="E260" s="33" t="s">
        <v>1321</v>
      </c>
      <c r="F260" s="33" t="s">
        <v>1321</v>
      </c>
      <c r="G260" s="33">
        <v>39</v>
      </c>
      <c r="H260" s="33">
        <v>39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1</v>
      </c>
      <c r="Q260" s="33" t="s">
        <v>2114</v>
      </c>
      <c r="R260" s="33">
        <v>39</v>
      </c>
    </row>
    <row r="261" spans="1:18" x14ac:dyDescent="0.15">
      <c r="A261" s="20" t="s">
        <v>1759</v>
      </c>
      <c r="B261" s="24" t="s">
        <v>21</v>
      </c>
      <c r="C261" s="43" t="s">
        <v>145</v>
      </c>
      <c r="D261" s="43" t="s">
        <v>2576</v>
      </c>
      <c r="E261" s="33" t="s">
        <v>1321</v>
      </c>
      <c r="F261" s="33" t="s">
        <v>1321</v>
      </c>
      <c r="G261" s="33">
        <v>6</v>
      </c>
      <c r="H261" s="33">
        <v>6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34</v>
      </c>
      <c r="Q261" s="33" t="s">
        <v>1760</v>
      </c>
      <c r="R261" s="33">
        <v>6</v>
      </c>
    </row>
    <row r="262" spans="1:18" x14ac:dyDescent="0.15">
      <c r="A262" s="20" t="s">
        <v>1759</v>
      </c>
      <c r="B262" s="24" t="s">
        <v>21</v>
      </c>
      <c r="C262" s="43" t="s">
        <v>145</v>
      </c>
      <c r="D262" s="43" t="s">
        <v>2577</v>
      </c>
      <c r="E262" s="33" t="s">
        <v>1321</v>
      </c>
      <c r="F262" s="33" t="s">
        <v>1321</v>
      </c>
      <c r="G262" s="33">
        <v>48</v>
      </c>
      <c r="H262" s="33">
        <v>48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1</v>
      </c>
      <c r="Q262" s="33" t="s">
        <v>2114</v>
      </c>
      <c r="R262" s="33">
        <v>48</v>
      </c>
    </row>
    <row r="263" spans="1:18" x14ac:dyDescent="0.15">
      <c r="A263" s="20" t="s">
        <v>1759</v>
      </c>
      <c r="B263" s="24" t="s">
        <v>21</v>
      </c>
      <c r="C263" s="43" t="s">
        <v>145</v>
      </c>
      <c r="D263" s="43" t="s">
        <v>2578</v>
      </c>
      <c r="E263" s="33" t="s">
        <v>1321</v>
      </c>
      <c r="F263" s="33" t="s">
        <v>1321</v>
      </c>
      <c r="G263" s="33">
        <v>50</v>
      </c>
      <c r="H263" s="33">
        <v>50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1</v>
      </c>
      <c r="Q263" s="33" t="s">
        <v>2114</v>
      </c>
      <c r="R263" s="33">
        <v>50</v>
      </c>
    </row>
    <row r="264" spans="1:18" x14ac:dyDescent="0.15">
      <c r="A264" s="20" t="s">
        <v>1759</v>
      </c>
      <c r="B264" s="24" t="s">
        <v>21</v>
      </c>
      <c r="C264" s="43" t="s">
        <v>145</v>
      </c>
      <c r="D264" s="43" t="s">
        <v>2579</v>
      </c>
      <c r="E264" s="33" t="s">
        <v>1321</v>
      </c>
      <c r="F264" s="33" t="s">
        <v>1321</v>
      </c>
      <c r="G264" s="33">
        <v>50</v>
      </c>
      <c r="H264" s="33">
        <v>50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1</v>
      </c>
      <c r="Q264" s="33" t="s">
        <v>2114</v>
      </c>
      <c r="R264" s="33">
        <v>50</v>
      </c>
    </row>
    <row r="265" spans="1:18" x14ac:dyDescent="0.15">
      <c r="A265" s="20" t="s">
        <v>1759</v>
      </c>
      <c r="B265" s="24" t="s">
        <v>21</v>
      </c>
      <c r="C265" s="43" t="s">
        <v>145</v>
      </c>
      <c r="D265" s="43" t="s">
        <v>1181</v>
      </c>
      <c r="E265" s="33" t="s">
        <v>1321</v>
      </c>
      <c r="F265" s="33" t="s">
        <v>1321</v>
      </c>
      <c r="G265" s="33">
        <v>50</v>
      </c>
      <c r="H265" s="33">
        <v>50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1</v>
      </c>
      <c r="Q265" s="33" t="s">
        <v>2114</v>
      </c>
      <c r="R265" s="33">
        <v>50</v>
      </c>
    </row>
    <row r="266" spans="1:18" x14ac:dyDescent="0.15">
      <c r="A266" s="20" t="s">
        <v>1759</v>
      </c>
      <c r="B266" s="24" t="s">
        <v>21</v>
      </c>
      <c r="C266" s="43" t="s">
        <v>145</v>
      </c>
      <c r="D266" s="43" t="s">
        <v>1182</v>
      </c>
      <c r="E266" s="33" t="s">
        <v>1321</v>
      </c>
      <c r="F266" s="33" t="s">
        <v>1321</v>
      </c>
      <c r="G266" s="33">
        <v>50</v>
      </c>
      <c r="H266" s="33">
        <v>50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1</v>
      </c>
      <c r="Q266" s="33" t="s">
        <v>2114</v>
      </c>
      <c r="R266" s="33">
        <v>50</v>
      </c>
    </row>
    <row r="267" spans="1:18" x14ac:dyDescent="0.15">
      <c r="A267" s="20" t="s">
        <v>1759</v>
      </c>
      <c r="B267" s="24" t="s">
        <v>21</v>
      </c>
      <c r="C267" s="43" t="s">
        <v>145</v>
      </c>
      <c r="D267" s="43" t="s">
        <v>1183</v>
      </c>
      <c r="E267" s="33" t="s">
        <v>1321</v>
      </c>
      <c r="F267" s="33" t="s">
        <v>1321</v>
      </c>
      <c r="G267" s="33">
        <v>50</v>
      </c>
      <c r="H267" s="33">
        <v>50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1</v>
      </c>
      <c r="Q267" s="33" t="s">
        <v>2114</v>
      </c>
      <c r="R267" s="33">
        <v>50</v>
      </c>
    </row>
    <row r="268" spans="1:18" x14ac:dyDescent="0.15">
      <c r="A268" s="20" t="s">
        <v>1759</v>
      </c>
      <c r="B268" s="24" t="s">
        <v>21</v>
      </c>
      <c r="C268" s="43" t="s">
        <v>145</v>
      </c>
      <c r="D268" s="43" t="s">
        <v>1184</v>
      </c>
      <c r="E268" s="33" t="s">
        <v>1321</v>
      </c>
      <c r="F268" s="33" t="s">
        <v>1321</v>
      </c>
      <c r="G268" s="33">
        <v>50</v>
      </c>
      <c r="H268" s="33">
        <v>50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1</v>
      </c>
      <c r="Q268" s="33" t="s">
        <v>2114</v>
      </c>
      <c r="R268" s="33">
        <v>50</v>
      </c>
    </row>
    <row r="269" spans="1:18" x14ac:dyDescent="0.15">
      <c r="A269" s="20" t="s">
        <v>1759</v>
      </c>
      <c r="B269" s="24" t="s">
        <v>21</v>
      </c>
      <c r="C269" s="43" t="s">
        <v>145</v>
      </c>
      <c r="D269" s="43" t="s">
        <v>1185</v>
      </c>
      <c r="E269" s="33" t="s">
        <v>1321</v>
      </c>
      <c r="F269" s="33" t="s">
        <v>1321</v>
      </c>
      <c r="G269" s="33">
        <v>47</v>
      </c>
      <c r="H269" s="33">
        <v>47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1</v>
      </c>
      <c r="Q269" s="33" t="s">
        <v>2114</v>
      </c>
      <c r="R269" s="33">
        <v>47</v>
      </c>
    </row>
    <row r="270" spans="1:18" x14ac:dyDescent="0.15">
      <c r="A270" s="20" t="s">
        <v>1759</v>
      </c>
      <c r="B270" s="24" t="s">
        <v>21</v>
      </c>
      <c r="C270" s="43" t="s">
        <v>145</v>
      </c>
      <c r="D270" s="43" t="s">
        <v>2580</v>
      </c>
      <c r="E270" s="33" t="s">
        <v>1321</v>
      </c>
      <c r="F270" s="33" t="s">
        <v>1321</v>
      </c>
      <c r="G270" s="33">
        <v>49</v>
      </c>
      <c r="H270" s="33">
        <v>49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1</v>
      </c>
      <c r="Q270" s="33" t="s">
        <v>2114</v>
      </c>
      <c r="R270" s="33">
        <v>49</v>
      </c>
    </row>
    <row r="271" spans="1:18" x14ac:dyDescent="0.15">
      <c r="A271" s="20" t="s">
        <v>1759</v>
      </c>
      <c r="B271" s="24" t="s">
        <v>21</v>
      </c>
      <c r="C271" s="43" t="s">
        <v>145</v>
      </c>
      <c r="D271" s="43" t="s">
        <v>2581</v>
      </c>
      <c r="E271" s="33" t="s">
        <v>1321</v>
      </c>
      <c r="F271" s="33" t="s">
        <v>1321</v>
      </c>
      <c r="G271" s="33">
        <v>45</v>
      </c>
      <c r="H271" s="33">
        <v>45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1</v>
      </c>
      <c r="Q271" s="33" t="s">
        <v>2114</v>
      </c>
      <c r="R271" s="33">
        <v>45</v>
      </c>
    </row>
    <row r="272" spans="1:18" x14ac:dyDescent="0.15">
      <c r="A272" s="20"/>
      <c r="B272" s="24"/>
      <c r="C272" s="43" t="s">
        <v>2692</v>
      </c>
      <c r="D272" s="43"/>
      <c r="E272" s="33"/>
      <c r="F272" s="33"/>
      <c r="G272" s="33">
        <f>SUM(G253:G271)</f>
        <v>650</v>
      </c>
      <c r="H272" s="33">
        <f t="shared" ref="H272:O272" si="44">SUM(H253:H271)</f>
        <v>650</v>
      </c>
      <c r="I272" s="33">
        <f t="shared" si="44"/>
        <v>0</v>
      </c>
      <c r="J272" s="33">
        <f t="shared" si="44"/>
        <v>0</v>
      </c>
      <c r="K272" s="33">
        <f t="shared" si="44"/>
        <v>0</v>
      </c>
      <c r="L272" s="33">
        <f t="shared" si="44"/>
        <v>0</v>
      </c>
      <c r="M272" s="33">
        <f t="shared" si="44"/>
        <v>0</v>
      </c>
      <c r="N272" s="33">
        <f t="shared" si="44"/>
        <v>0</v>
      </c>
      <c r="O272" s="33">
        <f t="shared" si="44"/>
        <v>0</v>
      </c>
      <c r="P272" s="33"/>
      <c r="Q272" s="33"/>
      <c r="R272" s="33"/>
    </row>
    <row r="273" spans="1:18" x14ac:dyDescent="0.15">
      <c r="A273" s="20" t="s">
        <v>1759</v>
      </c>
      <c r="B273" s="24" t="s">
        <v>21</v>
      </c>
      <c r="C273" s="43" t="s">
        <v>207</v>
      </c>
      <c r="D273" s="43" t="s">
        <v>468</v>
      </c>
      <c r="E273" s="33" t="s">
        <v>1323</v>
      </c>
      <c r="F273" s="33" t="s">
        <v>1323</v>
      </c>
      <c r="G273" s="33">
        <v>50</v>
      </c>
      <c r="H273" s="33">
        <v>50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53</v>
      </c>
      <c r="Q273" s="33" t="s">
        <v>693</v>
      </c>
      <c r="R273" s="33">
        <v>50</v>
      </c>
    </row>
    <row r="274" spans="1:18" x14ac:dyDescent="0.15">
      <c r="A274" s="20" t="s">
        <v>1759</v>
      </c>
      <c r="B274" s="24" t="s">
        <v>21</v>
      </c>
      <c r="C274" s="43" t="s">
        <v>207</v>
      </c>
      <c r="D274" s="43" t="s">
        <v>484</v>
      </c>
      <c r="E274" s="33" t="s">
        <v>1323</v>
      </c>
      <c r="F274" s="33" t="s">
        <v>1323</v>
      </c>
      <c r="G274" s="33">
        <v>47</v>
      </c>
      <c r="H274" s="33">
        <v>47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47</v>
      </c>
      <c r="Q274" s="33" t="s">
        <v>2619</v>
      </c>
      <c r="R274" s="33">
        <v>47</v>
      </c>
    </row>
    <row r="275" spans="1:18" x14ac:dyDescent="0.15">
      <c r="A275" s="20" t="s">
        <v>1759</v>
      </c>
      <c r="B275" s="24" t="s">
        <v>21</v>
      </c>
      <c r="C275" s="43" t="s">
        <v>207</v>
      </c>
      <c r="D275" s="43" t="s">
        <v>485</v>
      </c>
      <c r="E275" s="33" t="s">
        <v>1323</v>
      </c>
      <c r="F275" s="33" t="s">
        <v>1323</v>
      </c>
      <c r="G275" s="33">
        <v>0</v>
      </c>
      <c r="H275" s="33">
        <v>0</v>
      </c>
      <c r="I275" s="33">
        <v>0</v>
      </c>
      <c r="J275" s="33">
        <v>48</v>
      </c>
      <c r="K275" s="33">
        <v>48</v>
      </c>
      <c r="L275" s="33">
        <v>0</v>
      </c>
      <c r="M275" s="33">
        <v>0</v>
      </c>
      <c r="N275" s="33">
        <v>0</v>
      </c>
      <c r="O275" s="33">
        <v>0</v>
      </c>
      <c r="P275" s="33">
        <v>47</v>
      </c>
      <c r="Q275" s="33" t="s">
        <v>2619</v>
      </c>
      <c r="R275" s="33">
        <v>48</v>
      </c>
    </row>
    <row r="276" spans="1:18" x14ac:dyDescent="0.15">
      <c r="A276" s="20"/>
      <c r="B276" s="24"/>
      <c r="C276" s="43" t="s">
        <v>2693</v>
      </c>
      <c r="D276" s="43"/>
      <c r="E276" s="33"/>
      <c r="F276" s="33"/>
      <c r="G276" s="33">
        <f>SUM(G273:G275)</f>
        <v>97</v>
      </c>
      <c r="H276" s="33">
        <f t="shared" ref="H276:O276" si="45">SUM(H273:H275)</f>
        <v>97</v>
      </c>
      <c r="I276" s="33">
        <f t="shared" si="45"/>
        <v>0</v>
      </c>
      <c r="J276" s="33">
        <f t="shared" si="45"/>
        <v>48</v>
      </c>
      <c r="K276" s="33">
        <f t="shared" si="45"/>
        <v>48</v>
      </c>
      <c r="L276" s="33">
        <f t="shared" si="45"/>
        <v>0</v>
      </c>
      <c r="M276" s="33">
        <f t="shared" si="45"/>
        <v>0</v>
      </c>
      <c r="N276" s="33">
        <f t="shared" si="45"/>
        <v>0</v>
      </c>
      <c r="O276" s="33">
        <f t="shared" si="45"/>
        <v>0</v>
      </c>
      <c r="P276" s="33"/>
      <c r="Q276" s="33"/>
      <c r="R276" s="33"/>
    </row>
    <row r="277" spans="1:18" x14ac:dyDescent="0.15">
      <c r="A277" s="20" t="s">
        <v>1759</v>
      </c>
      <c r="B277" s="24" t="s">
        <v>21</v>
      </c>
      <c r="C277" s="43" t="s">
        <v>122</v>
      </c>
      <c r="D277" s="43" t="s">
        <v>634</v>
      </c>
      <c r="E277" s="33" t="s">
        <v>1193</v>
      </c>
      <c r="F277" s="33" t="s">
        <v>1193</v>
      </c>
      <c r="G277" s="33">
        <v>0</v>
      </c>
      <c r="H277" s="33">
        <v>0</v>
      </c>
      <c r="I277" s="33">
        <v>0</v>
      </c>
      <c r="J277" s="33">
        <v>72</v>
      </c>
      <c r="K277" s="33">
        <v>72</v>
      </c>
      <c r="L277" s="33">
        <v>0</v>
      </c>
      <c r="M277" s="33">
        <v>36</v>
      </c>
      <c r="N277" s="33">
        <v>36</v>
      </c>
      <c r="O277" s="33">
        <v>0</v>
      </c>
      <c r="P277" s="33">
        <v>12</v>
      </c>
      <c r="Q277" s="33" t="s">
        <v>1957</v>
      </c>
      <c r="R277" s="33">
        <v>36</v>
      </c>
    </row>
    <row r="278" spans="1:18" x14ac:dyDescent="0.15">
      <c r="A278" s="20"/>
      <c r="B278" s="24"/>
      <c r="C278" s="43" t="s">
        <v>2694</v>
      </c>
      <c r="D278" s="43"/>
      <c r="E278" s="33"/>
      <c r="F278" s="33"/>
      <c r="G278" s="33">
        <f>SUM(G277)</f>
        <v>0</v>
      </c>
      <c r="H278" s="33">
        <f t="shared" ref="H278:O278" si="46">SUM(H277)</f>
        <v>0</v>
      </c>
      <c r="I278" s="33">
        <f t="shared" si="46"/>
        <v>0</v>
      </c>
      <c r="J278" s="33">
        <f t="shared" si="46"/>
        <v>72</v>
      </c>
      <c r="K278" s="33">
        <f t="shared" si="46"/>
        <v>72</v>
      </c>
      <c r="L278" s="33">
        <f t="shared" si="46"/>
        <v>0</v>
      </c>
      <c r="M278" s="33">
        <f t="shared" si="46"/>
        <v>36</v>
      </c>
      <c r="N278" s="33">
        <f t="shared" si="46"/>
        <v>36</v>
      </c>
      <c r="O278" s="33">
        <f t="shared" si="46"/>
        <v>0</v>
      </c>
      <c r="P278" s="33"/>
      <c r="Q278" s="33"/>
      <c r="R278" s="33"/>
    </row>
    <row r="279" spans="1:18" x14ac:dyDescent="0.15">
      <c r="A279" s="20" t="s">
        <v>1759</v>
      </c>
      <c r="B279" s="24" t="s">
        <v>21</v>
      </c>
      <c r="C279" s="43" t="s">
        <v>413</v>
      </c>
      <c r="D279" s="43" t="s">
        <v>493</v>
      </c>
      <c r="E279" s="33" t="s">
        <v>1193</v>
      </c>
      <c r="F279" s="33" t="s">
        <v>1323</v>
      </c>
      <c r="G279" s="33">
        <v>0</v>
      </c>
      <c r="H279" s="33">
        <v>0</v>
      </c>
      <c r="I279" s="33">
        <v>0</v>
      </c>
      <c r="J279" s="33">
        <v>60</v>
      </c>
      <c r="K279" s="33">
        <v>60</v>
      </c>
      <c r="L279" s="33">
        <v>0</v>
      </c>
      <c r="M279" s="33">
        <v>0</v>
      </c>
      <c r="N279" s="33">
        <v>0</v>
      </c>
      <c r="O279" s="33">
        <v>0</v>
      </c>
      <c r="P279" s="33">
        <v>12</v>
      </c>
      <c r="Q279" s="33" t="s">
        <v>1957</v>
      </c>
      <c r="R279" s="33">
        <v>60</v>
      </c>
    </row>
    <row r="280" spans="1:18" x14ac:dyDescent="0.15">
      <c r="A280" s="20"/>
      <c r="B280" s="24"/>
      <c r="C280" s="43" t="s">
        <v>2695</v>
      </c>
      <c r="D280" s="43"/>
      <c r="E280" s="33"/>
      <c r="F280" s="33"/>
      <c r="G280" s="33">
        <f>SUM(G279)</f>
        <v>0</v>
      </c>
      <c r="H280" s="33">
        <f t="shared" ref="H280:O280" si="47">SUM(H279)</f>
        <v>0</v>
      </c>
      <c r="I280" s="33">
        <f t="shared" si="47"/>
        <v>0</v>
      </c>
      <c r="J280" s="33">
        <f t="shared" si="47"/>
        <v>60</v>
      </c>
      <c r="K280" s="33">
        <f t="shared" si="47"/>
        <v>60</v>
      </c>
      <c r="L280" s="33">
        <f t="shared" si="47"/>
        <v>0</v>
      </c>
      <c r="M280" s="33">
        <f t="shared" si="47"/>
        <v>0</v>
      </c>
      <c r="N280" s="33">
        <f t="shared" si="47"/>
        <v>0</v>
      </c>
      <c r="O280" s="33">
        <f t="shared" si="47"/>
        <v>0</v>
      </c>
      <c r="P280" s="33"/>
      <c r="Q280" s="33"/>
      <c r="R280" s="33"/>
    </row>
    <row r="281" spans="1:18" x14ac:dyDescent="0.15">
      <c r="A281" s="20" t="s">
        <v>1759</v>
      </c>
      <c r="B281" s="24" t="s">
        <v>21</v>
      </c>
      <c r="C281" s="43" t="s">
        <v>2582</v>
      </c>
      <c r="D281" s="43" t="s">
        <v>700</v>
      </c>
      <c r="E281" s="33" t="s">
        <v>1322</v>
      </c>
      <c r="F281" s="33" t="s">
        <v>1323</v>
      </c>
      <c r="G281" s="33">
        <v>60</v>
      </c>
      <c r="H281" s="33">
        <v>60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53</v>
      </c>
      <c r="Q281" s="33" t="s">
        <v>693</v>
      </c>
      <c r="R281" s="33">
        <v>60</v>
      </c>
    </row>
    <row r="282" spans="1:18" x14ac:dyDescent="0.15">
      <c r="A282" s="20" t="s">
        <v>1759</v>
      </c>
      <c r="B282" s="24" t="s">
        <v>21</v>
      </c>
      <c r="C282" s="43" t="s">
        <v>2582</v>
      </c>
      <c r="D282" s="43" t="s">
        <v>702</v>
      </c>
      <c r="E282" s="33" t="s">
        <v>1322</v>
      </c>
      <c r="F282" s="33" t="s">
        <v>1322</v>
      </c>
      <c r="G282" s="33">
        <v>60</v>
      </c>
      <c r="H282" s="33">
        <v>49</v>
      </c>
      <c r="I282" s="33">
        <v>11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1</v>
      </c>
      <c r="Q282" s="33" t="s">
        <v>2114</v>
      </c>
      <c r="R282" s="33">
        <v>60</v>
      </c>
    </row>
    <row r="283" spans="1:18" x14ac:dyDescent="0.15">
      <c r="A283" s="20" t="s">
        <v>1759</v>
      </c>
      <c r="B283" s="24" t="s">
        <v>21</v>
      </c>
      <c r="C283" s="43" t="s">
        <v>2582</v>
      </c>
      <c r="D283" s="43" t="s">
        <v>684</v>
      </c>
      <c r="E283" s="33" t="s">
        <v>1322</v>
      </c>
      <c r="F283" s="33" t="s">
        <v>1322</v>
      </c>
      <c r="G283" s="33">
        <v>60</v>
      </c>
      <c r="H283" s="33">
        <v>52</v>
      </c>
      <c r="I283" s="33">
        <v>8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1</v>
      </c>
      <c r="Q283" s="33" t="s">
        <v>2114</v>
      </c>
      <c r="R283" s="33">
        <v>60</v>
      </c>
    </row>
    <row r="284" spans="1:18" x14ac:dyDescent="0.15">
      <c r="A284" s="20"/>
      <c r="B284" s="24"/>
      <c r="C284" s="43" t="s">
        <v>2696</v>
      </c>
      <c r="D284" s="43"/>
      <c r="E284" s="33"/>
      <c r="F284" s="33"/>
      <c r="G284" s="33">
        <f>SUM(G281:G283)</f>
        <v>180</v>
      </c>
      <c r="H284" s="33">
        <f t="shared" ref="H284:O284" si="48">SUM(H281:H283)</f>
        <v>161</v>
      </c>
      <c r="I284" s="33">
        <f t="shared" si="48"/>
        <v>19</v>
      </c>
      <c r="J284" s="33">
        <f t="shared" si="48"/>
        <v>0</v>
      </c>
      <c r="K284" s="33">
        <f t="shared" si="48"/>
        <v>0</v>
      </c>
      <c r="L284" s="33">
        <f t="shared" si="48"/>
        <v>0</v>
      </c>
      <c r="M284" s="33">
        <f t="shared" si="48"/>
        <v>0</v>
      </c>
      <c r="N284" s="33">
        <f t="shared" si="48"/>
        <v>0</v>
      </c>
      <c r="O284" s="33">
        <f t="shared" si="48"/>
        <v>0</v>
      </c>
      <c r="P284" s="33"/>
      <c r="Q284" s="33"/>
      <c r="R284" s="33"/>
    </row>
    <row r="285" spans="1:18" x14ac:dyDescent="0.15">
      <c r="A285" s="20" t="s">
        <v>1759</v>
      </c>
      <c r="B285" s="24" t="s">
        <v>21</v>
      </c>
      <c r="C285" s="43" t="s">
        <v>149</v>
      </c>
      <c r="D285" s="43" t="s">
        <v>468</v>
      </c>
      <c r="E285" s="33" t="s">
        <v>1322</v>
      </c>
      <c r="F285" s="33" t="s">
        <v>1322</v>
      </c>
      <c r="G285" s="33">
        <v>60</v>
      </c>
      <c r="H285" s="33">
        <v>50</v>
      </c>
      <c r="I285" s="33">
        <v>10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54</v>
      </c>
      <c r="Q285" s="33" t="s">
        <v>2392</v>
      </c>
      <c r="R285" s="33">
        <v>60</v>
      </c>
    </row>
    <row r="286" spans="1:18" x14ac:dyDescent="0.15">
      <c r="A286" s="20" t="s">
        <v>1759</v>
      </c>
      <c r="B286" s="24" t="s">
        <v>21</v>
      </c>
      <c r="C286" s="43" t="s">
        <v>149</v>
      </c>
      <c r="D286" s="43" t="s">
        <v>484</v>
      </c>
      <c r="E286" s="33" t="s">
        <v>1322</v>
      </c>
      <c r="F286" s="33" t="s">
        <v>1322</v>
      </c>
      <c r="G286" s="33">
        <v>38</v>
      </c>
      <c r="H286" s="33">
        <v>29</v>
      </c>
      <c r="I286" s="33">
        <v>9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1</v>
      </c>
      <c r="Q286" s="33" t="s">
        <v>2114</v>
      </c>
      <c r="R286" s="33">
        <v>38</v>
      </c>
    </row>
    <row r="287" spans="1:18" x14ac:dyDescent="0.15">
      <c r="A287" s="20" t="s">
        <v>1759</v>
      </c>
      <c r="B287" s="24" t="s">
        <v>21</v>
      </c>
      <c r="C287" s="43" t="s">
        <v>149</v>
      </c>
      <c r="D287" s="43" t="s">
        <v>485</v>
      </c>
      <c r="E287" s="33" t="s">
        <v>1322</v>
      </c>
      <c r="F287" s="33" t="s">
        <v>1322</v>
      </c>
      <c r="G287" s="33">
        <v>49</v>
      </c>
      <c r="H287" s="33">
        <v>34</v>
      </c>
      <c r="I287" s="33">
        <v>15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1</v>
      </c>
      <c r="Q287" s="33" t="s">
        <v>2114</v>
      </c>
      <c r="R287" s="33">
        <v>49</v>
      </c>
    </row>
    <row r="288" spans="1:18" x14ac:dyDescent="0.15">
      <c r="A288" s="20" t="s">
        <v>1759</v>
      </c>
      <c r="B288" s="24" t="s">
        <v>21</v>
      </c>
      <c r="C288" s="43" t="s">
        <v>149</v>
      </c>
      <c r="D288" s="43" t="s">
        <v>529</v>
      </c>
      <c r="E288" s="33" t="s">
        <v>1193</v>
      </c>
      <c r="F288" s="33" t="s">
        <v>1193</v>
      </c>
      <c r="G288" s="33">
        <v>0</v>
      </c>
      <c r="H288" s="33">
        <v>0</v>
      </c>
      <c r="I288" s="33">
        <v>0</v>
      </c>
      <c r="J288" s="33">
        <v>45</v>
      </c>
      <c r="K288" s="33">
        <v>38</v>
      </c>
      <c r="L288" s="33">
        <v>7</v>
      </c>
      <c r="M288" s="33">
        <v>0</v>
      </c>
      <c r="N288" s="33">
        <v>0</v>
      </c>
      <c r="O288" s="33">
        <v>0</v>
      </c>
      <c r="P288" s="33">
        <v>12</v>
      </c>
      <c r="Q288" s="33" t="s">
        <v>1957</v>
      </c>
      <c r="R288" s="33">
        <v>45</v>
      </c>
    </row>
    <row r="289" spans="1:18" x14ac:dyDescent="0.15">
      <c r="A289" s="20"/>
      <c r="B289" s="24"/>
      <c r="C289" s="43" t="s">
        <v>2697</v>
      </c>
      <c r="D289" s="43"/>
      <c r="E289" s="33"/>
      <c r="F289" s="33"/>
      <c r="G289" s="33">
        <f>SUM(G285:G288)</f>
        <v>147</v>
      </c>
      <c r="H289" s="33">
        <f t="shared" ref="H289:O289" si="49">SUM(H285:H288)</f>
        <v>113</v>
      </c>
      <c r="I289" s="33">
        <f t="shared" si="49"/>
        <v>34</v>
      </c>
      <c r="J289" s="33">
        <f t="shared" si="49"/>
        <v>45</v>
      </c>
      <c r="K289" s="33">
        <f t="shared" si="49"/>
        <v>38</v>
      </c>
      <c r="L289" s="33">
        <f t="shared" si="49"/>
        <v>7</v>
      </c>
      <c r="M289" s="33">
        <f t="shared" si="49"/>
        <v>0</v>
      </c>
      <c r="N289" s="33">
        <f t="shared" si="49"/>
        <v>0</v>
      </c>
      <c r="O289" s="33">
        <f t="shared" si="49"/>
        <v>0</v>
      </c>
      <c r="P289" s="33"/>
      <c r="Q289" s="33"/>
      <c r="R289" s="33"/>
    </row>
    <row r="290" spans="1:18" x14ac:dyDescent="0.15">
      <c r="A290" s="20" t="s">
        <v>1759</v>
      </c>
      <c r="B290" s="24" t="s">
        <v>21</v>
      </c>
      <c r="C290" s="43" t="s">
        <v>289</v>
      </c>
      <c r="D290" s="43" t="s">
        <v>484</v>
      </c>
      <c r="E290" s="33" t="s">
        <v>1193</v>
      </c>
      <c r="F290" s="33" t="s">
        <v>1193</v>
      </c>
      <c r="G290" s="33">
        <v>49</v>
      </c>
      <c r="H290" s="33">
        <v>49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21</v>
      </c>
      <c r="Q290" s="33" t="s">
        <v>2621</v>
      </c>
      <c r="R290" s="33">
        <v>49</v>
      </c>
    </row>
    <row r="291" spans="1:18" x14ac:dyDescent="0.15">
      <c r="A291" s="20" t="s">
        <v>1759</v>
      </c>
      <c r="B291" s="24" t="s">
        <v>21</v>
      </c>
      <c r="C291" s="43" t="s">
        <v>289</v>
      </c>
      <c r="D291" s="43" t="s">
        <v>485</v>
      </c>
      <c r="E291" s="33" t="s">
        <v>1193</v>
      </c>
      <c r="F291" s="33" t="s">
        <v>1193</v>
      </c>
      <c r="G291" s="33">
        <v>50</v>
      </c>
      <c r="H291" s="33">
        <v>50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21</v>
      </c>
      <c r="Q291" s="33" t="s">
        <v>2621</v>
      </c>
      <c r="R291" s="33">
        <v>50</v>
      </c>
    </row>
    <row r="292" spans="1:18" x14ac:dyDescent="0.15">
      <c r="A292" s="20" t="s">
        <v>1759</v>
      </c>
      <c r="B292" s="24" t="s">
        <v>21</v>
      </c>
      <c r="C292" s="43" t="s">
        <v>289</v>
      </c>
      <c r="D292" s="43" t="s">
        <v>529</v>
      </c>
      <c r="E292" s="33" t="s">
        <v>1323</v>
      </c>
      <c r="F292" s="33" t="s">
        <v>1323</v>
      </c>
      <c r="G292" s="33">
        <v>50</v>
      </c>
      <c r="H292" s="33">
        <v>50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47</v>
      </c>
      <c r="Q292" s="33" t="s">
        <v>2619</v>
      </c>
      <c r="R292" s="33">
        <v>50</v>
      </c>
    </row>
    <row r="293" spans="1:18" x14ac:dyDescent="0.15">
      <c r="A293" s="20" t="s">
        <v>1759</v>
      </c>
      <c r="B293" s="24" t="s">
        <v>21</v>
      </c>
      <c r="C293" s="43" t="s">
        <v>289</v>
      </c>
      <c r="D293" s="43" t="s">
        <v>532</v>
      </c>
      <c r="E293" s="33" t="s">
        <v>1323</v>
      </c>
      <c r="F293" s="33" t="s">
        <v>1323</v>
      </c>
      <c r="G293" s="33">
        <v>50</v>
      </c>
      <c r="H293" s="33">
        <v>50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47</v>
      </c>
      <c r="Q293" s="33" t="s">
        <v>2619</v>
      </c>
      <c r="R293" s="33">
        <v>50</v>
      </c>
    </row>
    <row r="294" spans="1:18" x14ac:dyDescent="0.15">
      <c r="A294" s="20"/>
      <c r="B294" s="24"/>
      <c r="C294" s="43" t="s">
        <v>2698</v>
      </c>
      <c r="D294" s="43"/>
      <c r="E294" s="33"/>
      <c r="F294" s="33"/>
      <c r="G294" s="33">
        <f>SUM(G290:G293)</f>
        <v>199</v>
      </c>
      <c r="H294" s="33">
        <f t="shared" ref="H294:O294" si="50">SUM(H290:H293)</f>
        <v>199</v>
      </c>
      <c r="I294" s="33">
        <f t="shared" si="50"/>
        <v>0</v>
      </c>
      <c r="J294" s="33">
        <f t="shared" si="50"/>
        <v>0</v>
      </c>
      <c r="K294" s="33">
        <f t="shared" si="50"/>
        <v>0</v>
      </c>
      <c r="L294" s="33">
        <f t="shared" si="50"/>
        <v>0</v>
      </c>
      <c r="M294" s="33">
        <f t="shared" si="50"/>
        <v>0</v>
      </c>
      <c r="N294" s="33">
        <f t="shared" si="50"/>
        <v>0</v>
      </c>
      <c r="O294" s="33">
        <f t="shared" si="50"/>
        <v>0</v>
      </c>
      <c r="P294" s="33"/>
      <c r="Q294" s="33"/>
      <c r="R294" s="33"/>
    </row>
    <row r="295" spans="1:18" x14ac:dyDescent="0.15">
      <c r="A295" s="20" t="s">
        <v>1759</v>
      </c>
      <c r="B295" s="24" t="s">
        <v>24</v>
      </c>
      <c r="C295" s="43" t="s">
        <v>223</v>
      </c>
      <c r="D295" s="43" t="s">
        <v>588</v>
      </c>
      <c r="E295" s="33" t="s">
        <v>1323</v>
      </c>
      <c r="F295" s="33" t="s">
        <v>1323</v>
      </c>
      <c r="G295" s="33">
        <v>45</v>
      </c>
      <c r="H295" s="33">
        <v>45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54</v>
      </c>
      <c r="Q295" s="33" t="s">
        <v>2392</v>
      </c>
      <c r="R295" s="33">
        <v>45</v>
      </c>
    </row>
    <row r="296" spans="1:18" x14ac:dyDescent="0.15">
      <c r="A296" s="20"/>
      <c r="B296" s="24"/>
      <c r="C296" s="43" t="s">
        <v>2699</v>
      </c>
      <c r="D296" s="43"/>
      <c r="E296" s="33"/>
      <c r="F296" s="33"/>
      <c r="G296" s="33">
        <f>SUM(G295)</f>
        <v>45</v>
      </c>
      <c r="H296" s="33">
        <f t="shared" ref="H296:O296" si="51">SUM(H295)</f>
        <v>45</v>
      </c>
      <c r="I296" s="33">
        <f t="shared" si="51"/>
        <v>0</v>
      </c>
      <c r="J296" s="33">
        <f t="shared" si="51"/>
        <v>0</v>
      </c>
      <c r="K296" s="33">
        <f t="shared" si="51"/>
        <v>0</v>
      </c>
      <c r="L296" s="33">
        <f t="shared" si="51"/>
        <v>0</v>
      </c>
      <c r="M296" s="33">
        <f t="shared" si="51"/>
        <v>0</v>
      </c>
      <c r="N296" s="33">
        <f t="shared" si="51"/>
        <v>0</v>
      </c>
      <c r="O296" s="33">
        <f t="shared" si="51"/>
        <v>0</v>
      </c>
      <c r="P296" s="33"/>
      <c r="Q296" s="33"/>
      <c r="R296" s="33"/>
    </row>
    <row r="297" spans="1:18" x14ac:dyDescent="0.15">
      <c r="A297" s="20" t="s">
        <v>1759</v>
      </c>
      <c r="B297" s="24" t="s">
        <v>24</v>
      </c>
      <c r="C297" s="43" t="s">
        <v>450</v>
      </c>
      <c r="D297" s="43" t="s">
        <v>784</v>
      </c>
      <c r="E297" s="33" t="s">
        <v>1193</v>
      </c>
      <c r="F297" s="33" t="s">
        <v>1193</v>
      </c>
      <c r="G297" s="33">
        <v>0</v>
      </c>
      <c r="H297" s="33">
        <v>0</v>
      </c>
      <c r="I297" s="33">
        <v>0</v>
      </c>
      <c r="J297" s="33">
        <v>45</v>
      </c>
      <c r="K297" s="33">
        <v>45</v>
      </c>
      <c r="L297" s="33">
        <v>0</v>
      </c>
      <c r="M297" s="33">
        <v>0</v>
      </c>
      <c r="N297" s="33">
        <v>0</v>
      </c>
      <c r="O297" s="33">
        <v>0</v>
      </c>
      <c r="P297" s="33">
        <v>12</v>
      </c>
      <c r="Q297" s="33" t="s">
        <v>1957</v>
      </c>
      <c r="R297" s="33">
        <v>45</v>
      </c>
    </row>
    <row r="298" spans="1:18" x14ac:dyDescent="0.15">
      <c r="A298" s="20"/>
      <c r="B298" s="24"/>
      <c r="C298" s="43" t="s">
        <v>2700</v>
      </c>
      <c r="D298" s="43"/>
      <c r="E298" s="33"/>
      <c r="F298" s="33"/>
      <c r="G298" s="33">
        <f>SUM(G297)</f>
        <v>0</v>
      </c>
      <c r="H298" s="33">
        <f t="shared" ref="H298:O298" si="52">SUM(H297)</f>
        <v>0</v>
      </c>
      <c r="I298" s="33">
        <f t="shared" si="52"/>
        <v>0</v>
      </c>
      <c r="J298" s="33">
        <f t="shared" si="52"/>
        <v>45</v>
      </c>
      <c r="K298" s="33">
        <f t="shared" si="52"/>
        <v>45</v>
      </c>
      <c r="L298" s="33">
        <f t="shared" si="52"/>
        <v>0</v>
      </c>
      <c r="M298" s="33">
        <f t="shared" si="52"/>
        <v>0</v>
      </c>
      <c r="N298" s="33">
        <f t="shared" si="52"/>
        <v>0</v>
      </c>
      <c r="O298" s="33">
        <f t="shared" si="52"/>
        <v>0</v>
      </c>
      <c r="P298" s="33"/>
      <c r="Q298" s="33"/>
      <c r="R298" s="33"/>
    </row>
    <row r="299" spans="1:18" x14ac:dyDescent="0.15">
      <c r="A299" s="20" t="s">
        <v>1759</v>
      </c>
      <c r="B299" s="24" t="s">
        <v>24</v>
      </c>
      <c r="C299" s="43" t="s">
        <v>412</v>
      </c>
      <c r="D299" s="43" t="s">
        <v>520</v>
      </c>
      <c r="E299" s="33" t="s">
        <v>1193</v>
      </c>
      <c r="F299" s="33" t="s">
        <v>1193</v>
      </c>
      <c r="G299" s="33">
        <v>0</v>
      </c>
      <c r="H299" s="33">
        <v>0</v>
      </c>
      <c r="I299" s="33">
        <v>0</v>
      </c>
      <c r="J299" s="33">
        <v>30</v>
      </c>
      <c r="K299" s="33">
        <v>30</v>
      </c>
      <c r="L299" s="33">
        <v>0</v>
      </c>
      <c r="M299" s="33">
        <v>0</v>
      </c>
      <c r="N299" s="33">
        <v>0</v>
      </c>
      <c r="O299" s="33">
        <v>0</v>
      </c>
      <c r="P299" s="33">
        <v>12</v>
      </c>
      <c r="Q299" s="33" t="s">
        <v>1957</v>
      </c>
      <c r="R299" s="33">
        <v>30</v>
      </c>
    </row>
    <row r="300" spans="1:18" x14ac:dyDescent="0.15">
      <c r="A300" s="20"/>
      <c r="B300" s="24"/>
      <c r="C300" s="43" t="s">
        <v>2701</v>
      </c>
      <c r="D300" s="43"/>
      <c r="E300" s="33"/>
      <c r="F300" s="33"/>
      <c r="G300" s="33">
        <f>SUM(G299)</f>
        <v>0</v>
      </c>
      <c r="H300" s="33">
        <f t="shared" ref="H300:O300" si="53">SUM(H299)</f>
        <v>0</v>
      </c>
      <c r="I300" s="33">
        <f t="shared" si="53"/>
        <v>0</v>
      </c>
      <c r="J300" s="33">
        <f t="shared" si="53"/>
        <v>30</v>
      </c>
      <c r="K300" s="33">
        <f t="shared" si="53"/>
        <v>30</v>
      </c>
      <c r="L300" s="33">
        <f t="shared" si="53"/>
        <v>0</v>
      </c>
      <c r="M300" s="33">
        <f t="shared" si="53"/>
        <v>0</v>
      </c>
      <c r="N300" s="33">
        <f t="shared" si="53"/>
        <v>0</v>
      </c>
      <c r="O300" s="33">
        <f t="shared" si="53"/>
        <v>0</v>
      </c>
      <c r="P300" s="33"/>
      <c r="Q300" s="33"/>
      <c r="R300" s="33"/>
    </row>
    <row r="301" spans="1:18" x14ac:dyDescent="0.15">
      <c r="A301" s="20" t="s">
        <v>1759</v>
      </c>
      <c r="B301" s="24" t="s">
        <v>24</v>
      </c>
      <c r="C301" s="43" t="s">
        <v>228</v>
      </c>
      <c r="D301" s="43" t="s">
        <v>763</v>
      </c>
      <c r="E301" s="33" t="s">
        <v>1323</v>
      </c>
      <c r="F301" s="33" t="s">
        <v>1323</v>
      </c>
      <c r="G301" s="33">
        <v>42</v>
      </c>
      <c r="H301" s="33">
        <v>42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10</v>
      </c>
      <c r="Q301" s="33" t="s">
        <v>1954</v>
      </c>
      <c r="R301" s="33">
        <v>42</v>
      </c>
    </row>
    <row r="302" spans="1:18" x14ac:dyDescent="0.15">
      <c r="A302" s="20" t="s">
        <v>1759</v>
      </c>
      <c r="B302" s="24" t="s">
        <v>24</v>
      </c>
      <c r="C302" s="43" t="s">
        <v>228</v>
      </c>
      <c r="D302" s="43" t="s">
        <v>700</v>
      </c>
      <c r="E302" s="33" t="s">
        <v>1323</v>
      </c>
      <c r="F302" s="33" t="s">
        <v>1323</v>
      </c>
      <c r="G302" s="33">
        <v>44</v>
      </c>
      <c r="H302" s="33">
        <v>44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54</v>
      </c>
      <c r="Q302" s="33" t="s">
        <v>2392</v>
      </c>
      <c r="R302" s="33">
        <v>44</v>
      </c>
    </row>
    <row r="303" spans="1:18" x14ac:dyDescent="0.15">
      <c r="A303" s="20"/>
      <c r="B303" s="24"/>
      <c r="C303" s="43" t="s">
        <v>2702</v>
      </c>
      <c r="D303" s="43"/>
      <c r="E303" s="33"/>
      <c r="F303" s="33"/>
      <c r="G303" s="33">
        <f>SUM(G301:G302)</f>
        <v>86</v>
      </c>
      <c r="H303" s="33">
        <f t="shared" ref="H303:O303" si="54">SUM(H301:H302)</f>
        <v>86</v>
      </c>
      <c r="I303" s="33">
        <f t="shared" si="54"/>
        <v>0</v>
      </c>
      <c r="J303" s="33">
        <f t="shared" si="54"/>
        <v>0</v>
      </c>
      <c r="K303" s="33">
        <f t="shared" si="54"/>
        <v>0</v>
      </c>
      <c r="L303" s="33">
        <f t="shared" si="54"/>
        <v>0</v>
      </c>
      <c r="M303" s="33">
        <f t="shared" si="54"/>
        <v>0</v>
      </c>
      <c r="N303" s="33">
        <f t="shared" si="54"/>
        <v>0</v>
      </c>
      <c r="O303" s="33">
        <f t="shared" si="54"/>
        <v>0</v>
      </c>
      <c r="P303" s="33"/>
      <c r="Q303" s="33"/>
      <c r="R303" s="33"/>
    </row>
    <row r="304" spans="1:18" x14ac:dyDescent="0.15">
      <c r="A304" s="20" t="s">
        <v>1759</v>
      </c>
      <c r="B304" s="24" t="s">
        <v>24</v>
      </c>
      <c r="C304" s="43" t="s">
        <v>295</v>
      </c>
      <c r="D304" s="43" t="s">
        <v>683</v>
      </c>
      <c r="E304" s="33" t="s">
        <v>1322</v>
      </c>
      <c r="F304" s="33" t="s">
        <v>1322</v>
      </c>
      <c r="G304" s="33">
        <v>45</v>
      </c>
      <c r="H304" s="33">
        <v>45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17</v>
      </c>
      <c r="Q304" s="33" t="s">
        <v>2642</v>
      </c>
      <c r="R304" s="33">
        <v>45</v>
      </c>
    </row>
    <row r="305" spans="1:18" x14ac:dyDescent="0.15">
      <c r="A305" s="20" t="s">
        <v>1759</v>
      </c>
      <c r="B305" s="24" t="s">
        <v>24</v>
      </c>
      <c r="C305" s="43" t="s">
        <v>295</v>
      </c>
      <c r="D305" s="43" t="s">
        <v>865</v>
      </c>
      <c r="E305" s="33" t="s">
        <v>1322</v>
      </c>
      <c r="F305" s="33" t="s">
        <v>1322</v>
      </c>
      <c r="G305" s="33">
        <v>52</v>
      </c>
      <c r="H305" s="33">
        <v>52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17</v>
      </c>
      <c r="Q305" s="33" t="s">
        <v>2642</v>
      </c>
      <c r="R305" s="33">
        <v>52</v>
      </c>
    </row>
    <row r="306" spans="1:18" x14ac:dyDescent="0.15">
      <c r="A306" s="20" t="s">
        <v>1759</v>
      </c>
      <c r="B306" s="24" t="s">
        <v>24</v>
      </c>
      <c r="C306" s="43" t="s">
        <v>295</v>
      </c>
      <c r="D306" s="43" t="s">
        <v>833</v>
      </c>
      <c r="E306" s="33" t="s">
        <v>1322</v>
      </c>
      <c r="F306" s="33" t="s">
        <v>1322</v>
      </c>
      <c r="G306" s="33">
        <v>52</v>
      </c>
      <c r="H306" s="33">
        <v>52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17</v>
      </c>
      <c r="Q306" s="33" t="s">
        <v>2642</v>
      </c>
      <c r="R306" s="33">
        <v>52</v>
      </c>
    </row>
    <row r="307" spans="1:18" x14ac:dyDescent="0.15">
      <c r="A307" s="20" t="s">
        <v>1759</v>
      </c>
      <c r="B307" s="24" t="s">
        <v>24</v>
      </c>
      <c r="C307" s="43" t="s">
        <v>295</v>
      </c>
      <c r="D307" s="43" t="s">
        <v>834</v>
      </c>
      <c r="E307" s="33" t="s">
        <v>1322</v>
      </c>
      <c r="F307" s="33" t="s">
        <v>1322</v>
      </c>
      <c r="G307" s="33">
        <v>48</v>
      </c>
      <c r="H307" s="33">
        <v>48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17</v>
      </c>
      <c r="Q307" s="33" t="s">
        <v>2642</v>
      </c>
      <c r="R307" s="33">
        <v>48</v>
      </c>
    </row>
    <row r="308" spans="1:18" x14ac:dyDescent="0.15">
      <c r="A308" s="20" t="s">
        <v>1759</v>
      </c>
      <c r="B308" s="24" t="s">
        <v>24</v>
      </c>
      <c r="C308" s="43" t="s">
        <v>295</v>
      </c>
      <c r="D308" s="43" t="s">
        <v>720</v>
      </c>
      <c r="E308" s="33" t="s">
        <v>1322</v>
      </c>
      <c r="F308" s="33" t="s">
        <v>1322</v>
      </c>
      <c r="G308" s="33">
        <v>52</v>
      </c>
      <c r="H308" s="33">
        <v>52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17</v>
      </c>
      <c r="Q308" s="33" t="s">
        <v>2642</v>
      </c>
      <c r="R308" s="33">
        <v>52</v>
      </c>
    </row>
    <row r="309" spans="1:18" x14ac:dyDescent="0.15">
      <c r="A309" s="20" t="s">
        <v>1759</v>
      </c>
      <c r="B309" s="24" t="s">
        <v>24</v>
      </c>
      <c r="C309" s="43" t="s">
        <v>295</v>
      </c>
      <c r="D309" s="43" t="s">
        <v>721</v>
      </c>
      <c r="E309" s="33" t="s">
        <v>1322</v>
      </c>
      <c r="F309" s="33" t="s">
        <v>1322</v>
      </c>
      <c r="G309" s="33">
        <v>52</v>
      </c>
      <c r="H309" s="33">
        <v>52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17</v>
      </c>
      <c r="Q309" s="33" t="s">
        <v>2642</v>
      </c>
      <c r="R309" s="33">
        <v>52</v>
      </c>
    </row>
    <row r="310" spans="1:18" x14ac:dyDescent="0.15">
      <c r="A310" s="20" t="s">
        <v>1759</v>
      </c>
      <c r="B310" s="24" t="s">
        <v>24</v>
      </c>
      <c r="C310" s="43" t="s">
        <v>295</v>
      </c>
      <c r="D310" s="43" t="s">
        <v>722</v>
      </c>
      <c r="E310" s="33" t="s">
        <v>1322</v>
      </c>
      <c r="F310" s="33" t="s">
        <v>1322</v>
      </c>
      <c r="G310" s="33">
        <v>52</v>
      </c>
      <c r="H310" s="33">
        <v>52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17</v>
      </c>
      <c r="Q310" s="33" t="s">
        <v>2642</v>
      </c>
      <c r="R310" s="33">
        <v>52</v>
      </c>
    </row>
    <row r="311" spans="1:18" x14ac:dyDescent="0.15">
      <c r="A311" s="20" t="s">
        <v>1759</v>
      </c>
      <c r="B311" s="24" t="s">
        <v>24</v>
      </c>
      <c r="C311" s="43" t="s">
        <v>295</v>
      </c>
      <c r="D311" s="43" t="s">
        <v>723</v>
      </c>
      <c r="E311" s="33" t="s">
        <v>1322</v>
      </c>
      <c r="F311" s="33" t="s">
        <v>1322</v>
      </c>
      <c r="G311" s="33">
        <v>52</v>
      </c>
      <c r="H311" s="33">
        <v>52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17</v>
      </c>
      <c r="Q311" s="33" t="s">
        <v>2642</v>
      </c>
      <c r="R311" s="33">
        <v>52</v>
      </c>
    </row>
    <row r="312" spans="1:18" x14ac:dyDescent="0.15">
      <c r="A312" s="20" t="s">
        <v>1759</v>
      </c>
      <c r="B312" s="24" t="s">
        <v>24</v>
      </c>
      <c r="C312" s="43" t="s">
        <v>295</v>
      </c>
      <c r="D312" s="43" t="s">
        <v>533</v>
      </c>
      <c r="E312" s="33" t="s">
        <v>1321</v>
      </c>
      <c r="F312" s="33" t="s">
        <v>1321</v>
      </c>
      <c r="G312" s="33">
        <v>6</v>
      </c>
      <c r="H312" s="33">
        <v>6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32</v>
      </c>
      <c r="Q312" s="33" t="s">
        <v>2618</v>
      </c>
      <c r="R312" s="33">
        <v>6</v>
      </c>
    </row>
    <row r="313" spans="1:18" x14ac:dyDescent="0.15">
      <c r="A313" s="20"/>
      <c r="B313" s="24"/>
      <c r="C313" s="43" t="s">
        <v>2703</v>
      </c>
      <c r="D313" s="43"/>
      <c r="E313" s="33"/>
      <c r="F313" s="33"/>
      <c r="G313" s="33">
        <f>SUM(G304:G312)</f>
        <v>411</v>
      </c>
      <c r="H313" s="33">
        <f t="shared" ref="H313:O313" si="55">SUM(H304:H312)</f>
        <v>411</v>
      </c>
      <c r="I313" s="33">
        <f t="shared" si="55"/>
        <v>0</v>
      </c>
      <c r="J313" s="33">
        <f t="shared" si="55"/>
        <v>0</v>
      </c>
      <c r="K313" s="33">
        <f t="shared" si="55"/>
        <v>0</v>
      </c>
      <c r="L313" s="33">
        <f t="shared" si="55"/>
        <v>0</v>
      </c>
      <c r="M313" s="33">
        <f t="shared" si="55"/>
        <v>0</v>
      </c>
      <c r="N313" s="33">
        <f t="shared" si="55"/>
        <v>0</v>
      </c>
      <c r="O313" s="33">
        <f t="shared" si="55"/>
        <v>0</v>
      </c>
      <c r="P313" s="33"/>
      <c r="Q313" s="33"/>
      <c r="R313" s="33"/>
    </row>
    <row r="314" spans="1:18" x14ac:dyDescent="0.15">
      <c r="A314" s="20" t="s">
        <v>1759</v>
      </c>
      <c r="B314" s="24" t="s">
        <v>24</v>
      </c>
      <c r="C314" s="43" t="s">
        <v>392</v>
      </c>
      <c r="D314" s="43" t="s">
        <v>492</v>
      </c>
      <c r="E314" s="33" t="s">
        <v>1322</v>
      </c>
      <c r="F314" s="33" t="s">
        <v>1322</v>
      </c>
      <c r="G314" s="33">
        <v>42</v>
      </c>
      <c r="H314" s="33">
        <v>42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1</v>
      </c>
      <c r="Q314" s="33" t="s">
        <v>2114</v>
      </c>
      <c r="R314" s="33">
        <v>42</v>
      </c>
    </row>
    <row r="315" spans="1:18" x14ac:dyDescent="0.15">
      <c r="A315" s="20" t="s">
        <v>1759</v>
      </c>
      <c r="B315" s="24" t="s">
        <v>24</v>
      </c>
      <c r="C315" s="43" t="s">
        <v>392</v>
      </c>
      <c r="D315" s="43" t="s">
        <v>2583</v>
      </c>
      <c r="E315" s="33" t="s">
        <v>1321</v>
      </c>
      <c r="F315" s="33" t="s">
        <v>1321</v>
      </c>
      <c r="G315" s="33">
        <v>12</v>
      </c>
      <c r="H315" s="33">
        <v>12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34</v>
      </c>
      <c r="Q315" s="33" t="s">
        <v>1760</v>
      </c>
      <c r="R315" s="33">
        <v>12</v>
      </c>
    </row>
    <row r="316" spans="1:18" x14ac:dyDescent="0.15">
      <c r="A316" s="20" t="s">
        <v>1759</v>
      </c>
      <c r="B316" s="24" t="s">
        <v>24</v>
      </c>
      <c r="C316" s="43" t="s">
        <v>392</v>
      </c>
      <c r="D316" s="43" t="s">
        <v>2584</v>
      </c>
      <c r="E316" s="33" t="s">
        <v>1321</v>
      </c>
      <c r="F316" s="33" t="s">
        <v>1321</v>
      </c>
      <c r="G316" s="33">
        <v>6</v>
      </c>
      <c r="H316" s="33">
        <v>6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34</v>
      </c>
      <c r="Q316" s="33" t="s">
        <v>1760</v>
      </c>
      <c r="R316" s="33">
        <v>6</v>
      </c>
    </row>
    <row r="317" spans="1:18" x14ac:dyDescent="0.15">
      <c r="A317" s="20"/>
      <c r="B317" s="24"/>
      <c r="C317" s="43" t="s">
        <v>2704</v>
      </c>
      <c r="D317" s="43"/>
      <c r="E317" s="33"/>
      <c r="F317" s="33"/>
      <c r="G317" s="33">
        <f>SUM(G314:G316)</f>
        <v>60</v>
      </c>
      <c r="H317" s="33">
        <f t="shared" ref="H317:O317" si="56">SUM(H314:H316)</f>
        <v>60</v>
      </c>
      <c r="I317" s="33">
        <f t="shared" si="56"/>
        <v>0</v>
      </c>
      <c r="J317" s="33">
        <f t="shared" si="56"/>
        <v>0</v>
      </c>
      <c r="K317" s="33">
        <f t="shared" si="56"/>
        <v>0</v>
      </c>
      <c r="L317" s="33">
        <f t="shared" si="56"/>
        <v>0</v>
      </c>
      <c r="M317" s="33">
        <f t="shared" si="56"/>
        <v>0</v>
      </c>
      <c r="N317" s="33">
        <f t="shared" si="56"/>
        <v>0</v>
      </c>
      <c r="O317" s="33">
        <f t="shared" si="56"/>
        <v>0</v>
      </c>
      <c r="P317" s="33"/>
      <c r="Q317" s="33"/>
      <c r="R317" s="33"/>
    </row>
    <row r="318" spans="1:18" x14ac:dyDescent="0.15">
      <c r="A318" s="20" t="s">
        <v>1759</v>
      </c>
      <c r="B318" s="24" t="s">
        <v>24</v>
      </c>
      <c r="C318" s="43" t="s">
        <v>148</v>
      </c>
      <c r="D318" s="43" t="s">
        <v>734</v>
      </c>
      <c r="E318" s="33" t="s">
        <v>1321</v>
      </c>
      <c r="F318" s="33" t="s">
        <v>1321</v>
      </c>
      <c r="G318" s="33">
        <v>14</v>
      </c>
      <c r="H318" s="33">
        <v>12</v>
      </c>
      <c r="I318" s="33">
        <v>2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30</v>
      </c>
      <c r="Q318" s="33" t="s">
        <v>2617</v>
      </c>
      <c r="R318" s="33">
        <v>12</v>
      </c>
    </row>
    <row r="319" spans="1:18" x14ac:dyDescent="0.15">
      <c r="A319" s="20" t="s">
        <v>1759</v>
      </c>
      <c r="B319" s="24" t="s">
        <v>24</v>
      </c>
      <c r="C319" s="43" t="s">
        <v>148</v>
      </c>
      <c r="D319" s="43" t="s">
        <v>735</v>
      </c>
      <c r="E319" s="33" t="s">
        <v>1321</v>
      </c>
      <c r="F319" s="33" t="s">
        <v>1321</v>
      </c>
      <c r="G319" s="33">
        <v>10</v>
      </c>
      <c r="H319" s="33">
        <v>10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1</v>
      </c>
      <c r="Q319" s="33" t="s">
        <v>2114</v>
      </c>
      <c r="R319" s="33">
        <v>10</v>
      </c>
    </row>
    <row r="320" spans="1:18" x14ac:dyDescent="0.15">
      <c r="A320" s="20" t="s">
        <v>1759</v>
      </c>
      <c r="B320" s="24" t="s">
        <v>24</v>
      </c>
      <c r="C320" s="43" t="s">
        <v>148</v>
      </c>
      <c r="D320" s="43" t="s">
        <v>533</v>
      </c>
      <c r="E320" s="33" t="s">
        <v>1321</v>
      </c>
      <c r="F320" s="33" t="s">
        <v>1321</v>
      </c>
      <c r="G320" s="33">
        <v>16</v>
      </c>
      <c r="H320" s="33">
        <v>16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32</v>
      </c>
      <c r="Q320" s="33" t="s">
        <v>2618</v>
      </c>
      <c r="R320" s="33">
        <v>16</v>
      </c>
    </row>
    <row r="321" spans="1:18" x14ac:dyDescent="0.15">
      <c r="A321" s="20" t="s">
        <v>1759</v>
      </c>
      <c r="B321" s="24" t="s">
        <v>24</v>
      </c>
      <c r="C321" s="43" t="s">
        <v>148</v>
      </c>
      <c r="D321" s="43" t="s">
        <v>2585</v>
      </c>
      <c r="E321" s="33" t="s">
        <v>1321</v>
      </c>
      <c r="F321" s="33" t="s">
        <v>1321</v>
      </c>
      <c r="G321" s="33">
        <v>36</v>
      </c>
      <c r="H321" s="33">
        <v>36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1</v>
      </c>
      <c r="Q321" s="33" t="s">
        <v>2114</v>
      </c>
      <c r="R321" s="33">
        <v>36</v>
      </c>
    </row>
    <row r="322" spans="1:18" x14ac:dyDescent="0.15">
      <c r="A322" s="20" t="s">
        <v>1759</v>
      </c>
      <c r="B322" s="24" t="s">
        <v>24</v>
      </c>
      <c r="C322" s="43" t="s">
        <v>148</v>
      </c>
      <c r="D322" s="43" t="s">
        <v>2586</v>
      </c>
      <c r="E322" s="33" t="s">
        <v>1321</v>
      </c>
      <c r="F322" s="33" t="s">
        <v>1321</v>
      </c>
      <c r="G322" s="33">
        <v>45</v>
      </c>
      <c r="H322" s="33">
        <v>45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1</v>
      </c>
      <c r="Q322" s="33" t="s">
        <v>2114</v>
      </c>
      <c r="R322" s="33">
        <v>45</v>
      </c>
    </row>
    <row r="323" spans="1:18" x14ac:dyDescent="0.15">
      <c r="A323" s="20" t="s">
        <v>1759</v>
      </c>
      <c r="B323" s="24" t="s">
        <v>24</v>
      </c>
      <c r="C323" s="43" t="s">
        <v>148</v>
      </c>
      <c r="D323" s="43" t="s">
        <v>2587</v>
      </c>
      <c r="E323" s="33" t="s">
        <v>1321</v>
      </c>
      <c r="F323" s="33" t="s">
        <v>1321</v>
      </c>
      <c r="G323" s="33">
        <v>46</v>
      </c>
      <c r="H323" s="33">
        <v>46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1</v>
      </c>
      <c r="Q323" s="33" t="s">
        <v>2114</v>
      </c>
      <c r="R323" s="33">
        <v>46</v>
      </c>
    </row>
    <row r="324" spans="1:18" x14ac:dyDescent="0.15">
      <c r="A324" s="20" t="s">
        <v>1759</v>
      </c>
      <c r="B324" s="24" t="s">
        <v>24</v>
      </c>
      <c r="C324" s="43" t="s">
        <v>148</v>
      </c>
      <c r="D324" s="43" t="s">
        <v>2588</v>
      </c>
      <c r="E324" s="33" t="s">
        <v>1322</v>
      </c>
      <c r="F324" s="33" t="s">
        <v>1322</v>
      </c>
      <c r="G324" s="33">
        <v>35</v>
      </c>
      <c r="H324" s="33">
        <v>35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44</v>
      </c>
      <c r="Q324" s="33" t="s">
        <v>2643</v>
      </c>
      <c r="R324" s="33">
        <v>35</v>
      </c>
    </row>
    <row r="325" spans="1:18" x14ac:dyDescent="0.15">
      <c r="A325" s="20" t="s">
        <v>1759</v>
      </c>
      <c r="B325" s="24" t="s">
        <v>24</v>
      </c>
      <c r="C325" s="43" t="s">
        <v>148</v>
      </c>
      <c r="D325" s="43" t="s">
        <v>2589</v>
      </c>
      <c r="E325" s="33" t="s">
        <v>1321</v>
      </c>
      <c r="F325" s="33" t="s">
        <v>1321</v>
      </c>
      <c r="G325" s="33">
        <v>45</v>
      </c>
      <c r="H325" s="33">
        <v>45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1</v>
      </c>
      <c r="Q325" s="33" t="s">
        <v>2114</v>
      </c>
      <c r="R325" s="33">
        <v>45</v>
      </c>
    </row>
    <row r="326" spans="1:18" x14ac:dyDescent="0.15">
      <c r="A326" s="20" t="s">
        <v>1759</v>
      </c>
      <c r="B326" s="24" t="s">
        <v>24</v>
      </c>
      <c r="C326" s="43" t="s">
        <v>148</v>
      </c>
      <c r="D326" s="43" t="s">
        <v>2590</v>
      </c>
      <c r="E326" s="33" t="s">
        <v>1321</v>
      </c>
      <c r="F326" s="33" t="s">
        <v>1321</v>
      </c>
      <c r="G326" s="33">
        <v>46</v>
      </c>
      <c r="H326" s="33">
        <v>46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1</v>
      </c>
      <c r="Q326" s="33" t="s">
        <v>2114</v>
      </c>
      <c r="R326" s="33">
        <v>46</v>
      </c>
    </row>
    <row r="327" spans="1:18" x14ac:dyDescent="0.15">
      <c r="A327" s="20" t="s">
        <v>1759</v>
      </c>
      <c r="B327" s="24" t="s">
        <v>24</v>
      </c>
      <c r="C327" s="43" t="s">
        <v>148</v>
      </c>
      <c r="D327" s="43" t="s">
        <v>2591</v>
      </c>
      <c r="E327" s="33" t="s">
        <v>1321</v>
      </c>
      <c r="F327" s="33" t="s">
        <v>1321</v>
      </c>
      <c r="G327" s="33">
        <v>45</v>
      </c>
      <c r="H327" s="33">
        <v>45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1</v>
      </c>
      <c r="Q327" s="33" t="s">
        <v>2114</v>
      </c>
      <c r="R327" s="33">
        <v>45</v>
      </c>
    </row>
    <row r="328" spans="1:18" x14ac:dyDescent="0.15">
      <c r="A328" s="20" t="s">
        <v>1759</v>
      </c>
      <c r="B328" s="24" t="s">
        <v>24</v>
      </c>
      <c r="C328" s="43" t="s">
        <v>148</v>
      </c>
      <c r="D328" s="43" t="s">
        <v>2592</v>
      </c>
      <c r="E328" s="33" t="s">
        <v>1321</v>
      </c>
      <c r="F328" s="33" t="s">
        <v>1321</v>
      </c>
      <c r="G328" s="33">
        <v>42</v>
      </c>
      <c r="H328" s="33">
        <v>42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1</v>
      </c>
      <c r="Q328" s="33" t="s">
        <v>2114</v>
      </c>
      <c r="R328" s="33">
        <v>42</v>
      </c>
    </row>
    <row r="329" spans="1:18" x14ac:dyDescent="0.15">
      <c r="A329" s="20" t="s">
        <v>1759</v>
      </c>
      <c r="B329" s="24" t="s">
        <v>24</v>
      </c>
      <c r="C329" s="43" t="s">
        <v>148</v>
      </c>
      <c r="D329" s="43" t="s">
        <v>2593</v>
      </c>
      <c r="E329" s="33" t="s">
        <v>1321</v>
      </c>
      <c r="F329" s="33" t="s">
        <v>1321</v>
      </c>
      <c r="G329" s="33">
        <v>46</v>
      </c>
      <c r="H329" s="33">
        <v>46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1</v>
      </c>
      <c r="Q329" s="33" t="s">
        <v>2114</v>
      </c>
      <c r="R329" s="33">
        <v>46</v>
      </c>
    </row>
    <row r="330" spans="1:18" x14ac:dyDescent="0.15">
      <c r="A330" s="20" t="s">
        <v>1759</v>
      </c>
      <c r="B330" s="24" t="s">
        <v>24</v>
      </c>
      <c r="C330" s="43" t="s">
        <v>148</v>
      </c>
      <c r="D330" s="43" t="s">
        <v>2594</v>
      </c>
      <c r="E330" s="33" t="s">
        <v>1321</v>
      </c>
      <c r="F330" s="33" t="s">
        <v>1321</v>
      </c>
      <c r="G330" s="33">
        <v>42</v>
      </c>
      <c r="H330" s="33">
        <v>42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1</v>
      </c>
      <c r="Q330" s="33" t="s">
        <v>2114</v>
      </c>
      <c r="R330" s="33">
        <v>42</v>
      </c>
    </row>
    <row r="331" spans="1:18" x14ac:dyDescent="0.15">
      <c r="A331" s="20" t="s">
        <v>1759</v>
      </c>
      <c r="B331" s="24" t="s">
        <v>24</v>
      </c>
      <c r="C331" s="43" t="s">
        <v>148</v>
      </c>
      <c r="D331" s="43" t="s">
        <v>2595</v>
      </c>
      <c r="E331" s="33" t="s">
        <v>1322</v>
      </c>
      <c r="F331" s="33" t="s">
        <v>1322</v>
      </c>
      <c r="G331" s="33">
        <v>41</v>
      </c>
      <c r="H331" s="33">
        <v>41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1</v>
      </c>
      <c r="Q331" s="33" t="s">
        <v>2114</v>
      </c>
      <c r="R331" s="33">
        <v>41</v>
      </c>
    </row>
    <row r="332" spans="1:18" x14ac:dyDescent="0.15">
      <c r="A332" s="20"/>
      <c r="B332" s="24"/>
      <c r="C332" s="43" t="s">
        <v>2705</v>
      </c>
      <c r="D332" s="43"/>
      <c r="E332" s="33"/>
      <c r="F332" s="33"/>
      <c r="G332" s="33">
        <f>SUM(G318:G331)</f>
        <v>509</v>
      </c>
      <c r="H332" s="33">
        <f t="shared" ref="H332:O332" si="57">SUM(H318:H331)</f>
        <v>507</v>
      </c>
      <c r="I332" s="33">
        <f t="shared" si="57"/>
        <v>2</v>
      </c>
      <c r="J332" s="33">
        <f t="shared" si="57"/>
        <v>0</v>
      </c>
      <c r="K332" s="33">
        <f t="shared" si="57"/>
        <v>0</v>
      </c>
      <c r="L332" s="33">
        <f t="shared" si="57"/>
        <v>0</v>
      </c>
      <c r="M332" s="33">
        <f t="shared" si="57"/>
        <v>0</v>
      </c>
      <c r="N332" s="33">
        <f t="shared" si="57"/>
        <v>0</v>
      </c>
      <c r="O332" s="33">
        <f t="shared" si="57"/>
        <v>0</v>
      </c>
      <c r="P332" s="33"/>
      <c r="Q332" s="33"/>
      <c r="R332" s="33"/>
    </row>
    <row r="333" spans="1:18" x14ac:dyDescent="0.15">
      <c r="A333" s="20" t="s">
        <v>1759</v>
      </c>
      <c r="B333" s="24" t="s">
        <v>24</v>
      </c>
      <c r="C333" s="43" t="s">
        <v>197</v>
      </c>
      <c r="D333" s="43" t="s">
        <v>483</v>
      </c>
      <c r="E333" s="33" t="s">
        <v>1322</v>
      </c>
      <c r="F333" s="33" t="s">
        <v>1322</v>
      </c>
      <c r="G333" s="33">
        <v>45</v>
      </c>
      <c r="H333" s="33">
        <v>45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1</v>
      </c>
      <c r="Q333" s="33" t="s">
        <v>2114</v>
      </c>
      <c r="R333" s="33">
        <v>45</v>
      </c>
    </row>
    <row r="334" spans="1:18" x14ac:dyDescent="0.15">
      <c r="A334" s="20" t="s">
        <v>1759</v>
      </c>
      <c r="B334" s="24" t="s">
        <v>24</v>
      </c>
      <c r="C334" s="43" t="s">
        <v>197</v>
      </c>
      <c r="D334" s="43" t="s">
        <v>468</v>
      </c>
      <c r="E334" s="33" t="s">
        <v>1322</v>
      </c>
      <c r="F334" s="33" t="s">
        <v>1322</v>
      </c>
      <c r="G334" s="33">
        <v>47</v>
      </c>
      <c r="H334" s="33">
        <v>47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1</v>
      </c>
      <c r="Q334" s="33" t="s">
        <v>2114</v>
      </c>
      <c r="R334" s="33">
        <v>47</v>
      </c>
    </row>
    <row r="335" spans="1:18" x14ac:dyDescent="0.15">
      <c r="A335" s="20" t="s">
        <v>1759</v>
      </c>
      <c r="B335" s="24" t="s">
        <v>24</v>
      </c>
      <c r="C335" s="43" t="s">
        <v>197</v>
      </c>
      <c r="D335" s="43" t="s">
        <v>484</v>
      </c>
      <c r="E335" s="33" t="s">
        <v>1322</v>
      </c>
      <c r="F335" s="33" t="s">
        <v>1322</v>
      </c>
      <c r="G335" s="33">
        <v>24</v>
      </c>
      <c r="H335" s="33">
        <v>24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61</v>
      </c>
      <c r="Q335" s="33" t="s">
        <v>2622</v>
      </c>
      <c r="R335" s="33">
        <v>24</v>
      </c>
    </row>
    <row r="336" spans="1:18" x14ac:dyDescent="0.15">
      <c r="A336" s="20" t="s">
        <v>1759</v>
      </c>
      <c r="B336" s="24" t="s">
        <v>24</v>
      </c>
      <c r="C336" s="43" t="s">
        <v>197</v>
      </c>
      <c r="D336" s="43" t="s">
        <v>681</v>
      </c>
      <c r="E336" s="33" t="s">
        <v>1323</v>
      </c>
      <c r="F336" s="33" t="s">
        <v>1323</v>
      </c>
      <c r="G336" s="33">
        <v>0</v>
      </c>
      <c r="H336" s="33">
        <v>0</v>
      </c>
      <c r="I336" s="33">
        <v>0</v>
      </c>
      <c r="J336" s="33">
        <v>46</v>
      </c>
      <c r="K336" s="33">
        <v>46</v>
      </c>
      <c r="L336" s="33">
        <v>0</v>
      </c>
      <c r="M336" s="33">
        <v>0</v>
      </c>
      <c r="N336" s="33">
        <v>0</v>
      </c>
      <c r="O336" s="33">
        <v>0</v>
      </c>
      <c r="P336" s="33">
        <v>47</v>
      </c>
      <c r="Q336" s="33" t="s">
        <v>2619</v>
      </c>
      <c r="R336" s="33">
        <v>46</v>
      </c>
    </row>
    <row r="337" spans="1:18" x14ac:dyDescent="0.15">
      <c r="A337" s="20"/>
      <c r="B337" s="24"/>
      <c r="C337" s="43" t="s">
        <v>2706</v>
      </c>
      <c r="D337" s="43"/>
      <c r="E337" s="33"/>
      <c r="F337" s="33"/>
      <c r="G337" s="33">
        <f>SUM(G333:G336)</f>
        <v>116</v>
      </c>
      <c r="H337" s="33">
        <f t="shared" ref="H337:O337" si="58">SUM(H333:H336)</f>
        <v>116</v>
      </c>
      <c r="I337" s="33">
        <f t="shared" si="58"/>
        <v>0</v>
      </c>
      <c r="J337" s="33">
        <f t="shared" si="58"/>
        <v>46</v>
      </c>
      <c r="K337" s="33">
        <f t="shared" si="58"/>
        <v>46</v>
      </c>
      <c r="L337" s="33">
        <f t="shared" si="58"/>
        <v>0</v>
      </c>
      <c r="M337" s="33">
        <f t="shared" si="58"/>
        <v>0</v>
      </c>
      <c r="N337" s="33">
        <f t="shared" si="58"/>
        <v>0</v>
      </c>
      <c r="O337" s="33">
        <f t="shared" si="58"/>
        <v>0</v>
      </c>
      <c r="P337" s="33"/>
      <c r="Q337" s="33"/>
      <c r="R337" s="33"/>
    </row>
    <row r="338" spans="1:18" x14ac:dyDescent="0.15">
      <c r="A338" s="20" t="s">
        <v>1759</v>
      </c>
      <c r="B338" s="24" t="s">
        <v>24</v>
      </c>
      <c r="C338" s="43" t="s">
        <v>108</v>
      </c>
      <c r="D338" s="43" t="s">
        <v>491</v>
      </c>
      <c r="E338" s="33" t="s">
        <v>1322</v>
      </c>
      <c r="F338" s="33" t="s">
        <v>1322</v>
      </c>
      <c r="G338" s="33">
        <v>51</v>
      </c>
      <c r="H338" s="33">
        <v>51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8</v>
      </c>
      <c r="Q338" s="33" t="s">
        <v>2638</v>
      </c>
      <c r="R338" s="33">
        <v>35</v>
      </c>
    </row>
    <row r="339" spans="1:18" x14ac:dyDescent="0.15">
      <c r="A339" s="20" t="s">
        <v>1759</v>
      </c>
      <c r="B339" s="24" t="s">
        <v>24</v>
      </c>
      <c r="C339" s="43" t="s">
        <v>108</v>
      </c>
      <c r="D339" s="43" t="s">
        <v>634</v>
      </c>
      <c r="E339" s="33" t="s">
        <v>1193</v>
      </c>
      <c r="F339" s="33" t="s">
        <v>1193</v>
      </c>
      <c r="G339" s="33">
        <v>0</v>
      </c>
      <c r="H339" s="33">
        <v>0</v>
      </c>
      <c r="I339" s="33">
        <v>0</v>
      </c>
      <c r="J339" s="33">
        <v>32</v>
      </c>
      <c r="K339" s="33">
        <v>32</v>
      </c>
      <c r="L339" s="33">
        <v>0</v>
      </c>
      <c r="M339" s="33">
        <v>0</v>
      </c>
      <c r="N339" s="33">
        <v>0</v>
      </c>
      <c r="O339" s="33">
        <v>0</v>
      </c>
      <c r="P339" s="33">
        <v>13</v>
      </c>
      <c r="Q339" s="33" t="s">
        <v>2616</v>
      </c>
      <c r="R339" s="33">
        <v>32</v>
      </c>
    </row>
    <row r="340" spans="1:18" x14ac:dyDescent="0.15">
      <c r="A340" s="20" t="s">
        <v>1759</v>
      </c>
      <c r="B340" s="24" t="s">
        <v>24</v>
      </c>
      <c r="C340" s="43" t="s">
        <v>108</v>
      </c>
      <c r="D340" s="43" t="s">
        <v>633</v>
      </c>
      <c r="E340" s="33" t="s">
        <v>1323</v>
      </c>
      <c r="F340" s="33" t="s">
        <v>1323</v>
      </c>
      <c r="G340" s="33">
        <v>32</v>
      </c>
      <c r="H340" s="33">
        <v>32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50</v>
      </c>
      <c r="Q340" s="33" t="s">
        <v>2633</v>
      </c>
      <c r="R340" s="33">
        <v>32</v>
      </c>
    </row>
    <row r="341" spans="1:18" x14ac:dyDescent="0.15">
      <c r="A341" s="20" t="s">
        <v>1759</v>
      </c>
      <c r="B341" s="24" t="s">
        <v>24</v>
      </c>
      <c r="C341" s="43" t="s">
        <v>108</v>
      </c>
      <c r="D341" s="43" t="s">
        <v>513</v>
      </c>
      <c r="E341" s="33" t="s">
        <v>1193</v>
      </c>
      <c r="F341" s="33" t="s">
        <v>1193</v>
      </c>
      <c r="G341" s="33">
        <v>60</v>
      </c>
      <c r="H341" s="33">
        <v>60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22</v>
      </c>
      <c r="Q341" s="33" t="s">
        <v>2644</v>
      </c>
      <c r="R341" s="33">
        <v>60</v>
      </c>
    </row>
    <row r="342" spans="1:18" x14ac:dyDescent="0.15">
      <c r="A342" s="20"/>
      <c r="B342" s="24"/>
      <c r="C342" s="43" t="s">
        <v>2707</v>
      </c>
      <c r="D342" s="43"/>
      <c r="E342" s="33"/>
      <c r="F342" s="33"/>
      <c r="G342" s="33">
        <f>SUM(G338:G341)</f>
        <v>143</v>
      </c>
      <c r="H342" s="33">
        <f t="shared" ref="H342:O342" si="59">SUM(H338:H341)</f>
        <v>143</v>
      </c>
      <c r="I342" s="33">
        <f t="shared" si="59"/>
        <v>0</v>
      </c>
      <c r="J342" s="33">
        <f t="shared" si="59"/>
        <v>32</v>
      </c>
      <c r="K342" s="33">
        <f t="shared" si="59"/>
        <v>32</v>
      </c>
      <c r="L342" s="33">
        <f t="shared" si="59"/>
        <v>0</v>
      </c>
      <c r="M342" s="33">
        <f t="shared" si="59"/>
        <v>0</v>
      </c>
      <c r="N342" s="33">
        <f t="shared" si="59"/>
        <v>0</v>
      </c>
      <c r="O342" s="33">
        <f t="shared" si="59"/>
        <v>0</v>
      </c>
      <c r="P342" s="33"/>
      <c r="Q342" s="33"/>
      <c r="R342" s="33"/>
    </row>
    <row r="343" spans="1:18" x14ac:dyDescent="0.15">
      <c r="A343" s="20" t="s">
        <v>1759</v>
      </c>
      <c r="B343" s="24" t="s">
        <v>24</v>
      </c>
      <c r="C343" s="43" t="s">
        <v>252</v>
      </c>
      <c r="D343" s="43" t="s">
        <v>736</v>
      </c>
      <c r="E343" s="33" t="s">
        <v>1321</v>
      </c>
      <c r="F343" s="33" t="s">
        <v>1321</v>
      </c>
      <c r="G343" s="33">
        <v>16</v>
      </c>
      <c r="H343" s="33">
        <v>16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32</v>
      </c>
      <c r="Q343" s="33" t="s">
        <v>2618</v>
      </c>
      <c r="R343" s="33">
        <v>16</v>
      </c>
    </row>
    <row r="344" spans="1:18" x14ac:dyDescent="0.15">
      <c r="A344" s="20" t="s">
        <v>1759</v>
      </c>
      <c r="B344" s="24" t="s">
        <v>24</v>
      </c>
      <c r="C344" s="43" t="s">
        <v>252</v>
      </c>
      <c r="D344" s="43" t="s">
        <v>628</v>
      </c>
      <c r="E344" s="33" t="s">
        <v>1321</v>
      </c>
      <c r="F344" s="33" t="s">
        <v>1321</v>
      </c>
      <c r="G344" s="33">
        <v>8</v>
      </c>
      <c r="H344" s="33">
        <v>8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30</v>
      </c>
      <c r="Q344" s="33" t="s">
        <v>2617</v>
      </c>
      <c r="R344" s="33">
        <v>8</v>
      </c>
    </row>
    <row r="345" spans="1:18" x14ac:dyDescent="0.15">
      <c r="A345" s="20" t="s">
        <v>1759</v>
      </c>
      <c r="B345" s="24" t="s">
        <v>24</v>
      </c>
      <c r="C345" s="43" t="s">
        <v>252</v>
      </c>
      <c r="D345" s="43" t="s">
        <v>763</v>
      </c>
      <c r="E345" s="33" t="s">
        <v>1322</v>
      </c>
      <c r="F345" s="33" t="s">
        <v>1322</v>
      </c>
      <c r="G345" s="33">
        <v>14</v>
      </c>
      <c r="H345" s="33">
        <v>14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61</v>
      </c>
      <c r="Q345" s="33" t="s">
        <v>2622</v>
      </c>
      <c r="R345" s="33">
        <v>14</v>
      </c>
    </row>
    <row r="346" spans="1:18" x14ac:dyDescent="0.15">
      <c r="A346" s="20" t="s">
        <v>1759</v>
      </c>
      <c r="B346" s="24" t="s">
        <v>24</v>
      </c>
      <c r="C346" s="43" t="s">
        <v>252</v>
      </c>
      <c r="D346" s="43" t="s">
        <v>700</v>
      </c>
      <c r="E346" s="33" t="s">
        <v>1322</v>
      </c>
      <c r="F346" s="33" t="s">
        <v>1322</v>
      </c>
      <c r="G346" s="33">
        <v>18</v>
      </c>
      <c r="H346" s="33">
        <v>18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1</v>
      </c>
      <c r="Q346" s="33" t="s">
        <v>2114</v>
      </c>
      <c r="R346" s="33">
        <v>18</v>
      </c>
    </row>
    <row r="347" spans="1:18" x14ac:dyDescent="0.15">
      <c r="A347" s="20" t="s">
        <v>1759</v>
      </c>
      <c r="B347" s="24" t="s">
        <v>24</v>
      </c>
      <c r="C347" s="43" t="s">
        <v>252</v>
      </c>
      <c r="D347" s="43" t="s">
        <v>702</v>
      </c>
      <c r="E347" s="33" t="s">
        <v>1322</v>
      </c>
      <c r="F347" s="33" t="s">
        <v>1322</v>
      </c>
      <c r="G347" s="33">
        <v>46</v>
      </c>
      <c r="H347" s="33">
        <v>46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1</v>
      </c>
      <c r="Q347" s="33" t="s">
        <v>2114</v>
      </c>
      <c r="R347" s="33">
        <v>46</v>
      </c>
    </row>
    <row r="348" spans="1:18" x14ac:dyDescent="0.15">
      <c r="A348" s="20" t="s">
        <v>1759</v>
      </c>
      <c r="B348" s="24" t="s">
        <v>24</v>
      </c>
      <c r="C348" s="43" t="s">
        <v>252</v>
      </c>
      <c r="D348" s="43" t="s">
        <v>684</v>
      </c>
      <c r="E348" s="33" t="s">
        <v>1322</v>
      </c>
      <c r="F348" s="33" t="s">
        <v>1322</v>
      </c>
      <c r="G348" s="33">
        <v>46</v>
      </c>
      <c r="H348" s="33">
        <v>46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1</v>
      </c>
      <c r="Q348" s="33" t="s">
        <v>2114</v>
      </c>
      <c r="R348" s="33">
        <v>46</v>
      </c>
    </row>
    <row r="349" spans="1:18" x14ac:dyDescent="0.15">
      <c r="A349" s="20" t="s">
        <v>1759</v>
      </c>
      <c r="B349" s="24" t="s">
        <v>24</v>
      </c>
      <c r="C349" s="43" t="s">
        <v>252</v>
      </c>
      <c r="D349" s="43" t="s">
        <v>686</v>
      </c>
      <c r="E349" s="33" t="s">
        <v>1322</v>
      </c>
      <c r="F349" s="33" t="s">
        <v>1322</v>
      </c>
      <c r="G349" s="33">
        <v>45</v>
      </c>
      <c r="H349" s="33">
        <v>45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1</v>
      </c>
      <c r="Q349" s="33" t="s">
        <v>2114</v>
      </c>
      <c r="R349" s="33">
        <v>45</v>
      </c>
    </row>
    <row r="350" spans="1:18" x14ac:dyDescent="0.15">
      <c r="A350" s="20" t="s">
        <v>1759</v>
      </c>
      <c r="B350" s="24" t="s">
        <v>24</v>
      </c>
      <c r="C350" s="43" t="s">
        <v>252</v>
      </c>
      <c r="D350" s="43" t="s">
        <v>873</v>
      </c>
      <c r="E350" s="33" t="s">
        <v>1322</v>
      </c>
      <c r="F350" s="33" t="s">
        <v>1322</v>
      </c>
      <c r="G350" s="33">
        <v>47</v>
      </c>
      <c r="H350" s="33">
        <v>47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1</v>
      </c>
      <c r="Q350" s="33" t="s">
        <v>2114</v>
      </c>
      <c r="R350" s="33">
        <v>47</v>
      </c>
    </row>
    <row r="351" spans="1:18" x14ac:dyDescent="0.15">
      <c r="A351" s="20" t="s">
        <v>1759</v>
      </c>
      <c r="B351" s="24" t="s">
        <v>24</v>
      </c>
      <c r="C351" s="43" t="s">
        <v>252</v>
      </c>
      <c r="D351" s="43" t="s">
        <v>984</v>
      </c>
      <c r="E351" s="33" t="s">
        <v>1322</v>
      </c>
      <c r="F351" s="33" t="s">
        <v>1322</v>
      </c>
      <c r="G351" s="33">
        <v>45</v>
      </c>
      <c r="H351" s="33">
        <v>45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1</v>
      </c>
      <c r="Q351" s="33" t="s">
        <v>2114</v>
      </c>
      <c r="R351" s="33">
        <v>45</v>
      </c>
    </row>
    <row r="352" spans="1:18" x14ac:dyDescent="0.15">
      <c r="A352" s="20" t="s">
        <v>1759</v>
      </c>
      <c r="B352" s="24" t="s">
        <v>24</v>
      </c>
      <c r="C352" s="43" t="s">
        <v>252</v>
      </c>
      <c r="D352" s="43" t="s">
        <v>985</v>
      </c>
      <c r="E352" s="33" t="s">
        <v>1322</v>
      </c>
      <c r="F352" s="33" t="s">
        <v>1322</v>
      </c>
      <c r="G352" s="33">
        <v>45</v>
      </c>
      <c r="H352" s="33">
        <v>45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1</v>
      </c>
      <c r="Q352" s="33" t="s">
        <v>2114</v>
      </c>
      <c r="R352" s="33">
        <v>45</v>
      </c>
    </row>
    <row r="353" spans="1:18" x14ac:dyDescent="0.15">
      <c r="A353" s="20"/>
      <c r="B353" s="24"/>
      <c r="C353" s="43" t="s">
        <v>2708</v>
      </c>
      <c r="D353" s="43"/>
      <c r="E353" s="33"/>
      <c r="F353" s="33"/>
      <c r="G353" s="33">
        <f>SUM(G343:G352)</f>
        <v>330</v>
      </c>
      <c r="H353" s="33">
        <f t="shared" ref="H353:O353" si="60">SUM(H343:H352)</f>
        <v>330</v>
      </c>
      <c r="I353" s="33">
        <f t="shared" si="60"/>
        <v>0</v>
      </c>
      <c r="J353" s="33">
        <f t="shared" si="60"/>
        <v>0</v>
      </c>
      <c r="K353" s="33">
        <f t="shared" si="60"/>
        <v>0</v>
      </c>
      <c r="L353" s="33">
        <f t="shared" si="60"/>
        <v>0</v>
      </c>
      <c r="M353" s="33">
        <f t="shared" si="60"/>
        <v>0</v>
      </c>
      <c r="N353" s="33">
        <f t="shared" si="60"/>
        <v>0</v>
      </c>
      <c r="O353" s="33">
        <f t="shared" si="60"/>
        <v>0</v>
      </c>
      <c r="P353" s="33"/>
      <c r="Q353" s="33"/>
      <c r="R353" s="33"/>
    </row>
    <row r="354" spans="1:18" x14ac:dyDescent="0.15">
      <c r="A354" s="20" t="s">
        <v>1759</v>
      </c>
      <c r="B354" s="24" t="s">
        <v>24</v>
      </c>
      <c r="C354" s="43" t="s">
        <v>309</v>
      </c>
      <c r="D354" s="43" t="s">
        <v>1112</v>
      </c>
      <c r="E354" s="33" t="s">
        <v>1322</v>
      </c>
      <c r="F354" s="33" t="s">
        <v>1322</v>
      </c>
      <c r="G354" s="33">
        <v>41</v>
      </c>
      <c r="H354" s="33">
        <v>41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/>
      <c r="Q354" s="33" t="s">
        <v>433</v>
      </c>
      <c r="R354" s="33">
        <v>0</v>
      </c>
    </row>
    <row r="355" spans="1:18" x14ac:dyDescent="0.15">
      <c r="A355" s="20" t="s">
        <v>1759</v>
      </c>
      <c r="B355" s="24" t="s">
        <v>24</v>
      </c>
      <c r="C355" s="43" t="s">
        <v>309</v>
      </c>
      <c r="D355" s="43" t="s">
        <v>548</v>
      </c>
      <c r="E355" s="33" t="s">
        <v>1322</v>
      </c>
      <c r="F355" s="33" t="s">
        <v>1322</v>
      </c>
      <c r="G355" s="33">
        <v>54</v>
      </c>
      <c r="H355" s="33">
        <v>54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/>
      <c r="Q355" s="33" t="s">
        <v>433</v>
      </c>
      <c r="R355" s="33">
        <v>0</v>
      </c>
    </row>
    <row r="356" spans="1:18" x14ac:dyDescent="0.15">
      <c r="A356" s="20" t="s">
        <v>1759</v>
      </c>
      <c r="B356" s="24" t="s">
        <v>24</v>
      </c>
      <c r="C356" s="43" t="s">
        <v>309</v>
      </c>
      <c r="D356" s="43" t="s">
        <v>1094</v>
      </c>
      <c r="E356" s="33" t="s">
        <v>1323</v>
      </c>
      <c r="F356" s="33" t="s">
        <v>1323</v>
      </c>
      <c r="G356" s="33">
        <v>50</v>
      </c>
      <c r="H356" s="33">
        <v>50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/>
      <c r="Q356" s="33" t="s">
        <v>433</v>
      </c>
      <c r="R356" s="33">
        <v>0</v>
      </c>
    </row>
    <row r="357" spans="1:18" x14ac:dyDescent="0.15">
      <c r="A357" s="20" t="s">
        <v>1759</v>
      </c>
      <c r="B357" s="24" t="s">
        <v>24</v>
      </c>
      <c r="C357" s="43" t="s">
        <v>309</v>
      </c>
      <c r="D357" s="43" t="s">
        <v>1095</v>
      </c>
      <c r="E357" s="33" t="s">
        <v>1322</v>
      </c>
      <c r="F357" s="33" t="s">
        <v>1322</v>
      </c>
      <c r="G357" s="33">
        <v>30</v>
      </c>
      <c r="H357" s="33">
        <v>30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/>
      <c r="Q357" s="33" t="s">
        <v>433</v>
      </c>
      <c r="R357" s="33">
        <v>0</v>
      </c>
    </row>
    <row r="358" spans="1:18" x14ac:dyDescent="0.15">
      <c r="A358" s="20"/>
      <c r="B358" s="24"/>
      <c r="C358" s="43" t="s">
        <v>2709</v>
      </c>
      <c r="D358" s="43"/>
      <c r="E358" s="33"/>
      <c r="F358" s="33"/>
      <c r="G358" s="33">
        <f>SUM(G354:G357)</f>
        <v>175</v>
      </c>
      <c r="H358" s="33">
        <f t="shared" ref="H358:O358" si="61">SUM(H354:H357)</f>
        <v>175</v>
      </c>
      <c r="I358" s="33">
        <f t="shared" si="61"/>
        <v>0</v>
      </c>
      <c r="J358" s="33">
        <f t="shared" si="61"/>
        <v>0</v>
      </c>
      <c r="K358" s="33">
        <f t="shared" si="61"/>
        <v>0</v>
      </c>
      <c r="L358" s="33">
        <f t="shared" si="61"/>
        <v>0</v>
      </c>
      <c r="M358" s="33">
        <f t="shared" si="61"/>
        <v>0</v>
      </c>
      <c r="N358" s="33">
        <f t="shared" si="61"/>
        <v>0</v>
      </c>
      <c r="O358" s="33">
        <f t="shared" si="61"/>
        <v>0</v>
      </c>
      <c r="P358" s="33"/>
      <c r="Q358" s="33"/>
      <c r="R358" s="33"/>
    </row>
    <row r="359" spans="1:18" x14ac:dyDescent="0.15">
      <c r="A359" s="20" t="s">
        <v>1759</v>
      </c>
      <c r="B359" s="24" t="s">
        <v>24</v>
      </c>
      <c r="C359" s="43" t="s">
        <v>420</v>
      </c>
      <c r="D359" s="43" t="s">
        <v>492</v>
      </c>
      <c r="E359" s="33" t="s">
        <v>1322</v>
      </c>
      <c r="F359" s="33" t="s">
        <v>1322</v>
      </c>
      <c r="G359" s="33">
        <v>40</v>
      </c>
      <c r="H359" s="33">
        <v>40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10</v>
      </c>
      <c r="Q359" s="33" t="s">
        <v>1954</v>
      </c>
      <c r="R359" s="33">
        <v>40</v>
      </c>
    </row>
    <row r="360" spans="1:18" x14ac:dyDescent="0.15">
      <c r="A360" s="20" t="s">
        <v>1759</v>
      </c>
      <c r="B360" s="24" t="s">
        <v>24</v>
      </c>
      <c r="C360" s="43" t="s">
        <v>420</v>
      </c>
      <c r="D360" s="43" t="s">
        <v>493</v>
      </c>
      <c r="E360" s="33" t="s">
        <v>1193</v>
      </c>
      <c r="F360" s="33" t="s">
        <v>1193</v>
      </c>
      <c r="G360" s="33">
        <v>0</v>
      </c>
      <c r="H360" s="33">
        <v>0</v>
      </c>
      <c r="I360" s="33">
        <v>0</v>
      </c>
      <c r="J360" s="33">
        <v>40</v>
      </c>
      <c r="K360" s="33">
        <v>40</v>
      </c>
      <c r="L360" s="33">
        <v>0</v>
      </c>
      <c r="M360" s="33">
        <v>0</v>
      </c>
      <c r="N360" s="33">
        <v>0</v>
      </c>
      <c r="O360" s="33">
        <v>0</v>
      </c>
      <c r="P360" s="33">
        <v>13</v>
      </c>
      <c r="Q360" s="33" t="s">
        <v>2616</v>
      </c>
      <c r="R360" s="33">
        <v>40</v>
      </c>
    </row>
    <row r="361" spans="1:18" x14ac:dyDescent="0.15">
      <c r="A361" s="20"/>
      <c r="B361" s="24"/>
      <c r="C361" s="43" t="s">
        <v>2710</v>
      </c>
      <c r="D361" s="43"/>
      <c r="E361" s="33"/>
      <c r="F361" s="33"/>
      <c r="G361" s="33">
        <f>SUM(G359:G360)</f>
        <v>40</v>
      </c>
      <c r="H361" s="33">
        <f t="shared" ref="H361:O361" si="62">SUM(H359:H360)</f>
        <v>40</v>
      </c>
      <c r="I361" s="33">
        <f t="shared" si="62"/>
        <v>0</v>
      </c>
      <c r="J361" s="33">
        <f t="shared" si="62"/>
        <v>40</v>
      </c>
      <c r="K361" s="33">
        <f t="shared" si="62"/>
        <v>40</v>
      </c>
      <c r="L361" s="33">
        <f t="shared" si="62"/>
        <v>0</v>
      </c>
      <c r="M361" s="33">
        <f t="shared" si="62"/>
        <v>0</v>
      </c>
      <c r="N361" s="33">
        <f t="shared" si="62"/>
        <v>0</v>
      </c>
      <c r="O361" s="33">
        <f t="shared" si="62"/>
        <v>0</v>
      </c>
      <c r="P361" s="33"/>
      <c r="Q361" s="33"/>
      <c r="R361" s="33"/>
    </row>
    <row r="362" spans="1:18" x14ac:dyDescent="0.15">
      <c r="A362" s="20" t="s">
        <v>1759</v>
      </c>
      <c r="B362" s="24" t="s">
        <v>24</v>
      </c>
      <c r="C362" s="43" t="s">
        <v>435</v>
      </c>
      <c r="D362" s="43" t="s">
        <v>2596</v>
      </c>
      <c r="E362" s="33" t="s">
        <v>1323</v>
      </c>
      <c r="F362" s="33" t="s">
        <v>1323</v>
      </c>
      <c r="G362" s="33">
        <v>50</v>
      </c>
      <c r="H362" s="33">
        <v>50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53</v>
      </c>
      <c r="Q362" s="33" t="s">
        <v>693</v>
      </c>
      <c r="R362" s="33">
        <v>50</v>
      </c>
    </row>
    <row r="363" spans="1:18" x14ac:dyDescent="0.15">
      <c r="A363" s="20"/>
      <c r="B363" s="24"/>
      <c r="C363" s="43" t="s">
        <v>2711</v>
      </c>
      <c r="D363" s="43"/>
      <c r="E363" s="33"/>
      <c r="F363" s="33"/>
      <c r="G363" s="33">
        <f>SUM(G362)</f>
        <v>50</v>
      </c>
      <c r="H363" s="33">
        <f t="shared" ref="H363:O363" si="63">SUM(H362)</f>
        <v>50</v>
      </c>
      <c r="I363" s="33">
        <f t="shared" si="63"/>
        <v>0</v>
      </c>
      <c r="J363" s="33">
        <f t="shared" si="63"/>
        <v>0</v>
      </c>
      <c r="K363" s="33">
        <f t="shared" si="63"/>
        <v>0</v>
      </c>
      <c r="L363" s="33">
        <f t="shared" si="63"/>
        <v>0</v>
      </c>
      <c r="M363" s="33">
        <f t="shared" si="63"/>
        <v>0</v>
      </c>
      <c r="N363" s="33">
        <f t="shared" si="63"/>
        <v>0</v>
      </c>
      <c r="O363" s="33">
        <f t="shared" si="63"/>
        <v>0</v>
      </c>
      <c r="P363" s="33"/>
      <c r="Q363" s="33"/>
      <c r="R363" s="33"/>
    </row>
    <row r="364" spans="1:18" x14ac:dyDescent="0.15">
      <c r="A364" s="20" t="s">
        <v>1759</v>
      </c>
      <c r="B364" s="24" t="s">
        <v>24</v>
      </c>
      <c r="C364" s="43" t="s">
        <v>2597</v>
      </c>
      <c r="D364" s="43" t="s">
        <v>1004</v>
      </c>
      <c r="E364" s="33" t="s">
        <v>1193</v>
      </c>
      <c r="F364" s="33" t="s">
        <v>1193</v>
      </c>
      <c r="G364" s="33">
        <v>24</v>
      </c>
      <c r="H364" s="33">
        <v>24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65</v>
      </c>
      <c r="Q364" s="33" t="s">
        <v>2623</v>
      </c>
      <c r="R364" s="33">
        <v>24</v>
      </c>
    </row>
    <row r="365" spans="1:18" x14ac:dyDescent="0.15">
      <c r="A365" s="20" t="s">
        <v>1759</v>
      </c>
      <c r="B365" s="24" t="s">
        <v>24</v>
      </c>
      <c r="C365" s="43" t="s">
        <v>2597</v>
      </c>
      <c r="D365" s="43" t="s">
        <v>1005</v>
      </c>
      <c r="E365" s="33" t="s">
        <v>1193</v>
      </c>
      <c r="F365" s="33" t="s">
        <v>1193</v>
      </c>
      <c r="G365" s="33">
        <v>0</v>
      </c>
      <c r="H365" s="33">
        <v>0</v>
      </c>
      <c r="I365" s="33">
        <v>0</v>
      </c>
      <c r="J365" s="33">
        <v>28</v>
      </c>
      <c r="K365" s="33">
        <v>28</v>
      </c>
      <c r="L365" s="33">
        <v>0</v>
      </c>
      <c r="M365" s="33">
        <v>0</v>
      </c>
      <c r="N365" s="33">
        <v>0</v>
      </c>
      <c r="O365" s="33">
        <v>0</v>
      </c>
      <c r="P365" s="33">
        <v>12</v>
      </c>
      <c r="Q365" s="33" t="s">
        <v>1957</v>
      </c>
      <c r="R365" s="33">
        <v>28</v>
      </c>
    </row>
    <row r="366" spans="1:18" x14ac:dyDescent="0.15">
      <c r="A366" s="20" t="s">
        <v>1759</v>
      </c>
      <c r="B366" s="24" t="s">
        <v>24</v>
      </c>
      <c r="C366" s="43" t="s">
        <v>2597</v>
      </c>
      <c r="D366" s="43" t="s">
        <v>495</v>
      </c>
      <c r="E366" s="33" t="s">
        <v>1193</v>
      </c>
      <c r="F366" s="33" t="s">
        <v>1193</v>
      </c>
      <c r="G366" s="33">
        <v>16</v>
      </c>
      <c r="H366" s="33">
        <v>16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61</v>
      </c>
      <c r="Q366" s="33" t="s">
        <v>2622</v>
      </c>
      <c r="R366" s="33">
        <v>16</v>
      </c>
    </row>
    <row r="367" spans="1:18" x14ac:dyDescent="0.15">
      <c r="A367" s="20" t="s">
        <v>1759</v>
      </c>
      <c r="B367" s="24" t="s">
        <v>24</v>
      </c>
      <c r="C367" s="43" t="s">
        <v>2597</v>
      </c>
      <c r="D367" s="43" t="s">
        <v>1006</v>
      </c>
      <c r="E367" s="33" t="s">
        <v>1193</v>
      </c>
      <c r="F367" s="33" t="s">
        <v>1193</v>
      </c>
      <c r="G367" s="33">
        <v>0</v>
      </c>
      <c r="H367" s="33">
        <v>0</v>
      </c>
      <c r="I367" s="33">
        <v>0</v>
      </c>
      <c r="J367" s="33">
        <v>49</v>
      </c>
      <c r="K367" s="33">
        <v>49</v>
      </c>
      <c r="L367" s="33">
        <v>0</v>
      </c>
      <c r="M367" s="33">
        <v>0</v>
      </c>
      <c r="N367" s="33">
        <v>0</v>
      </c>
      <c r="O367" s="33">
        <v>0</v>
      </c>
      <c r="P367" s="33">
        <v>12</v>
      </c>
      <c r="Q367" s="33" t="s">
        <v>1957</v>
      </c>
      <c r="R367" s="33">
        <v>49</v>
      </c>
    </row>
    <row r="368" spans="1:18" x14ac:dyDescent="0.15">
      <c r="A368" s="20" t="s">
        <v>1759</v>
      </c>
      <c r="B368" s="24" t="s">
        <v>24</v>
      </c>
      <c r="C368" s="43" t="s">
        <v>2597</v>
      </c>
      <c r="D368" s="43" t="s">
        <v>587</v>
      </c>
      <c r="E368" s="33" t="s">
        <v>1323</v>
      </c>
      <c r="F368" s="33" t="s">
        <v>1323</v>
      </c>
      <c r="G368" s="33">
        <v>0</v>
      </c>
      <c r="H368" s="33">
        <v>0</v>
      </c>
      <c r="I368" s="33">
        <v>0</v>
      </c>
      <c r="J368" s="33">
        <v>54</v>
      </c>
      <c r="K368" s="33">
        <v>54</v>
      </c>
      <c r="L368" s="33">
        <v>0</v>
      </c>
      <c r="M368" s="33">
        <v>0</v>
      </c>
      <c r="N368" s="33">
        <v>0</v>
      </c>
      <c r="O368" s="33">
        <v>0</v>
      </c>
      <c r="P368" s="33">
        <v>50</v>
      </c>
      <c r="Q368" s="33" t="s">
        <v>2633</v>
      </c>
      <c r="R368" s="33">
        <v>54</v>
      </c>
    </row>
    <row r="369" spans="1:18" x14ac:dyDescent="0.15">
      <c r="A369" s="20" t="s">
        <v>1759</v>
      </c>
      <c r="B369" s="24" t="s">
        <v>24</v>
      </c>
      <c r="C369" s="43" t="s">
        <v>2597</v>
      </c>
      <c r="D369" s="43" t="s">
        <v>588</v>
      </c>
      <c r="E369" s="33" t="s">
        <v>1323</v>
      </c>
      <c r="F369" s="33" t="s">
        <v>1323</v>
      </c>
      <c r="G369" s="33">
        <v>49</v>
      </c>
      <c r="H369" s="33">
        <v>49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54</v>
      </c>
      <c r="Q369" s="33" t="s">
        <v>2392</v>
      </c>
      <c r="R369" s="33">
        <v>49</v>
      </c>
    </row>
    <row r="370" spans="1:18" x14ac:dyDescent="0.15">
      <c r="A370" s="20"/>
      <c r="B370" s="24"/>
      <c r="C370" s="43" t="s">
        <v>2712</v>
      </c>
      <c r="D370" s="43"/>
      <c r="E370" s="33"/>
      <c r="F370" s="33"/>
      <c r="G370" s="33">
        <f>SUM(G364:G369)</f>
        <v>89</v>
      </c>
      <c r="H370" s="33">
        <f t="shared" ref="H370:O370" si="64">SUM(H364:H369)</f>
        <v>89</v>
      </c>
      <c r="I370" s="33">
        <f t="shared" si="64"/>
        <v>0</v>
      </c>
      <c r="J370" s="33">
        <f t="shared" si="64"/>
        <v>131</v>
      </c>
      <c r="K370" s="33">
        <f t="shared" si="64"/>
        <v>131</v>
      </c>
      <c r="L370" s="33">
        <f t="shared" si="64"/>
        <v>0</v>
      </c>
      <c r="M370" s="33">
        <f t="shared" si="64"/>
        <v>0</v>
      </c>
      <c r="N370" s="33">
        <f t="shared" si="64"/>
        <v>0</v>
      </c>
      <c r="O370" s="33">
        <f t="shared" si="64"/>
        <v>0</v>
      </c>
      <c r="P370" s="33"/>
      <c r="Q370" s="33"/>
      <c r="R370" s="33"/>
    </row>
    <row r="371" spans="1:18" x14ac:dyDescent="0.15">
      <c r="A371" s="20" t="s">
        <v>1759</v>
      </c>
      <c r="B371" s="24" t="s">
        <v>24</v>
      </c>
      <c r="C371" s="43" t="s">
        <v>311</v>
      </c>
      <c r="D371" s="43" t="s">
        <v>491</v>
      </c>
      <c r="E371" s="33" t="s">
        <v>1322</v>
      </c>
      <c r="F371" s="33" t="s">
        <v>1322</v>
      </c>
      <c r="G371" s="33">
        <v>50</v>
      </c>
      <c r="H371" s="33">
        <v>50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43</v>
      </c>
      <c r="Q371" s="33" t="s">
        <v>2645</v>
      </c>
      <c r="R371" s="33">
        <v>50</v>
      </c>
    </row>
    <row r="372" spans="1:18" x14ac:dyDescent="0.15">
      <c r="A372" s="20" t="s">
        <v>1759</v>
      </c>
      <c r="B372" s="24" t="s">
        <v>24</v>
      </c>
      <c r="C372" s="43" t="s">
        <v>311</v>
      </c>
      <c r="D372" s="43" t="s">
        <v>634</v>
      </c>
      <c r="E372" s="33" t="s">
        <v>1322</v>
      </c>
      <c r="F372" s="33" t="s">
        <v>1323</v>
      </c>
      <c r="G372" s="33">
        <v>60</v>
      </c>
      <c r="H372" s="33">
        <v>60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5</v>
      </c>
      <c r="Q372" s="33" t="s">
        <v>2625</v>
      </c>
      <c r="R372" s="33">
        <v>60</v>
      </c>
    </row>
    <row r="373" spans="1:18" x14ac:dyDescent="0.15">
      <c r="A373" s="20" t="s">
        <v>1759</v>
      </c>
      <c r="B373" s="24" t="s">
        <v>24</v>
      </c>
      <c r="C373" s="43" t="s">
        <v>311</v>
      </c>
      <c r="D373" s="43" t="s">
        <v>633</v>
      </c>
      <c r="E373" s="33" t="s">
        <v>1322</v>
      </c>
      <c r="F373" s="33" t="s">
        <v>1322</v>
      </c>
      <c r="G373" s="33">
        <v>60</v>
      </c>
      <c r="H373" s="33">
        <v>60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5</v>
      </c>
      <c r="Q373" s="33" t="s">
        <v>2625</v>
      </c>
      <c r="R373" s="33">
        <v>60</v>
      </c>
    </row>
    <row r="374" spans="1:18" x14ac:dyDescent="0.15">
      <c r="A374" s="20" t="s">
        <v>1759</v>
      </c>
      <c r="B374" s="24" t="s">
        <v>24</v>
      </c>
      <c r="C374" s="43" t="s">
        <v>311</v>
      </c>
      <c r="D374" s="43" t="s">
        <v>512</v>
      </c>
      <c r="E374" s="33" t="s">
        <v>1322</v>
      </c>
      <c r="F374" s="33" t="s">
        <v>1322</v>
      </c>
      <c r="G374" s="33">
        <v>60</v>
      </c>
      <c r="H374" s="33">
        <v>60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5</v>
      </c>
      <c r="Q374" s="33" t="s">
        <v>2625</v>
      </c>
      <c r="R374" s="33">
        <v>40</v>
      </c>
    </row>
    <row r="375" spans="1:18" x14ac:dyDescent="0.15">
      <c r="A375" s="20" t="s">
        <v>1759</v>
      </c>
      <c r="B375" s="24" t="s">
        <v>24</v>
      </c>
      <c r="C375" s="43" t="s">
        <v>311</v>
      </c>
      <c r="D375" s="43" t="s">
        <v>513</v>
      </c>
      <c r="E375" s="33" t="s">
        <v>1193</v>
      </c>
      <c r="F375" s="33" t="s">
        <v>1193</v>
      </c>
      <c r="G375" s="33">
        <v>40</v>
      </c>
      <c r="H375" s="33">
        <v>40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20</v>
      </c>
      <c r="Q375" s="33" t="s">
        <v>2646</v>
      </c>
      <c r="R375" s="33">
        <v>40</v>
      </c>
    </row>
    <row r="376" spans="1:18" x14ac:dyDescent="0.15">
      <c r="A376" s="20" t="s">
        <v>1759</v>
      </c>
      <c r="B376" s="24" t="s">
        <v>24</v>
      </c>
      <c r="C376" s="43" t="s">
        <v>311</v>
      </c>
      <c r="D376" s="43" t="s">
        <v>514</v>
      </c>
      <c r="E376" s="33" t="s">
        <v>1193</v>
      </c>
      <c r="F376" s="33" t="s">
        <v>1193</v>
      </c>
      <c r="G376" s="33">
        <v>45</v>
      </c>
      <c r="H376" s="33">
        <v>45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20</v>
      </c>
      <c r="Q376" s="33" t="s">
        <v>2646</v>
      </c>
      <c r="R376" s="33">
        <v>45</v>
      </c>
    </row>
    <row r="377" spans="1:18" x14ac:dyDescent="0.15">
      <c r="A377" s="20" t="s">
        <v>1759</v>
      </c>
      <c r="B377" s="24" t="s">
        <v>24</v>
      </c>
      <c r="C377" s="43" t="s">
        <v>311</v>
      </c>
      <c r="D377" s="43" t="s">
        <v>515</v>
      </c>
      <c r="E377" s="33" t="s">
        <v>1193</v>
      </c>
      <c r="F377" s="33" t="s">
        <v>1193</v>
      </c>
      <c r="G377" s="33">
        <v>45</v>
      </c>
      <c r="H377" s="33">
        <v>45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20</v>
      </c>
      <c r="Q377" s="33" t="s">
        <v>2646</v>
      </c>
      <c r="R377" s="33">
        <v>45</v>
      </c>
    </row>
    <row r="378" spans="1:18" x14ac:dyDescent="0.15">
      <c r="A378" s="20"/>
      <c r="B378" s="24"/>
      <c r="C378" s="43" t="s">
        <v>2713</v>
      </c>
      <c r="D378" s="43"/>
      <c r="E378" s="33"/>
      <c r="F378" s="33"/>
      <c r="G378" s="33">
        <f>SUM(G371:G377)</f>
        <v>360</v>
      </c>
      <c r="H378" s="33">
        <f t="shared" ref="H378:O378" si="65">SUM(H371:H377)</f>
        <v>360</v>
      </c>
      <c r="I378" s="33">
        <f t="shared" si="65"/>
        <v>0</v>
      </c>
      <c r="J378" s="33">
        <f t="shared" si="65"/>
        <v>0</v>
      </c>
      <c r="K378" s="33">
        <f t="shared" si="65"/>
        <v>0</v>
      </c>
      <c r="L378" s="33">
        <f t="shared" si="65"/>
        <v>0</v>
      </c>
      <c r="M378" s="33">
        <f t="shared" si="65"/>
        <v>0</v>
      </c>
      <c r="N378" s="33">
        <f t="shared" si="65"/>
        <v>0</v>
      </c>
      <c r="O378" s="33">
        <f t="shared" si="65"/>
        <v>0</v>
      </c>
      <c r="P378" s="33"/>
      <c r="Q378" s="33"/>
      <c r="R378" s="33"/>
    </row>
    <row r="379" spans="1:18" x14ac:dyDescent="0.15">
      <c r="A379" s="20" t="s">
        <v>1759</v>
      </c>
      <c r="B379" s="24" t="s">
        <v>14</v>
      </c>
      <c r="C379" s="43" t="s">
        <v>201</v>
      </c>
      <c r="D379" s="43" t="s">
        <v>880</v>
      </c>
      <c r="E379" s="33" t="s">
        <v>1323</v>
      </c>
      <c r="F379" s="33" t="s">
        <v>1323</v>
      </c>
      <c r="G379" s="33">
        <v>0</v>
      </c>
      <c r="H379" s="33">
        <v>0</v>
      </c>
      <c r="I379" s="33">
        <v>0</v>
      </c>
      <c r="J379" s="33">
        <v>48</v>
      </c>
      <c r="K379" s="33">
        <v>48</v>
      </c>
      <c r="L379" s="33">
        <v>0</v>
      </c>
      <c r="M379" s="33">
        <v>0</v>
      </c>
      <c r="N379" s="33">
        <v>0</v>
      </c>
      <c r="O379" s="33">
        <v>0</v>
      </c>
      <c r="P379" s="35">
        <v>50</v>
      </c>
      <c r="Q379" s="33" t="s">
        <v>2633</v>
      </c>
      <c r="R379" s="33">
        <v>48</v>
      </c>
    </row>
    <row r="380" spans="1:18" x14ac:dyDescent="0.15">
      <c r="A380" s="20" t="s">
        <v>1759</v>
      </c>
      <c r="B380" s="24" t="s">
        <v>14</v>
      </c>
      <c r="C380" s="43" t="s">
        <v>201</v>
      </c>
      <c r="D380" s="43" t="s">
        <v>879</v>
      </c>
      <c r="E380" s="33" t="s">
        <v>1193</v>
      </c>
      <c r="F380" s="33" t="s">
        <v>1193</v>
      </c>
      <c r="G380" s="33">
        <v>0</v>
      </c>
      <c r="H380" s="33">
        <v>0</v>
      </c>
      <c r="I380" s="33">
        <v>0</v>
      </c>
      <c r="J380" s="33">
        <v>48</v>
      </c>
      <c r="K380" s="33">
        <v>48</v>
      </c>
      <c r="L380" s="33">
        <v>0</v>
      </c>
      <c r="M380" s="33">
        <v>0</v>
      </c>
      <c r="N380" s="33">
        <v>0</v>
      </c>
      <c r="O380" s="33">
        <v>0</v>
      </c>
      <c r="P380" s="33">
        <v>12</v>
      </c>
      <c r="Q380" s="33" t="s">
        <v>1957</v>
      </c>
      <c r="R380" s="33">
        <v>48</v>
      </c>
    </row>
    <row r="381" spans="1:18" x14ac:dyDescent="0.15">
      <c r="A381" s="20" t="s">
        <v>1759</v>
      </c>
      <c r="B381" s="24" t="s">
        <v>14</v>
      </c>
      <c r="C381" s="43" t="s">
        <v>201</v>
      </c>
      <c r="D381" s="43" t="s">
        <v>878</v>
      </c>
      <c r="E381" s="33" t="s">
        <v>1193</v>
      </c>
      <c r="F381" s="33" t="s">
        <v>1193</v>
      </c>
      <c r="G381" s="33">
        <v>0</v>
      </c>
      <c r="H381" s="33">
        <v>0</v>
      </c>
      <c r="I381" s="33">
        <v>0</v>
      </c>
      <c r="J381" s="33">
        <v>48</v>
      </c>
      <c r="K381" s="33">
        <v>48</v>
      </c>
      <c r="L381" s="33">
        <v>0</v>
      </c>
      <c r="M381" s="33">
        <v>0</v>
      </c>
      <c r="N381" s="33">
        <v>0</v>
      </c>
      <c r="O381" s="33">
        <v>0</v>
      </c>
      <c r="P381" s="33">
        <v>12</v>
      </c>
      <c r="Q381" s="33" t="s">
        <v>1957</v>
      </c>
      <c r="R381" s="33">
        <v>48</v>
      </c>
    </row>
    <row r="382" spans="1:18" x14ac:dyDescent="0.15">
      <c r="A382" s="20" t="s">
        <v>1759</v>
      </c>
      <c r="B382" s="24" t="s">
        <v>14</v>
      </c>
      <c r="C382" s="43" t="s">
        <v>201</v>
      </c>
      <c r="D382" s="43" t="s">
        <v>881</v>
      </c>
      <c r="E382" s="33" t="s">
        <v>1193</v>
      </c>
      <c r="F382" s="33" t="s">
        <v>1193</v>
      </c>
      <c r="G382" s="33">
        <v>0</v>
      </c>
      <c r="H382" s="33">
        <v>0</v>
      </c>
      <c r="I382" s="33">
        <v>0</v>
      </c>
      <c r="J382" s="33">
        <v>48</v>
      </c>
      <c r="K382" s="33">
        <v>48</v>
      </c>
      <c r="L382" s="33">
        <v>0</v>
      </c>
      <c r="M382" s="33">
        <v>0</v>
      </c>
      <c r="N382" s="33">
        <v>0</v>
      </c>
      <c r="O382" s="33">
        <v>0</v>
      </c>
      <c r="P382" s="33">
        <v>12</v>
      </c>
      <c r="Q382" s="33" t="s">
        <v>1957</v>
      </c>
      <c r="R382" s="33">
        <v>48</v>
      </c>
    </row>
    <row r="383" spans="1:18" x14ac:dyDescent="0.15">
      <c r="A383" s="20"/>
      <c r="B383" s="24"/>
      <c r="C383" s="43" t="s">
        <v>2714</v>
      </c>
      <c r="D383" s="43"/>
      <c r="E383" s="33"/>
      <c r="F383" s="33"/>
      <c r="G383" s="33">
        <f>SUM(G379:G382)</f>
        <v>0</v>
      </c>
      <c r="H383" s="33">
        <f t="shared" ref="H383:O383" si="66">SUM(H379:H382)</f>
        <v>0</v>
      </c>
      <c r="I383" s="33">
        <f t="shared" si="66"/>
        <v>0</v>
      </c>
      <c r="J383" s="33">
        <f t="shared" si="66"/>
        <v>192</v>
      </c>
      <c r="K383" s="33">
        <f t="shared" si="66"/>
        <v>192</v>
      </c>
      <c r="L383" s="33">
        <f t="shared" si="66"/>
        <v>0</v>
      </c>
      <c r="M383" s="33">
        <f t="shared" si="66"/>
        <v>0</v>
      </c>
      <c r="N383" s="33">
        <f t="shared" si="66"/>
        <v>0</v>
      </c>
      <c r="O383" s="33">
        <f t="shared" si="66"/>
        <v>0</v>
      </c>
      <c r="P383" s="33"/>
      <c r="Q383" s="33"/>
      <c r="R383" s="33"/>
    </row>
    <row r="384" spans="1:18" x14ac:dyDescent="0.15">
      <c r="A384" s="20" t="s">
        <v>1759</v>
      </c>
      <c r="B384" s="24" t="s">
        <v>14</v>
      </c>
      <c r="C384" s="43" t="s">
        <v>383</v>
      </c>
      <c r="D384" s="43" t="s">
        <v>763</v>
      </c>
      <c r="E384" s="33" t="s">
        <v>1193</v>
      </c>
      <c r="F384" s="33" t="s">
        <v>1193</v>
      </c>
      <c r="G384" s="33">
        <v>60</v>
      </c>
      <c r="H384" s="33">
        <v>60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21</v>
      </c>
      <c r="Q384" s="33" t="s">
        <v>2621</v>
      </c>
      <c r="R384" s="33">
        <v>60</v>
      </c>
    </row>
    <row r="385" spans="1:18" x14ac:dyDescent="0.15">
      <c r="A385" s="20" t="s">
        <v>1759</v>
      </c>
      <c r="B385" s="24" t="s">
        <v>14</v>
      </c>
      <c r="C385" s="43" t="s">
        <v>383</v>
      </c>
      <c r="D385" s="43" t="s">
        <v>702</v>
      </c>
      <c r="E385" s="33" t="s">
        <v>1323</v>
      </c>
      <c r="F385" s="33" t="s">
        <v>1323</v>
      </c>
      <c r="G385" s="33">
        <v>30</v>
      </c>
      <c r="H385" s="33">
        <v>30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53</v>
      </c>
      <c r="Q385" s="33" t="s">
        <v>693</v>
      </c>
      <c r="R385" s="33">
        <v>30</v>
      </c>
    </row>
    <row r="386" spans="1:18" x14ac:dyDescent="0.15">
      <c r="A386" s="20" t="s">
        <v>1759</v>
      </c>
      <c r="B386" s="24" t="s">
        <v>14</v>
      </c>
      <c r="C386" s="43" t="s">
        <v>383</v>
      </c>
      <c r="D386" s="43" t="s">
        <v>686</v>
      </c>
      <c r="E386" s="33" t="s">
        <v>1193</v>
      </c>
      <c r="F386" s="33" t="s">
        <v>1193</v>
      </c>
      <c r="G386" s="33">
        <v>0</v>
      </c>
      <c r="H386" s="33">
        <v>0</v>
      </c>
      <c r="I386" s="33">
        <v>0</v>
      </c>
      <c r="J386" s="33">
        <v>30</v>
      </c>
      <c r="K386" s="33">
        <v>30</v>
      </c>
      <c r="L386" s="33">
        <v>0</v>
      </c>
      <c r="M386" s="33">
        <v>14</v>
      </c>
      <c r="N386" s="33">
        <v>14</v>
      </c>
      <c r="O386" s="33">
        <v>0</v>
      </c>
      <c r="P386" s="33">
        <v>12</v>
      </c>
      <c r="Q386" s="33" t="s">
        <v>1957</v>
      </c>
      <c r="R386" s="33">
        <v>16</v>
      </c>
    </row>
    <row r="387" spans="1:18" x14ac:dyDescent="0.15">
      <c r="A387" s="20"/>
      <c r="B387" s="24"/>
      <c r="C387" s="43" t="s">
        <v>2715</v>
      </c>
      <c r="D387" s="43"/>
      <c r="E387" s="33"/>
      <c r="F387" s="33"/>
      <c r="G387" s="33">
        <f>SUM(G384:G386)</f>
        <v>90</v>
      </c>
      <c r="H387" s="33">
        <f t="shared" ref="H387:O387" si="67">SUM(H384:H386)</f>
        <v>90</v>
      </c>
      <c r="I387" s="33">
        <f t="shared" si="67"/>
        <v>0</v>
      </c>
      <c r="J387" s="33">
        <f t="shared" si="67"/>
        <v>30</v>
      </c>
      <c r="K387" s="33">
        <f t="shared" si="67"/>
        <v>30</v>
      </c>
      <c r="L387" s="33">
        <f t="shared" si="67"/>
        <v>0</v>
      </c>
      <c r="M387" s="33">
        <f t="shared" si="67"/>
        <v>14</v>
      </c>
      <c r="N387" s="33">
        <f t="shared" si="67"/>
        <v>14</v>
      </c>
      <c r="O387" s="33">
        <f t="shared" si="67"/>
        <v>0</v>
      </c>
      <c r="P387" s="33"/>
      <c r="Q387" s="33"/>
      <c r="R387" s="33"/>
    </row>
    <row r="388" spans="1:18" x14ac:dyDescent="0.15">
      <c r="A388" s="20" t="s">
        <v>1759</v>
      </c>
      <c r="B388" s="24" t="s">
        <v>14</v>
      </c>
      <c r="C388" s="43" t="s">
        <v>152</v>
      </c>
      <c r="D388" s="43" t="s">
        <v>2598</v>
      </c>
      <c r="E388" s="33" t="s">
        <v>1321</v>
      </c>
      <c r="F388" s="33" t="s">
        <v>1321</v>
      </c>
      <c r="G388" s="33">
        <v>57</v>
      </c>
      <c r="H388" s="33">
        <v>57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1</v>
      </c>
      <c r="Q388" s="33" t="s">
        <v>2114</v>
      </c>
      <c r="R388" s="33">
        <v>57</v>
      </c>
    </row>
    <row r="389" spans="1:18" x14ac:dyDescent="0.15">
      <c r="A389" s="20" t="s">
        <v>1759</v>
      </c>
      <c r="B389" s="24" t="s">
        <v>14</v>
      </c>
      <c r="C389" s="43" t="s">
        <v>152</v>
      </c>
      <c r="D389" s="43" t="s">
        <v>2599</v>
      </c>
      <c r="E389" s="33" t="s">
        <v>1321</v>
      </c>
      <c r="F389" s="33" t="s">
        <v>1321</v>
      </c>
      <c r="G389" s="33">
        <v>28</v>
      </c>
      <c r="H389" s="33">
        <v>28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54</v>
      </c>
      <c r="Q389" s="33" t="s">
        <v>2392</v>
      </c>
      <c r="R389" s="33">
        <v>28</v>
      </c>
    </row>
    <row r="390" spans="1:18" x14ac:dyDescent="0.15">
      <c r="A390" s="20"/>
      <c r="B390" s="24"/>
      <c r="C390" s="43" t="s">
        <v>2716</v>
      </c>
      <c r="D390" s="43"/>
      <c r="E390" s="33"/>
      <c r="F390" s="33"/>
      <c r="G390" s="33">
        <f>SUM(G388:G389)</f>
        <v>85</v>
      </c>
      <c r="H390" s="33">
        <f t="shared" ref="H390:O390" si="68">SUM(H388:H389)</f>
        <v>85</v>
      </c>
      <c r="I390" s="33">
        <f t="shared" si="68"/>
        <v>0</v>
      </c>
      <c r="J390" s="33">
        <f t="shared" si="68"/>
        <v>0</v>
      </c>
      <c r="K390" s="33">
        <f t="shared" si="68"/>
        <v>0</v>
      </c>
      <c r="L390" s="33">
        <f t="shared" si="68"/>
        <v>0</v>
      </c>
      <c r="M390" s="33">
        <f t="shared" si="68"/>
        <v>0</v>
      </c>
      <c r="N390" s="33">
        <f t="shared" si="68"/>
        <v>0</v>
      </c>
      <c r="O390" s="33">
        <f t="shared" si="68"/>
        <v>0</v>
      </c>
      <c r="P390" s="33"/>
      <c r="Q390" s="33"/>
      <c r="R390" s="33"/>
    </row>
    <row r="391" spans="1:18" x14ac:dyDescent="0.15">
      <c r="A391" s="20" t="s">
        <v>1759</v>
      </c>
      <c r="B391" s="24" t="s">
        <v>14</v>
      </c>
      <c r="C391" s="43" t="s">
        <v>112</v>
      </c>
      <c r="D391" s="43" t="s">
        <v>530</v>
      </c>
      <c r="E391" s="33" t="s">
        <v>1193</v>
      </c>
      <c r="F391" s="33" t="s">
        <v>1193</v>
      </c>
      <c r="G391" s="33">
        <v>0</v>
      </c>
      <c r="H391" s="33">
        <v>0</v>
      </c>
      <c r="I391" s="33">
        <v>0</v>
      </c>
      <c r="J391" s="33">
        <v>25</v>
      </c>
      <c r="K391" s="33">
        <v>25</v>
      </c>
      <c r="L391" s="33">
        <v>0</v>
      </c>
      <c r="M391" s="33">
        <v>0</v>
      </c>
      <c r="N391" s="33">
        <v>0</v>
      </c>
      <c r="O391" s="33">
        <v>0</v>
      </c>
      <c r="P391" s="33">
        <v>12</v>
      </c>
      <c r="Q391" s="33" t="s">
        <v>1957</v>
      </c>
      <c r="R391" s="33">
        <v>25</v>
      </c>
    </row>
    <row r="392" spans="1:18" x14ac:dyDescent="0.15">
      <c r="A392" s="20" t="s">
        <v>1759</v>
      </c>
      <c r="B392" s="24" t="s">
        <v>14</v>
      </c>
      <c r="C392" s="43" t="s">
        <v>112</v>
      </c>
      <c r="D392" s="43" t="s">
        <v>587</v>
      </c>
      <c r="E392" s="33" t="s">
        <v>1323</v>
      </c>
      <c r="F392" s="33" t="s">
        <v>1323</v>
      </c>
      <c r="G392" s="33">
        <v>0</v>
      </c>
      <c r="H392" s="33">
        <v>0</v>
      </c>
      <c r="I392" s="33">
        <v>0</v>
      </c>
      <c r="J392" s="33">
        <v>20</v>
      </c>
      <c r="K392" s="33">
        <v>20</v>
      </c>
      <c r="L392" s="33">
        <v>0</v>
      </c>
      <c r="M392" s="33">
        <v>0</v>
      </c>
      <c r="N392" s="33">
        <v>0</v>
      </c>
      <c r="O392" s="33">
        <v>0</v>
      </c>
      <c r="P392" s="33">
        <v>50</v>
      </c>
      <c r="Q392" s="33" t="s">
        <v>2633</v>
      </c>
      <c r="R392" s="33">
        <v>20</v>
      </c>
    </row>
    <row r="393" spans="1:18" x14ac:dyDescent="0.15">
      <c r="A393" s="20" t="s">
        <v>1759</v>
      </c>
      <c r="B393" s="24" t="s">
        <v>14</v>
      </c>
      <c r="C393" s="43" t="s">
        <v>112</v>
      </c>
      <c r="D393" s="43" t="s">
        <v>523</v>
      </c>
      <c r="E393" s="33" t="s">
        <v>1193</v>
      </c>
      <c r="F393" s="33" t="s">
        <v>1193</v>
      </c>
      <c r="G393" s="33">
        <v>40</v>
      </c>
      <c r="H393" s="33">
        <v>40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21</v>
      </c>
      <c r="Q393" s="33" t="s">
        <v>2621</v>
      </c>
      <c r="R393" s="33">
        <v>40</v>
      </c>
    </row>
    <row r="394" spans="1:18" x14ac:dyDescent="0.15">
      <c r="A394" s="20" t="s">
        <v>1759</v>
      </c>
      <c r="B394" s="24" t="s">
        <v>14</v>
      </c>
      <c r="C394" s="43" t="s">
        <v>112</v>
      </c>
      <c r="D394" s="43" t="s">
        <v>536</v>
      </c>
      <c r="E394" s="33" t="s">
        <v>1322</v>
      </c>
      <c r="F394" s="33" t="s">
        <v>1322</v>
      </c>
      <c r="G394" s="33">
        <v>45</v>
      </c>
      <c r="H394" s="33">
        <v>45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1</v>
      </c>
      <c r="Q394" s="33" t="s">
        <v>2114</v>
      </c>
      <c r="R394" s="33">
        <v>45</v>
      </c>
    </row>
    <row r="395" spans="1:18" x14ac:dyDescent="0.15">
      <c r="A395" s="20" t="s">
        <v>1759</v>
      </c>
      <c r="B395" s="24" t="s">
        <v>14</v>
      </c>
      <c r="C395" s="43" t="s">
        <v>112</v>
      </c>
      <c r="D395" s="43" t="s">
        <v>538</v>
      </c>
      <c r="E395" s="33" t="s">
        <v>1323</v>
      </c>
      <c r="F395" s="33" t="s">
        <v>1323</v>
      </c>
      <c r="G395" s="33">
        <v>45</v>
      </c>
      <c r="H395" s="33">
        <v>45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54</v>
      </c>
      <c r="Q395" s="33" t="s">
        <v>2392</v>
      </c>
      <c r="R395" s="33">
        <v>45</v>
      </c>
    </row>
    <row r="396" spans="1:18" x14ac:dyDescent="0.15">
      <c r="A396" s="20" t="s">
        <v>1759</v>
      </c>
      <c r="B396" s="24" t="s">
        <v>14</v>
      </c>
      <c r="C396" s="43" t="s">
        <v>112</v>
      </c>
      <c r="D396" s="43" t="s">
        <v>495</v>
      </c>
      <c r="E396" s="33" t="s">
        <v>1193</v>
      </c>
      <c r="F396" s="33" t="s">
        <v>1193</v>
      </c>
      <c r="G396" s="33">
        <v>15</v>
      </c>
      <c r="H396" s="33">
        <v>15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61</v>
      </c>
      <c r="Q396" s="33" t="s">
        <v>2622</v>
      </c>
      <c r="R396" s="33">
        <v>15</v>
      </c>
    </row>
    <row r="397" spans="1:18" x14ac:dyDescent="0.15">
      <c r="A397" s="20"/>
      <c r="B397" s="24"/>
      <c r="C397" s="43" t="s">
        <v>2717</v>
      </c>
      <c r="D397" s="43"/>
      <c r="E397" s="33"/>
      <c r="F397" s="33"/>
      <c r="G397" s="33">
        <f>SUM(G391:G396)</f>
        <v>145</v>
      </c>
      <c r="H397" s="33">
        <f t="shared" ref="H397:O397" si="69">SUM(H391:H396)</f>
        <v>145</v>
      </c>
      <c r="I397" s="33">
        <f t="shared" si="69"/>
        <v>0</v>
      </c>
      <c r="J397" s="33">
        <f t="shared" si="69"/>
        <v>45</v>
      </c>
      <c r="K397" s="33">
        <f t="shared" si="69"/>
        <v>45</v>
      </c>
      <c r="L397" s="33">
        <f t="shared" si="69"/>
        <v>0</v>
      </c>
      <c r="M397" s="33">
        <f t="shared" si="69"/>
        <v>0</v>
      </c>
      <c r="N397" s="33">
        <f t="shared" si="69"/>
        <v>0</v>
      </c>
      <c r="O397" s="33">
        <f t="shared" si="69"/>
        <v>0</v>
      </c>
      <c r="P397" s="33"/>
      <c r="Q397" s="33"/>
      <c r="R397" s="33"/>
    </row>
    <row r="398" spans="1:18" x14ac:dyDescent="0.15">
      <c r="A398" s="20" t="s">
        <v>1759</v>
      </c>
      <c r="B398" s="24" t="s">
        <v>14</v>
      </c>
      <c r="C398" s="43" t="s">
        <v>247</v>
      </c>
      <c r="D398" s="43" t="s">
        <v>491</v>
      </c>
      <c r="E398" s="33" t="s">
        <v>1193</v>
      </c>
      <c r="F398" s="33" t="s">
        <v>2620</v>
      </c>
      <c r="G398" s="33">
        <v>0</v>
      </c>
      <c r="H398" s="33">
        <v>0</v>
      </c>
      <c r="I398" s="33">
        <v>0</v>
      </c>
      <c r="J398" s="33">
        <v>60</v>
      </c>
      <c r="K398" s="33">
        <v>60</v>
      </c>
      <c r="L398" s="33">
        <v>0</v>
      </c>
      <c r="M398" s="33">
        <v>60</v>
      </c>
      <c r="N398" s="33">
        <v>60</v>
      </c>
      <c r="O398" s="33">
        <v>0</v>
      </c>
      <c r="P398" s="33"/>
      <c r="Q398" s="33" t="s">
        <v>433</v>
      </c>
      <c r="R398" s="33">
        <v>0</v>
      </c>
    </row>
    <row r="399" spans="1:18" x14ac:dyDescent="0.15">
      <c r="A399" s="20" t="s">
        <v>1759</v>
      </c>
      <c r="B399" s="24" t="s">
        <v>14</v>
      </c>
      <c r="C399" s="43" t="s">
        <v>247</v>
      </c>
      <c r="D399" s="43" t="s">
        <v>634</v>
      </c>
      <c r="E399" s="33" t="s">
        <v>1193</v>
      </c>
      <c r="F399" s="33" t="s">
        <v>2620</v>
      </c>
      <c r="G399" s="33">
        <v>0</v>
      </c>
      <c r="H399" s="33">
        <v>0</v>
      </c>
      <c r="I399" s="33">
        <v>0</v>
      </c>
      <c r="J399" s="33">
        <v>60</v>
      </c>
      <c r="K399" s="33">
        <v>60</v>
      </c>
      <c r="L399" s="33">
        <v>0</v>
      </c>
      <c r="M399" s="33">
        <v>60</v>
      </c>
      <c r="N399" s="33">
        <v>60</v>
      </c>
      <c r="O399" s="33">
        <v>0</v>
      </c>
      <c r="P399" s="33"/>
      <c r="Q399" s="33" t="s">
        <v>433</v>
      </c>
      <c r="R399" s="33">
        <v>0</v>
      </c>
    </row>
    <row r="400" spans="1:18" x14ac:dyDescent="0.15">
      <c r="A400" s="20" t="s">
        <v>1759</v>
      </c>
      <c r="B400" s="24" t="s">
        <v>14</v>
      </c>
      <c r="C400" s="43" t="s">
        <v>247</v>
      </c>
      <c r="D400" s="43" t="s">
        <v>633</v>
      </c>
      <c r="E400" s="33" t="s">
        <v>1193</v>
      </c>
      <c r="F400" s="33" t="s">
        <v>2620</v>
      </c>
      <c r="G400" s="33">
        <v>0</v>
      </c>
      <c r="H400" s="33">
        <v>0</v>
      </c>
      <c r="I400" s="33">
        <v>0</v>
      </c>
      <c r="J400" s="33">
        <v>60</v>
      </c>
      <c r="K400" s="33">
        <v>60</v>
      </c>
      <c r="L400" s="33">
        <v>0</v>
      </c>
      <c r="M400" s="33">
        <v>60</v>
      </c>
      <c r="N400" s="33">
        <v>60</v>
      </c>
      <c r="O400" s="33">
        <v>0</v>
      </c>
      <c r="P400" s="33"/>
      <c r="Q400" s="33" t="s">
        <v>433</v>
      </c>
      <c r="R400" s="33">
        <v>0</v>
      </c>
    </row>
    <row r="401" spans="1:18" x14ac:dyDescent="0.15">
      <c r="A401" s="20" t="s">
        <v>1759</v>
      </c>
      <c r="B401" s="24" t="s">
        <v>14</v>
      </c>
      <c r="C401" s="43" t="s">
        <v>247</v>
      </c>
      <c r="D401" s="43" t="s">
        <v>513</v>
      </c>
      <c r="E401" s="33" t="s">
        <v>1193</v>
      </c>
      <c r="F401" s="33" t="s">
        <v>2620</v>
      </c>
      <c r="G401" s="33">
        <v>0</v>
      </c>
      <c r="H401" s="33">
        <v>0</v>
      </c>
      <c r="I401" s="33">
        <v>0</v>
      </c>
      <c r="J401" s="33">
        <v>53</v>
      </c>
      <c r="K401" s="33">
        <v>53</v>
      </c>
      <c r="L401" s="33">
        <v>0</v>
      </c>
      <c r="M401" s="33">
        <v>53</v>
      </c>
      <c r="N401" s="33">
        <v>53</v>
      </c>
      <c r="O401" s="33">
        <v>0</v>
      </c>
      <c r="P401" s="33"/>
      <c r="Q401" s="33" t="s">
        <v>433</v>
      </c>
      <c r="R401" s="33">
        <v>0</v>
      </c>
    </row>
    <row r="402" spans="1:18" x14ac:dyDescent="0.15">
      <c r="A402" s="20" t="s">
        <v>1759</v>
      </c>
      <c r="B402" s="24" t="s">
        <v>14</v>
      </c>
      <c r="C402" s="43" t="s">
        <v>247</v>
      </c>
      <c r="D402" s="43" t="s">
        <v>514</v>
      </c>
      <c r="E402" s="33" t="s">
        <v>1193</v>
      </c>
      <c r="F402" s="33" t="s">
        <v>1193</v>
      </c>
      <c r="G402" s="33">
        <v>0</v>
      </c>
      <c r="H402" s="33">
        <v>0</v>
      </c>
      <c r="I402" s="33">
        <v>0</v>
      </c>
      <c r="J402" s="33">
        <v>60</v>
      </c>
      <c r="K402" s="33">
        <v>60</v>
      </c>
      <c r="L402" s="33">
        <v>0</v>
      </c>
      <c r="M402" s="33">
        <v>0</v>
      </c>
      <c r="N402" s="33">
        <v>0</v>
      </c>
      <c r="O402" s="33">
        <v>0</v>
      </c>
      <c r="P402" s="33">
        <v>12</v>
      </c>
      <c r="Q402" s="33" t="s">
        <v>1957</v>
      </c>
      <c r="R402" s="33">
        <v>60</v>
      </c>
    </row>
    <row r="403" spans="1:18" x14ac:dyDescent="0.15">
      <c r="A403" s="20" t="s">
        <v>1759</v>
      </c>
      <c r="B403" s="24" t="s">
        <v>14</v>
      </c>
      <c r="C403" s="43" t="s">
        <v>247</v>
      </c>
      <c r="D403" s="43" t="s">
        <v>515</v>
      </c>
      <c r="E403" s="33" t="s">
        <v>1193</v>
      </c>
      <c r="F403" s="33" t="s">
        <v>1193</v>
      </c>
      <c r="G403" s="33">
        <v>0</v>
      </c>
      <c r="H403" s="33">
        <v>0</v>
      </c>
      <c r="I403" s="33">
        <v>0</v>
      </c>
      <c r="J403" s="33">
        <v>60</v>
      </c>
      <c r="K403" s="33">
        <v>60</v>
      </c>
      <c r="L403" s="33">
        <v>0</v>
      </c>
      <c r="M403" s="33">
        <v>0</v>
      </c>
      <c r="N403" s="33">
        <v>0</v>
      </c>
      <c r="O403" s="33">
        <v>0</v>
      </c>
      <c r="P403" s="33">
        <v>12</v>
      </c>
      <c r="Q403" s="33" t="s">
        <v>1957</v>
      </c>
      <c r="R403" s="33">
        <v>60</v>
      </c>
    </row>
    <row r="404" spans="1:18" x14ac:dyDescent="0.15">
      <c r="A404" s="20" t="s">
        <v>1759</v>
      </c>
      <c r="B404" s="24" t="s">
        <v>14</v>
      </c>
      <c r="C404" s="43" t="s">
        <v>247</v>
      </c>
      <c r="D404" s="43" t="s">
        <v>2600</v>
      </c>
      <c r="E404" s="33" t="s">
        <v>1193</v>
      </c>
      <c r="F404" s="33" t="s">
        <v>1193</v>
      </c>
      <c r="G404" s="33">
        <v>0</v>
      </c>
      <c r="H404" s="33">
        <v>0</v>
      </c>
      <c r="I404" s="33">
        <v>0</v>
      </c>
      <c r="J404" s="33">
        <v>60</v>
      </c>
      <c r="K404" s="33">
        <v>60</v>
      </c>
      <c r="L404" s="33">
        <v>0</v>
      </c>
      <c r="M404" s="33">
        <v>0</v>
      </c>
      <c r="N404" s="33">
        <v>0</v>
      </c>
      <c r="O404" s="33">
        <v>0</v>
      </c>
      <c r="P404" s="33">
        <v>12</v>
      </c>
      <c r="Q404" s="33" t="s">
        <v>1957</v>
      </c>
      <c r="R404" s="33">
        <v>60</v>
      </c>
    </row>
    <row r="405" spans="1:18" x14ac:dyDescent="0.15">
      <c r="A405" s="20"/>
      <c r="B405" s="24"/>
      <c r="C405" s="43" t="s">
        <v>2718</v>
      </c>
      <c r="D405" s="43"/>
      <c r="E405" s="33"/>
      <c r="F405" s="33"/>
      <c r="G405" s="33">
        <f>SUM(G398:G404)</f>
        <v>0</v>
      </c>
      <c r="H405" s="33">
        <f t="shared" ref="H405:O405" si="70">SUM(H398:H404)</f>
        <v>0</v>
      </c>
      <c r="I405" s="33">
        <f t="shared" si="70"/>
        <v>0</v>
      </c>
      <c r="J405" s="33">
        <f t="shared" si="70"/>
        <v>413</v>
      </c>
      <c r="K405" s="33">
        <f t="shared" si="70"/>
        <v>413</v>
      </c>
      <c r="L405" s="33">
        <f t="shared" si="70"/>
        <v>0</v>
      </c>
      <c r="M405" s="33">
        <f t="shared" si="70"/>
        <v>233</v>
      </c>
      <c r="N405" s="33">
        <f t="shared" si="70"/>
        <v>233</v>
      </c>
      <c r="O405" s="33">
        <f t="shared" si="70"/>
        <v>0</v>
      </c>
      <c r="P405" s="33"/>
      <c r="Q405" s="33"/>
      <c r="R405" s="33"/>
    </row>
    <row r="406" spans="1:18" x14ac:dyDescent="0.15">
      <c r="A406" s="20" t="s">
        <v>1759</v>
      </c>
      <c r="B406" s="24" t="s">
        <v>14</v>
      </c>
      <c r="C406" s="43" t="s">
        <v>217</v>
      </c>
      <c r="D406" s="43" t="s">
        <v>940</v>
      </c>
      <c r="E406" s="33" t="s">
        <v>1193</v>
      </c>
      <c r="F406" s="33" t="s">
        <v>1193</v>
      </c>
      <c r="G406" s="33">
        <v>30</v>
      </c>
      <c r="H406" s="33">
        <v>30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21</v>
      </c>
      <c r="Q406" s="33" t="s">
        <v>2621</v>
      </c>
      <c r="R406" s="33">
        <v>30</v>
      </c>
    </row>
    <row r="407" spans="1:18" x14ac:dyDescent="0.15">
      <c r="A407" s="20" t="s">
        <v>1759</v>
      </c>
      <c r="B407" s="24" t="s">
        <v>14</v>
      </c>
      <c r="C407" s="43" t="s">
        <v>217</v>
      </c>
      <c r="D407" s="43" t="s">
        <v>941</v>
      </c>
      <c r="E407" s="33" t="s">
        <v>1322</v>
      </c>
      <c r="F407" s="33" t="s">
        <v>1323</v>
      </c>
      <c r="G407" s="33">
        <v>38</v>
      </c>
      <c r="H407" s="33">
        <v>38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6</v>
      </c>
      <c r="Q407" s="33" t="s">
        <v>2391</v>
      </c>
      <c r="R407" s="33">
        <v>38</v>
      </c>
    </row>
    <row r="408" spans="1:18" x14ac:dyDescent="0.15">
      <c r="A408" s="20" t="s">
        <v>1759</v>
      </c>
      <c r="B408" s="24" t="s">
        <v>14</v>
      </c>
      <c r="C408" s="43" t="s">
        <v>217</v>
      </c>
      <c r="D408" s="43" t="s">
        <v>523</v>
      </c>
      <c r="E408" s="33" t="s">
        <v>1323</v>
      </c>
      <c r="F408" s="33" t="s">
        <v>1323</v>
      </c>
      <c r="G408" s="33">
        <v>38</v>
      </c>
      <c r="H408" s="33">
        <v>38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53</v>
      </c>
      <c r="Q408" s="33" t="s">
        <v>693</v>
      </c>
      <c r="R408" s="33">
        <v>38</v>
      </c>
    </row>
    <row r="409" spans="1:18" x14ac:dyDescent="0.15">
      <c r="A409" s="20" t="s">
        <v>1759</v>
      </c>
      <c r="B409" s="24" t="s">
        <v>14</v>
      </c>
      <c r="C409" s="43" t="s">
        <v>217</v>
      </c>
      <c r="D409" s="43" t="s">
        <v>524</v>
      </c>
      <c r="E409" s="33" t="s">
        <v>1322</v>
      </c>
      <c r="F409" s="33" t="s">
        <v>1322</v>
      </c>
      <c r="G409" s="33">
        <v>34</v>
      </c>
      <c r="H409" s="33">
        <v>34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6</v>
      </c>
      <c r="Q409" s="33" t="s">
        <v>2391</v>
      </c>
      <c r="R409" s="33">
        <v>34</v>
      </c>
    </row>
    <row r="410" spans="1:18" x14ac:dyDescent="0.15">
      <c r="A410" s="20" t="s">
        <v>1759</v>
      </c>
      <c r="B410" s="24" t="s">
        <v>14</v>
      </c>
      <c r="C410" s="43" t="s">
        <v>217</v>
      </c>
      <c r="D410" s="43" t="s">
        <v>495</v>
      </c>
      <c r="E410" s="33" t="s">
        <v>1322</v>
      </c>
      <c r="F410" s="33" t="s">
        <v>1322</v>
      </c>
      <c r="G410" s="33">
        <v>20</v>
      </c>
      <c r="H410" s="33">
        <v>20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61</v>
      </c>
      <c r="Q410" s="33" t="s">
        <v>2622</v>
      </c>
      <c r="R410" s="33">
        <v>20</v>
      </c>
    </row>
    <row r="411" spans="1:18" x14ac:dyDescent="0.15">
      <c r="A411" s="20"/>
      <c r="B411" s="24"/>
      <c r="C411" s="43" t="s">
        <v>2719</v>
      </c>
      <c r="D411" s="43"/>
      <c r="E411" s="33"/>
      <c r="F411" s="33"/>
      <c r="G411" s="33">
        <f>SUM(G406:G410)</f>
        <v>160</v>
      </c>
      <c r="H411" s="33">
        <f t="shared" ref="H411:O411" si="71">SUM(H406:H410)</f>
        <v>160</v>
      </c>
      <c r="I411" s="33">
        <f t="shared" si="71"/>
        <v>0</v>
      </c>
      <c r="J411" s="33">
        <f t="shared" si="71"/>
        <v>0</v>
      </c>
      <c r="K411" s="33">
        <f t="shared" si="71"/>
        <v>0</v>
      </c>
      <c r="L411" s="33">
        <f t="shared" si="71"/>
        <v>0</v>
      </c>
      <c r="M411" s="33">
        <f t="shared" si="71"/>
        <v>0</v>
      </c>
      <c r="N411" s="33">
        <f t="shared" si="71"/>
        <v>0</v>
      </c>
      <c r="O411" s="33">
        <f t="shared" si="71"/>
        <v>0</v>
      </c>
      <c r="P411" s="33"/>
      <c r="Q411" s="33"/>
      <c r="R411" s="33"/>
    </row>
    <row r="412" spans="1:18" x14ac:dyDescent="0.15">
      <c r="A412" s="20" t="s">
        <v>1759</v>
      </c>
      <c r="B412" s="24" t="s">
        <v>14</v>
      </c>
      <c r="C412" s="43" t="s">
        <v>2601</v>
      </c>
      <c r="D412" s="43" t="s">
        <v>979</v>
      </c>
      <c r="E412" s="33" t="s">
        <v>1193</v>
      </c>
      <c r="F412" s="33" t="s">
        <v>1193</v>
      </c>
      <c r="G412" s="33">
        <v>0</v>
      </c>
      <c r="H412" s="33">
        <v>0</v>
      </c>
      <c r="I412" s="33">
        <v>0</v>
      </c>
      <c r="J412" s="33">
        <v>48</v>
      </c>
      <c r="K412" s="33">
        <v>48</v>
      </c>
      <c r="L412" s="33">
        <v>0</v>
      </c>
      <c r="M412" s="33">
        <v>0</v>
      </c>
      <c r="N412" s="33">
        <v>0</v>
      </c>
      <c r="O412" s="33">
        <v>0</v>
      </c>
      <c r="P412" s="33">
        <v>53</v>
      </c>
      <c r="Q412" s="33" t="s">
        <v>693</v>
      </c>
      <c r="R412" s="33">
        <v>48</v>
      </c>
    </row>
    <row r="413" spans="1:18" x14ac:dyDescent="0.15">
      <c r="A413" s="20" t="s">
        <v>1759</v>
      </c>
      <c r="B413" s="24" t="s">
        <v>14</v>
      </c>
      <c r="C413" s="43" t="s">
        <v>2601</v>
      </c>
      <c r="D413" s="43" t="s">
        <v>980</v>
      </c>
      <c r="E413" s="33" t="s">
        <v>1193</v>
      </c>
      <c r="F413" s="33" t="s">
        <v>1193</v>
      </c>
      <c r="G413" s="33">
        <v>0</v>
      </c>
      <c r="H413" s="33">
        <v>0</v>
      </c>
      <c r="I413" s="33">
        <v>0</v>
      </c>
      <c r="J413" s="33">
        <v>59</v>
      </c>
      <c r="K413" s="33">
        <v>59</v>
      </c>
      <c r="L413" s="33">
        <v>0</v>
      </c>
      <c r="M413" s="33">
        <v>21</v>
      </c>
      <c r="N413" s="33">
        <v>21</v>
      </c>
      <c r="O413" s="33">
        <v>0</v>
      </c>
      <c r="P413" s="33">
        <v>12</v>
      </c>
      <c r="Q413" s="33" t="s">
        <v>1957</v>
      </c>
      <c r="R413" s="33">
        <v>38</v>
      </c>
    </row>
    <row r="414" spans="1:18" x14ac:dyDescent="0.15">
      <c r="A414" s="20"/>
      <c r="B414" s="24"/>
      <c r="C414" s="43" t="s">
        <v>2720</v>
      </c>
      <c r="D414" s="43"/>
      <c r="E414" s="33"/>
      <c r="F414" s="33"/>
      <c r="G414" s="33">
        <f>SUM(G412:G413)</f>
        <v>0</v>
      </c>
      <c r="H414" s="33">
        <f t="shared" ref="H414:O414" si="72">SUM(H412:H413)</f>
        <v>0</v>
      </c>
      <c r="I414" s="33">
        <f t="shared" si="72"/>
        <v>0</v>
      </c>
      <c r="J414" s="33">
        <f t="shared" si="72"/>
        <v>107</v>
      </c>
      <c r="K414" s="33">
        <f t="shared" si="72"/>
        <v>107</v>
      </c>
      <c r="L414" s="33">
        <f t="shared" si="72"/>
        <v>0</v>
      </c>
      <c r="M414" s="33">
        <f t="shared" si="72"/>
        <v>21</v>
      </c>
      <c r="N414" s="33">
        <f t="shared" si="72"/>
        <v>21</v>
      </c>
      <c r="O414" s="33">
        <f t="shared" si="72"/>
        <v>0</v>
      </c>
      <c r="P414" s="33"/>
      <c r="Q414" s="33"/>
      <c r="R414" s="33"/>
    </row>
    <row r="415" spans="1:18" x14ac:dyDescent="0.15">
      <c r="A415" s="20" t="s">
        <v>1759</v>
      </c>
      <c r="B415" s="24" t="s">
        <v>14</v>
      </c>
      <c r="C415" s="43" t="s">
        <v>90</v>
      </c>
      <c r="D415" s="43" t="s">
        <v>2602</v>
      </c>
      <c r="E415" s="33" t="s">
        <v>1193</v>
      </c>
      <c r="F415" s="33" t="s">
        <v>1323</v>
      </c>
      <c r="G415" s="33">
        <v>0</v>
      </c>
      <c r="H415" s="33">
        <v>0</v>
      </c>
      <c r="I415" s="33">
        <v>0</v>
      </c>
      <c r="J415" s="33">
        <v>42</v>
      </c>
      <c r="K415" s="33">
        <v>42</v>
      </c>
      <c r="L415" s="33">
        <v>0</v>
      </c>
      <c r="M415" s="33">
        <v>0</v>
      </c>
      <c r="N415" s="33">
        <v>0</v>
      </c>
      <c r="O415" s="33">
        <v>0</v>
      </c>
      <c r="P415" s="33">
        <v>12</v>
      </c>
      <c r="Q415" s="33" t="s">
        <v>1957</v>
      </c>
      <c r="R415" s="33">
        <v>42</v>
      </c>
    </row>
    <row r="416" spans="1:18" x14ac:dyDescent="0.15">
      <c r="A416" s="20"/>
      <c r="B416" s="24"/>
      <c r="C416" s="43" t="s">
        <v>2721</v>
      </c>
      <c r="D416" s="43"/>
      <c r="E416" s="33"/>
      <c r="F416" s="33"/>
      <c r="G416" s="33">
        <f>SUM(G415)</f>
        <v>0</v>
      </c>
      <c r="H416" s="33">
        <f t="shared" ref="H416:O416" si="73">SUM(H415)</f>
        <v>0</v>
      </c>
      <c r="I416" s="33">
        <f t="shared" si="73"/>
        <v>0</v>
      </c>
      <c r="J416" s="33">
        <f t="shared" si="73"/>
        <v>42</v>
      </c>
      <c r="K416" s="33">
        <f t="shared" si="73"/>
        <v>42</v>
      </c>
      <c r="L416" s="33">
        <f t="shared" si="73"/>
        <v>0</v>
      </c>
      <c r="M416" s="33">
        <f t="shared" si="73"/>
        <v>0</v>
      </c>
      <c r="N416" s="33">
        <f t="shared" si="73"/>
        <v>0</v>
      </c>
      <c r="O416" s="33">
        <f t="shared" si="73"/>
        <v>0</v>
      </c>
      <c r="P416" s="33"/>
      <c r="Q416" s="33"/>
      <c r="R416" s="33"/>
    </row>
    <row r="417" spans="1:18" x14ac:dyDescent="0.15">
      <c r="A417" s="20" t="s">
        <v>1759</v>
      </c>
      <c r="B417" s="24" t="s">
        <v>14</v>
      </c>
      <c r="C417" s="43" t="s">
        <v>226</v>
      </c>
      <c r="D417" s="43" t="s">
        <v>628</v>
      </c>
      <c r="E417" s="33" t="s">
        <v>1321</v>
      </c>
      <c r="F417" s="33" t="s">
        <v>1321</v>
      </c>
      <c r="G417" s="33">
        <v>12</v>
      </c>
      <c r="H417" s="33">
        <v>12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32</v>
      </c>
      <c r="Q417" s="33" t="s">
        <v>2618</v>
      </c>
      <c r="R417" s="33">
        <v>12</v>
      </c>
    </row>
    <row r="418" spans="1:18" x14ac:dyDescent="0.15">
      <c r="A418" s="20" t="s">
        <v>1759</v>
      </c>
      <c r="B418" s="24" t="s">
        <v>14</v>
      </c>
      <c r="C418" s="43" t="s">
        <v>226</v>
      </c>
      <c r="D418" s="43" t="s">
        <v>530</v>
      </c>
      <c r="E418" s="33" t="s">
        <v>1322</v>
      </c>
      <c r="F418" s="33" t="s">
        <v>1322</v>
      </c>
      <c r="G418" s="33">
        <v>59</v>
      </c>
      <c r="H418" s="33">
        <v>59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1</v>
      </c>
      <c r="Q418" s="33" t="s">
        <v>2114</v>
      </c>
      <c r="R418" s="33">
        <v>59</v>
      </c>
    </row>
    <row r="419" spans="1:18" x14ac:dyDescent="0.15">
      <c r="A419" s="20" t="s">
        <v>1759</v>
      </c>
      <c r="B419" s="24" t="s">
        <v>14</v>
      </c>
      <c r="C419" s="43" t="s">
        <v>226</v>
      </c>
      <c r="D419" s="43" t="s">
        <v>828</v>
      </c>
      <c r="E419" s="33" t="s">
        <v>1322</v>
      </c>
      <c r="F419" s="33" t="s">
        <v>1322</v>
      </c>
      <c r="G419" s="33">
        <v>42</v>
      </c>
      <c r="H419" s="33">
        <v>42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1</v>
      </c>
      <c r="Q419" s="33" t="s">
        <v>2114</v>
      </c>
      <c r="R419" s="33">
        <v>42</v>
      </c>
    </row>
    <row r="420" spans="1:18" x14ac:dyDescent="0.15">
      <c r="A420" s="20" t="s">
        <v>1759</v>
      </c>
      <c r="B420" s="24" t="s">
        <v>14</v>
      </c>
      <c r="C420" s="43" t="s">
        <v>226</v>
      </c>
      <c r="D420" s="43" t="s">
        <v>826</v>
      </c>
      <c r="E420" s="33" t="s">
        <v>1322</v>
      </c>
      <c r="F420" s="33" t="s">
        <v>1322</v>
      </c>
      <c r="G420" s="33">
        <v>46</v>
      </c>
      <c r="H420" s="33">
        <v>46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1</v>
      </c>
      <c r="Q420" s="33" t="s">
        <v>2114</v>
      </c>
      <c r="R420" s="33">
        <v>46</v>
      </c>
    </row>
    <row r="421" spans="1:18" x14ac:dyDescent="0.15">
      <c r="A421" s="20" t="s">
        <v>1759</v>
      </c>
      <c r="B421" s="24" t="s">
        <v>14</v>
      </c>
      <c r="C421" s="43" t="s">
        <v>226</v>
      </c>
      <c r="D421" s="43" t="s">
        <v>830</v>
      </c>
      <c r="E421" s="33" t="s">
        <v>1322</v>
      </c>
      <c r="F421" s="33" t="s">
        <v>1322</v>
      </c>
      <c r="G421" s="33">
        <v>42</v>
      </c>
      <c r="H421" s="33">
        <v>42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1</v>
      </c>
      <c r="Q421" s="33" t="s">
        <v>2114</v>
      </c>
      <c r="R421" s="33">
        <v>42</v>
      </c>
    </row>
    <row r="422" spans="1:18" x14ac:dyDescent="0.15">
      <c r="A422" s="20" t="s">
        <v>1759</v>
      </c>
      <c r="B422" s="24" t="s">
        <v>14</v>
      </c>
      <c r="C422" s="43" t="s">
        <v>226</v>
      </c>
      <c r="D422" s="43" t="s">
        <v>964</v>
      </c>
      <c r="E422" s="33" t="s">
        <v>1322</v>
      </c>
      <c r="F422" s="33" t="s">
        <v>1322</v>
      </c>
      <c r="G422" s="33">
        <v>45</v>
      </c>
      <c r="H422" s="33">
        <v>45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1</v>
      </c>
      <c r="Q422" s="33" t="s">
        <v>2114</v>
      </c>
      <c r="R422" s="33">
        <v>45</v>
      </c>
    </row>
    <row r="423" spans="1:18" x14ac:dyDescent="0.15">
      <c r="A423" s="20" t="s">
        <v>1759</v>
      </c>
      <c r="B423" s="24" t="s">
        <v>14</v>
      </c>
      <c r="C423" s="43" t="s">
        <v>226</v>
      </c>
      <c r="D423" s="43" t="s">
        <v>522</v>
      </c>
      <c r="E423" s="33" t="s">
        <v>1323</v>
      </c>
      <c r="F423" s="33" t="s">
        <v>1323</v>
      </c>
      <c r="G423" s="33">
        <v>55</v>
      </c>
      <c r="H423" s="33">
        <v>55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47</v>
      </c>
      <c r="Q423" s="33" t="s">
        <v>2619</v>
      </c>
      <c r="R423" s="33">
        <v>55</v>
      </c>
    </row>
    <row r="424" spans="1:18" x14ac:dyDescent="0.15">
      <c r="A424" s="20" t="s">
        <v>1759</v>
      </c>
      <c r="B424" s="24" t="s">
        <v>14</v>
      </c>
      <c r="C424" s="43" t="s">
        <v>226</v>
      </c>
      <c r="D424" s="43" t="s">
        <v>683</v>
      </c>
      <c r="E424" s="33" t="s">
        <v>1323</v>
      </c>
      <c r="F424" s="33" t="s">
        <v>1323</v>
      </c>
      <c r="G424" s="33">
        <v>54</v>
      </c>
      <c r="H424" s="33">
        <v>54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54</v>
      </c>
      <c r="Q424" s="33" t="s">
        <v>2392</v>
      </c>
      <c r="R424" s="33">
        <v>54</v>
      </c>
    </row>
    <row r="425" spans="1:18" x14ac:dyDescent="0.15">
      <c r="A425" s="20" t="s">
        <v>1759</v>
      </c>
      <c r="B425" s="24" t="s">
        <v>14</v>
      </c>
      <c r="C425" s="43" t="s">
        <v>226</v>
      </c>
      <c r="D425" s="43" t="s">
        <v>865</v>
      </c>
      <c r="E425" s="33" t="s">
        <v>1323</v>
      </c>
      <c r="F425" s="33" t="s">
        <v>1323</v>
      </c>
      <c r="G425" s="33">
        <v>56</v>
      </c>
      <c r="H425" s="33">
        <v>56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47</v>
      </c>
      <c r="Q425" s="33" t="s">
        <v>2619</v>
      </c>
      <c r="R425" s="33">
        <v>56</v>
      </c>
    </row>
    <row r="426" spans="1:18" x14ac:dyDescent="0.15">
      <c r="A426" s="20" t="s">
        <v>1759</v>
      </c>
      <c r="B426" s="24" t="s">
        <v>14</v>
      </c>
      <c r="C426" s="43" t="s">
        <v>226</v>
      </c>
      <c r="D426" s="43" t="s">
        <v>833</v>
      </c>
      <c r="E426" s="33" t="s">
        <v>1193</v>
      </c>
      <c r="F426" s="33" t="s">
        <v>1323</v>
      </c>
      <c r="G426" s="33">
        <v>0</v>
      </c>
      <c r="H426" s="33">
        <v>0</v>
      </c>
      <c r="I426" s="33">
        <v>0</v>
      </c>
      <c r="J426" s="33">
        <v>55</v>
      </c>
      <c r="K426" s="33">
        <v>55</v>
      </c>
      <c r="L426" s="33">
        <v>0</v>
      </c>
      <c r="M426" s="33">
        <v>0</v>
      </c>
      <c r="N426" s="33">
        <v>0</v>
      </c>
      <c r="O426" s="33">
        <v>0</v>
      </c>
      <c r="P426" s="33">
        <v>12</v>
      </c>
      <c r="Q426" s="33" t="s">
        <v>1957</v>
      </c>
      <c r="R426" s="33">
        <v>55</v>
      </c>
    </row>
    <row r="427" spans="1:18" x14ac:dyDescent="0.15">
      <c r="A427" s="20"/>
      <c r="B427" s="24"/>
      <c r="C427" s="43" t="s">
        <v>2722</v>
      </c>
      <c r="D427" s="43"/>
      <c r="E427" s="33"/>
      <c r="F427" s="33"/>
      <c r="G427" s="33">
        <f>SUM(G417:G426)</f>
        <v>411</v>
      </c>
      <c r="H427" s="33">
        <f t="shared" ref="H427:O427" si="74">SUM(H417:H426)</f>
        <v>411</v>
      </c>
      <c r="I427" s="33">
        <f t="shared" si="74"/>
        <v>0</v>
      </c>
      <c r="J427" s="33">
        <f t="shared" si="74"/>
        <v>55</v>
      </c>
      <c r="K427" s="33">
        <f t="shared" si="74"/>
        <v>55</v>
      </c>
      <c r="L427" s="33">
        <f t="shared" si="74"/>
        <v>0</v>
      </c>
      <c r="M427" s="33">
        <f t="shared" si="74"/>
        <v>0</v>
      </c>
      <c r="N427" s="33">
        <f t="shared" si="74"/>
        <v>0</v>
      </c>
      <c r="O427" s="33">
        <f t="shared" si="74"/>
        <v>0</v>
      </c>
      <c r="P427" s="33"/>
      <c r="Q427" s="33"/>
      <c r="R427" s="33"/>
    </row>
    <row r="428" spans="1:18" x14ac:dyDescent="0.15">
      <c r="A428" s="20" t="s">
        <v>1759</v>
      </c>
      <c r="B428" s="24" t="s">
        <v>14</v>
      </c>
      <c r="C428" s="43" t="s">
        <v>332</v>
      </c>
      <c r="D428" s="43" t="s">
        <v>492</v>
      </c>
      <c r="E428" s="33" t="s">
        <v>1322</v>
      </c>
      <c r="F428" s="33" t="s">
        <v>1322</v>
      </c>
      <c r="G428" s="33">
        <v>60</v>
      </c>
      <c r="H428" s="33">
        <v>49</v>
      </c>
      <c r="I428" s="33">
        <v>11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7</v>
      </c>
      <c r="Q428" s="33" t="s">
        <v>2636</v>
      </c>
      <c r="R428" s="33">
        <v>60</v>
      </c>
    </row>
    <row r="429" spans="1:18" x14ac:dyDescent="0.15">
      <c r="A429" s="20" t="s">
        <v>1759</v>
      </c>
      <c r="B429" s="24" t="s">
        <v>14</v>
      </c>
      <c r="C429" s="43" t="s">
        <v>332</v>
      </c>
      <c r="D429" s="43" t="s">
        <v>493</v>
      </c>
      <c r="E429" s="33" t="s">
        <v>1193</v>
      </c>
      <c r="F429" s="33" t="s">
        <v>1193</v>
      </c>
      <c r="G429" s="33">
        <v>0</v>
      </c>
      <c r="H429" s="33">
        <v>0</v>
      </c>
      <c r="I429" s="33">
        <v>0</v>
      </c>
      <c r="J429" s="33">
        <v>57</v>
      </c>
      <c r="K429" s="33">
        <v>31</v>
      </c>
      <c r="L429" s="33">
        <v>26</v>
      </c>
      <c r="M429" s="33">
        <v>0</v>
      </c>
      <c r="N429" s="33">
        <v>0</v>
      </c>
      <c r="O429" s="33">
        <v>0</v>
      </c>
      <c r="P429" s="33">
        <v>13</v>
      </c>
      <c r="Q429" s="33" t="s">
        <v>2616</v>
      </c>
      <c r="R429" s="33">
        <v>57</v>
      </c>
    </row>
    <row r="430" spans="1:18" x14ac:dyDescent="0.15">
      <c r="A430" s="20"/>
      <c r="B430" s="24"/>
      <c r="C430" s="43" t="s">
        <v>2723</v>
      </c>
      <c r="D430" s="43"/>
      <c r="E430" s="33"/>
      <c r="F430" s="33"/>
      <c r="G430" s="33">
        <f>SUM(G428:G429)</f>
        <v>60</v>
      </c>
      <c r="H430" s="33">
        <f t="shared" ref="H430:O430" si="75">SUM(H428:H429)</f>
        <v>49</v>
      </c>
      <c r="I430" s="33">
        <f t="shared" si="75"/>
        <v>11</v>
      </c>
      <c r="J430" s="33">
        <f t="shared" si="75"/>
        <v>57</v>
      </c>
      <c r="K430" s="33">
        <f t="shared" si="75"/>
        <v>31</v>
      </c>
      <c r="L430" s="33">
        <f t="shared" si="75"/>
        <v>26</v>
      </c>
      <c r="M430" s="33">
        <f t="shared" si="75"/>
        <v>0</v>
      </c>
      <c r="N430" s="33">
        <f t="shared" si="75"/>
        <v>0</v>
      </c>
      <c r="O430" s="33">
        <f t="shared" si="75"/>
        <v>0</v>
      </c>
      <c r="P430" s="33"/>
      <c r="Q430" s="33"/>
      <c r="R430" s="33"/>
    </row>
    <row r="431" spans="1:18" x14ac:dyDescent="0.15">
      <c r="A431" s="20" t="s">
        <v>1759</v>
      </c>
      <c r="B431" s="24" t="s">
        <v>14</v>
      </c>
      <c r="C431" s="43" t="s">
        <v>85</v>
      </c>
      <c r="D431" s="43" t="s">
        <v>524</v>
      </c>
      <c r="E431" s="33" t="s">
        <v>1322</v>
      </c>
      <c r="F431" s="33" t="s">
        <v>1322</v>
      </c>
      <c r="G431" s="33">
        <v>51</v>
      </c>
      <c r="H431" s="33">
        <v>51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6</v>
      </c>
      <c r="Q431" s="33" t="s">
        <v>2391</v>
      </c>
      <c r="R431" s="33">
        <v>51</v>
      </c>
    </row>
    <row r="432" spans="1:18" x14ac:dyDescent="0.15">
      <c r="A432" s="20" t="s">
        <v>1759</v>
      </c>
      <c r="B432" s="24" t="s">
        <v>14</v>
      </c>
      <c r="C432" s="43" t="s">
        <v>85</v>
      </c>
      <c r="D432" s="43" t="s">
        <v>523</v>
      </c>
      <c r="E432" s="33" t="s">
        <v>1323</v>
      </c>
      <c r="F432" s="33" t="s">
        <v>1323</v>
      </c>
      <c r="G432" s="33">
        <v>0</v>
      </c>
      <c r="H432" s="33">
        <v>0</v>
      </c>
      <c r="I432" s="33">
        <v>0</v>
      </c>
      <c r="J432" s="33">
        <v>49</v>
      </c>
      <c r="K432" s="33">
        <v>49</v>
      </c>
      <c r="L432" s="33">
        <v>0</v>
      </c>
      <c r="M432" s="33">
        <v>0</v>
      </c>
      <c r="N432" s="33">
        <v>0</v>
      </c>
      <c r="O432" s="33">
        <v>0</v>
      </c>
      <c r="P432" s="33">
        <v>12</v>
      </c>
      <c r="Q432" s="33" t="s">
        <v>1957</v>
      </c>
      <c r="R432" s="33">
        <v>49</v>
      </c>
    </row>
    <row r="433" spans="1:18" x14ac:dyDescent="0.15">
      <c r="A433" s="20" t="s">
        <v>1759</v>
      </c>
      <c r="B433" s="24" t="s">
        <v>14</v>
      </c>
      <c r="C433" s="43" t="s">
        <v>85</v>
      </c>
      <c r="D433" s="43" t="s">
        <v>530</v>
      </c>
      <c r="E433" s="33" t="s">
        <v>1323</v>
      </c>
      <c r="F433" s="33" t="s">
        <v>1323</v>
      </c>
      <c r="G433" s="33">
        <v>0</v>
      </c>
      <c r="H433" s="33">
        <v>0</v>
      </c>
      <c r="I433" s="33">
        <v>0</v>
      </c>
      <c r="J433" s="33">
        <v>50</v>
      </c>
      <c r="K433" s="33">
        <v>50</v>
      </c>
      <c r="L433" s="33">
        <v>0</v>
      </c>
      <c r="M433" s="33">
        <v>0</v>
      </c>
      <c r="N433" s="33">
        <v>0</v>
      </c>
      <c r="O433" s="33">
        <v>0</v>
      </c>
      <c r="P433" s="33">
        <v>48</v>
      </c>
      <c r="Q433" s="33" t="s">
        <v>1955</v>
      </c>
      <c r="R433" s="33">
        <v>50</v>
      </c>
    </row>
    <row r="434" spans="1:18" x14ac:dyDescent="0.15">
      <c r="A434" s="20"/>
      <c r="B434" s="24"/>
      <c r="C434" s="43" t="s">
        <v>2724</v>
      </c>
      <c r="D434" s="43"/>
      <c r="E434" s="33"/>
      <c r="F434" s="33"/>
      <c r="G434" s="33">
        <f>SUM(G431:G433)</f>
        <v>51</v>
      </c>
      <c r="H434" s="33">
        <f t="shared" ref="H434:O434" si="76">SUM(H431:H433)</f>
        <v>51</v>
      </c>
      <c r="I434" s="33">
        <f t="shared" si="76"/>
        <v>0</v>
      </c>
      <c r="J434" s="33">
        <f t="shared" si="76"/>
        <v>99</v>
      </c>
      <c r="K434" s="33">
        <f t="shared" si="76"/>
        <v>99</v>
      </c>
      <c r="L434" s="33">
        <f t="shared" si="76"/>
        <v>0</v>
      </c>
      <c r="M434" s="33">
        <f t="shared" si="76"/>
        <v>0</v>
      </c>
      <c r="N434" s="33">
        <f t="shared" si="76"/>
        <v>0</v>
      </c>
      <c r="O434" s="33">
        <f t="shared" si="76"/>
        <v>0</v>
      </c>
      <c r="P434" s="33"/>
      <c r="Q434" s="33"/>
      <c r="R434" s="33"/>
    </row>
    <row r="435" spans="1:18" x14ac:dyDescent="0.15">
      <c r="A435" s="20" t="s">
        <v>1759</v>
      </c>
      <c r="B435" s="24" t="s">
        <v>14</v>
      </c>
      <c r="C435" s="43" t="s">
        <v>123</v>
      </c>
      <c r="D435" s="43" t="s">
        <v>468</v>
      </c>
      <c r="E435" s="33" t="s">
        <v>1322</v>
      </c>
      <c r="F435" s="33" t="s">
        <v>1322</v>
      </c>
      <c r="G435" s="33">
        <v>32</v>
      </c>
      <c r="H435" s="33">
        <v>32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1</v>
      </c>
      <c r="Q435" s="33" t="s">
        <v>2114</v>
      </c>
      <c r="R435" s="33">
        <v>32</v>
      </c>
    </row>
    <row r="436" spans="1:18" x14ac:dyDescent="0.15">
      <c r="A436" s="20" t="s">
        <v>1759</v>
      </c>
      <c r="B436" s="24" t="s">
        <v>14</v>
      </c>
      <c r="C436" s="43" t="s">
        <v>123</v>
      </c>
      <c r="D436" s="43" t="s">
        <v>484</v>
      </c>
      <c r="E436" s="33" t="s">
        <v>1322</v>
      </c>
      <c r="F436" s="33" t="s">
        <v>1322</v>
      </c>
      <c r="G436" s="33">
        <v>52</v>
      </c>
      <c r="H436" s="33">
        <v>52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54</v>
      </c>
      <c r="Q436" s="33" t="s">
        <v>2392</v>
      </c>
      <c r="R436" s="33">
        <v>52</v>
      </c>
    </row>
    <row r="437" spans="1:18" x14ac:dyDescent="0.15">
      <c r="A437" s="20"/>
      <c r="B437" s="24"/>
      <c r="C437" s="43" t="s">
        <v>2725</v>
      </c>
      <c r="D437" s="43"/>
      <c r="E437" s="33"/>
      <c r="F437" s="33"/>
      <c r="G437" s="33">
        <f>SUM(G435:G436)</f>
        <v>84</v>
      </c>
      <c r="H437" s="33">
        <f t="shared" ref="H437:O437" si="77">SUM(H435:H436)</f>
        <v>84</v>
      </c>
      <c r="I437" s="33">
        <f t="shared" si="77"/>
        <v>0</v>
      </c>
      <c r="J437" s="33">
        <f t="shared" si="77"/>
        <v>0</v>
      </c>
      <c r="K437" s="33">
        <f t="shared" si="77"/>
        <v>0</v>
      </c>
      <c r="L437" s="33">
        <f t="shared" si="77"/>
        <v>0</v>
      </c>
      <c r="M437" s="33">
        <f t="shared" si="77"/>
        <v>0</v>
      </c>
      <c r="N437" s="33">
        <f t="shared" si="77"/>
        <v>0</v>
      </c>
      <c r="O437" s="33">
        <f t="shared" si="77"/>
        <v>0</v>
      </c>
      <c r="P437" s="33"/>
      <c r="Q437" s="33"/>
      <c r="R437" s="33"/>
    </row>
    <row r="438" spans="1:18" x14ac:dyDescent="0.15">
      <c r="A438" s="20" t="s">
        <v>1759</v>
      </c>
      <c r="B438" s="24" t="s">
        <v>14</v>
      </c>
      <c r="C438" s="43" t="s">
        <v>220</v>
      </c>
      <c r="D438" s="43" t="s">
        <v>666</v>
      </c>
      <c r="E438" s="33" t="s">
        <v>1322</v>
      </c>
      <c r="F438" s="33" t="s">
        <v>1322</v>
      </c>
      <c r="G438" s="33">
        <v>60</v>
      </c>
      <c r="H438" s="33">
        <v>60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5</v>
      </c>
      <c r="Q438" s="33" t="s">
        <v>2625</v>
      </c>
      <c r="R438" s="33">
        <v>60</v>
      </c>
    </row>
    <row r="439" spans="1:18" x14ac:dyDescent="0.15">
      <c r="A439" s="20" t="s">
        <v>1759</v>
      </c>
      <c r="B439" s="24" t="s">
        <v>14</v>
      </c>
      <c r="C439" s="43" t="s">
        <v>220</v>
      </c>
      <c r="D439" s="43" t="s">
        <v>2175</v>
      </c>
      <c r="E439" s="33" t="s">
        <v>1323</v>
      </c>
      <c r="F439" s="33" t="s">
        <v>1323</v>
      </c>
      <c r="G439" s="33">
        <v>0</v>
      </c>
      <c r="H439" s="33">
        <v>0</v>
      </c>
      <c r="I439" s="33">
        <v>0</v>
      </c>
      <c r="J439" s="33">
        <v>59</v>
      </c>
      <c r="K439" s="33">
        <v>59</v>
      </c>
      <c r="L439" s="33">
        <v>0</v>
      </c>
      <c r="M439" s="33">
        <v>0</v>
      </c>
      <c r="N439" s="33">
        <v>0</v>
      </c>
      <c r="O439" s="33">
        <v>0</v>
      </c>
      <c r="P439" s="33">
        <v>49</v>
      </c>
      <c r="Q439" s="33" t="s">
        <v>1956</v>
      </c>
      <c r="R439" s="33">
        <v>59</v>
      </c>
    </row>
    <row r="440" spans="1:18" x14ac:dyDescent="0.15">
      <c r="A440" s="20"/>
      <c r="B440" s="24"/>
      <c r="C440" s="43" t="s">
        <v>2726</v>
      </c>
      <c r="D440" s="43"/>
      <c r="E440" s="33"/>
      <c r="F440" s="33"/>
      <c r="G440" s="33">
        <f>SUM(G438:G439)</f>
        <v>60</v>
      </c>
      <c r="H440" s="33">
        <f t="shared" ref="H440:O440" si="78">SUM(H438:H439)</f>
        <v>60</v>
      </c>
      <c r="I440" s="33">
        <f t="shared" si="78"/>
        <v>0</v>
      </c>
      <c r="J440" s="33">
        <f t="shared" si="78"/>
        <v>59</v>
      </c>
      <c r="K440" s="33">
        <f t="shared" si="78"/>
        <v>59</v>
      </c>
      <c r="L440" s="33">
        <f t="shared" si="78"/>
        <v>0</v>
      </c>
      <c r="M440" s="33">
        <f t="shared" si="78"/>
        <v>0</v>
      </c>
      <c r="N440" s="33">
        <f t="shared" si="78"/>
        <v>0</v>
      </c>
      <c r="O440" s="33">
        <f t="shared" si="78"/>
        <v>0</v>
      </c>
      <c r="P440" s="33"/>
      <c r="Q440" s="33"/>
      <c r="R440" s="33"/>
    </row>
    <row r="441" spans="1:18" x14ac:dyDescent="0.15">
      <c r="A441" s="20" t="s">
        <v>1759</v>
      </c>
      <c r="B441" s="24" t="s">
        <v>14</v>
      </c>
      <c r="C441" s="43" t="s">
        <v>337</v>
      </c>
      <c r="D441" s="43" t="s">
        <v>1096</v>
      </c>
      <c r="E441" s="33" t="s">
        <v>1322</v>
      </c>
      <c r="F441" s="33" t="s">
        <v>1322</v>
      </c>
      <c r="G441" s="33">
        <v>52</v>
      </c>
      <c r="H441" s="33">
        <v>52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1</v>
      </c>
      <c r="Q441" s="33" t="s">
        <v>2114</v>
      </c>
      <c r="R441" s="33">
        <v>52</v>
      </c>
    </row>
    <row r="442" spans="1:18" x14ac:dyDescent="0.15">
      <c r="A442" s="20" t="s">
        <v>1759</v>
      </c>
      <c r="B442" s="24" t="s">
        <v>14</v>
      </c>
      <c r="C442" s="43" t="s">
        <v>337</v>
      </c>
      <c r="D442" s="43" t="s">
        <v>1135</v>
      </c>
      <c r="E442" s="33" t="s">
        <v>1322</v>
      </c>
      <c r="F442" s="33" t="s">
        <v>1322</v>
      </c>
      <c r="G442" s="33">
        <v>56</v>
      </c>
      <c r="H442" s="33">
        <v>56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1</v>
      </c>
      <c r="Q442" s="33" t="s">
        <v>2114</v>
      </c>
      <c r="R442" s="33">
        <v>56</v>
      </c>
    </row>
    <row r="443" spans="1:18" x14ac:dyDescent="0.15">
      <c r="A443" s="20" t="s">
        <v>1759</v>
      </c>
      <c r="B443" s="24" t="s">
        <v>14</v>
      </c>
      <c r="C443" s="43" t="s">
        <v>337</v>
      </c>
      <c r="D443" s="43" t="s">
        <v>1136</v>
      </c>
      <c r="E443" s="33" t="s">
        <v>1323</v>
      </c>
      <c r="F443" s="33" t="s">
        <v>1323</v>
      </c>
      <c r="G443" s="33">
        <v>60</v>
      </c>
      <c r="H443" s="33">
        <v>60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54</v>
      </c>
      <c r="Q443" s="33" t="s">
        <v>2392</v>
      </c>
      <c r="R443" s="33">
        <v>60</v>
      </c>
    </row>
    <row r="444" spans="1:18" x14ac:dyDescent="0.15">
      <c r="A444" s="20" t="s">
        <v>1759</v>
      </c>
      <c r="B444" s="24" t="s">
        <v>14</v>
      </c>
      <c r="C444" s="43" t="s">
        <v>337</v>
      </c>
      <c r="D444" s="43" t="s">
        <v>1137</v>
      </c>
      <c r="E444" s="33" t="s">
        <v>1323</v>
      </c>
      <c r="F444" s="33" t="s">
        <v>1323</v>
      </c>
      <c r="G444" s="33">
        <v>0</v>
      </c>
      <c r="H444" s="33">
        <v>0</v>
      </c>
      <c r="I444" s="33">
        <v>0</v>
      </c>
      <c r="J444" s="33">
        <v>60</v>
      </c>
      <c r="K444" s="33">
        <v>60</v>
      </c>
      <c r="L444" s="33">
        <v>0</v>
      </c>
      <c r="M444" s="33">
        <v>0</v>
      </c>
      <c r="N444" s="33">
        <v>0</v>
      </c>
      <c r="O444" s="33">
        <v>0</v>
      </c>
      <c r="P444" s="33">
        <v>47</v>
      </c>
      <c r="Q444" s="33" t="s">
        <v>2619</v>
      </c>
      <c r="R444" s="33">
        <v>60</v>
      </c>
    </row>
    <row r="445" spans="1:18" x14ac:dyDescent="0.15">
      <c r="A445" s="20"/>
      <c r="B445" s="24"/>
      <c r="C445" s="43" t="s">
        <v>2727</v>
      </c>
      <c r="D445" s="43"/>
      <c r="E445" s="33"/>
      <c r="F445" s="33"/>
      <c r="G445" s="33">
        <f>SUM(G441:G444)</f>
        <v>168</v>
      </c>
      <c r="H445" s="33">
        <f t="shared" ref="H445:O445" si="79">SUM(H441:H444)</f>
        <v>168</v>
      </c>
      <c r="I445" s="33">
        <f t="shared" si="79"/>
        <v>0</v>
      </c>
      <c r="J445" s="33">
        <f t="shared" si="79"/>
        <v>60</v>
      </c>
      <c r="K445" s="33">
        <f t="shared" si="79"/>
        <v>60</v>
      </c>
      <c r="L445" s="33">
        <f t="shared" si="79"/>
        <v>0</v>
      </c>
      <c r="M445" s="33">
        <f t="shared" si="79"/>
        <v>0</v>
      </c>
      <c r="N445" s="33">
        <f t="shared" si="79"/>
        <v>0</v>
      </c>
      <c r="O445" s="33">
        <f t="shared" si="79"/>
        <v>0</v>
      </c>
      <c r="P445" s="33"/>
      <c r="Q445" s="33"/>
      <c r="R445" s="33"/>
    </row>
    <row r="446" spans="1:18" x14ac:dyDescent="0.15">
      <c r="A446" s="20" t="s">
        <v>1759</v>
      </c>
      <c r="B446" s="24" t="s">
        <v>3</v>
      </c>
      <c r="C446" s="43" t="s">
        <v>92</v>
      </c>
      <c r="D446" s="43" t="s">
        <v>549</v>
      </c>
      <c r="E446" s="33" t="s">
        <v>1322</v>
      </c>
      <c r="F446" s="33" t="s">
        <v>1322</v>
      </c>
      <c r="G446" s="33">
        <v>50</v>
      </c>
      <c r="H446" s="33">
        <v>46</v>
      </c>
      <c r="I446" s="33">
        <v>4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7</v>
      </c>
      <c r="Q446" s="33" t="s">
        <v>2636</v>
      </c>
      <c r="R446" s="33">
        <v>28</v>
      </c>
    </row>
    <row r="447" spans="1:18" x14ac:dyDescent="0.15">
      <c r="A447" s="20"/>
      <c r="B447" s="24"/>
      <c r="C447" s="43" t="s">
        <v>2728</v>
      </c>
      <c r="D447" s="43"/>
      <c r="E447" s="33"/>
      <c r="F447" s="33"/>
      <c r="G447" s="33">
        <f>SUM(G446)</f>
        <v>50</v>
      </c>
      <c r="H447" s="33">
        <f t="shared" ref="H447:O447" si="80">SUM(H446)</f>
        <v>46</v>
      </c>
      <c r="I447" s="33">
        <f t="shared" si="80"/>
        <v>4</v>
      </c>
      <c r="J447" s="33">
        <f t="shared" si="80"/>
        <v>0</v>
      </c>
      <c r="K447" s="33">
        <f t="shared" si="80"/>
        <v>0</v>
      </c>
      <c r="L447" s="33">
        <f t="shared" si="80"/>
        <v>0</v>
      </c>
      <c r="M447" s="33">
        <f t="shared" si="80"/>
        <v>0</v>
      </c>
      <c r="N447" s="33">
        <f t="shared" si="80"/>
        <v>0</v>
      </c>
      <c r="O447" s="33">
        <f t="shared" si="80"/>
        <v>0</v>
      </c>
      <c r="P447" s="33"/>
      <c r="Q447" s="33"/>
      <c r="R447" s="33"/>
    </row>
    <row r="448" spans="1:18" x14ac:dyDescent="0.15">
      <c r="A448" s="20" t="s">
        <v>1759</v>
      </c>
      <c r="B448" s="24" t="s">
        <v>3</v>
      </c>
      <c r="C448" s="43" t="s">
        <v>181</v>
      </c>
      <c r="D448" s="43" t="s">
        <v>682</v>
      </c>
      <c r="E448" s="33" t="s">
        <v>1321</v>
      </c>
      <c r="F448" s="33" t="s">
        <v>1321</v>
      </c>
      <c r="G448" s="33">
        <v>38</v>
      </c>
      <c r="H448" s="33">
        <v>38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15</v>
      </c>
      <c r="Q448" s="33" t="s">
        <v>2632</v>
      </c>
      <c r="R448" s="33">
        <v>38</v>
      </c>
    </row>
    <row r="449" spans="1:18" x14ac:dyDescent="0.15">
      <c r="A449" s="20" t="s">
        <v>1759</v>
      </c>
      <c r="B449" s="24" t="s">
        <v>3</v>
      </c>
      <c r="C449" s="43" t="s">
        <v>181</v>
      </c>
      <c r="D449" s="43" t="s">
        <v>828</v>
      </c>
      <c r="E449" s="33" t="s">
        <v>1321</v>
      </c>
      <c r="F449" s="33" t="s">
        <v>1321</v>
      </c>
      <c r="G449" s="33">
        <v>25</v>
      </c>
      <c r="H449" s="33">
        <v>25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42</v>
      </c>
      <c r="Q449" s="33" t="s">
        <v>2624</v>
      </c>
      <c r="R449" s="33">
        <v>25</v>
      </c>
    </row>
    <row r="450" spans="1:18" x14ac:dyDescent="0.15">
      <c r="A450" s="20" t="s">
        <v>1759</v>
      </c>
      <c r="B450" s="24" t="s">
        <v>3</v>
      </c>
      <c r="C450" s="43" t="s">
        <v>181</v>
      </c>
      <c r="D450" s="43" t="s">
        <v>826</v>
      </c>
      <c r="E450" s="33" t="s">
        <v>2637</v>
      </c>
      <c r="F450" s="33" t="s">
        <v>1322</v>
      </c>
      <c r="G450" s="33">
        <v>36</v>
      </c>
      <c r="H450" s="33">
        <v>0</v>
      </c>
      <c r="I450" s="33">
        <v>36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15</v>
      </c>
      <c r="Q450" s="33" t="s">
        <v>2632</v>
      </c>
      <c r="R450" s="33">
        <v>36</v>
      </c>
    </row>
    <row r="451" spans="1:18" x14ac:dyDescent="0.15">
      <c r="A451" s="20" t="s">
        <v>1759</v>
      </c>
      <c r="B451" s="24" t="s">
        <v>3</v>
      </c>
      <c r="C451" s="43" t="s">
        <v>181</v>
      </c>
      <c r="D451" s="43" t="s">
        <v>829</v>
      </c>
      <c r="E451" s="33" t="s">
        <v>1321</v>
      </c>
      <c r="F451" s="33" t="s">
        <v>1321</v>
      </c>
      <c r="G451" s="33">
        <v>46</v>
      </c>
      <c r="H451" s="33">
        <v>46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15</v>
      </c>
      <c r="Q451" s="33" t="s">
        <v>2632</v>
      </c>
      <c r="R451" s="33">
        <v>46</v>
      </c>
    </row>
    <row r="452" spans="1:18" x14ac:dyDescent="0.15">
      <c r="A452" s="20" t="s">
        <v>1759</v>
      </c>
      <c r="B452" s="24" t="s">
        <v>3</v>
      </c>
      <c r="C452" s="43" t="s">
        <v>181</v>
      </c>
      <c r="D452" s="43" t="s">
        <v>830</v>
      </c>
      <c r="E452" s="33" t="s">
        <v>1321</v>
      </c>
      <c r="F452" s="33" t="s">
        <v>1321</v>
      </c>
      <c r="G452" s="33">
        <v>36</v>
      </c>
      <c r="H452" s="33">
        <v>36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15</v>
      </c>
      <c r="Q452" s="33" t="s">
        <v>2632</v>
      </c>
      <c r="R452" s="33">
        <v>36</v>
      </c>
    </row>
    <row r="453" spans="1:18" x14ac:dyDescent="0.15">
      <c r="A453" s="20" t="s">
        <v>1759</v>
      </c>
      <c r="B453" s="24" t="s">
        <v>3</v>
      </c>
      <c r="C453" s="43" t="s">
        <v>181</v>
      </c>
      <c r="D453" s="43" t="s">
        <v>831</v>
      </c>
      <c r="E453" s="33" t="s">
        <v>1321</v>
      </c>
      <c r="F453" s="33" t="s">
        <v>1321</v>
      </c>
      <c r="G453" s="33">
        <v>60</v>
      </c>
      <c r="H453" s="33">
        <v>60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15</v>
      </c>
      <c r="Q453" s="33" t="s">
        <v>2632</v>
      </c>
      <c r="R453" s="33">
        <v>60</v>
      </c>
    </row>
    <row r="454" spans="1:18" x14ac:dyDescent="0.15">
      <c r="A454" s="20" t="s">
        <v>1759</v>
      </c>
      <c r="B454" s="24" t="s">
        <v>3</v>
      </c>
      <c r="C454" s="43" t="s">
        <v>181</v>
      </c>
      <c r="D454" s="43" t="s">
        <v>832</v>
      </c>
      <c r="E454" s="33" t="s">
        <v>1321</v>
      </c>
      <c r="F454" s="33" t="s">
        <v>1321</v>
      </c>
      <c r="G454" s="33">
        <v>6</v>
      </c>
      <c r="H454" s="33">
        <v>6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34</v>
      </c>
      <c r="Q454" s="33" t="s">
        <v>1760</v>
      </c>
      <c r="R454" s="33">
        <v>6</v>
      </c>
    </row>
    <row r="455" spans="1:18" x14ac:dyDescent="0.15">
      <c r="A455" s="20" t="s">
        <v>1759</v>
      </c>
      <c r="B455" s="24" t="s">
        <v>3</v>
      </c>
      <c r="C455" s="43" t="s">
        <v>181</v>
      </c>
      <c r="D455" s="43" t="s">
        <v>833</v>
      </c>
      <c r="E455" s="33" t="s">
        <v>1321</v>
      </c>
      <c r="F455" s="33" t="s">
        <v>1321</v>
      </c>
      <c r="G455" s="33">
        <v>40</v>
      </c>
      <c r="H455" s="33">
        <v>40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15</v>
      </c>
      <c r="Q455" s="33" t="s">
        <v>2632</v>
      </c>
      <c r="R455" s="33">
        <v>40</v>
      </c>
    </row>
    <row r="456" spans="1:18" x14ac:dyDescent="0.15">
      <c r="A456" s="20" t="s">
        <v>1759</v>
      </c>
      <c r="B456" s="24" t="s">
        <v>3</v>
      </c>
      <c r="C456" s="43" t="s">
        <v>181</v>
      </c>
      <c r="D456" s="43" t="s">
        <v>834</v>
      </c>
      <c r="E456" s="33" t="s">
        <v>1321</v>
      </c>
      <c r="F456" s="33" t="s">
        <v>1321</v>
      </c>
      <c r="G456" s="33">
        <v>40</v>
      </c>
      <c r="H456" s="33">
        <v>40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15</v>
      </c>
      <c r="Q456" s="33" t="s">
        <v>2632</v>
      </c>
      <c r="R456" s="33">
        <v>40</v>
      </c>
    </row>
    <row r="457" spans="1:18" x14ac:dyDescent="0.15">
      <c r="A457" s="20" t="s">
        <v>1759</v>
      </c>
      <c r="B457" s="24" t="s">
        <v>3</v>
      </c>
      <c r="C457" s="43" t="s">
        <v>181</v>
      </c>
      <c r="D457" s="43" t="s">
        <v>835</v>
      </c>
      <c r="E457" s="33" t="s">
        <v>1321</v>
      </c>
      <c r="F457" s="33" t="s">
        <v>1321</v>
      </c>
      <c r="G457" s="33">
        <v>30</v>
      </c>
      <c r="H457" s="33">
        <v>30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15</v>
      </c>
      <c r="Q457" s="33" t="s">
        <v>2632</v>
      </c>
      <c r="R457" s="33">
        <v>30</v>
      </c>
    </row>
    <row r="458" spans="1:18" x14ac:dyDescent="0.15">
      <c r="A458" s="20" t="s">
        <v>1759</v>
      </c>
      <c r="B458" s="24" t="s">
        <v>3</v>
      </c>
      <c r="C458" s="43" t="s">
        <v>181</v>
      </c>
      <c r="D458" s="43" t="s">
        <v>827</v>
      </c>
      <c r="E458" s="33" t="s">
        <v>2637</v>
      </c>
      <c r="F458" s="33" t="s">
        <v>1322</v>
      </c>
      <c r="G458" s="33">
        <v>38</v>
      </c>
      <c r="H458" s="33">
        <v>0</v>
      </c>
      <c r="I458" s="33">
        <v>38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15</v>
      </c>
      <c r="Q458" s="33" t="s">
        <v>2632</v>
      </c>
      <c r="R458" s="33">
        <v>38</v>
      </c>
    </row>
    <row r="459" spans="1:18" x14ac:dyDescent="0.15">
      <c r="A459" s="20" t="s">
        <v>1759</v>
      </c>
      <c r="B459" s="24" t="s">
        <v>3</v>
      </c>
      <c r="C459" s="43" t="s">
        <v>181</v>
      </c>
      <c r="D459" s="43" t="s">
        <v>720</v>
      </c>
      <c r="E459" s="33" t="s">
        <v>1321</v>
      </c>
      <c r="F459" s="33" t="s">
        <v>1321</v>
      </c>
      <c r="G459" s="33">
        <v>45</v>
      </c>
      <c r="H459" s="33">
        <v>45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15</v>
      </c>
      <c r="Q459" s="33" t="s">
        <v>2632</v>
      </c>
      <c r="R459" s="33">
        <v>45</v>
      </c>
    </row>
    <row r="460" spans="1:18" x14ac:dyDescent="0.15">
      <c r="A460" s="20" t="s">
        <v>1759</v>
      </c>
      <c r="B460" s="24" t="s">
        <v>3</v>
      </c>
      <c r="C460" s="43" t="s">
        <v>181</v>
      </c>
      <c r="D460" s="43" t="s">
        <v>721</v>
      </c>
      <c r="E460" s="33" t="s">
        <v>1321</v>
      </c>
      <c r="F460" s="33" t="s">
        <v>1321</v>
      </c>
      <c r="G460" s="33">
        <v>41</v>
      </c>
      <c r="H460" s="33">
        <v>41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15</v>
      </c>
      <c r="Q460" s="33" t="s">
        <v>2632</v>
      </c>
      <c r="R460" s="33">
        <v>41</v>
      </c>
    </row>
    <row r="461" spans="1:18" x14ac:dyDescent="0.15">
      <c r="A461" s="20" t="s">
        <v>1759</v>
      </c>
      <c r="B461" s="24" t="s">
        <v>3</v>
      </c>
      <c r="C461" s="43" t="s">
        <v>181</v>
      </c>
      <c r="D461" s="43" t="s">
        <v>836</v>
      </c>
      <c r="E461" s="33" t="s">
        <v>1321</v>
      </c>
      <c r="F461" s="33" t="s">
        <v>1321</v>
      </c>
      <c r="G461" s="33">
        <v>32</v>
      </c>
      <c r="H461" s="33">
        <v>32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15</v>
      </c>
      <c r="Q461" s="33" t="s">
        <v>2632</v>
      </c>
      <c r="R461" s="33">
        <v>32</v>
      </c>
    </row>
    <row r="462" spans="1:18" x14ac:dyDescent="0.15">
      <c r="A462" s="20" t="s">
        <v>1759</v>
      </c>
      <c r="B462" s="24" t="s">
        <v>3</v>
      </c>
      <c r="C462" s="43" t="s">
        <v>181</v>
      </c>
      <c r="D462" s="43" t="s">
        <v>837</v>
      </c>
      <c r="E462" s="33" t="s">
        <v>1321</v>
      </c>
      <c r="F462" s="33" t="s">
        <v>1321</v>
      </c>
      <c r="G462" s="33">
        <v>41</v>
      </c>
      <c r="H462" s="33">
        <v>41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15</v>
      </c>
      <c r="Q462" s="33" t="s">
        <v>2632</v>
      </c>
      <c r="R462" s="33">
        <v>41</v>
      </c>
    </row>
    <row r="463" spans="1:18" x14ac:dyDescent="0.15">
      <c r="A463" s="20" t="s">
        <v>1759</v>
      </c>
      <c r="B463" s="24" t="s">
        <v>3</v>
      </c>
      <c r="C463" s="43" t="s">
        <v>181</v>
      </c>
      <c r="D463" s="43" t="s">
        <v>540</v>
      </c>
      <c r="E463" s="33" t="s">
        <v>1321</v>
      </c>
      <c r="F463" s="33" t="s">
        <v>1321</v>
      </c>
      <c r="G463" s="33">
        <v>60</v>
      </c>
      <c r="H463" s="33">
        <v>60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15</v>
      </c>
      <c r="Q463" s="33" t="s">
        <v>2632</v>
      </c>
      <c r="R463" s="33">
        <v>60</v>
      </c>
    </row>
    <row r="464" spans="1:18" x14ac:dyDescent="0.15">
      <c r="A464" s="20" t="s">
        <v>1759</v>
      </c>
      <c r="B464" s="24" t="s">
        <v>3</v>
      </c>
      <c r="C464" s="43" t="s">
        <v>181</v>
      </c>
      <c r="D464" s="43" t="s">
        <v>838</v>
      </c>
      <c r="E464" s="33" t="s">
        <v>1321</v>
      </c>
      <c r="F464" s="33" t="s">
        <v>1321</v>
      </c>
      <c r="G464" s="33">
        <v>4</v>
      </c>
      <c r="H464" s="33">
        <v>4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30</v>
      </c>
      <c r="Q464" s="33" t="s">
        <v>2617</v>
      </c>
      <c r="R464" s="33">
        <v>4</v>
      </c>
    </row>
    <row r="465" spans="1:18" x14ac:dyDescent="0.15">
      <c r="A465" s="20" t="s">
        <v>1759</v>
      </c>
      <c r="B465" s="24" t="s">
        <v>3</v>
      </c>
      <c r="C465" s="43" t="s">
        <v>181</v>
      </c>
      <c r="D465" s="43" t="s">
        <v>839</v>
      </c>
      <c r="E465" s="33" t="s">
        <v>1321</v>
      </c>
      <c r="F465" s="33" t="s">
        <v>1321</v>
      </c>
      <c r="G465" s="33">
        <v>10</v>
      </c>
      <c r="H465" s="33">
        <v>10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27</v>
      </c>
      <c r="Q465" s="33" t="s">
        <v>2629</v>
      </c>
      <c r="R465" s="33">
        <v>10</v>
      </c>
    </row>
    <row r="466" spans="1:18" x14ac:dyDescent="0.15">
      <c r="A466" s="20" t="s">
        <v>1759</v>
      </c>
      <c r="B466" s="24" t="s">
        <v>3</v>
      </c>
      <c r="C466" s="43" t="s">
        <v>181</v>
      </c>
      <c r="D466" s="43" t="s">
        <v>840</v>
      </c>
      <c r="E466" s="33" t="s">
        <v>1321</v>
      </c>
      <c r="F466" s="33" t="s">
        <v>1321</v>
      </c>
      <c r="G466" s="33">
        <v>24</v>
      </c>
      <c r="H466" s="33">
        <v>24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24</v>
      </c>
      <c r="Q466" s="33" t="s">
        <v>2630</v>
      </c>
      <c r="R466" s="33">
        <v>24</v>
      </c>
    </row>
    <row r="467" spans="1:18" x14ac:dyDescent="0.15">
      <c r="A467" s="20" t="s">
        <v>1759</v>
      </c>
      <c r="B467" s="24" t="s">
        <v>3</v>
      </c>
      <c r="C467" s="43" t="s">
        <v>181</v>
      </c>
      <c r="D467" s="43" t="s">
        <v>841</v>
      </c>
      <c r="E467" s="33" t="s">
        <v>1321</v>
      </c>
      <c r="F467" s="33" t="s">
        <v>1321</v>
      </c>
      <c r="G467" s="33">
        <v>18</v>
      </c>
      <c r="H467" s="33">
        <v>18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15</v>
      </c>
      <c r="Q467" s="33" t="s">
        <v>2632</v>
      </c>
      <c r="R467" s="33">
        <v>18</v>
      </c>
    </row>
    <row r="468" spans="1:18" x14ac:dyDescent="0.15">
      <c r="A468" s="20" t="s">
        <v>1759</v>
      </c>
      <c r="B468" s="24" t="s">
        <v>3</v>
      </c>
      <c r="C468" s="43" t="s">
        <v>181</v>
      </c>
      <c r="D468" s="43" t="s">
        <v>842</v>
      </c>
      <c r="E468" s="33" t="s">
        <v>1321</v>
      </c>
      <c r="F468" s="33" t="s">
        <v>1321</v>
      </c>
      <c r="G468" s="33">
        <v>6</v>
      </c>
      <c r="H468" s="33">
        <v>6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38</v>
      </c>
      <c r="Q468" s="33" t="s">
        <v>1761</v>
      </c>
      <c r="R468" s="33">
        <v>6</v>
      </c>
    </row>
    <row r="469" spans="1:18" x14ac:dyDescent="0.15">
      <c r="A469" s="20" t="s">
        <v>1759</v>
      </c>
      <c r="B469" s="24" t="s">
        <v>3</v>
      </c>
      <c r="C469" s="43" t="s">
        <v>181</v>
      </c>
      <c r="D469" s="43" t="s">
        <v>843</v>
      </c>
      <c r="E469" s="33" t="s">
        <v>1321</v>
      </c>
      <c r="F469" s="33" t="s">
        <v>1321</v>
      </c>
      <c r="G469" s="33">
        <v>15</v>
      </c>
      <c r="H469" s="33">
        <v>15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39</v>
      </c>
      <c r="Q469" s="33" t="s">
        <v>1762</v>
      </c>
      <c r="R469" s="33">
        <v>15</v>
      </c>
    </row>
    <row r="470" spans="1:18" x14ac:dyDescent="0.15">
      <c r="A470" s="20" t="s">
        <v>1759</v>
      </c>
      <c r="B470" s="24" t="s">
        <v>3</v>
      </c>
      <c r="C470" s="43" t="s">
        <v>181</v>
      </c>
      <c r="D470" s="43" t="s">
        <v>844</v>
      </c>
      <c r="E470" s="33" t="s">
        <v>1321</v>
      </c>
      <c r="F470" s="33" t="s">
        <v>1321</v>
      </c>
      <c r="G470" s="33">
        <v>30</v>
      </c>
      <c r="H470" s="33">
        <v>30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40</v>
      </c>
      <c r="Q470" s="33" t="s">
        <v>1763</v>
      </c>
      <c r="R470" s="33">
        <v>30</v>
      </c>
    </row>
    <row r="471" spans="1:18" x14ac:dyDescent="0.15">
      <c r="A471" s="20" t="s">
        <v>1759</v>
      </c>
      <c r="B471" s="24" t="s">
        <v>3</v>
      </c>
      <c r="C471" s="43" t="s">
        <v>181</v>
      </c>
      <c r="D471" s="43" t="s">
        <v>845</v>
      </c>
      <c r="E471" s="33" t="s">
        <v>1321</v>
      </c>
      <c r="F471" s="33" t="s">
        <v>1321</v>
      </c>
      <c r="G471" s="33">
        <v>38</v>
      </c>
      <c r="H471" s="33">
        <v>38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42</v>
      </c>
      <c r="Q471" s="33" t="s">
        <v>2624</v>
      </c>
      <c r="R471" s="33">
        <v>38</v>
      </c>
    </row>
    <row r="472" spans="1:18" x14ac:dyDescent="0.15">
      <c r="A472" s="20" t="s">
        <v>1759</v>
      </c>
      <c r="B472" s="24" t="s">
        <v>3</v>
      </c>
      <c r="C472" s="43" t="s">
        <v>181</v>
      </c>
      <c r="D472" s="43" t="s">
        <v>846</v>
      </c>
      <c r="E472" s="33" t="s">
        <v>1321</v>
      </c>
      <c r="F472" s="33" t="s">
        <v>1321</v>
      </c>
      <c r="G472" s="33">
        <v>42</v>
      </c>
      <c r="H472" s="33">
        <v>42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15</v>
      </c>
      <c r="Q472" s="33" t="s">
        <v>2632</v>
      </c>
      <c r="R472" s="33">
        <v>42</v>
      </c>
    </row>
    <row r="473" spans="1:18" x14ac:dyDescent="0.15">
      <c r="A473" s="20" t="s">
        <v>1759</v>
      </c>
      <c r="B473" s="24" t="s">
        <v>3</v>
      </c>
      <c r="C473" s="43" t="s">
        <v>181</v>
      </c>
      <c r="D473" s="43" t="s">
        <v>847</v>
      </c>
      <c r="E473" s="33" t="s">
        <v>1321</v>
      </c>
      <c r="F473" s="33" t="s">
        <v>1321</v>
      </c>
      <c r="G473" s="33">
        <v>6</v>
      </c>
      <c r="H473" s="33">
        <v>6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30</v>
      </c>
      <c r="Q473" s="33" t="s">
        <v>2617</v>
      </c>
      <c r="R473" s="33">
        <v>6</v>
      </c>
    </row>
    <row r="474" spans="1:18" x14ac:dyDescent="0.15">
      <c r="A474" s="20" t="s">
        <v>1759</v>
      </c>
      <c r="B474" s="24" t="s">
        <v>3</v>
      </c>
      <c r="C474" s="43" t="s">
        <v>181</v>
      </c>
      <c r="D474" s="43" t="s">
        <v>848</v>
      </c>
      <c r="E474" s="33" t="s">
        <v>1321</v>
      </c>
      <c r="F474" s="33" t="s">
        <v>1321</v>
      </c>
      <c r="G474" s="33">
        <v>48</v>
      </c>
      <c r="H474" s="33">
        <v>48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15</v>
      </c>
      <c r="Q474" s="33" t="s">
        <v>2632</v>
      </c>
      <c r="R474" s="33">
        <v>48</v>
      </c>
    </row>
    <row r="475" spans="1:18" x14ac:dyDescent="0.15">
      <c r="A475" s="20"/>
      <c r="B475" s="24"/>
      <c r="C475" s="43" t="s">
        <v>2729</v>
      </c>
      <c r="D475" s="43"/>
      <c r="E475" s="33"/>
      <c r="F475" s="33"/>
      <c r="G475" s="33">
        <f>SUM(G448:G474)</f>
        <v>855</v>
      </c>
      <c r="H475" s="33">
        <f t="shared" ref="H475:O475" si="81">SUM(H448:H474)</f>
        <v>781</v>
      </c>
      <c r="I475" s="33">
        <f t="shared" si="81"/>
        <v>74</v>
      </c>
      <c r="J475" s="33">
        <f t="shared" si="81"/>
        <v>0</v>
      </c>
      <c r="K475" s="33">
        <f t="shared" si="81"/>
        <v>0</v>
      </c>
      <c r="L475" s="33">
        <f t="shared" si="81"/>
        <v>0</v>
      </c>
      <c r="M475" s="33">
        <f t="shared" si="81"/>
        <v>0</v>
      </c>
      <c r="N475" s="33">
        <f t="shared" si="81"/>
        <v>0</v>
      </c>
      <c r="O475" s="33">
        <f t="shared" si="81"/>
        <v>0</v>
      </c>
      <c r="P475" s="33"/>
      <c r="Q475" s="33"/>
      <c r="R475" s="33"/>
    </row>
    <row r="476" spans="1:18" x14ac:dyDescent="0.15">
      <c r="A476" s="20" t="s">
        <v>1759</v>
      </c>
      <c r="B476" s="24" t="s">
        <v>3</v>
      </c>
      <c r="C476" s="43" t="s">
        <v>390</v>
      </c>
      <c r="D476" s="43" t="s">
        <v>491</v>
      </c>
      <c r="E476" s="33" t="s">
        <v>1322</v>
      </c>
      <c r="F476" s="33" t="s">
        <v>1322</v>
      </c>
      <c r="G476" s="33">
        <v>60</v>
      </c>
      <c r="H476" s="33">
        <v>60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10</v>
      </c>
      <c r="Q476" s="33" t="s">
        <v>1954</v>
      </c>
      <c r="R476" s="33">
        <v>60</v>
      </c>
    </row>
    <row r="477" spans="1:18" x14ac:dyDescent="0.15">
      <c r="A477" s="20"/>
      <c r="B477" s="24"/>
      <c r="C477" s="43" t="s">
        <v>2730</v>
      </c>
      <c r="D477" s="43"/>
      <c r="E477" s="33"/>
      <c r="F477" s="33"/>
      <c r="G477" s="33">
        <f>SUM(G476)</f>
        <v>60</v>
      </c>
      <c r="H477" s="33">
        <f t="shared" ref="H477:O477" si="82">SUM(H476)</f>
        <v>60</v>
      </c>
      <c r="I477" s="33">
        <f t="shared" si="82"/>
        <v>0</v>
      </c>
      <c r="J477" s="33">
        <f t="shared" si="82"/>
        <v>0</v>
      </c>
      <c r="K477" s="33">
        <f t="shared" si="82"/>
        <v>0</v>
      </c>
      <c r="L477" s="33">
        <f t="shared" si="82"/>
        <v>0</v>
      </c>
      <c r="M477" s="33">
        <f t="shared" si="82"/>
        <v>0</v>
      </c>
      <c r="N477" s="33">
        <f t="shared" si="82"/>
        <v>0</v>
      </c>
      <c r="O477" s="33">
        <f t="shared" si="82"/>
        <v>0</v>
      </c>
      <c r="P477" s="33"/>
      <c r="Q477" s="33"/>
      <c r="R477" s="33"/>
    </row>
    <row r="478" spans="1:18" x14ac:dyDescent="0.15">
      <c r="A478" s="20" t="s">
        <v>1759</v>
      </c>
      <c r="B478" s="24" t="s">
        <v>3</v>
      </c>
      <c r="C478" s="43" t="s">
        <v>70</v>
      </c>
      <c r="D478" s="43" t="s">
        <v>487</v>
      </c>
      <c r="E478" s="33" t="s">
        <v>1322</v>
      </c>
      <c r="F478" s="33" t="s">
        <v>1322</v>
      </c>
      <c r="G478" s="33">
        <v>43</v>
      </c>
      <c r="H478" s="33">
        <v>43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1</v>
      </c>
      <c r="Q478" s="33" t="s">
        <v>2114</v>
      </c>
      <c r="R478" s="33">
        <v>43</v>
      </c>
    </row>
    <row r="479" spans="1:18" x14ac:dyDescent="0.15">
      <c r="A479" s="20" t="s">
        <v>1759</v>
      </c>
      <c r="B479" s="24" t="s">
        <v>3</v>
      </c>
      <c r="C479" s="43" t="s">
        <v>70</v>
      </c>
      <c r="D479" s="43" t="s">
        <v>488</v>
      </c>
      <c r="E479" s="33" t="s">
        <v>1323</v>
      </c>
      <c r="F479" s="33" t="s">
        <v>1323</v>
      </c>
      <c r="G479" s="33">
        <v>42</v>
      </c>
      <c r="H479" s="33">
        <v>42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53</v>
      </c>
      <c r="Q479" s="33" t="s">
        <v>693</v>
      </c>
      <c r="R479" s="33">
        <v>42</v>
      </c>
    </row>
    <row r="480" spans="1:18" x14ac:dyDescent="0.15">
      <c r="A480" s="20" t="s">
        <v>1759</v>
      </c>
      <c r="B480" s="24" t="s">
        <v>3</v>
      </c>
      <c r="C480" s="43" t="s">
        <v>70</v>
      </c>
      <c r="D480" s="43" t="s">
        <v>489</v>
      </c>
      <c r="E480" s="33" t="s">
        <v>1193</v>
      </c>
      <c r="F480" s="33" t="s">
        <v>1193</v>
      </c>
      <c r="G480" s="33">
        <v>43</v>
      </c>
      <c r="H480" s="33">
        <v>43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21</v>
      </c>
      <c r="Q480" s="33" t="s">
        <v>2621</v>
      </c>
      <c r="R480" s="33">
        <v>43</v>
      </c>
    </row>
    <row r="481" spans="1:18" x14ac:dyDescent="0.15">
      <c r="A481" s="20" t="s">
        <v>1759</v>
      </c>
      <c r="B481" s="24" t="s">
        <v>3</v>
      </c>
      <c r="C481" s="43" t="s">
        <v>70</v>
      </c>
      <c r="D481" s="43" t="s">
        <v>490</v>
      </c>
      <c r="E481" s="33" t="s">
        <v>1323</v>
      </c>
      <c r="F481" s="33" t="s">
        <v>1323</v>
      </c>
      <c r="G481" s="33">
        <v>24</v>
      </c>
      <c r="H481" s="33">
        <v>24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61</v>
      </c>
      <c r="Q481" s="33" t="s">
        <v>2622</v>
      </c>
      <c r="R481" s="33">
        <v>24</v>
      </c>
    </row>
    <row r="482" spans="1:18" x14ac:dyDescent="0.15">
      <c r="A482" s="20"/>
      <c r="B482" s="24"/>
      <c r="C482" s="43" t="s">
        <v>2731</v>
      </c>
      <c r="D482" s="43"/>
      <c r="E482" s="33"/>
      <c r="F482" s="33"/>
      <c r="G482" s="33">
        <f>SUM(G478:G481)</f>
        <v>152</v>
      </c>
      <c r="H482" s="33">
        <f t="shared" ref="H482:O482" si="83">SUM(H478:H481)</f>
        <v>152</v>
      </c>
      <c r="I482" s="33">
        <f t="shared" si="83"/>
        <v>0</v>
      </c>
      <c r="J482" s="33">
        <f t="shared" si="83"/>
        <v>0</v>
      </c>
      <c r="K482" s="33">
        <f t="shared" si="83"/>
        <v>0</v>
      </c>
      <c r="L482" s="33">
        <f t="shared" si="83"/>
        <v>0</v>
      </c>
      <c r="M482" s="33">
        <f t="shared" si="83"/>
        <v>0</v>
      </c>
      <c r="N482" s="33">
        <f t="shared" si="83"/>
        <v>0</v>
      </c>
      <c r="O482" s="33">
        <f t="shared" si="83"/>
        <v>0</v>
      </c>
      <c r="P482" s="33"/>
      <c r="Q482" s="33"/>
      <c r="R482" s="33"/>
    </row>
    <row r="483" spans="1:18" x14ac:dyDescent="0.15">
      <c r="A483" s="20" t="s">
        <v>1759</v>
      </c>
      <c r="B483" s="24" t="s">
        <v>3</v>
      </c>
      <c r="C483" s="43" t="s">
        <v>208</v>
      </c>
      <c r="D483" s="43" t="s">
        <v>682</v>
      </c>
      <c r="E483" s="33" t="s">
        <v>1322</v>
      </c>
      <c r="F483" s="33" t="s">
        <v>1322</v>
      </c>
      <c r="G483" s="33">
        <v>33</v>
      </c>
      <c r="H483" s="33">
        <v>33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5</v>
      </c>
      <c r="Q483" s="33" t="s">
        <v>2625</v>
      </c>
      <c r="R483" s="33">
        <v>23</v>
      </c>
    </row>
    <row r="484" spans="1:18" x14ac:dyDescent="0.15">
      <c r="A484" s="20" t="s">
        <v>1759</v>
      </c>
      <c r="B484" s="24" t="s">
        <v>3</v>
      </c>
      <c r="C484" s="43" t="s">
        <v>208</v>
      </c>
      <c r="D484" s="43" t="s">
        <v>524</v>
      </c>
      <c r="E484" s="33" t="s">
        <v>1323</v>
      </c>
      <c r="F484" s="33" t="s">
        <v>1323</v>
      </c>
      <c r="G484" s="33">
        <v>0</v>
      </c>
      <c r="H484" s="33">
        <v>0</v>
      </c>
      <c r="I484" s="33">
        <v>0</v>
      </c>
      <c r="J484" s="33">
        <v>60</v>
      </c>
      <c r="K484" s="33">
        <v>60</v>
      </c>
      <c r="L484" s="33">
        <v>0</v>
      </c>
      <c r="M484" s="33">
        <v>0</v>
      </c>
      <c r="N484" s="33">
        <v>0</v>
      </c>
      <c r="O484" s="33">
        <v>0</v>
      </c>
      <c r="P484" s="33">
        <v>48</v>
      </c>
      <c r="Q484" s="33" t="s">
        <v>1955</v>
      </c>
      <c r="R484" s="33">
        <v>60</v>
      </c>
    </row>
    <row r="485" spans="1:18" x14ac:dyDescent="0.15">
      <c r="A485" s="20" t="s">
        <v>1759</v>
      </c>
      <c r="B485" s="24" t="s">
        <v>3</v>
      </c>
      <c r="C485" s="43" t="s">
        <v>208</v>
      </c>
      <c r="D485" s="43" t="s">
        <v>683</v>
      </c>
      <c r="E485" s="33" t="s">
        <v>1193</v>
      </c>
      <c r="F485" s="33" t="s">
        <v>1193</v>
      </c>
      <c r="G485" s="33">
        <v>0</v>
      </c>
      <c r="H485" s="33">
        <v>0</v>
      </c>
      <c r="I485" s="33">
        <v>0</v>
      </c>
      <c r="J485" s="33">
        <v>30</v>
      </c>
      <c r="K485" s="33">
        <v>30</v>
      </c>
      <c r="L485" s="33">
        <v>0</v>
      </c>
      <c r="M485" s="33">
        <v>0</v>
      </c>
      <c r="N485" s="33">
        <v>0</v>
      </c>
      <c r="O485" s="33">
        <v>0</v>
      </c>
      <c r="P485" s="33">
        <v>12</v>
      </c>
      <c r="Q485" s="33" t="s">
        <v>1957</v>
      </c>
      <c r="R485" s="33">
        <v>30</v>
      </c>
    </row>
    <row r="486" spans="1:18" x14ac:dyDescent="0.15">
      <c r="A486" s="20"/>
      <c r="B486" s="24"/>
      <c r="C486" s="43" t="s">
        <v>2732</v>
      </c>
      <c r="D486" s="43"/>
      <c r="E486" s="33"/>
      <c r="F486" s="33"/>
      <c r="G486" s="33">
        <f>SUM(G483:G485)</f>
        <v>33</v>
      </c>
      <c r="H486" s="33">
        <f t="shared" ref="H486:O486" si="84">SUM(H483:H485)</f>
        <v>33</v>
      </c>
      <c r="I486" s="33">
        <f t="shared" si="84"/>
        <v>0</v>
      </c>
      <c r="J486" s="33">
        <f t="shared" si="84"/>
        <v>90</v>
      </c>
      <c r="K486" s="33">
        <f t="shared" si="84"/>
        <v>90</v>
      </c>
      <c r="L486" s="33">
        <f t="shared" si="84"/>
        <v>0</v>
      </c>
      <c r="M486" s="33">
        <f t="shared" si="84"/>
        <v>0</v>
      </c>
      <c r="N486" s="33">
        <f t="shared" si="84"/>
        <v>0</v>
      </c>
      <c r="O486" s="33">
        <f t="shared" si="84"/>
        <v>0</v>
      </c>
      <c r="P486" s="33"/>
      <c r="Q486" s="33"/>
      <c r="R486" s="33"/>
    </row>
    <row r="487" spans="1:18" x14ac:dyDescent="0.15">
      <c r="A487" s="20" t="s">
        <v>1759</v>
      </c>
      <c r="B487" s="24" t="s">
        <v>3</v>
      </c>
      <c r="C487" s="43" t="s">
        <v>325</v>
      </c>
      <c r="D487" s="43" t="s">
        <v>483</v>
      </c>
      <c r="E487" s="33" t="s">
        <v>1193</v>
      </c>
      <c r="F487" s="33" t="s">
        <v>2620</v>
      </c>
      <c r="G487" s="33">
        <v>0</v>
      </c>
      <c r="H487" s="33">
        <v>0</v>
      </c>
      <c r="I487" s="33">
        <v>0</v>
      </c>
      <c r="J487" s="33">
        <v>28</v>
      </c>
      <c r="K487" s="33">
        <v>28</v>
      </c>
      <c r="L487" s="33">
        <v>0</v>
      </c>
      <c r="M487" s="33">
        <v>0</v>
      </c>
      <c r="N487" s="33">
        <v>0</v>
      </c>
      <c r="O487" s="33">
        <v>0</v>
      </c>
      <c r="P487" s="33">
        <v>12</v>
      </c>
      <c r="Q487" s="33" t="s">
        <v>1957</v>
      </c>
      <c r="R487" s="33">
        <v>28</v>
      </c>
    </row>
    <row r="488" spans="1:18" x14ac:dyDescent="0.15">
      <c r="A488" s="20" t="s">
        <v>1759</v>
      </c>
      <c r="B488" s="24" t="s">
        <v>3</v>
      </c>
      <c r="C488" s="43" t="s">
        <v>325</v>
      </c>
      <c r="D488" s="43" t="s">
        <v>468</v>
      </c>
      <c r="E488" s="33" t="s">
        <v>1193</v>
      </c>
      <c r="F488" s="33" t="s">
        <v>1193</v>
      </c>
      <c r="G488" s="33">
        <v>0</v>
      </c>
      <c r="H488" s="33">
        <v>0</v>
      </c>
      <c r="I488" s="33">
        <v>0</v>
      </c>
      <c r="J488" s="33">
        <v>45</v>
      </c>
      <c r="K488" s="33">
        <v>45</v>
      </c>
      <c r="L488" s="33">
        <v>0</v>
      </c>
      <c r="M488" s="33">
        <v>0</v>
      </c>
      <c r="N488" s="33">
        <v>0</v>
      </c>
      <c r="O488" s="33">
        <v>0</v>
      </c>
      <c r="P488" s="33">
        <v>12</v>
      </c>
      <c r="Q488" s="33" t="s">
        <v>1957</v>
      </c>
      <c r="R488" s="33">
        <v>45</v>
      </c>
    </row>
    <row r="489" spans="1:18" x14ac:dyDescent="0.15">
      <c r="A489" s="20" t="s">
        <v>1759</v>
      </c>
      <c r="B489" s="24" t="s">
        <v>3</v>
      </c>
      <c r="C489" s="43" t="s">
        <v>325</v>
      </c>
      <c r="D489" s="43" t="s">
        <v>484</v>
      </c>
      <c r="E489" s="33" t="s">
        <v>1193</v>
      </c>
      <c r="F489" s="33" t="s">
        <v>1193</v>
      </c>
      <c r="G489" s="33">
        <v>0</v>
      </c>
      <c r="H489" s="33">
        <v>0</v>
      </c>
      <c r="I489" s="33">
        <v>0</v>
      </c>
      <c r="J489" s="33">
        <v>45</v>
      </c>
      <c r="K489" s="33">
        <v>45</v>
      </c>
      <c r="L489" s="33">
        <v>0</v>
      </c>
      <c r="M489" s="33">
        <v>0</v>
      </c>
      <c r="N489" s="33">
        <v>0</v>
      </c>
      <c r="O489" s="33">
        <v>0</v>
      </c>
      <c r="P489" s="33">
        <v>12</v>
      </c>
      <c r="Q489" s="33" t="s">
        <v>1957</v>
      </c>
      <c r="R489" s="33">
        <v>45</v>
      </c>
    </row>
    <row r="490" spans="1:18" x14ac:dyDescent="0.15">
      <c r="A490" s="20"/>
      <c r="B490" s="24"/>
      <c r="C490" s="43" t="s">
        <v>2733</v>
      </c>
      <c r="D490" s="43"/>
      <c r="E490" s="33"/>
      <c r="F490" s="33"/>
      <c r="G490" s="33">
        <f>SUM(G487:G489)</f>
        <v>0</v>
      </c>
      <c r="H490" s="33">
        <f t="shared" ref="H490:O490" si="85">SUM(H487:H489)</f>
        <v>0</v>
      </c>
      <c r="I490" s="33">
        <f t="shared" si="85"/>
        <v>0</v>
      </c>
      <c r="J490" s="33">
        <f t="shared" si="85"/>
        <v>118</v>
      </c>
      <c r="K490" s="33">
        <f t="shared" si="85"/>
        <v>118</v>
      </c>
      <c r="L490" s="33">
        <f t="shared" si="85"/>
        <v>0</v>
      </c>
      <c r="M490" s="33">
        <f t="shared" si="85"/>
        <v>0</v>
      </c>
      <c r="N490" s="33">
        <f t="shared" si="85"/>
        <v>0</v>
      </c>
      <c r="O490" s="33">
        <f t="shared" si="85"/>
        <v>0</v>
      </c>
      <c r="P490" s="33"/>
      <c r="Q490" s="33"/>
      <c r="R490" s="33"/>
    </row>
    <row r="491" spans="1:18" x14ac:dyDescent="0.15">
      <c r="A491" s="20" t="s">
        <v>1759</v>
      </c>
      <c r="B491" s="24" t="s">
        <v>3</v>
      </c>
      <c r="C491" s="43" t="s">
        <v>297</v>
      </c>
      <c r="D491" s="43" t="s">
        <v>492</v>
      </c>
      <c r="E491" s="33" t="s">
        <v>1322</v>
      </c>
      <c r="F491" s="33" t="s">
        <v>1323</v>
      </c>
      <c r="G491" s="33">
        <v>20</v>
      </c>
      <c r="H491" s="33">
        <v>20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10</v>
      </c>
      <c r="Q491" s="33" t="s">
        <v>1954</v>
      </c>
      <c r="R491" s="33">
        <v>20</v>
      </c>
    </row>
    <row r="492" spans="1:18" x14ac:dyDescent="0.15">
      <c r="A492" s="20" t="s">
        <v>1759</v>
      </c>
      <c r="B492" s="24" t="s">
        <v>3</v>
      </c>
      <c r="C492" s="43" t="s">
        <v>297</v>
      </c>
      <c r="D492" s="43" t="s">
        <v>1097</v>
      </c>
      <c r="E492" s="33" t="s">
        <v>1323</v>
      </c>
      <c r="F492" s="33" t="s">
        <v>1323</v>
      </c>
      <c r="G492" s="33">
        <v>24</v>
      </c>
      <c r="H492" s="33">
        <v>24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50</v>
      </c>
      <c r="Q492" s="33" t="s">
        <v>2633</v>
      </c>
      <c r="R492" s="33">
        <v>24</v>
      </c>
    </row>
    <row r="493" spans="1:18" x14ac:dyDescent="0.15">
      <c r="A493" s="20"/>
      <c r="B493" s="24"/>
      <c r="C493" s="43" t="s">
        <v>2734</v>
      </c>
      <c r="D493" s="43"/>
      <c r="E493" s="33"/>
      <c r="F493" s="33"/>
      <c r="G493" s="33">
        <f>SUM(G491:G492)</f>
        <v>44</v>
      </c>
      <c r="H493" s="33">
        <f t="shared" ref="H493:O493" si="86">SUM(H491:H492)</f>
        <v>44</v>
      </c>
      <c r="I493" s="33">
        <f t="shared" si="86"/>
        <v>0</v>
      </c>
      <c r="J493" s="33">
        <f t="shared" si="86"/>
        <v>0</v>
      </c>
      <c r="K493" s="33">
        <f t="shared" si="86"/>
        <v>0</v>
      </c>
      <c r="L493" s="33">
        <f t="shared" si="86"/>
        <v>0</v>
      </c>
      <c r="M493" s="33">
        <f t="shared" si="86"/>
        <v>0</v>
      </c>
      <c r="N493" s="33">
        <f t="shared" si="86"/>
        <v>0</v>
      </c>
      <c r="O493" s="33">
        <f t="shared" si="86"/>
        <v>0</v>
      </c>
      <c r="P493" s="33"/>
      <c r="Q493" s="33"/>
      <c r="R493" s="33"/>
    </row>
    <row r="494" spans="1:18" x14ac:dyDescent="0.15">
      <c r="A494" s="20" t="s">
        <v>1759</v>
      </c>
      <c r="B494" s="24" t="s">
        <v>3</v>
      </c>
      <c r="C494" s="43" t="s">
        <v>313</v>
      </c>
      <c r="D494" s="43" t="s">
        <v>492</v>
      </c>
      <c r="E494" s="33" t="s">
        <v>1322</v>
      </c>
      <c r="F494" s="33" t="s">
        <v>1322</v>
      </c>
      <c r="G494" s="33">
        <v>57</v>
      </c>
      <c r="H494" s="33">
        <v>57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5</v>
      </c>
      <c r="Q494" s="33" t="s">
        <v>2625</v>
      </c>
      <c r="R494" s="33">
        <v>57</v>
      </c>
    </row>
    <row r="495" spans="1:18" x14ac:dyDescent="0.15">
      <c r="A495" s="20" t="s">
        <v>1759</v>
      </c>
      <c r="B495" s="24" t="s">
        <v>3</v>
      </c>
      <c r="C495" s="43" t="s">
        <v>313</v>
      </c>
      <c r="D495" s="43" t="s">
        <v>587</v>
      </c>
      <c r="E495" s="33" t="s">
        <v>1323</v>
      </c>
      <c r="F495" s="33" t="s">
        <v>1323</v>
      </c>
      <c r="G495" s="33">
        <v>0</v>
      </c>
      <c r="H495" s="33">
        <v>0</v>
      </c>
      <c r="I495" s="33">
        <v>0</v>
      </c>
      <c r="J495" s="33">
        <v>60</v>
      </c>
      <c r="K495" s="33">
        <v>60</v>
      </c>
      <c r="L495" s="33">
        <v>0</v>
      </c>
      <c r="M495" s="33">
        <v>0</v>
      </c>
      <c r="N495" s="33">
        <v>0</v>
      </c>
      <c r="O495" s="33">
        <v>0</v>
      </c>
      <c r="P495" s="33">
        <v>48</v>
      </c>
      <c r="Q495" s="33" t="s">
        <v>1955</v>
      </c>
      <c r="R495" s="33">
        <v>60</v>
      </c>
    </row>
    <row r="496" spans="1:18" x14ac:dyDescent="0.15">
      <c r="A496" s="20" t="s">
        <v>1759</v>
      </c>
      <c r="B496" s="24" t="s">
        <v>3</v>
      </c>
      <c r="C496" s="43" t="s">
        <v>313</v>
      </c>
      <c r="D496" s="43" t="s">
        <v>493</v>
      </c>
      <c r="E496" s="33" t="s">
        <v>1193</v>
      </c>
      <c r="F496" s="33" t="s">
        <v>1193</v>
      </c>
      <c r="G496" s="33">
        <v>0</v>
      </c>
      <c r="H496" s="33">
        <v>0</v>
      </c>
      <c r="I496" s="33">
        <v>0</v>
      </c>
      <c r="J496" s="33">
        <v>60</v>
      </c>
      <c r="K496" s="33">
        <v>60</v>
      </c>
      <c r="L496" s="33">
        <v>0</v>
      </c>
      <c r="M496" s="33">
        <v>0</v>
      </c>
      <c r="N496" s="33">
        <v>0</v>
      </c>
      <c r="O496" s="33">
        <v>0</v>
      </c>
      <c r="P496" s="33">
        <v>12</v>
      </c>
      <c r="Q496" s="33" t="s">
        <v>1957</v>
      </c>
      <c r="R496" s="33">
        <v>60</v>
      </c>
    </row>
    <row r="497" spans="1:18" x14ac:dyDescent="0.15">
      <c r="A497" s="20"/>
      <c r="B497" s="24"/>
      <c r="C497" s="43" t="s">
        <v>2735</v>
      </c>
      <c r="D497" s="43"/>
      <c r="E497" s="33"/>
      <c r="F497" s="33"/>
      <c r="G497" s="33">
        <f>SUM(G494:G496)</f>
        <v>57</v>
      </c>
      <c r="H497" s="33">
        <f t="shared" ref="H497:O497" si="87">SUM(H494:H496)</f>
        <v>57</v>
      </c>
      <c r="I497" s="33">
        <f t="shared" si="87"/>
        <v>0</v>
      </c>
      <c r="J497" s="33">
        <f t="shared" si="87"/>
        <v>120</v>
      </c>
      <c r="K497" s="33">
        <f t="shared" si="87"/>
        <v>120</v>
      </c>
      <c r="L497" s="33">
        <f t="shared" si="87"/>
        <v>0</v>
      </c>
      <c r="M497" s="33">
        <f t="shared" si="87"/>
        <v>0</v>
      </c>
      <c r="N497" s="33">
        <f t="shared" si="87"/>
        <v>0</v>
      </c>
      <c r="O497" s="33">
        <f t="shared" si="87"/>
        <v>0</v>
      </c>
      <c r="P497" s="33"/>
      <c r="Q497" s="33"/>
      <c r="R497" s="33"/>
    </row>
    <row r="498" spans="1:18" x14ac:dyDescent="0.15">
      <c r="A498" s="20" t="s">
        <v>1759</v>
      </c>
      <c r="B498" s="24" t="s">
        <v>13</v>
      </c>
      <c r="C498" s="43" t="s">
        <v>2505</v>
      </c>
      <c r="D498" s="43" t="s">
        <v>492</v>
      </c>
      <c r="E498" s="33" t="s">
        <v>1323</v>
      </c>
      <c r="F498" s="33" t="s">
        <v>1323</v>
      </c>
      <c r="G498" s="33">
        <v>48</v>
      </c>
      <c r="H498" s="33">
        <v>48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7</v>
      </c>
      <c r="Q498" s="33" t="s">
        <v>2636</v>
      </c>
      <c r="R498" s="33">
        <v>48</v>
      </c>
    </row>
    <row r="499" spans="1:18" s="66" customFormat="1" x14ac:dyDescent="0.15">
      <c r="A499" s="63"/>
      <c r="B499" s="64"/>
      <c r="C499" s="43" t="s">
        <v>2736</v>
      </c>
      <c r="D499" s="65"/>
      <c r="E499" s="34"/>
      <c r="F499" s="34"/>
      <c r="G499" s="34">
        <f>SUM(G498)</f>
        <v>48</v>
      </c>
      <c r="H499" s="34">
        <f t="shared" ref="H499:O499" si="88">SUM(H498)</f>
        <v>48</v>
      </c>
      <c r="I499" s="34">
        <f t="shared" si="88"/>
        <v>0</v>
      </c>
      <c r="J499" s="34">
        <f t="shared" si="88"/>
        <v>0</v>
      </c>
      <c r="K499" s="34">
        <f t="shared" si="88"/>
        <v>0</v>
      </c>
      <c r="L499" s="34">
        <f t="shared" si="88"/>
        <v>0</v>
      </c>
      <c r="M499" s="34">
        <f t="shared" si="88"/>
        <v>0</v>
      </c>
      <c r="N499" s="34">
        <f t="shared" si="88"/>
        <v>0</v>
      </c>
      <c r="O499" s="34">
        <f t="shared" si="88"/>
        <v>0</v>
      </c>
      <c r="P499" s="34"/>
      <c r="Q499" s="34"/>
      <c r="R499" s="34"/>
    </row>
    <row r="500" spans="1:18" x14ac:dyDescent="0.15">
      <c r="A500" s="20" t="s">
        <v>1759</v>
      </c>
      <c r="B500" s="24" t="s">
        <v>13</v>
      </c>
      <c r="C500" s="43" t="s">
        <v>2603</v>
      </c>
      <c r="D500" s="43" t="s">
        <v>772</v>
      </c>
      <c r="E500" s="33" t="s">
        <v>1193</v>
      </c>
      <c r="F500" s="33" t="s">
        <v>1193</v>
      </c>
      <c r="G500" s="33">
        <v>0</v>
      </c>
      <c r="H500" s="33">
        <v>0</v>
      </c>
      <c r="I500" s="33">
        <v>0</v>
      </c>
      <c r="J500" s="33">
        <v>40</v>
      </c>
      <c r="K500" s="33">
        <v>40</v>
      </c>
      <c r="L500" s="33">
        <v>0</v>
      </c>
      <c r="M500" s="33">
        <v>0</v>
      </c>
      <c r="N500" s="33">
        <v>0</v>
      </c>
      <c r="O500" s="33">
        <v>0</v>
      </c>
      <c r="P500" s="33">
        <v>12</v>
      </c>
      <c r="Q500" s="33" t="s">
        <v>1957</v>
      </c>
      <c r="R500" s="33">
        <v>40</v>
      </c>
    </row>
    <row r="501" spans="1:18" x14ac:dyDescent="0.15">
      <c r="A501" s="20" t="s">
        <v>1759</v>
      </c>
      <c r="B501" s="24" t="s">
        <v>13</v>
      </c>
      <c r="C501" s="43" t="s">
        <v>2603</v>
      </c>
      <c r="D501" s="43" t="s">
        <v>773</v>
      </c>
      <c r="E501" s="33" t="s">
        <v>1193</v>
      </c>
      <c r="F501" s="33" t="s">
        <v>1193</v>
      </c>
      <c r="G501" s="33">
        <v>0</v>
      </c>
      <c r="H501" s="33">
        <v>0</v>
      </c>
      <c r="I501" s="33">
        <v>0</v>
      </c>
      <c r="J501" s="33">
        <v>43</v>
      </c>
      <c r="K501" s="33">
        <v>43</v>
      </c>
      <c r="L501" s="33">
        <v>0</v>
      </c>
      <c r="M501" s="33">
        <v>0</v>
      </c>
      <c r="N501" s="33">
        <v>0</v>
      </c>
      <c r="O501" s="33">
        <v>0</v>
      </c>
      <c r="P501" s="33">
        <v>12</v>
      </c>
      <c r="Q501" s="33" t="s">
        <v>1957</v>
      </c>
      <c r="R501" s="33">
        <v>43</v>
      </c>
    </row>
    <row r="502" spans="1:18" x14ac:dyDescent="0.15">
      <c r="A502" s="20" t="s">
        <v>1759</v>
      </c>
      <c r="B502" s="24" t="s">
        <v>13</v>
      </c>
      <c r="C502" s="43" t="s">
        <v>2603</v>
      </c>
      <c r="D502" s="43" t="s">
        <v>2604</v>
      </c>
      <c r="E502" s="33" t="s">
        <v>1193</v>
      </c>
      <c r="F502" s="33" t="s">
        <v>1193</v>
      </c>
      <c r="G502" s="33">
        <v>0</v>
      </c>
      <c r="H502" s="33">
        <v>0</v>
      </c>
      <c r="I502" s="33">
        <v>0</v>
      </c>
      <c r="J502" s="33">
        <v>41</v>
      </c>
      <c r="K502" s="33">
        <v>41</v>
      </c>
      <c r="L502" s="33">
        <v>0</v>
      </c>
      <c r="M502" s="33">
        <v>41</v>
      </c>
      <c r="N502" s="33">
        <v>41</v>
      </c>
      <c r="O502" s="33">
        <v>0</v>
      </c>
      <c r="P502" s="33"/>
      <c r="Q502" s="33" t="s">
        <v>433</v>
      </c>
      <c r="R502" s="33">
        <v>0</v>
      </c>
    </row>
    <row r="503" spans="1:18" x14ac:dyDescent="0.15">
      <c r="A503" s="20"/>
      <c r="B503" s="24"/>
      <c r="C503" s="43" t="s">
        <v>2737</v>
      </c>
      <c r="D503" s="43"/>
      <c r="E503" s="33"/>
      <c r="F503" s="33"/>
      <c r="G503" s="33">
        <f>SUM(G500:G502)</f>
        <v>0</v>
      </c>
      <c r="H503" s="33">
        <f t="shared" ref="H503:O503" si="89">SUM(H500:H502)</f>
        <v>0</v>
      </c>
      <c r="I503" s="33">
        <f t="shared" si="89"/>
        <v>0</v>
      </c>
      <c r="J503" s="33">
        <f t="shared" si="89"/>
        <v>124</v>
      </c>
      <c r="K503" s="33">
        <f t="shared" si="89"/>
        <v>124</v>
      </c>
      <c r="L503" s="33">
        <f t="shared" si="89"/>
        <v>0</v>
      </c>
      <c r="M503" s="33">
        <f t="shared" si="89"/>
        <v>41</v>
      </c>
      <c r="N503" s="33">
        <f t="shared" si="89"/>
        <v>41</v>
      </c>
      <c r="O503" s="33">
        <f t="shared" si="89"/>
        <v>0</v>
      </c>
      <c r="P503" s="33"/>
      <c r="Q503" s="33"/>
      <c r="R503" s="33"/>
    </row>
    <row r="504" spans="1:18" x14ac:dyDescent="0.15">
      <c r="A504" s="20" t="s">
        <v>1759</v>
      </c>
      <c r="B504" s="24" t="s">
        <v>13</v>
      </c>
      <c r="C504" s="43" t="s">
        <v>265</v>
      </c>
      <c r="D504" s="43" t="s">
        <v>670</v>
      </c>
      <c r="E504" s="33" t="s">
        <v>1193</v>
      </c>
      <c r="F504" s="33" t="s">
        <v>1193</v>
      </c>
      <c r="G504" s="33">
        <v>0</v>
      </c>
      <c r="H504" s="33">
        <v>0</v>
      </c>
      <c r="I504" s="33">
        <v>0</v>
      </c>
      <c r="J504" s="33">
        <v>43</v>
      </c>
      <c r="K504" s="33">
        <v>43</v>
      </c>
      <c r="L504" s="33">
        <v>0</v>
      </c>
      <c r="M504" s="33">
        <v>0</v>
      </c>
      <c r="N504" s="33">
        <v>0</v>
      </c>
      <c r="O504" s="33">
        <v>0</v>
      </c>
      <c r="P504" s="33">
        <v>12</v>
      </c>
      <c r="Q504" s="33" t="s">
        <v>1957</v>
      </c>
      <c r="R504" s="33">
        <v>43</v>
      </c>
    </row>
    <row r="505" spans="1:18" x14ac:dyDescent="0.15">
      <c r="A505" s="20"/>
      <c r="B505" s="24"/>
      <c r="C505" s="43" t="s">
        <v>2738</v>
      </c>
      <c r="D505" s="43"/>
      <c r="E505" s="33"/>
      <c r="F505" s="33"/>
      <c r="G505" s="33">
        <f>SUM(G504)</f>
        <v>0</v>
      </c>
      <c r="H505" s="33">
        <f t="shared" ref="H505:O505" si="90">SUM(H504)</f>
        <v>0</v>
      </c>
      <c r="I505" s="33">
        <f t="shared" si="90"/>
        <v>0</v>
      </c>
      <c r="J505" s="33">
        <f t="shared" si="90"/>
        <v>43</v>
      </c>
      <c r="K505" s="33">
        <f t="shared" si="90"/>
        <v>43</v>
      </c>
      <c r="L505" s="33">
        <f t="shared" si="90"/>
        <v>0</v>
      </c>
      <c r="M505" s="33">
        <f t="shared" si="90"/>
        <v>0</v>
      </c>
      <c r="N505" s="33">
        <f t="shared" si="90"/>
        <v>0</v>
      </c>
      <c r="O505" s="33">
        <f t="shared" si="90"/>
        <v>0</v>
      </c>
      <c r="P505" s="33"/>
      <c r="Q505" s="33"/>
      <c r="R505" s="33"/>
    </row>
    <row r="506" spans="1:18" x14ac:dyDescent="0.15">
      <c r="A506" s="20" t="s">
        <v>1759</v>
      </c>
      <c r="B506" s="24" t="s">
        <v>13</v>
      </c>
      <c r="C506" s="43" t="s">
        <v>315</v>
      </c>
      <c r="D506" s="43" t="s">
        <v>531</v>
      </c>
      <c r="E506" s="33" t="s">
        <v>1322</v>
      </c>
      <c r="F506" s="33" t="s">
        <v>1322</v>
      </c>
      <c r="G506" s="33">
        <v>57</v>
      </c>
      <c r="H506" s="33">
        <v>57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6</v>
      </c>
      <c r="Q506" s="33" t="s">
        <v>2391</v>
      </c>
      <c r="R506" s="33">
        <v>57</v>
      </c>
    </row>
    <row r="507" spans="1:18" x14ac:dyDescent="0.15">
      <c r="A507" s="20"/>
      <c r="B507" s="24"/>
      <c r="C507" s="43" t="s">
        <v>2739</v>
      </c>
      <c r="D507" s="43"/>
      <c r="E507" s="33"/>
      <c r="F507" s="33"/>
      <c r="G507" s="33">
        <f>SUM(G506)</f>
        <v>57</v>
      </c>
      <c r="H507" s="33">
        <f t="shared" ref="H507:O507" si="91">SUM(H506)</f>
        <v>57</v>
      </c>
      <c r="I507" s="33">
        <f t="shared" si="91"/>
        <v>0</v>
      </c>
      <c r="J507" s="33">
        <f t="shared" si="91"/>
        <v>0</v>
      </c>
      <c r="K507" s="33">
        <f t="shared" si="91"/>
        <v>0</v>
      </c>
      <c r="L507" s="33">
        <f t="shared" si="91"/>
        <v>0</v>
      </c>
      <c r="M507" s="33">
        <f t="shared" si="91"/>
        <v>0</v>
      </c>
      <c r="N507" s="33">
        <f t="shared" si="91"/>
        <v>0</v>
      </c>
      <c r="O507" s="33">
        <f t="shared" si="91"/>
        <v>0</v>
      </c>
      <c r="P507" s="33"/>
      <c r="Q507" s="33"/>
      <c r="R507" s="33"/>
    </row>
    <row r="508" spans="1:18" x14ac:dyDescent="0.15">
      <c r="A508" s="20" t="s">
        <v>1759</v>
      </c>
      <c r="B508" s="24" t="s">
        <v>13</v>
      </c>
      <c r="C508" s="43" t="s">
        <v>116</v>
      </c>
      <c r="D508" s="43" t="s">
        <v>493</v>
      </c>
      <c r="E508" s="33" t="s">
        <v>1193</v>
      </c>
      <c r="F508" s="33" t="s">
        <v>1193</v>
      </c>
      <c r="G508" s="33">
        <v>0</v>
      </c>
      <c r="H508" s="33">
        <v>0</v>
      </c>
      <c r="I508" s="33">
        <v>0</v>
      </c>
      <c r="J508" s="33">
        <v>45</v>
      </c>
      <c r="K508" s="33">
        <v>45</v>
      </c>
      <c r="L508" s="33">
        <v>0</v>
      </c>
      <c r="M508" s="33">
        <v>0</v>
      </c>
      <c r="N508" s="33">
        <v>0</v>
      </c>
      <c r="O508" s="33">
        <v>0</v>
      </c>
      <c r="P508" s="33">
        <v>12</v>
      </c>
      <c r="Q508" s="33" t="s">
        <v>1957</v>
      </c>
      <c r="R508" s="33">
        <v>45</v>
      </c>
    </row>
    <row r="509" spans="1:18" x14ac:dyDescent="0.15">
      <c r="A509" s="20"/>
      <c r="B509" s="24"/>
      <c r="C509" s="43" t="s">
        <v>2740</v>
      </c>
      <c r="D509" s="43"/>
      <c r="E509" s="33"/>
      <c r="F509" s="33"/>
      <c r="G509" s="33">
        <f>SUM(G508)</f>
        <v>0</v>
      </c>
      <c r="H509" s="33">
        <f t="shared" ref="H509:O509" si="92">SUM(H508)</f>
        <v>0</v>
      </c>
      <c r="I509" s="33">
        <f t="shared" si="92"/>
        <v>0</v>
      </c>
      <c r="J509" s="33">
        <f t="shared" si="92"/>
        <v>45</v>
      </c>
      <c r="K509" s="33">
        <f t="shared" si="92"/>
        <v>45</v>
      </c>
      <c r="L509" s="33">
        <f t="shared" si="92"/>
        <v>0</v>
      </c>
      <c r="M509" s="33">
        <f t="shared" si="92"/>
        <v>0</v>
      </c>
      <c r="N509" s="33">
        <f t="shared" si="92"/>
        <v>0</v>
      </c>
      <c r="O509" s="33">
        <f t="shared" si="92"/>
        <v>0</v>
      </c>
      <c r="P509" s="33"/>
      <c r="Q509" s="33"/>
      <c r="R509" s="33"/>
    </row>
    <row r="510" spans="1:18" x14ac:dyDescent="0.15">
      <c r="A510" s="20" t="s">
        <v>1759</v>
      </c>
      <c r="B510" s="24" t="s">
        <v>13</v>
      </c>
      <c r="C510" s="43" t="s">
        <v>2605</v>
      </c>
      <c r="D510" s="43" t="s">
        <v>540</v>
      </c>
      <c r="E510" s="33" t="s">
        <v>1322</v>
      </c>
      <c r="F510" s="33" t="s">
        <v>1322</v>
      </c>
      <c r="G510" s="33">
        <v>36</v>
      </c>
      <c r="H510" s="33">
        <v>36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1</v>
      </c>
      <c r="Q510" s="33" t="s">
        <v>2114</v>
      </c>
      <c r="R510" s="33">
        <v>36</v>
      </c>
    </row>
    <row r="511" spans="1:18" x14ac:dyDescent="0.15">
      <c r="A511" s="20" t="s">
        <v>1759</v>
      </c>
      <c r="B511" s="24" t="s">
        <v>13</v>
      </c>
      <c r="C511" s="43" t="s">
        <v>2605</v>
      </c>
      <c r="D511" s="43" t="s">
        <v>599</v>
      </c>
      <c r="E511" s="33" t="s">
        <v>1322</v>
      </c>
      <c r="F511" s="33" t="s">
        <v>1322</v>
      </c>
      <c r="G511" s="33">
        <v>41</v>
      </c>
      <c r="H511" s="33">
        <v>41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1</v>
      </c>
      <c r="Q511" s="33" t="s">
        <v>2114</v>
      </c>
      <c r="R511" s="33">
        <v>41</v>
      </c>
    </row>
    <row r="512" spans="1:18" x14ac:dyDescent="0.15">
      <c r="A512" s="20" t="s">
        <v>1759</v>
      </c>
      <c r="B512" s="24" t="s">
        <v>13</v>
      </c>
      <c r="C512" s="43" t="s">
        <v>2605</v>
      </c>
      <c r="D512" s="43" t="s">
        <v>600</v>
      </c>
      <c r="E512" s="33" t="s">
        <v>1322</v>
      </c>
      <c r="F512" s="33" t="s">
        <v>1322</v>
      </c>
      <c r="G512" s="33">
        <v>41</v>
      </c>
      <c r="H512" s="33">
        <v>41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1</v>
      </c>
      <c r="Q512" s="33" t="s">
        <v>2114</v>
      </c>
      <c r="R512" s="33">
        <v>41</v>
      </c>
    </row>
    <row r="513" spans="1:18" x14ac:dyDescent="0.15">
      <c r="A513" s="20" t="s">
        <v>1759</v>
      </c>
      <c r="B513" s="24" t="s">
        <v>13</v>
      </c>
      <c r="C513" s="43" t="s">
        <v>2605</v>
      </c>
      <c r="D513" s="43" t="s">
        <v>601</v>
      </c>
      <c r="E513" s="33" t="s">
        <v>1322</v>
      </c>
      <c r="F513" s="33" t="s">
        <v>1322</v>
      </c>
      <c r="G513" s="33">
        <v>41</v>
      </c>
      <c r="H513" s="33">
        <v>41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1</v>
      </c>
      <c r="Q513" s="33" t="s">
        <v>2114</v>
      </c>
      <c r="R513" s="33">
        <v>41</v>
      </c>
    </row>
    <row r="514" spans="1:18" x14ac:dyDescent="0.15">
      <c r="A514" s="20" t="s">
        <v>1759</v>
      </c>
      <c r="B514" s="24" t="s">
        <v>13</v>
      </c>
      <c r="C514" s="43" t="s">
        <v>2605</v>
      </c>
      <c r="D514" s="43" t="s">
        <v>602</v>
      </c>
      <c r="E514" s="33" t="s">
        <v>1322</v>
      </c>
      <c r="F514" s="33" t="s">
        <v>1322</v>
      </c>
      <c r="G514" s="33">
        <v>28</v>
      </c>
      <c r="H514" s="33">
        <v>28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1</v>
      </c>
      <c r="Q514" s="33" t="s">
        <v>2114</v>
      </c>
      <c r="R514" s="33">
        <v>28</v>
      </c>
    </row>
    <row r="515" spans="1:18" x14ac:dyDescent="0.15">
      <c r="A515" s="20" t="s">
        <v>1759</v>
      </c>
      <c r="B515" s="24" t="s">
        <v>13</v>
      </c>
      <c r="C515" s="43" t="s">
        <v>2605</v>
      </c>
      <c r="D515" s="43" t="s">
        <v>628</v>
      </c>
      <c r="E515" s="33" t="s">
        <v>1321</v>
      </c>
      <c r="F515" s="33" t="s">
        <v>1321</v>
      </c>
      <c r="G515" s="33">
        <v>6</v>
      </c>
      <c r="H515" s="33">
        <v>6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33</v>
      </c>
      <c r="Q515" s="33" t="s">
        <v>2634</v>
      </c>
      <c r="R515" s="33">
        <v>6</v>
      </c>
    </row>
    <row r="516" spans="1:18" x14ac:dyDescent="0.15">
      <c r="A516" s="20" t="s">
        <v>1759</v>
      </c>
      <c r="B516" s="24" t="s">
        <v>13</v>
      </c>
      <c r="C516" s="43" t="s">
        <v>2605</v>
      </c>
      <c r="D516" s="43" t="s">
        <v>2606</v>
      </c>
      <c r="E516" s="33" t="s">
        <v>1321</v>
      </c>
      <c r="F516" s="33" t="s">
        <v>1321</v>
      </c>
      <c r="G516" s="33">
        <v>6</v>
      </c>
      <c r="H516" s="33">
        <v>6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37</v>
      </c>
      <c r="Q516" s="33" t="s">
        <v>2641</v>
      </c>
      <c r="R516" s="33">
        <v>6</v>
      </c>
    </row>
    <row r="517" spans="1:18" x14ac:dyDescent="0.15">
      <c r="A517" s="20"/>
      <c r="B517" s="24"/>
      <c r="C517" s="43" t="s">
        <v>2741</v>
      </c>
      <c r="D517" s="43"/>
      <c r="E517" s="33"/>
      <c r="F517" s="33"/>
      <c r="G517" s="33">
        <f>SUM(G510:G516)</f>
        <v>199</v>
      </c>
      <c r="H517" s="33">
        <f t="shared" ref="H517:O517" si="93">SUM(H510:H516)</f>
        <v>199</v>
      </c>
      <c r="I517" s="33">
        <f t="shared" si="93"/>
        <v>0</v>
      </c>
      <c r="J517" s="33">
        <f t="shared" si="93"/>
        <v>0</v>
      </c>
      <c r="K517" s="33">
        <f t="shared" si="93"/>
        <v>0</v>
      </c>
      <c r="L517" s="33">
        <f t="shared" si="93"/>
        <v>0</v>
      </c>
      <c r="M517" s="33">
        <f t="shared" si="93"/>
        <v>0</v>
      </c>
      <c r="N517" s="33">
        <f t="shared" si="93"/>
        <v>0</v>
      </c>
      <c r="O517" s="33">
        <f t="shared" si="93"/>
        <v>0</v>
      </c>
      <c r="P517" s="33"/>
      <c r="Q517" s="33"/>
      <c r="R517" s="33"/>
    </row>
    <row r="518" spans="1:18" x14ac:dyDescent="0.15">
      <c r="A518" s="20" t="s">
        <v>1759</v>
      </c>
      <c r="B518" s="24" t="s">
        <v>13</v>
      </c>
      <c r="C518" s="43" t="s">
        <v>84</v>
      </c>
      <c r="D518" s="43" t="s">
        <v>468</v>
      </c>
      <c r="E518" s="33" t="s">
        <v>1323</v>
      </c>
      <c r="F518" s="33" t="s">
        <v>1323</v>
      </c>
      <c r="G518" s="33">
        <v>50</v>
      </c>
      <c r="H518" s="33">
        <v>50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53</v>
      </c>
      <c r="Q518" s="33" t="s">
        <v>693</v>
      </c>
      <c r="R518" s="33">
        <v>50</v>
      </c>
    </row>
    <row r="519" spans="1:18" x14ac:dyDescent="0.15">
      <c r="A519" s="20" t="s">
        <v>1759</v>
      </c>
      <c r="B519" s="24" t="s">
        <v>13</v>
      </c>
      <c r="C519" s="43" t="s">
        <v>84</v>
      </c>
      <c r="D519" s="43" t="s">
        <v>484</v>
      </c>
      <c r="E519" s="33" t="s">
        <v>1322</v>
      </c>
      <c r="F519" s="33" t="s">
        <v>1322</v>
      </c>
      <c r="G519" s="33">
        <v>51</v>
      </c>
      <c r="H519" s="33">
        <v>51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1</v>
      </c>
      <c r="Q519" s="33" t="s">
        <v>2114</v>
      </c>
      <c r="R519" s="33">
        <v>51</v>
      </c>
    </row>
    <row r="520" spans="1:18" x14ac:dyDescent="0.15">
      <c r="A520" s="20" t="s">
        <v>1759</v>
      </c>
      <c r="B520" s="24" t="s">
        <v>13</v>
      </c>
      <c r="C520" s="43" t="s">
        <v>84</v>
      </c>
      <c r="D520" s="43" t="s">
        <v>485</v>
      </c>
      <c r="E520" s="33" t="s">
        <v>1322</v>
      </c>
      <c r="F520" s="33" t="s">
        <v>1322</v>
      </c>
      <c r="G520" s="33">
        <v>49</v>
      </c>
      <c r="H520" s="33">
        <v>49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1</v>
      </c>
      <c r="Q520" s="33" t="s">
        <v>2114</v>
      </c>
      <c r="R520" s="33">
        <v>49</v>
      </c>
    </row>
    <row r="521" spans="1:18" x14ac:dyDescent="0.15">
      <c r="A521" s="20" t="s">
        <v>1759</v>
      </c>
      <c r="B521" s="24" t="s">
        <v>13</v>
      </c>
      <c r="C521" s="43" t="s">
        <v>84</v>
      </c>
      <c r="D521" s="43" t="s">
        <v>529</v>
      </c>
      <c r="E521" s="33" t="s">
        <v>1322</v>
      </c>
      <c r="F521" s="33" t="s">
        <v>1322</v>
      </c>
      <c r="G521" s="33">
        <v>48</v>
      </c>
      <c r="H521" s="33">
        <v>48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1</v>
      </c>
      <c r="Q521" s="33" t="s">
        <v>2114</v>
      </c>
      <c r="R521" s="33">
        <v>48</v>
      </c>
    </row>
    <row r="522" spans="1:18" x14ac:dyDescent="0.15">
      <c r="A522" s="20"/>
      <c r="B522" s="24"/>
      <c r="C522" s="43" t="s">
        <v>2742</v>
      </c>
      <c r="D522" s="43"/>
      <c r="E522" s="33"/>
      <c r="F522" s="33"/>
      <c r="G522" s="33">
        <f>SUM(G518:G521)</f>
        <v>198</v>
      </c>
      <c r="H522" s="33">
        <f t="shared" ref="H522:O522" si="94">SUM(H518:H521)</f>
        <v>198</v>
      </c>
      <c r="I522" s="33">
        <f t="shared" si="94"/>
        <v>0</v>
      </c>
      <c r="J522" s="33">
        <f t="shared" si="94"/>
        <v>0</v>
      </c>
      <c r="K522" s="33">
        <f t="shared" si="94"/>
        <v>0</v>
      </c>
      <c r="L522" s="33">
        <f t="shared" si="94"/>
        <v>0</v>
      </c>
      <c r="M522" s="33">
        <f t="shared" si="94"/>
        <v>0</v>
      </c>
      <c r="N522" s="33">
        <f t="shared" si="94"/>
        <v>0</v>
      </c>
      <c r="O522" s="33">
        <f t="shared" si="94"/>
        <v>0</v>
      </c>
      <c r="P522" s="33"/>
      <c r="Q522" s="33"/>
      <c r="R522" s="33"/>
    </row>
    <row r="523" spans="1:18" x14ac:dyDescent="0.15">
      <c r="A523" s="20" t="s">
        <v>1759</v>
      </c>
      <c r="B523" s="24" t="s">
        <v>13</v>
      </c>
      <c r="C523" s="43" t="s">
        <v>2607</v>
      </c>
      <c r="D523" s="43" t="s">
        <v>656</v>
      </c>
      <c r="E523" s="33" t="s">
        <v>1322</v>
      </c>
      <c r="F523" s="33" t="s">
        <v>2620</v>
      </c>
      <c r="G523" s="33">
        <v>38</v>
      </c>
      <c r="H523" s="33">
        <v>38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7</v>
      </c>
      <c r="Q523" s="33" t="s">
        <v>2636</v>
      </c>
      <c r="R523" s="33">
        <v>38</v>
      </c>
    </row>
    <row r="524" spans="1:18" x14ac:dyDescent="0.15">
      <c r="A524" s="20" t="s">
        <v>1759</v>
      </c>
      <c r="B524" s="24" t="s">
        <v>13</v>
      </c>
      <c r="C524" s="43" t="s">
        <v>2607</v>
      </c>
      <c r="D524" s="43" t="s">
        <v>433</v>
      </c>
      <c r="E524" s="33" t="s">
        <v>1322</v>
      </c>
      <c r="F524" s="33" t="s">
        <v>1322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3">
        <v>0</v>
      </c>
      <c r="N524" s="33">
        <v>0</v>
      </c>
      <c r="O524" s="33">
        <v>0</v>
      </c>
      <c r="P524" s="33"/>
      <c r="Q524" s="33" t="s">
        <v>433</v>
      </c>
      <c r="R524" s="34"/>
    </row>
    <row r="525" spans="1:18" x14ac:dyDescent="0.15">
      <c r="A525" s="20"/>
      <c r="B525" s="24"/>
      <c r="C525" s="43" t="s">
        <v>2743</v>
      </c>
      <c r="D525" s="43"/>
      <c r="E525" s="33"/>
      <c r="F525" s="33"/>
      <c r="G525" s="34">
        <f>SUM(G523:G524)</f>
        <v>38</v>
      </c>
      <c r="H525" s="34">
        <f t="shared" ref="H525:O525" si="95">SUM(H523:H524)</f>
        <v>38</v>
      </c>
      <c r="I525" s="34">
        <f t="shared" si="95"/>
        <v>0</v>
      </c>
      <c r="J525" s="34">
        <f t="shared" si="95"/>
        <v>0</v>
      </c>
      <c r="K525" s="34">
        <f t="shared" si="95"/>
        <v>0</v>
      </c>
      <c r="L525" s="34">
        <f t="shared" si="95"/>
        <v>0</v>
      </c>
      <c r="M525" s="34">
        <f t="shared" si="95"/>
        <v>0</v>
      </c>
      <c r="N525" s="34">
        <f t="shared" si="95"/>
        <v>0</v>
      </c>
      <c r="O525" s="34">
        <f t="shared" si="95"/>
        <v>0</v>
      </c>
      <c r="P525" s="33"/>
      <c r="Q525" s="33"/>
      <c r="R525" s="34"/>
    </row>
    <row r="526" spans="1:18" x14ac:dyDescent="0.15">
      <c r="A526" s="20" t="s">
        <v>1759</v>
      </c>
      <c r="B526" s="24" t="s">
        <v>13</v>
      </c>
      <c r="C526" s="43" t="s">
        <v>458</v>
      </c>
      <c r="D526" s="43" t="s">
        <v>492</v>
      </c>
      <c r="E526" s="33" t="s">
        <v>1322</v>
      </c>
      <c r="F526" s="33" t="s">
        <v>1322</v>
      </c>
      <c r="G526" s="33">
        <v>45</v>
      </c>
      <c r="H526" s="33">
        <v>45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5</v>
      </c>
      <c r="Q526" s="33" t="s">
        <v>2625</v>
      </c>
      <c r="R526" s="33">
        <v>45</v>
      </c>
    </row>
    <row r="527" spans="1:18" x14ac:dyDescent="0.15">
      <c r="A527" s="20" t="s">
        <v>1759</v>
      </c>
      <c r="B527" s="24" t="s">
        <v>13</v>
      </c>
      <c r="C527" s="43" t="s">
        <v>458</v>
      </c>
      <c r="D527" s="43" t="s">
        <v>493</v>
      </c>
      <c r="E527" s="33" t="s">
        <v>1193</v>
      </c>
      <c r="F527" s="33" t="s">
        <v>1193</v>
      </c>
      <c r="G527" s="33">
        <v>0</v>
      </c>
      <c r="H527" s="33">
        <v>0</v>
      </c>
      <c r="I527" s="33">
        <v>0</v>
      </c>
      <c r="J527" s="33">
        <v>55</v>
      </c>
      <c r="K527" s="33">
        <v>55</v>
      </c>
      <c r="L527" s="33">
        <v>0</v>
      </c>
      <c r="M527" s="33">
        <v>0</v>
      </c>
      <c r="N527" s="33">
        <v>0</v>
      </c>
      <c r="O527" s="33">
        <v>0</v>
      </c>
      <c r="P527" s="33">
        <v>12</v>
      </c>
      <c r="Q527" s="33" t="s">
        <v>1957</v>
      </c>
      <c r="R527" s="33">
        <v>55</v>
      </c>
    </row>
    <row r="528" spans="1:18" x14ac:dyDescent="0.15">
      <c r="A528" s="20" t="s">
        <v>1759</v>
      </c>
      <c r="B528" s="24" t="s">
        <v>13</v>
      </c>
      <c r="C528" s="43" t="s">
        <v>458</v>
      </c>
      <c r="D528" s="43" t="s">
        <v>2608</v>
      </c>
      <c r="E528" s="33" t="s">
        <v>1323</v>
      </c>
      <c r="F528" s="33" t="s">
        <v>1323</v>
      </c>
      <c r="G528" s="33">
        <v>0</v>
      </c>
      <c r="H528" s="33">
        <v>0</v>
      </c>
      <c r="I528" s="33">
        <v>0</v>
      </c>
      <c r="J528" s="33">
        <v>43</v>
      </c>
      <c r="K528" s="33">
        <v>43</v>
      </c>
      <c r="L528" s="33">
        <v>0</v>
      </c>
      <c r="M528" s="33">
        <v>0</v>
      </c>
      <c r="N528" s="33">
        <v>0</v>
      </c>
      <c r="O528" s="33">
        <v>0</v>
      </c>
      <c r="P528" s="33">
        <v>48</v>
      </c>
      <c r="Q528" s="33" t="s">
        <v>1955</v>
      </c>
      <c r="R528" s="33">
        <v>43</v>
      </c>
    </row>
    <row r="529" spans="1:18" x14ac:dyDescent="0.15">
      <c r="A529" s="20" t="s">
        <v>1759</v>
      </c>
      <c r="B529" s="24" t="s">
        <v>13</v>
      </c>
      <c r="C529" s="43" t="s">
        <v>458</v>
      </c>
      <c r="D529" s="43" t="s">
        <v>495</v>
      </c>
      <c r="E529" s="33" t="s">
        <v>1193</v>
      </c>
      <c r="F529" s="33" t="s">
        <v>1193</v>
      </c>
      <c r="G529" s="33">
        <v>20</v>
      </c>
      <c r="H529" s="33">
        <v>20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61</v>
      </c>
      <c r="Q529" s="33" t="s">
        <v>2622</v>
      </c>
      <c r="R529" s="33">
        <v>20</v>
      </c>
    </row>
    <row r="530" spans="1:18" x14ac:dyDescent="0.15">
      <c r="A530" s="20"/>
      <c r="B530" s="24"/>
      <c r="C530" s="43" t="s">
        <v>2744</v>
      </c>
      <c r="D530" s="43"/>
      <c r="E530" s="33"/>
      <c r="F530" s="33"/>
      <c r="G530" s="33">
        <f>SUM(G526:G529)</f>
        <v>65</v>
      </c>
      <c r="H530" s="33">
        <f t="shared" ref="H530:O530" si="96">SUM(H526:H529)</f>
        <v>65</v>
      </c>
      <c r="I530" s="33">
        <f t="shared" si="96"/>
        <v>0</v>
      </c>
      <c r="J530" s="33">
        <f t="shared" si="96"/>
        <v>98</v>
      </c>
      <c r="K530" s="33">
        <f t="shared" si="96"/>
        <v>98</v>
      </c>
      <c r="L530" s="33">
        <f t="shared" si="96"/>
        <v>0</v>
      </c>
      <c r="M530" s="33">
        <f t="shared" si="96"/>
        <v>0</v>
      </c>
      <c r="N530" s="33">
        <f t="shared" si="96"/>
        <v>0</v>
      </c>
      <c r="O530" s="33">
        <f t="shared" si="96"/>
        <v>0</v>
      </c>
      <c r="P530" s="33"/>
      <c r="Q530" s="33"/>
      <c r="R530" s="33"/>
    </row>
    <row r="531" spans="1:18" x14ac:dyDescent="0.15">
      <c r="A531" s="20" t="s">
        <v>1759</v>
      </c>
      <c r="B531" s="24" t="s">
        <v>13</v>
      </c>
      <c r="C531" s="43" t="s">
        <v>115</v>
      </c>
      <c r="D531" s="43" t="s">
        <v>483</v>
      </c>
      <c r="E531" s="33" t="s">
        <v>1323</v>
      </c>
      <c r="F531" s="33" t="s">
        <v>1323</v>
      </c>
      <c r="G531" s="33">
        <v>0</v>
      </c>
      <c r="H531" s="33">
        <v>0</v>
      </c>
      <c r="I531" s="33">
        <v>0</v>
      </c>
      <c r="J531" s="33">
        <v>40</v>
      </c>
      <c r="K531" s="33">
        <v>40</v>
      </c>
      <c r="L531" s="33">
        <v>0</v>
      </c>
      <c r="M531" s="33">
        <v>0</v>
      </c>
      <c r="N531" s="33">
        <v>0</v>
      </c>
      <c r="O531" s="33">
        <v>0</v>
      </c>
      <c r="P531" s="33">
        <v>47</v>
      </c>
      <c r="Q531" s="33" t="s">
        <v>2619</v>
      </c>
      <c r="R531" s="33">
        <v>40</v>
      </c>
    </row>
    <row r="532" spans="1:18" x14ac:dyDescent="0.15">
      <c r="A532" s="20" t="s">
        <v>1759</v>
      </c>
      <c r="B532" s="24" t="s">
        <v>13</v>
      </c>
      <c r="C532" s="43" t="s">
        <v>115</v>
      </c>
      <c r="D532" s="43" t="s">
        <v>468</v>
      </c>
      <c r="E532" s="33" t="s">
        <v>1193</v>
      </c>
      <c r="F532" s="33" t="s">
        <v>1193</v>
      </c>
      <c r="G532" s="33">
        <v>0</v>
      </c>
      <c r="H532" s="33">
        <v>0</v>
      </c>
      <c r="I532" s="33">
        <v>0</v>
      </c>
      <c r="J532" s="33">
        <v>32</v>
      </c>
      <c r="K532" s="33">
        <v>32</v>
      </c>
      <c r="L532" s="33">
        <v>0</v>
      </c>
      <c r="M532" s="33">
        <v>0</v>
      </c>
      <c r="N532" s="33">
        <v>0</v>
      </c>
      <c r="O532" s="33">
        <v>0</v>
      </c>
      <c r="P532" s="33">
        <v>12</v>
      </c>
      <c r="Q532" s="33" t="s">
        <v>1957</v>
      </c>
      <c r="R532" s="33">
        <v>32</v>
      </c>
    </row>
    <row r="533" spans="1:18" x14ac:dyDescent="0.15">
      <c r="A533" s="20" t="s">
        <v>1759</v>
      </c>
      <c r="B533" s="24" t="s">
        <v>13</v>
      </c>
      <c r="C533" s="43" t="s">
        <v>115</v>
      </c>
      <c r="D533" s="43" t="s">
        <v>484</v>
      </c>
      <c r="E533" s="33" t="s">
        <v>1193</v>
      </c>
      <c r="F533" s="33" t="s">
        <v>1193</v>
      </c>
      <c r="G533" s="33">
        <v>0</v>
      </c>
      <c r="H533" s="33">
        <v>0</v>
      </c>
      <c r="I533" s="33">
        <v>0</v>
      </c>
      <c r="J533" s="33">
        <v>38</v>
      </c>
      <c r="K533" s="33">
        <v>38</v>
      </c>
      <c r="L533" s="33">
        <v>0</v>
      </c>
      <c r="M533" s="33">
        <v>0</v>
      </c>
      <c r="N533" s="33">
        <v>0</v>
      </c>
      <c r="O533" s="33">
        <v>0</v>
      </c>
      <c r="P533" s="33">
        <v>12</v>
      </c>
      <c r="Q533" s="33" t="s">
        <v>1957</v>
      </c>
      <c r="R533" s="33">
        <v>38</v>
      </c>
    </row>
    <row r="534" spans="1:18" x14ac:dyDescent="0.15">
      <c r="A534" s="20"/>
      <c r="B534" s="24"/>
      <c r="C534" s="43" t="s">
        <v>2745</v>
      </c>
      <c r="D534" s="43"/>
      <c r="E534" s="33"/>
      <c r="F534" s="33"/>
      <c r="G534" s="33">
        <f>SUM(G531:G533)</f>
        <v>0</v>
      </c>
      <c r="H534" s="33">
        <f t="shared" ref="H534:O534" si="97">SUM(H531:H533)</f>
        <v>0</v>
      </c>
      <c r="I534" s="33">
        <f t="shared" si="97"/>
        <v>0</v>
      </c>
      <c r="J534" s="33">
        <f t="shared" si="97"/>
        <v>110</v>
      </c>
      <c r="K534" s="33">
        <f t="shared" si="97"/>
        <v>110</v>
      </c>
      <c r="L534" s="33">
        <f t="shared" si="97"/>
        <v>0</v>
      </c>
      <c r="M534" s="33">
        <f t="shared" si="97"/>
        <v>0</v>
      </c>
      <c r="N534" s="33">
        <f t="shared" si="97"/>
        <v>0</v>
      </c>
      <c r="O534" s="33">
        <f t="shared" si="97"/>
        <v>0</v>
      </c>
      <c r="P534" s="33"/>
      <c r="Q534" s="33"/>
      <c r="R534" s="33"/>
    </row>
    <row r="535" spans="1:18" x14ac:dyDescent="0.15">
      <c r="A535" s="20" t="s">
        <v>1759</v>
      </c>
      <c r="B535" s="24" t="s">
        <v>13</v>
      </c>
      <c r="C535" s="43" t="s">
        <v>2609</v>
      </c>
      <c r="D535" s="43" t="s">
        <v>483</v>
      </c>
      <c r="E535" s="33" t="s">
        <v>1322</v>
      </c>
      <c r="F535" s="33" t="s">
        <v>1322</v>
      </c>
      <c r="G535" s="33">
        <v>56</v>
      </c>
      <c r="H535" s="33">
        <v>56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1</v>
      </c>
      <c r="Q535" s="33" t="s">
        <v>2114</v>
      </c>
      <c r="R535" s="33">
        <v>56</v>
      </c>
    </row>
    <row r="536" spans="1:18" x14ac:dyDescent="0.15">
      <c r="A536" s="20" t="s">
        <v>1759</v>
      </c>
      <c r="B536" s="24" t="s">
        <v>13</v>
      </c>
      <c r="C536" s="43" t="s">
        <v>2609</v>
      </c>
      <c r="D536" s="43" t="s">
        <v>468</v>
      </c>
      <c r="E536" s="33" t="s">
        <v>1322</v>
      </c>
      <c r="F536" s="33" t="s">
        <v>1322</v>
      </c>
      <c r="G536" s="33">
        <v>61</v>
      </c>
      <c r="H536" s="33">
        <v>60</v>
      </c>
      <c r="I536" s="33">
        <v>1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1</v>
      </c>
      <c r="Q536" s="33" t="s">
        <v>2114</v>
      </c>
      <c r="R536" s="33">
        <v>60</v>
      </c>
    </row>
    <row r="537" spans="1:18" x14ac:dyDescent="0.15">
      <c r="A537" s="20"/>
      <c r="B537" s="24"/>
      <c r="C537" s="43" t="s">
        <v>2746</v>
      </c>
      <c r="D537" s="43"/>
      <c r="E537" s="33"/>
      <c r="F537" s="33"/>
      <c r="G537" s="33">
        <f>SUM(G535:G536)</f>
        <v>117</v>
      </c>
      <c r="H537" s="33">
        <f t="shared" ref="H537:O537" si="98">SUM(H535:H536)</f>
        <v>116</v>
      </c>
      <c r="I537" s="33">
        <f t="shared" si="98"/>
        <v>1</v>
      </c>
      <c r="J537" s="33">
        <f t="shared" si="98"/>
        <v>0</v>
      </c>
      <c r="K537" s="33">
        <f t="shared" si="98"/>
        <v>0</v>
      </c>
      <c r="L537" s="33">
        <f t="shared" si="98"/>
        <v>0</v>
      </c>
      <c r="M537" s="33">
        <f t="shared" si="98"/>
        <v>0</v>
      </c>
      <c r="N537" s="33">
        <f t="shared" si="98"/>
        <v>0</v>
      </c>
      <c r="O537" s="33">
        <f t="shared" si="98"/>
        <v>0</v>
      </c>
      <c r="P537" s="33"/>
      <c r="Q537" s="33"/>
      <c r="R537" s="33"/>
    </row>
    <row r="538" spans="1:18" x14ac:dyDescent="0.15">
      <c r="A538" s="20" t="s">
        <v>1759</v>
      </c>
      <c r="B538" s="24" t="s">
        <v>13</v>
      </c>
      <c r="C538" s="43" t="s">
        <v>2610</v>
      </c>
      <c r="D538" s="43" t="s">
        <v>483</v>
      </c>
      <c r="E538" s="33" t="s">
        <v>1322</v>
      </c>
      <c r="F538" s="33" t="s">
        <v>1322</v>
      </c>
      <c r="G538" s="33">
        <v>50</v>
      </c>
      <c r="H538" s="33">
        <v>48</v>
      </c>
      <c r="I538" s="33">
        <v>2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7</v>
      </c>
      <c r="Q538" s="33" t="s">
        <v>2636</v>
      </c>
      <c r="R538" s="33">
        <v>50</v>
      </c>
    </row>
    <row r="539" spans="1:18" s="66" customFormat="1" x14ac:dyDescent="0.15">
      <c r="A539" s="63"/>
      <c r="B539" s="64"/>
      <c r="C539" s="43" t="s">
        <v>2747</v>
      </c>
      <c r="D539" s="65"/>
      <c r="E539" s="34"/>
      <c r="F539" s="34"/>
      <c r="G539" s="34">
        <f>SUM(G538)</f>
        <v>50</v>
      </c>
      <c r="H539" s="34">
        <f t="shared" ref="H539:O539" si="99">SUM(H538)</f>
        <v>48</v>
      </c>
      <c r="I539" s="34">
        <f t="shared" si="99"/>
        <v>2</v>
      </c>
      <c r="J539" s="34">
        <f t="shared" si="99"/>
        <v>0</v>
      </c>
      <c r="K539" s="34">
        <f t="shared" si="99"/>
        <v>0</v>
      </c>
      <c r="L539" s="34">
        <f t="shared" si="99"/>
        <v>0</v>
      </c>
      <c r="M539" s="34">
        <f t="shared" si="99"/>
        <v>0</v>
      </c>
      <c r="N539" s="34">
        <f t="shared" si="99"/>
        <v>0</v>
      </c>
      <c r="O539" s="34">
        <f t="shared" si="99"/>
        <v>0</v>
      </c>
      <c r="P539" s="34"/>
      <c r="Q539" s="34"/>
      <c r="R539" s="34"/>
    </row>
    <row r="540" spans="1:18" x14ac:dyDescent="0.15">
      <c r="A540" s="20" t="s">
        <v>1759</v>
      </c>
      <c r="B540" s="24" t="s">
        <v>13</v>
      </c>
      <c r="C540" s="43" t="s">
        <v>144</v>
      </c>
      <c r="D540" s="43" t="s">
        <v>703</v>
      </c>
      <c r="E540" s="33" t="s">
        <v>1322</v>
      </c>
      <c r="F540" s="33" t="s">
        <v>1322</v>
      </c>
      <c r="G540" s="33">
        <v>51</v>
      </c>
      <c r="H540" s="33">
        <v>51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1</v>
      </c>
      <c r="Q540" s="33" t="s">
        <v>2114</v>
      </c>
      <c r="R540" s="33">
        <v>51</v>
      </c>
    </row>
    <row r="541" spans="1:18" x14ac:dyDescent="0.15">
      <c r="A541" s="20" t="s">
        <v>1759</v>
      </c>
      <c r="B541" s="24" t="s">
        <v>13</v>
      </c>
      <c r="C541" s="43" t="s">
        <v>144</v>
      </c>
      <c r="D541" s="43" t="s">
        <v>704</v>
      </c>
      <c r="E541" s="33" t="s">
        <v>1322</v>
      </c>
      <c r="F541" s="33" t="s">
        <v>1322</v>
      </c>
      <c r="G541" s="33">
        <v>49</v>
      </c>
      <c r="H541" s="33">
        <v>49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1</v>
      </c>
      <c r="Q541" s="33" t="s">
        <v>2114</v>
      </c>
      <c r="R541" s="33">
        <v>49</v>
      </c>
    </row>
    <row r="542" spans="1:18" x14ac:dyDescent="0.15">
      <c r="A542" s="20" t="s">
        <v>1759</v>
      </c>
      <c r="B542" s="24" t="s">
        <v>13</v>
      </c>
      <c r="C542" s="43" t="s">
        <v>144</v>
      </c>
      <c r="D542" s="43" t="s">
        <v>705</v>
      </c>
      <c r="E542" s="33" t="s">
        <v>1322</v>
      </c>
      <c r="F542" s="33" t="s">
        <v>1322</v>
      </c>
      <c r="G542" s="33">
        <v>51</v>
      </c>
      <c r="H542" s="33">
        <v>51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1</v>
      </c>
      <c r="Q542" s="33" t="s">
        <v>2114</v>
      </c>
      <c r="R542" s="33">
        <v>51</v>
      </c>
    </row>
    <row r="543" spans="1:18" x14ac:dyDescent="0.15">
      <c r="A543" s="20" t="s">
        <v>1759</v>
      </c>
      <c r="B543" s="24" t="s">
        <v>13</v>
      </c>
      <c r="C543" s="43" t="s">
        <v>144</v>
      </c>
      <c r="D543" s="43" t="s">
        <v>709</v>
      </c>
      <c r="E543" s="33" t="s">
        <v>1322</v>
      </c>
      <c r="F543" s="33" t="s">
        <v>1322</v>
      </c>
      <c r="G543" s="33">
        <v>15</v>
      </c>
      <c r="H543" s="33">
        <v>15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1</v>
      </c>
      <c r="Q543" s="33" t="s">
        <v>2114</v>
      </c>
      <c r="R543" s="33">
        <v>15</v>
      </c>
    </row>
    <row r="544" spans="1:18" x14ac:dyDescent="0.15">
      <c r="A544" s="20" t="s">
        <v>1759</v>
      </c>
      <c r="B544" s="24" t="s">
        <v>13</v>
      </c>
      <c r="C544" s="43" t="s">
        <v>144</v>
      </c>
      <c r="D544" s="43" t="s">
        <v>710</v>
      </c>
      <c r="E544" s="33" t="s">
        <v>1322</v>
      </c>
      <c r="F544" s="33" t="s">
        <v>1322</v>
      </c>
      <c r="G544" s="33">
        <v>49</v>
      </c>
      <c r="H544" s="33">
        <v>49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1</v>
      </c>
      <c r="Q544" s="33" t="s">
        <v>2114</v>
      </c>
      <c r="R544" s="33">
        <v>49</v>
      </c>
    </row>
    <row r="545" spans="1:18" x14ac:dyDescent="0.15">
      <c r="A545" s="20" t="s">
        <v>1759</v>
      </c>
      <c r="B545" s="24" t="s">
        <v>13</v>
      </c>
      <c r="C545" s="43" t="s">
        <v>144</v>
      </c>
      <c r="D545" s="43" t="s">
        <v>708</v>
      </c>
      <c r="E545" s="33" t="s">
        <v>1321</v>
      </c>
      <c r="F545" s="33" t="s">
        <v>1321</v>
      </c>
      <c r="G545" s="33">
        <v>6</v>
      </c>
      <c r="H545" s="33">
        <v>6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30</v>
      </c>
      <c r="Q545" s="33" t="s">
        <v>2617</v>
      </c>
      <c r="R545" s="33">
        <v>6</v>
      </c>
    </row>
    <row r="546" spans="1:18" x14ac:dyDescent="0.15">
      <c r="A546" s="20" t="s">
        <v>1759</v>
      </c>
      <c r="B546" s="24" t="s">
        <v>13</v>
      </c>
      <c r="C546" s="43" t="s">
        <v>144</v>
      </c>
      <c r="D546" s="43" t="s">
        <v>2611</v>
      </c>
      <c r="E546" s="33" t="s">
        <v>1321</v>
      </c>
      <c r="F546" s="33" t="s">
        <v>1321</v>
      </c>
      <c r="G546" s="33">
        <v>12</v>
      </c>
      <c r="H546" s="33">
        <v>12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32</v>
      </c>
      <c r="Q546" s="33" t="s">
        <v>2618</v>
      </c>
      <c r="R546" s="33">
        <v>12</v>
      </c>
    </row>
    <row r="547" spans="1:18" x14ac:dyDescent="0.15">
      <c r="A547" s="20" t="s">
        <v>1759</v>
      </c>
      <c r="B547" s="24" t="s">
        <v>13</v>
      </c>
      <c r="C547" s="43" t="s">
        <v>144</v>
      </c>
      <c r="D547" s="43" t="s">
        <v>2612</v>
      </c>
      <c r="E547" s="33" t="s">
        <v>1321</v>
      </c>
      <c r="F547" s="33" t="s">
        <v>1321</v>
      </c>
      <c r="G547" s="33">
        <v>6</v>
      </c>
      <c r="H547" s="33">
        <v>6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33</v>
      </c>
      <c r="Q547" s="33" t="s">
        <v>2634</v>
      </c>
      <c r="R547" s="33">
        <v>6</v>
      </c>
    </row>
    <row r="548" spans="1:18" x14ac:dyDescent="0.15">
      <c r="A548" s="20"/>
      <c r="B548" s="24"/>
      <c r="C548" s="43" t="s">
        <v>2748</v>
      </c>
      <c r="D548" s="43"/>
      <c r="E548" s="33"/>
      <c r="F548" s="33"/>
      <c r="G548" s="33">
        <f>SUM(G540:G547)</f>
        <v>239</v>
      </c>
      <c r="H548" s="33">
        <f t="shared" ref="H548:O548" si="100">SUM(H540:H547)</f>
        <v>239</v>
      </c>
      <c r="I548" s="33">
        <f t="shared" si="100"/>
        <v>0</v>
      </c>
      <c r="J548" s="33">
        <f t="shared" si="100"/>
        <v>0</v>
      </c>
      <c r="K548" s="33">
        <f t="shared" si="100"/>
        <v>0</v>
      </c>
      <c r="L548" s="33">
        <f t="shared" si="100"/>
        <v>0</v>
      </c>
      <c r="M548" s="33">
        <f t="shared" si="100"/>
        <v>0</v>
      </c>
      <c r="N548" s="33">
        <f t="shared" si="100"/>
        <v>0</v>
      </c>
      <c r="O548" s="33">
        <f t="shared" si="100"/>
        <v>0</v>
      </c>
      <c r="P548" s="33"/>
      <c r="Q548" s="33"/>
      <c r="R548" s="33"/>
    </row>
    <row r="549" spans="1:18" x14ac:dyDescent="0.15">
      <c r="A549" s="20" t="s">
        <v>1759</v>
      </c>
      <c r="B549" s="24" t="s">
        <v>36</v>
      </c>
      <c r="C549" s="43" t="s">
        <v>323</v>
      </c>
      <c r="D549" s="43" t="s">
        <v>491</v>
      </c>
      <c r="E549" s="33" t="s">
        <v>1322</v>
      </c>
      <c r="F549" s="33" t="s">
        <v>1322</v>
      </c>
      <c r="G549" s="33">
        <v>36</v>
      </c>
      <c r="H549" s="33">
        <v>36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5</v>
      </c>
      <c r="Q549" s="33" t="s">
        <v>2625</v>
      </c>
      <c r="R549" s="33">
        <v>36</v>
      </c>
    </row>
    <row r="550" spans="1:18" x14ac:dyDescent="0.15">
      <c r="A550" s="20" t="s">
        <v>1759</v>
      </c>
      <c r="B550" s="24" t="s">
        <v>36</v>
      </c>
      <c r="C550" s="43" t="s">
        <v>323</v>
      </c>
      <c r="D550" s="43" t="s">
        <v>2613</v>
      </c>
      <c r="E550" s="33" t="s">
        <v>1323</v>
      </c>
      <c r="F550" s="33" t="s">
        <v>1323</v>
      </c>
      <c r="G550" s="33">
        <v>21</v>
      </c>
      <c r="H550" s="33">
        <v>21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53</v>
      </c>
      <c r="Q550" s="33" t="s">
        <v>693</v>
      </c>
      <c r="R550" s="33">
        <v>21</v>
      </c>
    </row>
    <row r="551" spans="1:18" x14ac:dyDescent="0.15">
      <c r="A551" s="20" t="s">
        <v>1759</v>
      </c>
      <c r="B551" s="24" t="s">
        <v>36</v>
      </c>
      <c r="C551" s="43" t="s">
        <v>323</v>
      </c>
      <c r="D551" s="43" t="s">
        <v>634</v>
      </c>
      <c r="E551" s="33" t="s">
        <v>1323</v>
      </c>
      <c r="F551" s="33" t="s">
        <v>1323</v>
      </c>
      <c r="G551" s="33">
        <v>16</v>
      </c>
      <c r="H551" s="33">
        <v>16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61</v>
      </c>
      <c r="Q551" s="33" t="s">
        <v>2622</v>
      </c>
      <c r="R551" s="33">
        <v>16</v>
      </c>
    </row>
    <row r="552" spans="1:18" x14ac:dyDescent="0.15">
      <c r="A552" s="20"/>
      <c r="B552" s="24"/>
      <c r="C552" s="43" t="s">
        <v>2749</v>
      </c>
      <c r="D552" s="43"/>
      <c r="E552" s="33"/>
      <c r="F552" s="33"/>
      <c r="G552" s="33">
        <f>SUM(G549:G551)</f>
        <v>73</v>
      </c>
      <c r="H552" s="33">
        <f t="shared" ref="H552:O552" si="101">SUM(H549:H551)</f>
        <v>73</v>
      </c>
      <c r="I552" s="33">
        <f t="shared" si="101"/>
        <v>0</v>
      </c>
      <c r="J552" s="33">
        <f t="shared" si="101"/>
        <v>0</v>
      </c>
      <c r="K552" s="33">
        <f t="shared" si="101"/>
        <v>0</v>
      </c>
      <c r="L552" s="33">
        <f t="shared" si="101"/>
        <v>0</v>
      </c>
      <c r="M552" s="33">
        <f t="shared" si="101"/>
        <v>0</v>
      </c>
      <c r="N552" s="33">
        <f t="shared" si="101"/>
        <v>0</v>
      </c>
      <c r="O552" s="33">
        <f t="shared" si="101"/>
        <v>0</v>
      </c>
      <c r="P552" s="33"/>
      <c r="Q552" s="33"/>
      <c r="R552" s="33"/>
    </row>
    <row r="553" spans="1:18" x14ac:dyDescent="0.15">
      <c r="A553" s="20" t="s">
        <v>1759</v>
      </c>
      <c r="B553" s="24" t="s">
        <v>36</v>
      </c>
      <c r="C553" s="43" t="s">
        <v>161</v>
      </c>
      <c r="D553" s="43" t="s">
        <v>655</v>
      </c>
      <c r="E553" s="33" t="s">
        <v>1193</v>
      </c>
      <c r="F553" s="33" t="s">
        <v>1193</v>
      </c>
      <c r="G553" s="33">
        <v>0</v>
      </c>
      <c r="H553" s="33">
        <v>0</v>
      </c>
      <c r="I553" s="33">
        <v>0</v>
      </c>
      <c r="J553" s="33">
        <v>41</v>
      </c>
      <c r="K553" s="33">
        <v>41</v>
      </c>
      <c r="L553" s="33">
        <v>0</v>
      </c>
      <c r="M553" s="33">
        <v>0</v>
      </c>
      <c r="N553" s="33">
        <v>0</v>
      </c>
      <c r="O553" s="33">
        <v>0</v>
      </c>
      <c r="P553" s="33">
        <v>12</v>
      </c>
      <c r="Q553" s="33" t="s">
        <v>1957</v>
      </c>
      <c r="R553" s="33">
        <v>41</v>
      </c>
    </row>
    <row r="554" spans="1:18" x14ac:dyDescent="0.15">
      <c r="A554" s="20" t="s">
        <v>1759</v>
      </c>
      <c r="B554" s="24" t="s">
        <v>36</v>
      </c>
      <c r="C554" s="43" t="s">
        <v>161</v>
      </c>
      <c r="D554" s="43" t="s">
        <v>654</v>
      </c>
      <c r="E554" s="33" t="s">
        <v>1193</v>
      </c>
      <c r="F554" s="33" t="s">
        <v>1193</v>
      </c>
      <c r="G554" s="33">
        <v>0</v>
      </c>
      <c r="H554" s="33">
        <v>0</v>
      </c>
      <c r="I554" s="33">
        <v>0</v>
      </c>
      <c r="J554" s="33">
        <v>60</v>
      </c>
      <c r="K554" s="33">
        <v>60</v>
      </c>
      <c r="L554" s="33">
        <v>0</v>
      </c>
      <c r="M554" s="33">
        <v>60</v>
      </c>
      <c r="N554" s="33">
        <v>60</v>
      </c>
      <c r="O554" s="33">
        <v>0</v>
      </c>
      <c r="P554" s="33"/>
      <c r="Q554" s="33" t="s">
        <v>433</v>
      </c>
      <c r="R554" s="33">
        <v>0</v>
      </c>
    </row>
    <row r="555" spans="1:18" x14ac:dyDescent="0.15">
      <c r="A555" s="20"/>
      <c r="B555" s="24"/>
      <c r="C555" s="43" t="s">
        <v>2750</v>
      </c>
      <c r="D555" s="43"/>
      <c r="E555" s="33"/>
      <c r="F555" s="33"/>
      <c r="G555" s="33">
        <f>SUM(G553:G554)</f>
        <v>0</v>
      </c>
      <c r="H555" s="33">
        <f t="shared" ref="H555:O555" si="102">SUM(H553:H554)</f>
        <v>0</v>
      </c>
      <c r="I555" s="33">
        <f t="shared" si="102"/>
        <v>0</v>
      </c>
      <c r="J555" s="33">
        <f t="shared" si="102"/>
        <v>101</v>
      </c>
      <c r="K555" s="33">
        <f t="shared" si="102"/>
        <v>101</v>
      </c>
      <c r="L555" s="33">
        <f t="shared" si="102"/>
        <v>0</v>
      </c>
      <c r="M555" s="33">
        <f t="shared" si="102"/>
        <v>60</v>
      </c>
      <c r="N555" s="33">
        <f t="shared" si="102"/>
        <v>60</v>
      </c>
      <c r="O555" s="33">
        <f t="shared" si="102"/>
        <v>0</v>
      </c>
      <c r="P555" s="33"/>
      <c r="Q555" s="33"/>
      <c r="R555" s="33"/>
    </row>
    <row r="556" spans="1:18" x14ac:dyDescent="0.15">
      <c r="A556" s="20" t="s">
        <v>1759</v>
      </c>
      <c r="B556" s="24" t="s">
        <v>36</v>
      </c>
      <c r="C556" s="43" t="s">
        <v>262</v>
      </c>
      <c r="D556" s="43" t="s">
        <v>530</v>
      </c>
      <c r="E556" s="33" t="s">
        <v>1322</v>
      </c>
      <c r="F556" s="33" t="s">
        <v>1322</v>
      </c>
      <c r="G556" s="33">
        <v>40</v>
      </c>
      <c r="H556" s="33">
        <v>40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1</v>
      </c>
      <c r="Q556" s="33" t="s">
        <v>2114</v>
      </c>
      <c r="R556" s="33">
        <v>40</v>
      </c>
    </row>
    <row r="557" spans="1:18" x14ac:dyDescent="0.15">
      <c r="A557" s="20" t="s">
        <v>1759</v>
      </c>
      <c r="B557" s="24" t="s">
        <v>36</v>
      </c>
      <c r="C557" s="43" t="s">
        <v>262</v>
      </c>
      <c r="D557" s="43" t="s">
        <v>523</v>
      </c>
      <c r="E557" s="33" t="s">
        <v>1322</v>
      </c>
      <c r="F557" s="33" t="s">
        <v>1322</v>
      </c>
      <c r="G557" s="33">
        <v>39</v>
      </c>
      <c r="H557" s="33">
        <v>39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53</v>
      </c>
      <c r="Q557" s="33" t="s">
        <v>693</v>
      </c>
      <c r="R557" s="33">
        <v>39</v>
      </c>
    </row>
    <row r="558" spans="1:18" x14ac:dyDescent="0.15">
      <c r="A558" s="20" t="s">
        <v>1759</v>
      </c>
      <c r="B558" s="24" t="s">
        <v>36</v>
      </c>
      <c r="C558" s="43" t="s">
        <v>262</v>
      </c>
      <c r="D558" s="43" t="s">
        <v>524</v>
      </c>
      <c r="E558" s="33" t="s">
        <v>1322</v>
      </c>
      <c r="F558" s="33" t="s">
        <v>1322</v>
      </c>
      <c r="G558" s="33">
        <v>57</v>
      </c>
      <c r="H558" s="33">
        <v>57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1</v>
      </c>
      <c r="Q558" s="33" t="s">
        <v>2114</v>
      </c>
      <c r="R558" s="33">
        <v>57</v>
      </c>
    </row>
    <row r="559" spans="1:18" x14ac:dyDescent="0.15">
      <c r="A559" s="20" t="s">
        <v>1759</v>
      </c>
      <c r="B559" s="24" t="s">
        <v>36</v>
      </c>
      <c r="C559" s="43" t="s">
        <v>262</v>
      </c>
      <c r="D559" s="43" t="s">
        <v>495</v>
      </c>
      <c r="E559" s="33" t="s">
        <v>1193</v>
      </c>
      <c r="F559" s="33" t="s">
        <v>1193</v>
      </c>
      <c r="G559" s="33">
        <v>14</v>
      </c>
      <c r="H559" s="33">
        <v>14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61</v>
      </c>
      <c r="Q559" s="33" t="s">
        <v>2622</v>
      </c>
      <c r="R559" s="33">
        <v>14</v>
      </c>
    </row>
    <row r="560" spans="1:18" x14ac:dyDescent="0.15">
      <c r="A560" s="20"/>
      <c r="B560" s="24"/>
      <c r="C560" s="43" t="s">
        <v>2751</v>
      </c>
      <c r="D560" s="43"/>
      <c r="E560" s="33"/>
      <c r="F560" s="33"/>
      <c r="G560" s="33">
        <f>SUM(G556:G559)</f>
        <v>150</v>
      </c>
      <c r="H560" s="33">
        <f t="shared" ref="H560:O560" si="103">SUM(H556:H559)</f>
        <v>150</v>
      </c>
      <c r="I560" s="33">
        <f t="shared" si="103"/>
        <v>0</v>
      </c>
      <c r="J560" s="33">
        <f t="shared" si="103"/>
        <v>0</v>
      </c>
      <c r="K560" s="33">
        <f t="shared" si="103"/>
        <v>0</v>
      </c>
      <c r="L560" s="33">
        <f t="shared" si="103"/>
        <v>0</v>
      </c>
      <c r="M560" s="33">
        <f t="shared" si="103"/>
        <v>0</v>
      </c>
      <c r="N560" s="33">
        <f t="shared" si="103"/>
        <v>0</v>
      </c>
      <c r="O560" s="33">
        <f t="shared" si="103"/>
        <v>0</v>
      </c>
      <c r="P560" s="33"/>
      <c r="Q560" s="33"/>
      <c r="R560" s="33"/>
    </row>
    <row r="561" spans="1:18" x14ac:dyDescent="0.15">
      <c r="A561" s="20" t="s">
        <v>1759</v>
      </c>
      <c r="B561" s="24" t="s">
        <v>36</v>
      </c>
      <c r="C561" s="43" t="s">
        <v>373</v>
      </c>
      <c r="D561" s="43" t="s">
        <v>493</v>
      </c>
      <c r="E561" s="33" t="s">
        <v>1193</v>
      </c>
      <c r="F561" s="33" t="s">
        <v>1193</v>
      </c>
      <c r="G561" s="33">
        <v>0</v>
      </c>
      <c r="H561" s="33">
        <v>0</v>
      </c>
      <c r="I561" s="33">
        <v>0</v>
      </c>
      <c r="J561" s="33">
        <v>44</v>
      </c>
      <c r="K561" s="33">
        <v>44</v>
      </c>
      <c r="L561" s="33">
        <v>0</v>
      </c>
      <c r="M561" s="33">
        <v>19</v>
      </c>
      <c r="N561" s="33">
        <v>19</v>
      </c>
      <c r="O561" s="33">
        <v>0</v>
      </c>
      <c r="P561" s="33">
        <v>12</v>
      </c>
      <c r="Q561" s="33" t="s">
        <v>1957</v>
      </c>
      <c r="R561" s="33">
        <v>25</v>
      </c>
    </row>
    <row r="562" spans="1:18" s="66" customFormat="1" x14ac:dyDescent="0.15">
      <c r="A562" s="63"/>
      <c r="B562" s="64"/>
      <c r="C562" s="43" t="s">
        <v>2752</v>
      </c>
      <c r="D562" s="65"/>
      <c r="E562" s="34"/>
      <c r="F562" s="34"/>
      <c r="G562" s="34">
        <f>SUM(G561)</f>
        <v>0</v>
      </c>
      <c r="H562" s="34">
        <f t="shared" ref="H562:O562" si="104">SUM(H561)</f>
        <v>0</v>
      </c>
      <c r="I562" s="34">
        <f t="shared" si="104"/>
        <v>0</v>
      </c>
      <c r="J562" s="34">
        <f t="shared" si="104"/>
        <v>44</v>
      </c>
      <c r="K562" s="34">
        <f t="shared" si="104"/>
        <v>44</v>
      </c>
      <c r="L562" s="34">
        <f t="shared" si="104"/>
        <v>0</v>
      </c>
      <c r="M562" s="34">
        <f t="shared" si="104"/>
        <v>19</v>
      </c>
      <c r="N562" s="34">
        <f t="shared" si="104"/>
        <v>19</v>
      </c>
      <c r="O562" s="34">
        <f t="shared" si="104"/>
        <v>0</v>
      </c>
      <c r="P562" s="34"/>
      <c r="Q562" s="34"/>
      <c r="R562" s="34"/>
    </row>
    <row r="563" spans="1:18" x14ac:dyDescent="0.15">
      <c r="A563" s="20" t="s">
        <v>1759</v>
      </c>
      <c r="B563" s="24" t="s">
        <v>36</v>
      </c>
      <c r="C563" s="43" t="s">
        <v>448</v>
      </c>
      <c r="D563" s="43" t="s">
        <v>500</v>
      </c>
      <c r="E563" s="33" t="s">
        <v>1193</v>
      </c>
      <c r="F563" s="33" t="s">
        <v>1193</v>
      </c>
      <c r="G563" s="33">
        <v>0</v>
      </c>
      <c r="H563" s="33">
        <v>0</v>
      </c>
      <c r="I563" s="33">
        <v>0</v>
      </c>
      <c r="J563" s="33">
        <v>34</v>
      </c>
      <c r="K563" s="33">
        <v>34</v>
      </c>
      <c r="L563" s="33">
        <v>0</v>
      </c>
      <c r="M563" s="33">
        <v>27</v>
      </c>
      <c r="N563" s="33">
        <v>27</v>
      </c>
      <c r="O563" s="33">
        <v>0</v>
      </c>
      <c r="P563" s="33">
        <v>12</v>
      </c>
      <c r="Q563" s="33" t="s">
        <v>1957</v>
      </c>
      <c r="R563" s="33">
        <v>7</v>
      </c>
    </row>
    <row r="564" spans="1:18" x14ac:dyDescent="0.15">
      <c r="A564" s="20" t="s">
        <v>1759</v>
      </c>
      <c r="B564" s="24" t="s">
        <v>36</v>
      </c>
      <c r="C564" s="43" t="s">
        <v>448</v>
      </c>
      <c r="D564" s="43" t="s">
        <v>496</v>
      </c>
      <c r="E564" s="33" t="s">
        <v>1193</v>
      </c>
      <c r="F564" s="33" t="s">
        <v>1193</v>
      </c>
      <c r="G564" s="33">
        <v>0</v>
      </c>
      <c r="H564" s="33">
        <v>0</v>
      </c>
      <c r="I564" s="33">
        <v>0</v>
      </c>
      <c r="J564" s="33">
        <v>37</v>
      </c>
      <c r="K564" s="33">
        <v>37</v>
      </c>
      <c r="L564" s="33">
        <v>0</v>
      </c>
      <c r="M564" s="33">
        <v>0</v>
      </c>
      <c r="N564" s="33">
        <v>0</v>
      </c>
      <c r="O564" s="33">
        <v>0</v>
      </c>
      <c r="P564" s="33">
        <v>12</v>
      </c>
      <c r="Q564" s="33" t="s">
        <v>1957</v>
      </c>
      <c r="R564" s="33">
        <v>37</v>
      </c>
    </row>
    <row r="565" spans="1:18" x14ac:dyDescent="0.15">
      <c r="A565" s="20"/>
      <c r="B565" s="24"/>
      <c r="C565" s="43" t="s">
        <v>2753</v>
      </c>
      <c r="D565" s="43"/>
      <c r="E565" s="33"/>
      <c r="F565" s="33"/>
      <c r="G565" s="33">
        <f>SUM(G563:G564)</f>
        <v>0</v>
      </c>
      <c r="H565" s="33">
        <f t="shared" ref="H565:O565" si="105">SUM(H563:H564)</f>
        <v>0</v>
      </c>
      <c r="I565" s="33">
        <f t="shared" si="105"/>
        <v>0</v>
      </c>
      <c r="J565" s="33">
        <f t="shared" si="105"/>
        <v>71</v>
      </c>
      <c r="K565" s="33">
        <f t="shared" si="105"/>
        <v>71</v>
      </c>
      <c r="L565" s="33">
        <f t="shared" si="105"/>
        <v>0</v>
      </c>
      <c r="M565" s="33">
        <f t="shared" si="105"/>
        <v>27</v>
      </c>
      <c r="N565" s="33">
        <f t="shared" si="105"/>
        <v>27</v>
      </c>
      <c r="O565" s="33">
        <f t="shared" si="105"/>
        <v>0</v>
      </c>
      <c r="P565" s="33"/>
      <c r="Q565" s="33"/>
      <c r="R565" s="33"/>
    </row>
    <row r="566" spans="1:18" x14ac:dyDescent="0.15">
      <c r="A566" s="20" t="s">
        <v>1759</v>
      </c>
      <c r="B566" s="24" t="s">
        <v>36</v>
      </c>
      <c r="C566" s="43" t="s">
        <v>2614</v>
      </c>
      <c r="D566" s="43" t="s">
        <v>2615</v>
      </c>
      <c r="E566" s="33" t="s">
        <v>1322</v>
      </c>
      <c r="F566" s="33" t="s">
        <v>1322</v>
      </c>
      <c r="G566" s="33">
        <v>37</v>
      </c>
      <c r="H566" s="33">
        <v>37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1</v>
      </c>
      <c r="Q566" s="33" t="s">
        <v>2114</v>
      </c>
      <c r="R566" s="33">
        <v>37</v>
      </c>
    </row>
    <row r="567" spans="1:18" x14ac:dyDescent="0.15">
      <c r="A567" s="20" t="s">
        <v>1759</v>
      </c>
      <c r="B567" s="24" t="s">
        <v>36</v>
      </c>
      <c r="C567" s="43" t="s">
        <v>2614</v>
      </c>
      <c r="D567" s="43" t="s">
        <v>494</v>
      </c>
      <c r="E567" s="33" t="s">
        <v>1323</v>
      </c>
      <c r="F567" s="33" t="s">
        <v>1323</v>
      </c>
      <c r="G567" s="33">
        <v>22</v>
      </c>
      <c r="H567" s="33">
        <v>22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49</v>
      </c>
      <c r="Q567" s="33" t="s">
        <v>1956</v>
      </c>
      <c r="R567" s="33">
        <v>22</v>
      </c>
    </row>
    <row r="568" spans="1:18" x14ac:dyDescent="0.15">
      <c r="A568" s="20"/>
      <c r="B568" s="20"/>
      <c r="C568" s="43" t="s">
        <v>2754</v>
      </c>
      <c r="D568" s="43"/>
      <c r="E568" s="33"/>
      <c r="F568" s="33"/>
      <c r="G568" s="33">
        <f>SUM(G566:G567)</f>
        <v>59</v>
      </c>
      <c r="H568" s="33">
        <f t="shared" ref="H568:O568" si="106">SUM(H566:H567)</f>
        <v>59</v>
      </c>
      <c r="I568" s="33">
        <f t="shared" si="106"/>
        <v>0</v>
      </c>
      <c r="J568" s="33">
        <f t="shared" si="106"/>
        <v>0</v>
      </c>
      <c r="K568" s="33">
        <f t="shared" si="106"/>
        <v>0</v>
      </c>
      <c r="L568" s="33">
        <f t="shared" si="106"/>
        <v>0</v>
      </c>
      <c r="M568" s="33">
        <f t="shared" si="106"/>
        <v>0</v>
      </c>
      <c r="N568" s="33">
        <f t="shared" si="106"/>
        <v>0</v>
      </c>
      <c r="O568" s="33">
        <f t="shared" si="106"/>
        <v>0</v>
      </c>
      <c r="P568" s="33"/>
      <c r="Q568" s="33"/>
      <c r="R568" s="33"/>
    </row>
    <row r="569" spans="1:18" x14ac:dyDescent="0.15">
      <c r="A569" s="87" t="s">
        <v>1766</v>
      </c>
      <c r="B569" s="88"/>
      <c r="C569" s="88"/>
      <c r="D569" s="88"/>
      <c r="E569" s="88"/>
      <c r="F569" s="89"/>
      <c r="G569" s="27">
        <f>SUM(G568,G565,G562,G560,G555,G552,G548,G539,G537,G534,G530,G525,G522,G517,G509,G507,G505,G503,G499,G497,G493,G490,G486,G482,G477,G475,G447,G445,G440,G437,G434,G430,G427,G416,G414,G411,G405,G397,G390,G387,G383,G378,G370,G363,G361,G358,G353,G342,G337,G332,G317,G313,G303,G300,G298,G296,G294,G289,G284,G280,G278,G276,G272,G252,G249,G247,G244,G232,G220,G217,G215,G212,G207,G198,G196,G193,G188,G184,G181,G177,G169,G167,G165,G163,G153,G151,G149,G147,G144,G135,G127,G125,G120,G115,G80,G78,G76,G71,G61,G58,G56,G52,G41,G39,G27,G21,G11)</f>
        <v>13297</v>
      </c>
      <c r="H569" s="27">
        <f t="shared" ref="H569:O569" si="107">SUM(H568,H565,H562,H560,H555,H552,H548,H539,H537,H534,H530,H525,H522,H517,H509,H507,H505,H503,H499,H497,H493,H490,H486,H482,H477,H475,H447,H445,H440,H437,H434,H430,H427,H416,H414,H411,H405,H397,H390,H387,H383,H378,H370,H363,H361,H358,H353,H342,H337,H332,H317,H313,H303,H300,H298,H296,H294,H289,H284,H280,H278,H276,H272,H252,H249,H247,H244,H232,H220,H217,H215,H212,H207,H198,H196,H193,H188,H184,H181,H177,H169,H167,H165,H163,H153,H151,H149,H147,H144,H135,H127,H125,H120,H115,H80,H78,H76,H71,H61,H58,H56,H52,H41,H39,H27,H21,H11)</f>
        <v>13107</v>
      </c>
      <c r="I569" s="27">
        <f t="shared" si="107"/>
        <v>190</v>
      </c>
      <c r="J569" s="27">
        <f t="shared" si="107"/>
        <v>4858</v>
      </c>
      <c r="K569" s="27">
        <f t="shared" si="107"/>
        <v>4762</v>
      </c>
      <c r="L569" s="27">
        <f t="shared" si="107"/>
        <v>96</v>
      </c>
      <c r="M569" s="27">
        <f t="shared" si="107"/>
        <v>687</v>
      </c>
      <c r="N569" s="27">
        <f t="shared" si="107"/>
        <v>681</v>
      </c>
      <c r="O569" s="27">
        <f t="shared" si="107"/>
        <v>6</v>
      </c>
      <c r="P569" s="21"/>
      <c r="Q569" s="20"/>
      <c r="R569" s="27">
        <f>SUM(R7:R568)</f>
        <v>17174</v>
      </c>
    </row>
    <row r="570" spans="1:18" x14ac:dyDescent="0.15">
      <c r="A570" s="87" t="s">
        <v>1745</v>
      </c>
      <c r="B570" s="88"/>
      <c r="C570" s="88"/>
      <c r="D570" s="88"/>
      <c r="E570" s="88"/>
      <c r="F570" s="89"/>
      <c r="G570" s="27">
        <v>112</v>
      </c>
      <c r="H570" s="27">
        <v>38</v>
      </c>
      <c r="I570" s="27">
        <v>74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1"/>
      <c r="Q570" s="20"/>
      <c r="R570" s="27">
        <v>112</v>
      </c>
    </row>
    <row r="571" spans="1:18" x14ac:dyDescent="0.15">
      <c r="A571" s="87" t="s">
        <v>1767</v>
      </c>
      <c r="B571" s="88"/>
      <c r="C571" s="88"/>
      <c r="D571" s="88"/>
      <c r="E571" s="88"/>
      <c r="F571" s="89"/>
      <c r="G571" s="27">
        <f>G569-G570</f>
        <v>13185</v>
      </c>
      <c r="H571" s="27">
        <f t="shared" ref="H571:O571" si="108">H569-H570</f>
        <v>13069</v>
      </c>
      <c r="I571" s="27">
        <f t="shared" si="108"/>
        <v>116</v>
      </c>
      <c r="J571" s="27">
        <f t="shared" si="108"/>
        <v>4858</v>
      </c>
      <c r="K571" s="27">
        <f t="shared" si="108"/>
        <v>4762</v>
      </c>
      <c r="L571" s="27">
        <f t="shared" si="108"/>
        <v>96</v>
      </c>
      <c r="M571" s="27">
        <f t="shared" si="108"/>
        <v>687</v>
      </c>
      <c r="N571" s="27">
        <f t="shared" si="108"/>
        <v>681</v>
      </c>
      <c r="O571" s="27">
        <f t="shared" si="108"/>
        <v>6</v>
      </c>
      <c r="P571" s="21"/>
      <c r="Q571" s="20"/>
      <c r="R571" s="27">
        <f t="shared" ref="R571" si="109">R569-R570</f>
        <v>17062</v>
      </c>
    </row>
    <row r="572" spans="1:18" x14ac:dyDescent="0.15">
      <c r="A572" s="29"/>
      <c r="B572" s="29"/>
      <c r="C572" s="29"/>
      <c r="D572" s="29"/>
      <c r="E572" s="29"/>
      <c r="F572" s="29"/>
      <c r="G572" s="62"/>
      <c r="H572" s="62"/>
      <c r="I572" s="62"/>
      <c r="J572" s="62"/>
      <c r="K572" s="62"/>
      <c r="L572" s="62"/>
      <c r="M572" s="62"/>
      <c r="N572" s="62"/>
      <c r="O572" s="62"/>
      <c r="P572" s="37"/>
      <c r="Q572" s="31"/>
      <c r="R572" s="62"/>
    </row>
    <row r="573" spans="1:18" x14ac:dyDescent="0.15">
      <c r="D573" s="85" t="s">
        <v>2424</v>
      </c>
      <c r="E573" s="85"/>
      <c r="F573" s="85"/>
      <c r="G573" s="85" t="s">
        <v>1781</v>
      </c>
      <c r="H573" s="85"/>
      <c r="I573" s="85" t="s">
        <v>1782</v>
      </c>
      <c r="J573" s="85"/>
      <c r="K573" s="83" t="s">
        <v>1783</v>
      </c>
      <c r="L573" s="84"/>
    </row>
    <row r="574" spans="1:18" x14ac:dyDescent="0.15">
      <c r="D574" s="85"/>
      <c r="E574" s="85"/>
      <c r="F574" s="85"/>
      <c r="G574" s="22" t="s">
        <v>1784</v>
      </c>
      <c r="H574" s="22" t="s">
        <v>1785</v>
      </c>
      <c r="I574" s="22" t="s">
        <v>1784</v>
      </c>
      <c r="J574" s="22" t="s">
        <v>1785</v>
      </c>
      <c r="K574" s="22" t="s">
        <v>1784</v>
      </c>
      <c r="L574" s="22" t="s">
        <v>1785</v>
      </c>
    </row>
    <row r="575" spans="1:18" x14ac:dyDescent="0.15">
      <c r="D575" s="85" t="s">
        <v>1316</v>
      </c>
      <c r="E575" s="85"/>
      <c r="F575" s="83"/>
      <c r="G575" s="23">
        <f>SUMIF($E$7:$E$567,D575,$G$7:$G$567)</f>
        <v>4406</v>
      </c>
      <c r="H575" s="23">
        <f>SUMIF($E$7:$E$567,D575,$H$7:$H$567)</f>
        <v>4404</v>
      </c>
      <c r="I575" s="23">
        <f>SUMIF($E$7:$E$567,D575,$J$7:$J$567)</f>
        <v>0</v>
      </c>
      <c r="J575" s="23">
        <f>SUMIF($E$7:$E$567,D575,$K$7:$K$567)</f>
        <v>0</v>
      </c>
      <c r="K575" s="23">
        <f>SUM(G575,I575)</f>
        <v>4406</v>
      </c>
      <c r="L575" s="23">
        <f>SUM(H575,J575)</f>
        <v>4404</v>
      </c>
    </row>
    <row r="576" spans="1:18" x14ac:dyDescent="0.15">
      <c r="D576" s="85" t="s">
        <v>1317</v>
      </c>
      <c r="E576" s="85"/>
      <c r="F576" s="83"/>
      <c r="G576" s="23">
        <f>SUMIF($E$7:$E$567,D576,$G$7:$G$567)</f>
        <v>6153</v>
      </c>
      <c r="H576" s="23">
        <f>SUMIF($E$7:$E$567,D576,$H$7:$H$567)</f>
        <v>6049</v>
      </c>
      <c r="I576" s="23">
        <f>SUMIF($E$7:$E$567,D576,$J$7:$J$567)</f>
        <v>0</v>
      </c>
      <c r="J576" s="23">
        <f>SUMIF($E$7:$E$567,D576,$K$7:$K$567)</f>
        <v>0</v>
      </c>
      <c r="K576" s="23">
        <f t="shared" ref="K576:L578" si="110">SUM(G576,I576)</f>
        <v>6153</v>
      </c>
      <c r="L576" s="23">
        <f t="shared" si="110"/>
        <v>6049</v>
      </c>
    </row>
    <row r="577" spans="4:12" x14ac:dyDescent="0.15">
      <c r="D577" s="85" t="s">
        <v>1318</v>
      </c>
      <c r="E577" s="85"/>
      <c r="F577" s="83"/>
      <c r="G577" s="23">
        <f>SUMIF($E$7:$E$567,D577,$G$7:$G$567)</f>
        <v>1506</v>
      </c>
      <c r="H577" s="23">
        <f>SUMIF($E$7:$E$567,D577,$H$7:$H$567)</f>
        <v>1499</v>
      </c>
      <c r="I577" s="23">
        <f>SUMIF($E$7:$E$567,D577,$J$7:$J$567)</f>
        <v>1348</v>
      </c>
      <c r="J577" s="23">
        <f>SUMIF($E$7:$E$567,D577,$K$7:$K$567)</f>
        <v>1347</v>
      </c>
      <c r="K577" s="23">
        <f t="shared" si="110"/>
        <v>2854</v>
      </c>
      <c r="L577" s="23">
        <f t="shared" si="110"/>
        <v>2846</v>
      </c>
    </row>
    <row r="578" spans="4:12" x14ac:dyDescent="0.15">
      <c r="D578" s="85" t="s">
        <v>1319</v>
      </c>
      <c r="E578" s="85"/>
      <c r="F578" s="83"/>
      <c r="G578" s="23">
        <f>SUMIF($E$7:$E$567,D578,$G$7:$G$567)</f>
        <v>1120</v>
      </c>
      <c r="H578" s="23">
        <f>SUMIF($E$7:$E$567,D578,$H$7:$H$567)</f>
        <v>1117</v>
      </c>
      <c r="I578" s="23">
        <f>SUMIF($E$7:$E$567,D578,$J$7:$J$567)</f>
        <v>3510</v>
      </c>
      <c r="J578" s="23">
        <f>SUMIF($E$7:$E$567,D578,$K$7:$K$567)</f>
        <v>3415</v>
      </c>
      <c r="K578" s="23">
        <f t="shared" si="110"/>
        <v>4630</v>
      </c>
      <c r="L578" s="23">
        <f t="shared" si="110"/>
        <v>4532</v>
      </c>
    </row>
    <row r="579" spans="4:12" x14ac:dyDescent="0.15">
      <c r="D579" s="85" t="s">
        <v>1783</v>
      </c>
      <c r="E579" s="85"/>
      <c r="F579" s="83"/>
      <c r="G579" s="23">
        <f>SUM(G575:G578)</f>
        <v>13185</v>
      </c>
      <c r="H579" s="23">
        <f>SUM(H575:H578)</f>
        <v>13069</v>
      </c>
      <c r="I579" s="23">
        <f t="shared" ref="I579:L579" si="111">SUM(I575:I578)</f>
        <v>4858</v>
      </c>
      <c r="J579" s="23">
        <f t="shared" si="111"/>
        <v>4762</v>
      </c>
      <c r="K579" s="23">
        <f t="shared" si="111"/>
        <v>18043</v>
      </c>
      <c r="L579" s="23">
        <f t="shared" si="111"/>
        <v>17831</v>
      </c>
    </row>
  </sheetData>
  <autoFilter ref="A6:R571"/>
  <mergeCells count="26">
    <mergeCell ref="P3:R3"/>
    <mergeCell ref="E4:E6"/>
    <mergeCell ref="F4:F6"/>
    <mergeCell ref="G4:I5"/>
    <mergeCell ref="J4:L5"/>
    <mergeCell ref="P4:R5"/>
    <mergeCell ref="M5:O5"/>
    <mergeCell ref="E3:F3"/>
    <mergeCell ref="G3:O3"/>
    <mergeCell ref="D579:F579"/>
    <mergeCell ref="A2:I2"/>
    <mergeCell ref="A569:F569"/>
    <mergeCell ref="A570:F570"/>
    <mergeCell ref="A571:F571"/>
    <mergeCell ref="A3:A6"/>
    <mergeCell ref="B3:B6"/>
    <mergeCell ref="C3:C6"/>
    <mergeCell ref="D3:D6"/>
    <mergeCell ref="D573:F574"/>
    <mergeCell ref="G573:H573"/>
    <mergeCell ref="I573:J573"/>
    <mergeCell ref="K573:L573"/>
    <mergeCell ref="D575:F575"/>
    <mergeCell ref="D576:F576"/>
    <mergeCell ref="D577:F577"/>
    <mergeCell ref="D578:F578"/>
  </mergeCells>
  <phoneticPr fontId="3"/>
  <pageMargins left="0.51181102362204722" right="0.51181102362204722" top="0.55118110236220474" bottom="0.35433070866141736" header="0.31496062992125984" footer="0.31496062992125984"/>
  <pageSetup paperSize="8" scale="98" fitToHeight="0" orientation="landscape" r:id="rId1"/>
  <rowBreaks count="1" manualBreakCount="1">
    <brk id="20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view="pageBreakPreview" zoomScale="85" zoomScaleNormal="70" zoomScaleSheetLayoutView="85" workbookViewId="0">
      <pane xSplit="3" ySplit="6" topLeftCell="D7" activePane="bottomRight" state="frozen"/>
      <selection activeCell="Q31" sqref="Q31"/>
      <selection pane="topRight" activeCell="Q31" sqref="Q31"/>
      <selection pane="bottomLeft" activeCell="Q31" sqref="Q31"/>
      <selection pane="bottomRight" activeCell="Q7" sqref="Q7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25" style="18" customWidth="1"/>
    <col min="5" max="5" width="17.25" style="18" customWidth="1"/>
    <col min="6" max="6" width="16.625" style="18" customWidth="1"/>
    <col min="7" max="15" width="6" style="18" bestFit="1" customWidth="1"/>
    <col min="16" max="16" width="9" style="18" hidden="1" customWidth="1"/>
    <col min="17" max="17" width="30.12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2083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4.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2156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1770</v>
      </c>
      <c r="B7" s="24" t="s">
        <v>7</v>
      </c>
      <c r="C7" s="43" t="s">
        <v>299</v>
      </c>
      <c r="D7" s="43" t="s">
        <v>878</v>
      </c>
      <c r="E7" s="33" t="s">
        <v>2124</v>
      </c>
      <c r="F7" s="33" t="s">
        <v>2124</v>
      </c>
      <c r="G7" s="33">
        <v>52</v>
      </c>
      <c r="H7" s="33">
        <v>52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52">
        <v>0</v>
      </c>
      <c r="P7" s="35" t="s">
        <v>2131</v>
      </c>
      <c r="Q7" s="7"/>
      <c r="R7" s="33">
        <v>52</v>
      </c>
    </row>
    <row r="8" spans="1:18" x14ac:dyDescent="0.15">
      <c r="A8" s="20" t="s">
        <v>1770</v>
      </c>
      <c r="B8" s="24" t="s">
        <v>7</v>
      </c>
      <c r="C8" s="43" t="s">
        <v>299</v>
      </c>
      <c r="D8" s="43" t="s">
        <v>881</v>
      </c>
      <c r="E8" s="33" t="s">
        <v>2124</v>
      </c>
      <c r="F8" s="33" t="s">
        <v>2124</v>
      </c>
      <c r="G8" s="33">
        <v>51</v>
      </c>
      <c r="H8" s="33">
        <v>51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52">
        <v>0</v>
      </c>
      <c r="P8" s="35" t="s">
        <v>2131</v>
      </c>
      <c r="Q8" s="7" t="str">
        <f>IF(P8="","",VLOOKUP(P8,Sheet2!$A$14:$B$79,2,0))</f>
        <v>急性期一般入院料１</v>
      </c>
      <c r="R8" s="33">
        <v>51</v>
      </c>
    </row>
    <row r="9" spans="1:18" x14ac:dyDescent="0.15">
      <c r="A9" s="20" t="s">
        <v>1770</v>
      </c>
      <c r="B9" s="24" t="s">
        <v>7</v>
      </c>
      <c r="C9" s="43" t="s">
        <v>299</v>
      </c>
      <c r="D9" s="43" t="s">
        <v>880</v>
      </c>
      <c r="E9" s="33" t="s">
        <v>2124</v>
      </c>
      <c r="F9" s="33" t="s">
        <v>2124</v>
      </c>
      <c r="G9" s="33">
        <v>52</v>
      </c>
      <c r="H9" s="33">
        <v>52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52">
        <v>0</v>
      </c>
      <c r="P9" s="35" t="s">
        <v>1219</v>
      </c>
      <c r="Q9" s="7" t="str">
        <f>IF(P9="","",VLOOKUP(P9,Sheet2!$A$14:$B$79,2,0))</f>
        <v>急性期一般入院料１</v>
      </c>
      <c r="R9" s="33">
        <v>52</v>
      </c>
    </row>
    <row r="10" spans="1:18" x14ac:dyDescent="0.15">
      <c r="A10" s="20" t="s">
        <v>1770</v>
      </c>
      <c r="B10" s="24" t="s">
        <v>7</v>
      </c>
      <c r="C10" s="43" t="s">
        <v>299</v>
      </c>
      <c r="D10" s="43" t="s">
        <v>1100</v>
      </c>
      <c r="E10" s="33" t="s">
        <v>2124</v>
      </c>
      <c r="F10" s="33" t="s">
        <v>2124</v>
      </c>
      <c r="G10" s="33">
        <v>52</v>
      </c>
      <c r="H10" s="33">
        <v>52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52">
        <v>0</v>
      </c>
      <c r="P10" s="35" t="s">
        <v>1219</v>
      </c>
      <c r="Q10" s="7" t="str">
        <f>IF(P10="","",VLOOKUP(P10,Sheet2!$A$14:$B$79,2,0))</f>
        <v>急性期一般入院料１</v>
      </c>
      <c r="R10" s="33">
        <v>52</v>
      </c>
    </row>
    <row r="11" spans="1:18" x14ac:dyDescent="0.15">
      <c r="A11" s="20" t="s">
        <v>1770</v>
      </c>
      <c r="B11" s="24" t="s">
        <v>7</v>
      </c>
      <c r="C11" s="43" t="s">
        <v>299</v>
      </c>
      <c r="D11" s="43" t="s">
        <v>1101</v>
      </c>
      <c r="E11" s="33" t="s">
        <v>2124</v>
      </c>
      <c r="F11" s="33" t="s">
        <v>2124</v>
      </c>
      <c r="G11" s="33">
        <v>52</v>
      </c>
      <c r="H11" s="33">
        <v>52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52">
        <v>0</v>
      </c>
      <c r="P11" s="35" t="s">
        <v>1219</v>
      </c>
      <c r="Q11" s="7" t="str">
        <f>IF(P11="","",VLOOKUP(P11,Sheet2!$A$14:$B$79,2,0))</f>
        <v>急性期一般入院料１</v>
      </c>
      <c r="R11" s="33">
        <v>52</v>
      </c>
    </row>
    <row r="12" spans="1:18" x14ac:dyDescent="0.15">
      <c r="A12" s="20" t="s">
        <v>1770</v>
      </c>
      <c r="B12" s="24" t="s">
        <v>7</v>
      </c>
      <c r="C12" s="43" t="s">
        <v>299</v>
      </c>
      <c r="D12" s="43" t="s">
        <v>1102</v>
      </c>
      <c r="E12" s="33" t="s">
        <v>2125</v>
      </c>
      <c r="F12" s="33" t="s">
        <v>2125</v>
      </c>
      <c r="G12" s="33">
        <v>52</v>
      </c>
      <c r="H12" s="33">
        <v>52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52">
        <v>0</v>
      </c>
      <c r="P12" s="35" t="s">
        <v>1219</v>
      </c>
      <c r="Q12" s="7" t="str">
        <f>IF(P12="","",VLOOKUP(P12,Sheet2!$A$14:$B$79,2,0))</f>
        <v>急性期一般入院料１</v>
      </c>
      <c r="R12" s="33">
        <v>52</v>
      </c>
    </row>
    <row r="13" spans="1:18" x14ac:dyDescent="0.15">
      <c r="A13" s="20" t="s">
        <v>1770</v>
      </c>
      <c r="B13" s="24" t="s">
        <v>7</v>
      </c>
      <c r="C13" s="43" t="s">
        <v>299</v>
      </c>
      <c r="D13" s="43" t="s">
        <v>1103</v>
      </c>
      <c r="E13" s="33" t="s">
        <v>2124</v>
      </c>
      <c r="F13" s="33" t="s">
        <v>2124</v>
      </c>
      <c r="G13" s="33">
        <v>52</v>
      </c>
      <c r="H13" s="33">
        <v>52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52">
        <v>0</v>
      </c>
      <c r="P13" s="35" t="s">
        <v>1219</v>
      </c>
      <c r="Q13" s="7" t="str">
        <f>IF(P13="","",VLOOKUP(P13,Sheet2!$A$14:$B$79,2,0))</f>
        <v>急性期一般入院料１</v>
      </c>
      <c r="R13" s="33">
        <v>52</v>
      </c>
    </row>
    <row r="14" spans="1:18" x14ac:dyDescent="0.15">
      <c r="A14" s="20" t="s">
        <v>1770</v>
      </c>
      <c r="B14" s="24" t="s">
        <v>7</v>
      </c>
      <c r="C14" s="43" t="s">
        <v>299</v>
      </c>
      <c r="D14" s="43" t="s">
        <v>886</v>
      </c>
      <c r="E14" s="33" t="s">
        <v>2125</v>
      </c>
      <c r="F14" s="33" t="s">
        <v>2125</v>
      </c>
      <c r="G14" s="33">
        <v>6</v>
      </c>
      <c r="H14" s="33">
        <v>6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52">
        <v>0</v>
      </c>
      <c r="P14" s="35" t="s">
        <v>2132</v>
      </c>
      <c r="Q14" s="7" t="str">
        <f>IF(P14="","",VLOOKUP(P14,Sheet2!$A$14:$B$79,2,0))</f>
        <v>特定集中治療室管理料３</v>
      </c>
      <c r="R14" s="33">
        <v>6</v>
      </c>
    </row>
    <row r="15" spans="1:18" x14ac:dyDescent="0.15">
      <c r="A15" s="20" t="s">
        <v>1770</v>
      </c>
      <c r="B15" s="24" t="s">
        <v>7</v>
      </c>
      <c r="C15" s="43" t="s">
        <v>299</v>
      </c>
      <c r="D15" s="43" t="s">
        <v>1098</v>
      </c>
      <c r="E15" s="33" t="s">
        <v>2125</v>
      </c>
      <c r="F15" s="33" t="s">
        <v>2125</v>
      </c>
      <c r="G15" s="33">
        <v>10</v>
      </c>
      <c r="H15" s="33">
        <v>10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52">
        <v>0</v>
      </c>
      <c r="P15" s="35" t="s">
        <v>2133</v>
      </c>
      <c r="Q15" s="7" t="str">
        <f>IF(P15="","",VLOOKUP(P15,Sheet2!$A$14:$B$79,2,0))</f>
        <v>救命救急入院料１</v>
      </c>
      <c r="R15" s="33">
        <v>10</v>
      </c>
    </row>
    <row r="16" spans="1:18" x14ac:dyDescent="0.15">
      <c r="A16" s="20" t="s">
        <v>1770</v>
      </c>
      <c r="B16" s="24" t="s">
        <v>7</v>
      </c>
      <c r="C16" s="43" t="s">
        <v>299</v>
      </c>
      <c r="D16" s="43" t="s">
        <v>1104</v>
      </c>
      <c r="E16" s="33" t="s">
        <v>2126</v>
      </c>
      <c r="F16" s="33" t="s">
        <v>2126</v>
      </c>
      <c r="G16" s="33">
        <v>60</v>
      </c>
      <c r="H16" s="33">
        <v>60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52">
        <v>0</v>
      </c>
      <c r="P16" s="35" t="s">
        <v>2134</v>
      </c>
      <c r="Q16" s="7" t="str">
        <f>IF(P16="","",VLOOKUP(P16,Sheet2!$A$14:$B$79,2,0))</f>
        <v>障害者施設等７対１入院基本料</v>
      </c>
      <c r="R16" s="33">
        <v>60</v>
      </c>
    </row>
    <row r="17" spans="1:18" x14ac:dyDescent="0.15">
      <c r="A17" s="20" t="s">
        <v>1770</v>
      </c>
      <c r="B17" s="24" t="s">
        <v>7</v>
      </c>
      <c r="C17" s="43" t="s">
        <v>299</v>
      </c>
      <c r="D17" s="43" t="s">
        <v>1099</v>
      </c>
      <c r="E17" s="33" t="s">
        <v>2126</v>
      </c>
      <c r="F17" s="33" t="s">
        <v>2126</v>
      </c>
      <c r="G17" s="33">
        <v>60</v>
      </c>
      <c r="H17" s="33">
        <v>60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52">
        <v>0</v>
      </c>
      <c r="P17" s="35" t="s">
        <v>2134</v>
      </c>
      <c r="Q17" s="7" t="str">
        <f>IF(P17="","",VLOOKUP(P17,Sheet2!$A$14:$B$79,2,0))</f>
        <v>障害者施設等７対１入院基本料</v>
      </c>
      <c r="R17" s="33">
        <v>60</v>
      </c>
    </row>
    <row r="18" spans="1:18" x14ac:dyDescent="0.15">
      <c r="A18" s="20" t="s">
        <v>1770</v>
      </c>
      <c r="B18" s="24" t="s">
        <v>7</v>
      </c>
      <c r="C18" s="43" t="s">
        <v>299</v>
      </c>
      <c r="D18" s="43" t="s">
        <v>879</v>
      </c>
      <c r="E18" s="33" t="s">
        <v>2128</v>
      </c>
      <c r="F18" s="33" t="s">
        <v>2128</v>
      </c>
      <c r="G18" s="33">
        <v>42</v>
      </c>
      <c r="H18" s="33">
        <v>0</v>
      </c>
      <c r="I18" s="33">
        <v>42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52">
        <v>0</v>
      </c>
      <c r="P18" s="33"/>
      <c r="Q18" s="7" t="str">
        <f>IF(P18="","",VLOOKUP(P18,Sheet2!$A$14:$B$79,2,0))</f>
        <v/>
      </c>
      <c r="R18" s="33">
        <v>0</v>
      </c>
    </row>
    <row r="19" spans="1:18" x14ac:dyDescent="0.15">
      <c r="A19" s="20"/>
      <c r="B19" s="24"/>
      <c r="C19" s="20" t="s">
        <v>2084</v>
      </c>
      <c r="D19" s="20"/>
      <c r="E19" s="20"/>
      <c r="F19" s="20"/>
      <c r="G19" s="26">
        <f>SUM(G7:G18)</f>
        <v>541</v>
      </c>
      <c r="H19" s="26">
        <f t="shared" ref="H19:O19" si="0">SUM(H7:H18)</f>
        <v>499</v>
      </c>
      <c r="I19" s="26">
        <f t="shared" si="0"/>
        <v>42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53">
        <f t="shared" si="0"/>
        <v>0</v>
      </c>
      <c r="P19" s="20"/>
      <c r="Q19" s="7" t="str">
        <f>IF(P19="","",VLOOKUP(P19,Sheet2!$A$14:$B$79,2,0))</f>
        <v/>
      </c>
      <c r="R19" s="26"/>
    </row>
    <row r="20" spans="1:18" x14ac:dyDescent="0.15">
      <c r="A20" s="20" t="s">
        <v>1770</v>
      </c>
      <c r="B20" s="24" t="s">
        <v>7</v>
      </c>
      <c r="C20" s="43" t="s">
        <v>369</v>
      </c>
      <c r="D20" s="43" t="s">
        <v>867</v>
      </c>
      <c r="E20" s="33" t="s">
        <v>2124</v>
      </c>
      <c r="F20" s="33" t="s">
        <v>2124</v>
      </c>
      <c r="G20" s="33">
        <v>30</v>
      </c>
      <c r="H20" s="33">
        <v>30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52">
        <v>0</v>
      </c>
      <c r="P20" s="35" t="s">
        <v>2135</v>
      </c>
      <c r="Q20" s="7" t="str">
        <f>IF(P20="","",VLOOKUP(P20,Sheet2!$A$14:$B$79,2,0))</f>
        <v>急性期一般入院料７</v>
      </c>
      <c r="R20" s="33">
        <v>30</v>
      </c>
    </row>
    <row r="21" spans="1:18" x14ac:dyDescent="0.15">
      <c r="A21" s="20"/>
      <c r="B21" s="24"/>
      <c r="C21" s="43" t="s">
        <v>2085</v>
      </c>
      <c r="D21" s="20"/>
      <c r="E21" s="20"/>
      <c r="F21" s="20"/>
      <c r="G21" s="26">
        <f>SUM(G20)</f>
        <v>30</v>
      </c>
      <c r="H21" s="26">
        <f t="shared" ref="H21:O21" si="1">SUM(H20)</f>
        <v>30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  <c r="O21" s="53">
        <f t="shared" si="1"/>
        <v>0</v>
      </c>
      <c r="P21" s="20"/>
      <c r="Q21" s="7" t="str">
        <f>IF(P21="","",VLOOKUP(P21,Sheet2!$A$14:$B$79,2,0))</f>
        <v/>
      </c>
      <c r="R21" s="26"/>
    </row>
    <row r="22" spans="1:18" x14ac:dyDescent="0.15">
      <c r="A22" s="20" t="s">
        <v>1770</v>
      </c>
      <c r="B22" s="24" t="s">
        <v>7</v>
      </c>
      <c r="C22" s="43" t="s">
        <v>242</v>
      </c>
      <c r="D22" s="43" t="s">
        <v>492</v>
      </c>
      <c r="E22" s="33" t="s">
        <v>2124</v>
      </c>
      <c r="F22" s="33" t="s">
        <v>2124</v>
      </c>
      <c r="G22" s="33">
        <v>60</v>
      </c>
      <c r="H22" s="33">
        <v>60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52">
        <v>0</v>
      </c>
      <c r="P22" s="35" t="s">
        <v>2136</v>
      </c>
      <c r="Q22" s="7" t="str">
        <f>IF(P22="","",VLOOKUP(P22,Sheet2!$A$14:$B$79,2,0))</f>
        <v>急性期一般入院料２</v>
      </c>
      <c r="R22" s="33">
        <v>60</v>
      </c>
    </row>
    <row r="23" spans="1:18" x14ac:dyDescent="0.15">
      <c r="A23" s="20"/>
      <c r="B23" s="24"/>
      <c r="C23" s="43" t="s">
        <v>2086</v>
      </c>
      <c r="D23" s="20"/>
      <c r="E23" s="20"/>
      <c r="F23" s="20"/>
      <c r="G23" s="26">
        <f>SUM(G22)</f>
        <v>60</v>
      </c>
      <c r="H23" s="26">
        <f t="shared" ref="H23:O23" si="2">SUM(H22)</f>
        <v>60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53">
        <f t="shared" si="2"/>
        <v>0</v>
      </c>
      <c r="P23" s="20"/>
      <c r="Q23" s="7" t="str">
        <f>IF(P23="","",VLOOKUP(P23,Sheet2!$A$14:$B$79,2,0))</f>
        <v/>
      </c>
      <c r="R23" s="26"/>
    </row>
    <row r="24" spans="1:18" x14ac:dyDescent="0.15">
      <c r="A24" s="20" t="s">
        <v>1770</v>
      </c>
      <c r="B24" s="24" t="s">
        <v>7</v>
      </c>
      <c r="C24" s="43" t="s">
        <v>121</v>
      </c>
      <c r="D24" s="43" t="s">
        <v>763</v>
      </c>
      <c r="E24" s="33" t="s">
        <v>2126</v>
      </c>
      <c r="F24" s="33" t="s">
        <v>2129</v>
      </c>
      <c r="G24" s="33">
        <v>35</v>
      </c>
      <c r="H24" s="33">
        <v>35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52">
        <v>0</v>
      </c>
      <c r="P24" s="35" t="s">
        <v>2137</v>
      </c>
      <c r="Q24" s="7" t="str">
        <f>IF(P24="","",VLOOKUP(P24,Sheet2!$A$14:$B$79,2,0))</f>
        <v>障害者施設等10対１入院基本料</v>
      </c>
      <c r="R24" s="33">
        <v>35</v>
      </c>
    </row>
    <row r="25" spans="1:18" x14ac:dyDescent="0.15">
      <c r="A25" s="20" t="s">
        <v>1770</v>
      </c>
      <c r="B25" s="24" t="s">
        <v>7</v>
      </c>
      <c r="C25" s="43" t="s">
        <v>121</v>
      </c>
      <c r="D25" s="43" t="s">
        <v>700</v>
      </c>
      <c r="E25" s="33" t="s">
        <v>2126</v>
      </c>
      <c r="F25" s="33" t="s">
        <v>2126</v>
      </c>
      <c r="G25" s="33">
        <v>0</v>
      </c>
      <c r="H25" s="33">
        <v>0</v>
      </c>
      <c r="I25" s="33">
        <v>0</v>
      </c>
      <c r="J25" s="33">
        <v>38</v>
      </c>
      <c r="K25" s="33">
        <v>38</v>
      </c>
      <c r="L25" s="33">
        <v>0</v>
      </c>
      <c r="M25" s="33">
        <v>0</v>
      </c>
      <c r="N25" s="33">
        <v>0</v>
      </c>
      <c r="O25" s="52">
        <v>0</v>
      </c>
      <c r="P25" s="35" t="s">
        <v>2138</v>
      </c>
      <c r="Q25" s="7" t="str">
        <f>IF(P25="","",VLOOKUP(P25,Sheet2!$A$14:$B$79,2,0))</f>
        <v>療養病棟入院料１</v>
      </c>
      <c r="R25" s="33">
        <v>38</v>
      </c>
    </row>
    <row r="26" spans="1:18" x14ac:dyDescent="0.15">
      <c r="A26" s="20" t="s">
        <v>1770</v>
      </c>
      <c r="B26" s="24" t="s">
        <v>7</v>
      </c>
      <c r="C26" s="43" t="s">
        <v>121</v>
      </c>
      <c r="D26" s="43" t="s">
        <v>669</v>
      </c>
      <c r="E26" s="33" t="s">
        <v>2126</v>
      </c>
      <c r="F26" s="33" t="s">
        <v>2126</v>
      </c>
      <c r="G26" s="33">
        <v>25</v>
      </c>
      <c r="H26" s="33">
        <v>25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52">
        <v>0</v>
      </c>
      <c r="P26" s="35" t="s">
        <v>2139</v>
      </c>
      <c r="Q26" s="7" t="str">
        <f>IF(P26="","",VLOOKUP(P26,Sheet2!$A$14:$B$79,2,0))</f>
        <v>特殊疾患病棟入院料２</v>
      </c>
      <c r="R26" s="33">
        <v>25</v>
      </c>
    </row>
    <row r="27" spans="1:18" x14ac:dyDescent="0.15">
      <c r="A27" s="20"/>
      <c r="B27" s="24"/>
      <c r="C27" s="43" t="s">
        <v>2087</v>
      </c>
      <c r="D27" s="20"/>
      <c r="E27" s="20"/>
      <c r="F27" s="20"/>
      <c r="G27" s="26">
        <f>SUM(G24:G26)</f>
        <v>60</v>
      </c>
      <c r="H27" s="26">
        <f t="shared" ref="H27:O27" si="3">SUM(H24:H26)</f>
        <v>60</v>
      </c>
      <c r="I27" s="26">
        <f t="shared" si="3"/>
        <v>0</v>
      </c>
      <c r="J27" s="26">
        <f t="shared" si="3"/>
        <v>38</v>
      </c>
      <c r="K27" s="26">
        <f t="shared" si="3"/>
        <v>38</v>
      </c>
      <c r="L27" s="26">
        <f t="shared" si="3"/>
        <v>0</v>
      </c>
      <c r="M27" s="26">
        <f t="shared" si="3"/>
        <v>0</v>
      </c>
      <c r="N27" s="26">
        <f t="shared" si="3"/>
        <v>0</v>
      </c>
      <c r="O27" s="53">
        <f t="shared" si="3"/>
        <v>0</v>
      </c>
      <c r="P27" s="20"/>
      <c r="Q27" s="7" t="str">
        <f>IF(P27="","",VLOOKUP(P27,Sheet2!$A$14:$B$79,2,0))</f>
        <v/>
      </c>
      <c r="R27" s="26"/>
    </row>
    <row r="28" spans="1:18" x14ac:dyDescent="0.15">
      <c r="A28" s="20" t="s">
        <v>1770</v>
      </c>
      <c r="B28" s="24" t="s">
        <v>7</v>
      </c>
      <c r="C28" s="43" t="s">
        <v>75</v>
      </c>
      <c r="D28" s="43" t="s">
        <v>506</v>
      </c>
      <c r="E28" s="33" t="s">
        <v>2126</v>
      </c>
      <c r="F28" s="33" t="s">
        <v>2126</v>
      </c>
      <c r="G28" s="33">
        <v>60</v>
      </c>
      <c r="H28" s="33">
        <v>60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52">
        <v>0</v>
      </c>
      <c r="P28" s="35" t="s">
        <v>2140</v>
      </c>
      <c r="Q28" s="7" t="str">
        <f>IF(P28="","",VLOOKUP(P28,Sheet2!$A$14:$B$79,2,0))</f>
        <v>障害者施設等10対１入院基本料</v>
      </c>
      <c r="R28" s="33">
        <v>60</v>
      </c>
    </row>
    <row r="29" spans="1:18" x14ac:dyDescent="0.15">
      <c r="A29" s="20" t="s">
        <v>1770</v>
      </c>
      <c r="B29" s="24" t="s">
        <v>7</v>
      </c>
      <c r="C29" s="43" t="s">
        <v>75</v>
      </c>
      <c r="D29" s="43" t="s">
        <v>507</v>
      </c>
      <c r="E29" s="33" t="s">
        <v>2126</v>
      </c>
      <c r="F29" s="33" t="s">
        <v>2126</v>
      </c>
      <c r="G29" s="33">
        <v>60</v>
      </c>
      <c r="H29" s="33">
        <v>60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52">
        <v>0</v>
      </c>
      <c r="P29" s="35" t="s">
        <v>2140</v>
      </c>
      <c r="Q29" s="7" t="str">
        <f>IF(P29="","",VLOOKUP(P29,Sheet2!$A$14:$B$79,2,0))</f>
        <v>障害者施設等10対１入院基本料</v>
      </c>
      <c r="R29" s="33">
        <v>60</v>
      </c>
    </row>
    <row r="30" spans="1:18" x14ac:dyDescent="0.15">
      <c r="A30" s="20" t="s">
        <v>1770</v>
      </c>
      <c r="B30" s="24" t="s">
        <v>7</v>
      </c>
      <c r="C30" s="43" t="s">
        <v>75</v>
      </c>
      <c r="D30" s="43" t="s">
        <v>509</v>
      </c>
      <c r="E30" s="33" t="s">
        <v>2126</v>
      </c>
      <c r="F30" s="33" t="s">
        <v>2129</v>
      </c>
      <c r="G30" s="33">
        <v>0</v>
      </c>
      <c r="H30" s="33">
        <v>0</v>
      </c>
      <c r="I30" s="33">
        <v>0</v>
      </c>
      <c r="J30" s="33">
        <v>40</v>
      </c>
      <c r="K30" s="33">
        <v>40</v>
      </c>
      <c r="L30" s="33">
        <v>0</v>
      </c>
      <c r="M30" s="33">
        <v>0</v>
      </c>
      <c r="N30" s="33">
        <v>0</v>
      </c>
      <c r="O30" s="52">
        <v>0</v>
      </c>
      <c r="P30" s="35" t="s">
        <v>2138</v>
      </c>
      <c r="Q30" s="7" t="str">
        <f>IF(P30="","",VLOOKUP(P30,Sheet2!$A$14:$B$79,2,0))</f>
        <v>療養病棟入院料１</v>
      </c>
      <c r="R30" s="33">
        <v>40</v>
      </c>
    </row>
    <row r="31" spans="1:18" x14ac:dyDescent="0.15">
      <c r="A31" s="20" t="s">
        <v>1770</v>
      </c>
      <c r="B31" s="24" t="s">
        <v>7</v>
      </c>
      <c r="C31" s="43" t="s">
        <v>75</v>
      </c>
      <c r="D31" s="43" t="s">
        <v>502</v>
      </c>
      <c r="E31" s="33" t="s">
        <v>2126</v>
      </c>
      <c r="F31" s="33" t="s">
        <v>2126</v>
      </c>
      <c r="G31" s="33">
        <v>0</v>
      </c>
      <c r="H31" s="33">
        <v>0</v>
      </c>
      <c r="I31" s="33">
        <v>0</v>
      </c>
      <c r="J31" s="33">
        <v>41</v>
      </c>
      <c r="K31" s="33">
        <v>41</v>
      </c>
      <c r="L31" s="33">
        <v>0</v>
      </c>
      <c r="M31" s="33">
        <v>0</v>
      </c>
      <c r="N31" s="33">
        <v>0</v>
      </c>
      <c r="O31" s="52">
        <v>0</v>
      </c>
      <c r="P31" s="35" t="s">
        <v>2138</v>
      </c>
      <c r="Q31" s="7" t="str">
        <f>IF(P31="","",VLOOKUP(P31,Sheet2!$A$14:$B$79,2,0))</f>
        <v>療養病棟入院料１</v>
      </c>
      <c r="R31" s="33">
        <v>41</v>
      </c>
    </row>
    <row r="32" spans="1:18" x14ac:dyDescent="0.15">
      <c r="A32" s="20" t="s">
        <v>1770</v>
      </c>
      <c r="B32" s="24" t="s">
        <v>7</v>
      </c>
      <c r="C32" s="43" t="s">
        <v>75</v>
      </c>
      <c r="D32" s="43" t="s">
        <v>505</v>
      </c>
      <c r="E32" s="33" t="s">
        <v>2126</v>
      </c>
      <c r="F32" s="33" t="s">
        <v>2126</v>
      </c>
      <c r="G32" s="33">
        <v>0</v>
      </c>
      <c r="H32" s="33">
        <v>0</v>
      </c>
      <c r="I32" s="33">
        <v>0</v>
      </c>
      <c r="J32" s="33">
        <v>60</v>
      </c>
      <c r="K32" s="33">
        <v>60</v>
      </c>
      <c r="L32" s="33">
        <v>0</v>
      </c>
      <c r="M32" s="33">
        <v>0</v>
      </c>
      <c r="N32" s="33">
        <v>0</v>
      </c>
      <c r="O32" s="52">
        <v>0</v>
      </c>
      <c r="P32" s="35" t="s">
        <v>2138</v>
      </c>
      <c r="Q32" s="7" t="str">
        <f>IF(P32="","",VLOOKUP(P32,Sheet2!$A$14:$B$79,2,0))</f>
        <v>療養病棟入院料１</v>
      </c>
      <c r="R32" s="33">
        <v>60</v>
      </c>
    </row>
    <row r="33" spans="1:18" x14ac:dyDescent="0.15">
      <c r="A33" s="20" t="s">
        <v>1770</v>
      </c>
      <c r="B33" s="24" t="s">
        <v>7</v>
      </c>
      <c r="C33" s="43" t="s">
        <v>75</v>
      </c>
      <c r="D33" s="43" t="s">
        <v>508</v>
      </c>
      <c r="E33" s="33" t="s">
        <v>2129</v>
      </c>
      <c r="F33" s="33" t="s">
        <v>2129</v>
      </c>
      <c r="G33" s="33">
        <v>0</v>
      </c>
      <c r="H33" s="33">
        <v>0</v>
      </c>
      <c r="I33" s="33">
        <v>0</v>
      </c>
      <c r="J33" s="33">
        <v>60</v>
      </c>
      <c r="K33" s="33">
        <v>60</v>
      </c>
      <c r="L33" s="33">
        <v>0</v>
      </c>
      <c r="M33" s="33">
        <v>0</v>
      </c>
      <c r="N33" s="33">
        <v>0</v>
      </c>
      <c r="O33" s="52">
        <v>0</v>
      </c>
      <c r="P33" s="35" t="s">
        <v>2141</v>
      </c>
      <c r="Q33" s="7" t="str">
        <f>IF(P33="","",VLOOKUP(P33,Sheet2!$A$14:$B$79,2,0))</f>
        <v>回復期リハビリテーション病棟入院料２</v>
      </c>
      <c r="R33" s="33">
        <v>60</v>
      </c>
    </row>
    <row r="34" spans="1:18" x14ac:dyDescent="0.15">
      <c r="A34" s="20" t="s">
        <v>1770</v>
      </c>
      <c r="B34" s="24" t="s">
        <v>7</v>
      </c>
      <c r="C34" s="43" t="s">
        <v>75</v>
      </c>
      <c r="D34" s="43" t="s">
        <v>501</v>
      </c>
      <c r="E34" s="33" t="s">
        <v>2126</v>
      </c>
      <c r="F34" s="33" t="s">
        <v>2130</v>
      </c>
      <c r="G34" s="33">
        <v>0</v>
      </c>
      <c r="H34" s="33">
        <v>0</v>
      </c>
      <c r="I34" s="33">
        <v>0</v>
      </c>
      <c r="J34" s="33">
        <v>60</v>
      </c>
      <c r="K34" s="33">
        <v>60</v>
      </c>
      <c r="L34" s="33">
        <v>0</v>
      </c>
      <c r="M34" s="33">
        <v>60</v>
      </c>
      <c r="N34" s="33">
        <v>60</v>
      </c>
      <c r="O34" s="52">
        <v>0</v>
      </c>
      <c r="P34" s="33"/>
      <c r="Q34" s="7" t="str">
        <f>IF(P34="","",VLOOKUP(P34,Sheet2!$A$14:$B$79,2,0))</f>
        <v/>
      </c>
      <c r="R34" s="33">
        <v>0</v>
      </c>
    </row>
    <row r="35" spans="1:18" x14ac:dyDescent="0.15">
      <c r="A35" s="20" t="s">
        <v>1770</v>
      </c>
      <c r="B35" s="24" t="s">
        <v>7</v>
      </c>
      <c r="C35" s="43" t="s">
        <v>75</v>
      </c>
      <c r="D35" s="43" t="s">
        <v>503</v>
      </c>
      <c r="E35" s="33" t="s">
        <v>2126</v>
      </c>
      <c r="F35" s="33" t="s">
        <v>2130</v>
      </c>
      <c r="G35" s="33">
        <v>0</v>
      </c>
      <c r="H35" s="33">
        <v>0</v>
      </c>
      <c r="I35" s="33">
        <v>0</v>
      </c>
      <c r="J35" s="33">
        <v>60</v>
      </c>
      <c r="K35" s="33">
        <v>60</v>
      </c>
      <c r="L35" s="33">
        <v>0</v>
      </c>
      <c r="M35" s="33">
        <v>60</v>
      </c>
      <c r="N35" s="33">
        <v>60</v>
      </c>
      <c r="O35" s="52">
        <v>0</v>
      </c>
      <c r="P35" s="33"/>
      <c r="Q35" s="7" t="str">
        <f>IF(P35="","",VLOOKUP(P35,Sheet2!$A$14:$B$79,2,0))</f>
        <v/>
      </c>
      <c r="R35" s="33">
        <v>0</v>
      </c>
    </row>
    <row r="36" spans="1:18" x14ac:dyDescent="0.15">
      <c r="A36" s="20" t="s">
        <v>2089</v>
      </c>
      <c r="B36" s="24" t="s">
        <v>7</v>
      </c>
      <c r="C36" s="43" t="s">
        <v>75</v>
      </c>
      <c r="D36" s="43" t="s">
        <v>504</v>
      </c>
      <c r="E36" s="33" t="s">
        <v>2126</v>
      </c>
      <c r="F36" s="33" t="s">
        <v>2126</v>
      </c>
      <c r="G36" s="33">
        <v>0</v>
      </c>
      <c r="H36" s="33">
        <v>0</v>
      </c>
      <c r="I36" s="33">
        <v>0</v>
      </c>
      <c r="J36" s="33">
        <v>60</v>
      </c>
      <c r="K36" s="33">
        <v>60</v>
      </c>
      <c r="L36" s="33">
        <v>0</v>
      </c>
      <c r="M36" s="33">
        <v>60</v>
      </c>
      <c r="N36" s="33">
        <v>60</v>
      </c>
      <c r="O36" s="52">
        <v>0</v>
      </c>
      <c r="P36" s="33"/>
      <c r="Q36" s="7" t="str">
        <f>IF(P36="","",VLOOKUP(P36,Sheet2!$A$14:$B$79,2,0))</f>
        <v/>
      </c>
      <c r="R36" s="33">
        <v>0</v>
      </c>
    </row>
    <row r="37" spans="1:18" x14ac:dyDescent="0.15">
      <c r="A37" s="20"/>
      <c r="B37" s="24"/>
      <c r="C37" s="43" t="s">
        <v>2088</v>
      </c>
      <c r="D37" s="20"/>
      <c r="E37" s="20"/>
      <c r="F37" s="20"/>
      <c r="G37" s="26">
        <f>SUM(G28:G36)</f>
        <v>120</v>
      </c>
      <c r="H37" s="26">
        <f t="shared" ref="H37:O37" si="4">SUM(H28:H36)</f>
        <v>120</v>
      </c>
      <c r="I37" s="26">
        <f t="shared" si="4"/>
        <v>0</v>
      </c>
      <c r="J37" s="26">
        <f t="shared" si="4"/>
        <v>381</v>
      </c>
      <c r="K37" s="26">
        <f t="shared" si="4"/>
        <v>381</v>
      </c>
      <c r="L37" s="26">
        <f t="shared" si="4"/>
        <v>0</v>
      </c>
      <c r="M37" s="26">
        <f t="shared" si="4"/>
        <v>180</v>
      </c>
      <c r="N37" s="26">
        <f t="shared" si="4"/>
        <v>180</v>
      </c>
      <c r="O37" s="53">
        <f t="shared" si="4"/>
        <v>0</v>
      </c>
      <c r="P37" s="20"/>
      <c r="Q37" s="7" t="str">
        <f>IF(P37="","",VLOOKUP(P37,Sheet2!$A$14:$B$79,2,0))</f>
        <v/>
      </c>
      <c r="R37" s="26"/>
    </row>
    <row r="38" spans="1:18" x14ac:dyDescent="0.15">
      <c r="A38" s="20" t="s">
        <v>1770</v>
      </c>
      <c r="B38" s="24" t="s">
        <v>55</v>
      </c>
      <c r="C38" s="43" t="s">
        <v>343</v>
      </c>
      <c r="D38" s="43" t="s">
        <v>700</v>
      </c>
      <c r="E38" s="33" t="s">
        <v>2129</v>
      </c>
      <c r="F38" s="33" t="s">
        <v>2129</v>
      </c>
      <c r="G38" s="33">
        <v>0</v>
      </c>
      <c r="H38" s="33">
        <v>0</v>
      </c>
      <c r="I38" s="33">
        <v>0</v>
      </c>
      <c r="J38" s="33">
        <v>46</v>
      </c>
      <c r="K38" s="33">
        <v>46</v>
      </c>
      <c r="L38" s="33">
        <v>0</v>
      </c>
      <c r="M38" s="33">
        <v>0</v>
      </c>
      <c r="N38" s="33">
        <v>0</v>
      </c>
      <c r="O38" s="52">
        <v>0</v>
      </c>
      <c r="P38" s="35" t="s">
        <v>2142</v>
      </c>
      <c r="Q38" s="7" t="str">
        <f>IF(P38="","",VLOOKUP(P38,Sheet2!$A$14:$B$79,2,0))</f>
        <v>回復期リハビリテーション病棟入院料３</v>
      </c>
      <c r="R38" s="33">
        <v>46</v>
      </c>
    </row>
    <row r="39" spans="1:18" x14ac:dyDescent="0.15">
      <c r="A39" s="20"/>
      <c r="B39" s="24"/>
      <c r="C39" s="43" t="s">
        <v>343</v>
      </c>
      <c r="D39" s="20"/>
      <c r="E39" s="20"/>
      <c r="F39" s="20"/>
      <c r="G39" s="26">
        <f>SUM(G38)</f>
        <v>0</v>
      </c>
      <c r="H39" s="26">
        <f t="shared" ref="H39:O39" si="5">SUM(H38)</f>
        <v>0</v>
      </c>
      <c r="I39" s="26">
        <f t="shared" si="5"/>
        <v>0</v>
      </c>
      <c r="J39" s="26">
        <f t="shared" si="5"/>
        <v>46</v>
      </c>
      <c r="K39" s="26">
        <f t="shared" si="5"/>
        <v>46</v>
      </c>
      <c r="L39" s="26">
        <f t="shared" si="5"/>
        <v>0</v>
      </c>
      <c r="M39" s="26">
        <f t="shared" si="5"/>
        <v>0</v>
      </c>
      <c r="N39" s="26">
        <f t="shared" si="5"/>
        <v>0</v>
      </c>
      <c r="O39" s="53">
        <f t="shared" si="5"/>
        <v>0</v>
      </c>
      <c r="P39" s="20"/>
      <c r="Q39" s="7" t="str">
        <f>IF(P39="","",VLOOKUP(P39,Sheet2!$A$14:$B$79,2,0))</f>
        <v/>
      </c>
      <c r="R39" s="26"/>
    </row>
    <row r="40" spans="1:18" x14ac:dyDescent="0.15">
      <c r="A40" s="20" t="s">
        <v>1770</v>
      </c>
      <c r="B40" s="24" t="s">
        <v>55</v>
      </c>
      <c r="C40" s="43" t="s">
        <v>365</v>
      </c>
      <c r="D40" s="43" t="s">
        <v>1005</v>
      </c>
      <c r="E40" s="33" t="s">
        <v>2126</v>
      </c>
      <c r="F40" s="33" t="s">
        <v>2126</v>
      </c>
      <c r="G40" s="33">
        <v>0</v>
      </c>
      <c r="H40" s="33">
        <v>0</v>
      </c>
      <c r="I40" s="33">
        <v>0</v>
      </c>
      <c r="J40" s="33">
        <v>46</v>
      </c>
      <c r="K40" s="33">
        <v>46</v>
      </c>
      <c r="L40" s="33">
        <v>0</v>
      </c>
      <c r="M40" s="33">
        <v>0</v>
      </c>
      <c r="N40" s="33">
        <v>0</v>
      </c>
      <c r="O40" s="52">
        <v>0</v>
      </c>
      <c r="P40" s="35" t="s">
        <v>2138</v>
      </c>
      <c r="Q40" s="7" t="str">
        <f>IF(P40="","",VLOOKUP(P40,Sheet2!$A$14:$B$79,2,0))</f>
        <v>療養病棟入院料１</v>
      </c>
      <c r="R40" s="33">
        <v>46</v>
      </c>
    </row>
    <row r="41" spans="1:18" x14ac:dyDescent="0.15">
      <c r="A41" s="20" t="s">
        <v>1770</v>
      </c>
      <c r="B41" s="24" t="s">
        <v>55</v>
      </c>
      <c r="C41" s="43" t="s">
        <v>365</v>
      </c>
      <c r="D41" s="43" t="s">
        <v>1006</v>
      </c>
      <c r="E41" s="33" t="s">
        <v>2126</v>
      </c>
      <c r="F41" s="33" t="s">
        <v>2126</v>
      </c>
      <c r="G41" s="33">
        <v>0</v>
      </c>
      <c r="H41" s="33">
        <v>0</v>
      </c>
      <c r="I41" s="33">
        <v>0</v>
      </c>
      <c r="J41" s="33">
        <v>58</v>
      </c>
      <c r="K41" s="33">
        <v>58</v>
      </c>
      <c r="L41" s="33">
        <v>0</v>
      </c>
      <c r="M41" s="33">
        <v>0</v>
      </c>
      <c r="N41" s="33">
        <v>0</v>
      </c>
      <c r="O41" s="52">
        <v>0</v>
      </c>
      <c r="P41" s="35" t="s">
        <v>2138</v>
      </c>
      <c r="Q41" s="7" t="str">
        <f>IF(P41="","",VLOOKUP(P41,Sheet2!$A$14:$B$79,2,0))</f>
        <v>療養病棟入院料１</v>
      </c>
      <c r="R41" s="33">
        <v>58</v>
      </c>
    </row>
    <row r="42" spans="1:18" x14ac:dyDescent="0.15">
      <c r="A42" s="20" t="s">
        <v>1770</v>
      </c>
      <c r="B42" s="24" t="s">
        <v>55</v>
      </c>
      <c r="C42" s="43" t="s">
        <v>365</v>
      </c>
      <c r="D42" s="43" t="s">
        <v>2090</v>
      </c>
      <c r="E42" s="33" t="s">
        <v>2126</v>
      </c>
      <c r="F42" s="33" t="s">
        <v>2126</v>
      </c>
      <c r="G42" s="33">
        <v>0</v>
      </c>
      <c r="H42" s="33">
        <v>0</v>
      </c>
      <c r="I42" s="33">
        <v>0</v>
      </c>
      <c r="J42" s="33">
        <v>52</v>
      </c>
      <c r="K42" s="33">
        <v>52</v>
      </c>
      <c r="L42" s="33">
        <v>0</v>
      </c>
      <c r="M42" s="33">
        <v>0</v>
      </c>
      <c r="N42" s="33">
        <v>0</v>
      </c>
      <c r="O42" s="52">
        <v>0</v>
      </c>
      <c r="P42" s="35" t="s">
        <v>2138</v>
      </c>
      <c r="Q42" s="7" t="str">
        <f>IF(P42="","",VLOOKUP(P42,Sheet2!$A$14:$B$79,2,0))</f>
        <v>療養病棟入院料１</v>
      </c>
      <c r="R42" s="33">
        <v>52</v>
      </c>
    </row>
    <row r="43" spans="1:18" x14ac:dyDescent="0.15">
      <c r="A43" s="20" t="s">
        <v>1770</v>
      </c>
      <c r="B43" s="24" t="s">
        <v>55</v>
      </c>
      <c r="C43" s="43" t="s">
        <v>365</v>
      </c>
      <c r="D43" s="43" t="s">
        <v>2091</v>
      </c>
      <c r="E43" s="33" t="s">
        <v>2126</v>
      </c>
      <c r="F43" s="33" t="s">
        <v>2126</v>
      </c>
      <c r="G43" s="33">
        <v>0</v>
      </c>
      <c r="H43" s="33">
        <v>0</v>
      </c>
      <c r="I43" s="33">
        <v>0</v>
      </c>
      <c r="J43" s="33">
        <v>50</v>
      </c>
      <c r="K43" s="33">
        <v>50</v>
      </c>
      <c r="L43" s="33">
        <v>0</v>
      </c>
      <c r="M43" s="33">
        <v>0</v>
      </c>
      <c r="N43" s="33">
        <v>0</v>
      </c>
      <c r="O43" s="52">
        <v>0</v>
      </c>
      <c r="P43" s="35" t="s">
        <v>2138</v>
      </c>
      <c r="Q43" s="7" t="str">
        <f>IF(P43="","",VLOOKUP(P43,Sheet2!$A$14:$B$79,2,0))</f>
        <v>療養病棟入院料１</v>
      </c>
      <c r="R43" s="33">
        <v>50</v>
      </c>
    </row>
    <row r="44" spans="1:18" x14ac:dyDescent="0.15">
      <c r="A44" s="20"/>
      <c r="B44" s="24"/>
      <c r="C44" s="43" t="s">
        <v>2092</v>
      </c>
      <c r="D44" s="20"/>
      <c r="E44" s="20"/>
      <c r="F44" s="20"/>
      <c r="G44" s="26">
        <f>SUM(G40:G43)</f>
        <v>0</v>
      </c>
      <c r="H44" s="26">
        <f t="shared" ref="H44:O44" si="6">SUM(H40:H43)</f>
        <v>0</v>
      </c>
      <c r="I44" s="26">
        <f t="shared" si="6"/>
        <v>0</v>
      </c>
      <c r="J44" s="26">
        <f t="shared" si="6"/>
        <v>206</v>
      </c>
      <c r="K44" s="26">
        <f t="shared" si="6"/>
        <v>206</v>
      </c>
      <c r="L44" s="26">
        <f t="shared" si="6"/>
        <v>0</v>
      </c>
      <c r="M44" s="26">
        <f t="shared" si="6"/>
        <v>0</v>
      </c>
      <c r="N44" s="26">
        <f t="shared" si="6"/>
        <v>0</v>
      </c>
      <c r="O44" s="53">
        <f t="shared" si="6"/>
        <v>0</v>
      </c>
      <c r="P44" s="20"/>
      <c r="Q44" s="7" t="str">
        <f>IF(P44="","",VLOOKUP(P44,Sheet2!$A$14:$B$79,2,0))</f>
        <v/>
      </c>
      <c r="R44" s="26"/>
    </row>
    <row r="45" spans="1:18" x14ac:dyDescent="0.15">
      <c r="A45" s="20" t="s">
        <v>1770</v>
      </c>
      <c r="B45" s="24" t="s">
        <v>55</v>
      </c>
      <c r="C45" s="43" t="s">
        <v>274</v>
      </c>
      <c r="D45" s="43" t="s">
        <v>2018</v>
      </c>
      <c r="E45" s="33" t="s">
        <v>2126</v>
      </c>
      <c r="F45" s="33" t="s">
        <v>2129</v>
      </c>
      <c r="G45" s="33">
        <v>0</v>
      </c>
      <c r="H45" s="33">
        <v>0</v>
      </c>
      <c r="I45" s="33">
        <v>0</v>
      </c>
      <c r="J45" s="33">
        <v>123</v>
      </c>
      <c r="K45" s="33">
        <v>123</v>
      </c>
      <c r="L45" s="33">
        <v>0</v>
      </c>
      <c r="M45" s="33">
        <v>58</v>
      </c>
      <c r="N45" s="33">
        <v>58</v>
      </c>
      <c r="O45" s="52">
        <v>0</v>
      </c>
      <c r="P45" s="35" t="s">
        <v>2138</v>
      </c>
      <c r="Q45" s="7" t="str">
        <f>IF(P45="","",VLOOKUP(P45,Sheet2!$A$14:$B$79,2,0))</f>
        <v>療養病棟入院料１</v>
      </c>
      <c r="R45" s="33">
        <v>65</v>
      </c>
    </row>
    <row r="46" spans="1:18" x14ac:dyDescent="0.15">
      <c r="A46" s="20"/>
      <c r="B46" s="24"/>
      <c r="C46" s="43" t="s">
        <v>274</v>
      </c>
      <c r="D46" s="20"/>
      <c r="E46" s="20"/>
      <c r="F46" s="20"/>
      <c r="G46" s="26">
        <f>SUM(G45)</f>
        <v>0</v>
      </c>
      <c r="H46" s="26">
        <f t="shared" ref="H46:O46" si="7">SUM(H45)</f>
        <v>0</v>
      </c>
      <c r="I46" s="26">
        <f t="shared" si="7"/>
        <v>0</v>
      </c>
      <c r="J46" s="26">
        <f t="shared" si="7"/>
        <v>123</v>
      </c>
      <c r="K46" s="26">
        <f t="shared" si="7"/>
        <v>123</v>
      </c>
      <c r="L46" s="26">
        <f t="shared" si="7"/>
        <v>0</v>
      </c>
      <c r="M46" s="26">
        <f t="shared" si="7"/>
        <v>58</v>
      </c>
      <c r="N46" s="26">
        <f t="shared" si="7"/>
        <v>58</v>
      </c>
      <c r="O46" s="53">
        <f t="shared" si="7"/>
        <v>0</v>
      </c>
      <c r="P46" s="20"/>
      <c r="Q46" s="7" t="str">
        <f>IF(P46="","",VLOOKUP(P46,Sheet2!$A$14:$B$79,2,0))</f>
        <v/>
      </c>
      <c r="R46" s="26"/>
    </row>
    <row r="47" spans="1:18" x14ac:dyDescent="0.15">
      <c r="A47" s="20" t="s">
        <v>1770</v>
      </c>
      <c r="B47" s="24" t="s">
        <v>6</v>
      </c>
      <c r="C47" s="43" t="s">
        <v>2093</v>
      </c>
      <c r="D47" s="43" t="s">
        <v>513</v>
      </c>
      <c r="E47" s="33" t="s">
        <v>2127</v>
      </c>
      <c r="F47" s="33" t="s">
        <v>2127</v>
      </c>
      <c r="G47" s="33">
        <v>21</v>
      </c>
      <c r="H47" s="33">
        <v>0</v>
      </c>
      <c r="I47" s="33">
        <v>21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52">
        <v>0</v>
      </c>
      <c r="P47" s="33"/>
      <c r="Q47" s="7" t="str">
        <f>IF(P47="","",VLOOKUP(P47,Sheet2!$A$14:$B$79,2,0))</f>
        <v/>
      </c>
      <c r="R47" s="33">
        <v>0</v>
      </c>
    </row>
    <row r="48" spans="1:18" x14ac:dyDescent="0.15">
      <c r="A48" s="20"/>
      <c r="B48" s="24"/>
      <c r="C48" s="43" t="s">
        <v>2094</v>
      </c>
      <c r="D48" s="20"/>
      <c r="E48" s="20"/>
      <c r="F48" s="20"/>
      <c r="G48" s="26">
        <f>SUM(G47)</f>
        <v>21</v>
      </c>
      <c r="H48" s="26">
        <f t="shared" ref="H48:O48" si="8">SUM(H47)</f>
        <v>0</v>
      </c>
      <c r="I48" s="26">
        <f t="shared" si="8"/>
        <v>21</v>
      </c>
      <c r="J48" s="26">
        <f t="shared" si="8"/>
        <v>0</v>
      </c>
      <c r="K48" s="26">
        <f t="shared" si="8"/>
        <v>0</v>
      </c>
      <c r="L48" s="26">
        <f t="shared" si="8"/>
        <v>0</v>
      </c>
      <c r="M48" s="26">
        <f t="shared" si="8"/>
        <v>0</v>
      </c>
      <c r="N48" s="26">
        <f t="shared" si="8"/>
        <v>0</v>
      </c>
      <c r="O48" s="53">
        <f t="shared" si="8"/>
        <v>0</v>
      </c>
      <c r="P48" s="20"/>
      <c r="Q48" s="7" t="str">
        <f>IF(P48="","",VLOOKUP(P48,Sheet2!$A$14:$B$79,2,0))</f>
        <v/>
      </c>
      <c r="R48" s="26"/>
    </row>
    <row r="49" spans="1:18" x14ac:dyDescent="0.15">
      <c r="A49" s="20" t="s">
        <v>1770</v>
      </c>
      <c r="B49" s="24" t="s">
        <v>6</v>
      </c>
      <c r="C49" s="43" t="s">
        <v>2095</v>
      </c>
      <c r="D49" s="43" t="s">
        <v>491</v>
      </c>
      <c r="E49" s="33" t="s">
        <v>2126</v>
      </c>
      <c r="F49" s="33" t="s">
        <v>2126</v>
      </c>
      <c r="G49" s="33">
        <v>60</v>
      </c>
      <c r="H49" s="33">
        <v>60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52">
        <v>0</v>
      </c>
      <c r="P49" s="35" t="s">
        <v>2140</v>
      </c>
      <c r="Q49" s="7" t="str">
        <f>IF(P49="","",VLOOKUP(P49,Sheet2!$A$14:$B$79,2,0))</f>
        <v>障害者施設等10対１入院基本料</v>
      </c>
      <c r="R49" s="33">
        <v>60</v>
      </c>
    </row>
    <row r="50" spans="1:18" x14ac:dyDescent="0.15">
      <c r="A50" s="20" t="s">
        <v>1770</v>
      </c>
      <c r="B50" s="24" t="s">
        <v>6</v>
      </c>
      <c r="C50" s="43" t="s">
        <v>2095</v>
      </c>
      <c r="D50" s="43" t="s">
        <v>634</v>
      </c>
      <c r="E50" s="33" t="s">
        <v>2126</v>
      </c>
      <c r="F50" s="33" t="s">
        <v>2126</v>
      </c>
      <c r="G50" s="33">
        <v>0</v>
      </c>
      <c r="H50" s="33">
        <v>0</v>
      </c>
      <c r="I50" s="33">
        <v>0</v>
      </c>
      <c r="J50" s="33">
        <v>60</v>
      </c>
      <c r="K50" s="33">
        <v>60</v>
      </c>
      <c r="L50" s="33">
        <v>0</v>
      </c>
      <c r="M50" s="33">
        <v>0</v>
      </c>
      <c r="N50" s="33">
        <v>0</v>
      </c>
      <c r="O50" s="52">
        <v>0</v>
      </c>
      <c r="P50" s="35" t="s">
        <v>2138</v>
      </c>
      <c r="Q50" s="7" t="str">
        <f>IF(P50="","",VLOOKUP(P50,Sheet2!$A$14:$B$79,2,0))</f>
        <v>療養病棟入院料１</v>
      </c>
      <c r="R50" s="33">
        <v>60</v>
      </c>
    </row>
    <row r="51" spans="1:18" x14ac:dyDescent="0.15">
      <c r="A51" s="20" t="s">
        <v>1770</v>
      </c>
      <c r="B51" s="24" t="s">
        <v>6</v>
      </c>
      <c r="C51" s="43" t="s">
        <v>2095</v>
      </c>
      <c r="D51" s="43" t="s">
        <v>633</v>
      </c>
      <c r="E51" s="33" t="s">
        <v>2126</v>
      </c>
      <c r="F51" s="33" t="s">
        <v>2126</v>
      </c>
      <c r="G51" s="33">
        <v>60</v>
      </c>
      <c r="H51" s="33">
        <v>60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52">
        <v>0</v>
      </c>
      <c r="P51" s="35" t="s">
        <v>2140</v>
      </c>
      <c r="Q51" s="7" t="str">
        <f>IF(P51="","",VLOOKUP(P51,Sheet2!$A$14:$B$79,2,0))</f>
        <v>障害者施設等10対１入院基本料</v>
      </c>
      <c r="R51" s="33">
        <v>60</v>
      </c>
    </row>
    <row r="52" spans="1:18" x14ac:dyDescent="0.15">
      <c r="A52" s="20" t="s">
        <v>1770</v>
      </c>
      <c r="B52" s="24" t="s">
        <v>6</v>
      </c>
      <c r="C52" s="43" t="s">
        <v>2095</v>
      </c>
      <c r="D52" s="43" t="s">
        <v>513</v>
      </c>
      <c r="E52" s="33" t="s">
        <v>2126</v>
      </c>
      <c r="F52" s="33" t="s">
        <v>2126</v>
      </c>
      <c r="G52" s="33">
        <v>0</v>
      </c>
      <c r="H52" s="33">
        <v>0</v>
      </c>
      <c r="I52" s="33">
        <v>0</v>
      </c>
      <c r="J52" s="33">
        <v>60</v>
      </c>
      <c r="K52" s="33">
        <v>60</v>
      </c>
      <c r="L52" s="33">
        <v>0</v>
      </c>
      <c r="M52" s="33">
        <v>0</v>
      </c>
      <c r="N52" s="33">
        <v>0</v>
      </c>
      <c r="O52" s="52">
        <v>0</v>
      </c>
      <c r="P52" s="35" t="s">
        <v>2138</v>
      </c>
      <c r="Q52" s="7" t="str">
        <f>IF(P52="","",VLOOKUP(P52,Sheet2!$A$14:$B$79,2,0))</f>
        <v>療養病棟入院料１</v>
      </c>
      <c r="R52" s="33">
        <v>60</v>
      </c>
    </row>
    <row r="53" spans="1:18" x14ac:dyDescent="0.15">
      <c r="A53" s="20" t="s">
        <v>1770</v>
      </c>
      <c r="B53" s="24" t="s">
        <v>6</v>
      </c>
      <c r="C53" s="43" t="s">
        <v>2095</v>
      </c>
      <c r="D53" s="43" t="s">
        <v>514</v>
      </c>
      <c r="E53" s="33" t="s">
        <v>2126</v>
      </c>
      <c r="F53" s="33" t="s">
        <v>2126</v>
      </c>
      <c r="G53" s="33">
        <v>57</v>
      </c>
      <c r="H53" s="33">
        <v>57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52">
        <v>0</v>
      </c>
      <c r="P53" s="35" t="s">
        <v>2140</v>
      </c>
      <c r="Q53" s="7" t="str">
        <f>IF(P53="","",VLOOKUP(P53,Sheet2!$A$14:$B$79,2,0))</f>
        <v>障害者施設等10対１入院基本料</v>
      </c>
      <c r="R53" s="33">
        <v>57</v>
      </c>
    </row>
    <row r="54" spans="1:18" x14ac:dyDescent="0.15">
      <c r="A54" s="20"/>
      <c r="B54" s="24"/>
      <c r="C54" s="43" t="s">
        <v>2123</v>
      </c>
      <c r="D54" s="20"/>
      <c r="E54" s="20"/>
      <c r="F54" s="20"/>
      <c r="G54" s="26">
        <f>SUM(G49:G53)</f>
        <v>177</v>
      </c>
      <c r="H54" s="26">
        <f t="shared" ref="H54:O54" si="9">SUM(H49:H53)</f>
        <v>177</v>
      </c>
      <c r="I54" s="26">
        <f t="shared" si="9"/>
        <v>0</v>
      </c>
      <c r="J54" s="26">
        <f t="shared" si="9"/>
        <v>120</v>
      </c>
      <c r="K54" s="26">
        <f t="shared" si="9"/>
        <v>120</v>
      </c>
      <c r="L54" s="26">
        <f t="shared" si="9"/>
        <v>0</v>
      </c>
      <c r="M54" s="26">
        <f t="shared" si="9"/>
        <v>0</v>
      </c>
      <c r="N54" s="26">
        <f t="shared" si="9"/>
        <v>0</v>
      </c>
      <c r="O54" s="53">
        <f t="shared" si="9"/>
        <v>0</v>
      </c>
      <c r="P54" s="20"/>
      <c r="Q54" s="7" t="str">
        <f>IF(P54="","",VLOOKUP(P54,Sheet2!$A$14:$B$79,2,0))</f>
        <v/>
      </c>
      <c r="R54" s="26"/>
    </row>
    <row r="55" spans="1:18" x14ac:dyDescent="0.15">
      <c r="A55" s="20" t="s">
        <v>1770</v>
      </c>
      <c r="B55" s="24" t="s">
        <v>6</v>
      </c>
      <c r="C55" s="43" t="s">
        <v>296</v>
      </c>
      <c r="D55" s="43" t="s">
        <v>763</v>
      </c>
      <c r="E55" s="33" t="s">
        <v>2126</v>
      </c>
      <c r="F55" s="33" t="s">
        <v>2129</v>
      </c>
      <c r="G55" s="33">
        <v>43</v>
      </c>
      <c r="H55" s="33">
        <v>41</v>
      </c>
      <c r="I55" s="33">
        <v>2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52">
        <v>0</v>
      </c>
      <c r="P55" s="35" t="s">
        <v>2140</v>
      </c>
      <c r="Q55" s="7" t="str">
        <f>IF(P55="","",VLOOKUP(P55,Sheet2!$A$14:$B$79,2,0))</f>
        <v>障害者施設等10対１入院基本料</v>
      </c>
      <c r="R55" s="33">
        <v>43</v>
      </c>
    </row>
    <row r="56" spans="1:18" x14ac:dyDescent="0.15">
      <c r="A56" s="20" t="s">
        <v>1770</v>
      </c>
      <c r="B56" s="24" t="s">
        <v>6</v>
      </c>
      <c r="C56" s="43" t="s">
        <v>296</v>
      </c>
      <c r="D56" s="43" t="s">
        <v>700</v>
      </c>
      <c r="E56" s="33" t="s">
        <v>2126</v>
      </c>
      <c r="F56" s="33" t="s">
        <v>2126</v>
      </c>
      <c r="G56" s="33">
        <v>54</v>
      </c>
      <c r="H56" s="33">
        <v>51</v>
      </c>
      <c r="I56" s="33">
        <v>3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52">
        <v>0</v>
      </c>
      <c r="P56" s="35" t="s">
        <v>2140</v>
      </c>
      <c r="Q56" s="7" t="str">
        <f>IF(P56="","",VLOOKUP(P56,Sheet2!$A$14:$B$79,2,0))</f>
        <v>障害者施設等10対１入院基本料</v>
      </c>
      <c r="R56" s="33">
        <v>54</v>
      </c>
    </row>
    <row r="57" spans="1:18" x14ac:dyDescent="0.15">
      <c r="A57" s="20" t="s">
        <v>1770</v>
      </c>
      <c r="B57" s="24" t="s">
        <v>6</v>
      </c>
      <c r="C57" s="43" t="s">
        <v>296</v>
      </c>
      <c r="D57" s="43" t="s">
        <v>702</v>
      </c>
      <c r="E57" s="33" t="s">
        <v>2126</v>
      </c>
      <c r="F57" s="33" t="s">
        <v>2126</v>
      </c>
      <c r="G57" s="33">
        <v>0</v>
      </c>
      <c r="H57" s="33">
        <v>0</v>
      </c>
      <c r="I57" s="33">
        <v>0</v>
      </c>
      <c r="J57" s="33">
        <v>53</v>
      </c>
      <c r="K57" s="33">
        <v>53</v>
      </c>
      <c r="L57" s="33">
        <v>0</v>
      </c>
      <c r="M57" s="33">
        <v>0</v>
      </c>
      <c r="N57" s="33">
        <v>0</v>
      </c>
      <c r="O57" s="52">
        <v>0</v>
      </c>
      <c r="P57" s="35" t="s">
        <v>2138</v>
      </c>
      <c r="Q57" s="7" t="str">
        <f>IF(P57="","",VLOOKUP(P57,Sheet2!$A$14:$B$79,2,0))</f>
        <v>療養病棟入院料１</v>
      </c>
      <c r="R57" s="33">
        <v>53</v>
      </c>
    </row>
    <row r="58" spans="1:18" x14ac:dyDescent="0.15">
      <c r="A58" s="20"/>
      <c r="B58" s="24"/>
      <c r="C58" s="43" t="s">
        <v>2096</v>
      </c>
      <c r="D58" s="20"/>
      <c r="E58" s="20"/>
      <c r="F58" s="20"/>
      <c r="G58" s="26">
        <f>SUM(G55:G57)</f>
        <v>97</v>
      </c>
      <c r="H58" s="26">
        <f t="shared" ref="H58:O58" si="10">SUM(H55:H57)</f>
        <v>92</v>
      </c>
      <c r="I58" s="26">
        <f t="shared" si="10"/>
        <v>5</v>
      </c>
      <c r="J58" s="26">
        <f t="shared" si="10"/>
        <v>53</v>
      </c>
      <c r="K58" s="26">
        <f t="shared" si="10"/>
        <v>53</v>
      </c>
      <c r="L58" s="26">
        <f t="shared" si="10"/>
        <v>0</v>
      </c>
      <c r="M58" s="26">
        <f t="shared" si="10"/>
        <v>0</v>
      </c>
      <c r="N58" s="26">
        <f t="shared" si="10"/>
        <v>0</v>
      </c>
      <c r="O58" s="53">
        <f t="shared" si="10"/>
        <v>0</v>
      </c>
      <c r="P58" s="20"/>
      <c r="Q58" s="7" t="str">
        <f>IF(P58="","",VLOOKUP(P58,Sheet2!$A$14:$B$79,2,0))</f>
        <v/>
      </c>
      <c r="R58" s="26"/>
    </row>
    <row r="59" spans="1:18" x14ac:dyDescent="0.15">
      <c r="A59" s="20" t="s">
        <v>1770</v>
      </c>
      <c r="B59" s="24" t="s">
        <v>6</v>
      </c>
      <c r="C59" s="43" t="s">
        <v>74</v>
      </c>
      <c r="D59" s="43" t="s">
        <v>500</v>
      </c>
      <c r="E59" s="33" t="s">
        <v>2124</v>
      </c>
      <c r="F59" s="33" t="s">
        <v>2124</v>
      </c>
      <c r="G59" s="33">
        <v>45</v>
      </c>
      <c r="H59" s="33">
        <v>45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52">
        <v>0</v>
      </c>
      <c r="P59" s="35" t="s">
        <v>2143</v>
      </c>
      <c r="Q59" s="7" t="str">
        <f>IF(P59="","",VLOOKUP(P59,Sheet2!$A$14:$B$79,2,0))</f>
        <v>急性期一般入院料４</v>
      </c>
      <c r="R59" s="33">
        <v>45</v>
      </c>
    </row>
    <row r="60" spans="1:18" x14ac:dyDescent="0.15">
      <c r="A60" s="20" t="s">
        <v>1770</v>
      </c>
      <c r="B60" s="24" t="s">
        <v>6</v>
      </c>
      <c r="C60" s="43" t="s">
        <v>74</v>
      </c>
      <c r="D60" s="43" t="s">
        <v>496</v>
      </c>
      <c r="E60" s="33" t="s">
        <v>2129</v>
      </c>
      <c r="F60" s="33" t="s">
        <v>2129</v>
      </c>
      <c r="G60" s="33">
        <v>45</v>
      </c>
      <c r="H60" s="33">
        <v>45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52">
        <v>0</v>
      </c>
      <c r="P60" s="35" t="s">
        <v>2144</v>
      </c>
      <c r="Q60" s="7" t="str">
        <f>IF(P60="","",VLOOKUP(P60,Sheet2!$A$14:$B$79,2,0))</f>
        <v>地域包括ケア病棟入院料１</v>
      </c>
      <c r="R60" s="33">
        <v>45</v>
      </c>
    </row>
    <row r="61" spans="1:18" x14ac:dyDescent="0.15">
      <c r="A61" s="20" t="s">
        <v>1770</v>
      </c>
      <c r="B61" s="24" t="s">
        <v>6</v>
      </c>
      <c r="C61" s="43" t="s">
        <v>74</v>
      </c>
      <c r="D61" s="43" t="s">
        <v>969</v>
      </c>
      <c r="E61" s="33" t="s">
        <v>2129</v>
      </c>
      <c r="F61" s="33" t="s">
        <v>2129</v>
      </c>
      <c r="G61" s="33">
        <v>45</v>
      </c>
      <c r="H61" s="33">
        <v>45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52">
        <v>0</v>
      </c>
      <c r="P61" s="35" t="s">
        <v>2145</v>
      </c>
      <c r="Q61" s="7" t="str">
        <f>IF(P61="","",VLOOKUP(P61,Sheet2!$A$14:$B$79,2,0))</f>
        <v>回復期リハビリテーション病棟入院料４</v>
      </c>
      <c r="R61" s="33">
        <v>45</v>
      </c>
    </row>
    <row r="62" spans="1:18" x14ac:dyDescent="0.15">
      <c r="A62" s="20" t="s">
        <v>1770</v>
      </c>
      <c r="B62" s="24" t="s">
        <v>6</v>
      </c>
      <c r="C62" s="43" t="s">
        <v>74</v>
      </c>
      <c r="D62" s="43" t="s">
        <v>498</v>
      </c>
      <c r="E62" s="33" t="s">
        <v>2126</v>
      </c>
      <c r="F62" s="33" t="s">
        <v>2126</v>
      </c>
      <c r="G62" s="33">
        <v>0</v>
      </c>
      <c r="H62" s="33">
        <v>0</v>
      </c>
      <c r="I62" s="33">
        <v>0</v>
      </c>
      <c r="J62" s="33">
        <v>57</v>
      </c>
      <c r="K62" s="33">
        <v>57</v>
      </c>
      <c r="L62" s="33">
        <v>0</v>
      </c>
      <c r="M62" s="33">
        <v>0</v>
      </c>
      <c r="N62" s="33">
        <v>0</v>
      </c>
      <c r="O62" s="52">
        <v>0</v>
      </c>
      <c r="P62" s="35" t="s">
        <v>2146</v>
      </c>
      <c r="Q62" s="7" t="str">
        <f>IF(P62="","",VLOOKUP(P62,Sheet2!$A$14:$B$79,2,0))</f>
        <v>療養病棟入院料２</v>
      </c>
      <c r="R62" s="33">
        <v>57</v>
      </c>
    </row>
    <row r="63" spans="1:18" x14ac:dyDescent="0.15">
      <c r="A63" s="20" t="s">
        <v>1770</v>
      </c>
      <c r="B63" s="24" t="s">
        <v>6</v>
      </c>
      <c r="C63" s="43" t="s">
        <v>74</v>
      </c>
      <c r="D63" s="43" t="s">
        <v>2097</v>
      </c>
      <c r="E63" s="33" t="s">
        <v>2126</v>
      </c>
      <c r="F63" s="33" t="s">
        <v>2126</v>
      </c>
      <c r="G63" s="33">
        <v>0</v>
      </c>
      <c r="H63" s="33">
        <v>0</v>
      </c>
      <c r="I63" s="33">
        <v>0</v>
      </c>
      <c r="J63" s="33">
        <v>58</v>
      </c>
      <c r="K63" s="33">
        <v>58</v>
      </c>
      <c r="L63" s="33">
        <v>0</v>
      </c>
      <c r="M63" s="33">
        <v>58</v>
      </c>
      <c r="N63" s="33">
        <v>58</v>
      </c>
      <c r="O63" s="52">
        <v>0</v>
      </c>
      <c r="P63" s="33"/>
      <c r="Q63" s="7" t="str">
        <f>IF(P63="","",VLOOKUP(P63,Sheet2!$A$14:$B$79,2,0))</f>
        <v/>
      </c>
      <c r="R63" s="33">
        <v>0</v>
      </c>
    </row>
    <row r="64" spans="1:18" x14ac:dyDescent="0.15">
      <c r="A64" s="20"/>
      <c r="B64" s="24"/>
      <c r="C64" s="43" t="s">
        <v>2098</v>
      </c>
      <c r="D64" s="20"/>
      <c r="E64" s="20"/>
      <c r="F64" s="20"/>
      <c r="G64" s="26">
        <f>SUM(G59:G63)</f>
        <v>135</v>
      </c>
      <c r="H64" s="26">
        <f t="shared" ref="H64:O64" si="11">SUM(H59:H63)</f>
        <v>135</v>
      </c>
      <c r="I64" s="26">
        <f t="shared" si="11"/>
        <v>0</v>
      </c>
      <c r="J64" s="26">
        <f t="shared" si="11"/>
        <v>115</v>
      </c>
      <c r="K64" s="26">
        <f t="shared" si="11"/>
        <v>115</v>
      </c>
      <c r="L64" s="26">
        <f t="shared" si="11"/>
        <v>0</v>
      </c>
      <c r="M64" s="26">
        <f t="shared" si="11"/>
        <v>58</v>
      </c>
      <c r="N64" s="26">
        <f t="shared" si="11"/>
        <v>58</v>
      </c>
      <c r="O64" s="53">
        <f t="shared" si="11"/>
        <v>0</v>
      </c>
      <c r="P64" s="20"/>
      <c r="Q64" s="7" t="str">
        <f>IF(P64="","",VLOOKUP(P64,Sheet2!$A$14:$B$79,2,0))</f>
        <v/>
      </c>
      <c r="R64" s="26"/>
    </row>
    <row r="65" spans="1:18" x14ac:dyDescent="0.15">
      <c r="A65" s="20" t="s">
        <v>1770</v>
      </c>
      <c r="B65" s="24" t="s">
        <v>42</v>
      </c>
      <c r="C65" s="43" t="s">
        <v>253</v>
      </c>
      <c r="D65" s="43" t="s">
        <v>492</v>
      </c>
      <c r="E65" s="33" t="s">
        <v>2124</v>
      </c>
      <c r="F65" s="33" t="s">
        <v>2124</v>
      </c>
      <c r="G65" s="33">
        <v>36</v>
      </c>
      <c r="H65" s="33">
        <v>36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52">
        <v>0</v>
      </c>
      <c r="P65" s="35" t="s">
        <v>2147</v>
      </c>
      <c r="Q65" s="7" t="str">
        <f>IF(P65="","",VLOOKUP(P65,Sheet2!$A$14:$B$79,2,0))</f>
        <v>急性期一般入院料６</v>
      </c>
      <c r="R65" s="33">
        <v>36</v>
      </c>
    </row>
    <row r="66" spans="1:18" x14ac:dyDescent="0.15">
      <c r="A66" s="20"/>
      <c r="B66" s="24"/>
      <c r="C66" s="43" t="s">
        <v>2099</v>
      </c>
      <c r="D66" s="20"/>
      <c r="E66" s="20"/>
      <c r="F66" s="20"/>
      <c r="G66" s="26">
        <f>SUM(G65)</f>
        <v>36</v>
      </c>
      <c r="H66" s="26">
        <f t="shared" ref="H66:O66" si="12">SUM(H65)</f>
        <v>36</v>
      </c>
      <c r="I66" s="26">
        <f t="shared" si="12"/>
        <v>0</v>
      </c>
      <c r="J66" s="26">
        <f t="shared" si="12"/>
        <v>0</v>
      </c>
      <c r="K66" s="26">
        <f t="shared" si="12"/>
        <v>0</v>
      </c>
      <c r="L66" s="26">
        <f t="shared" si="12"/>
        <v>0</v>
      </c>
      <c r="M66" s="26">
        <f t="shared" si="12"/>
        <v>0</v>
      </c>
      <c r="N66" s="26">
        <f t="shared" si="12"/>
        <v>0</v>
      </c>
      <c r="O66" s="53">
        <f t="shared" si="12"/>
        <v>0</v>
      </c>
      <c r="P66" s="20"/>
      <c r="Q66" s="7" t="str">
        <f>IF(P66="","",VLOOKUP(P66,Sheet2!$A$14:$B$79,2,0))</f>
        <v/>
      </c>
      <c r="R66" s="26"/>
    </row>
    <row r="67" spans="1:18" x14ac:dyDescent="0.15">
      <c r="A67" s="20" t="s">
        <v>1770</v>
      </c>
      <c r="B67" s="24" t="s">
        <v>42</v>
      </c>
      <c r="C67" s="43" t="s">
        <v>2100</v>
      </c>
      <c r="D67" s="43" t="s">
        <v>520</v>
      </c>
      <c r="E67" s="33" t="s">
        <v>2124</v>
      </c>
      <c r="F67" s="33" t="s">
        <v>2129</v>
      </c>
      <c r="G67" s="33">
        <v>35</v>
      </c>
      <c r="H67" s="33">
        <v>35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52">
        <v>0</v>
      </c>
      <c r="P67" s="35" t="s">
        <v>2148</v>
      </c>
      <c r="Q67" s="7" t="str">
        <f>IF(P67="","",VLOOKUP(P67,Sheet2!$A$14:$B$79,2,0))</f>
        <v>急性期一般入院料５</v>
      </c>
      <c r="R67" s="33">
        <v>35</v>
      </c>
    </row>
    <row r="68" spans="1:18" x14ac:dyDescent="0.15">
      <c r="A68" s="20" t="s">
        <v>1770</v>
      </c>
      <c r="B68" s="24" t="s">
        <v>42</v>
      </c>
      <c r="C68" s="43" t="s">
        <v>2100</v>
      </c>
      <c r="D68" s="43" t="s">
        <v>523</v>
      </c>
      <c r="E68" s="33" t="s">
        <v>2124</v>
      </c>
      <c r="F68" s="33" t="s">
        <v>2124</v>
      </c>
      <c r="G68" s="33">
        <v>44</v>
      </c>
      <c r="H68" s="33">
        <v>44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52">
        <v>0</v>
      </c>
      <c r="P68" s="35" t="s">
        <v>2148</v>
      </c>
      <c r="Q68" s="7" t="str">
        <f>IF(P68="","",VLOOKUP(P68,Sheet2!$A$14:$B$79,2,0))</f>
        <v>急性期一般入院料５</v>
      </c>
      <c r="R68" s="33">
        <v>44</v>
      </c>
    </row>
    <row r="69" spans="1:18" x14ac:dyDescent="0.15">
      <c r="A69" s="20" t="s">
        <v>1770</v>
      </c>
      <c r="B69" s="24" t="s">
        <v>42</v>
      </c>
      <c r="C69" s="43" t="s">
        <v>2100</v>
      </c>
      <c r="D69" s="43" t="s">
        <v>524</v>
      </c>
      <c r="E69" s="33" t="s">
        <v>2124</v>
      </c>
      <c r="F69" s="33" t="s">
        <v>2124</v>
      </c>
      <c r="G69" s="33">
        <v>46</v>
      </c>
      <c r="H69" s="33">
        <v>46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52">
        <v>0</v>
      </c>
      <c r="P69" s="35" t="s">
        <v>2148</v>
      </c>
      <c r="Q69" s="7" t="str">
        <f>IF(P69="","",VLOOKUP(P69,Sheet2!$A$14:$B$79,2,0))</f>
        <v>急性期一般入院料５</v>
      </c>
      <c r="R69" s="33">
        <v>46</v>
      </c>
    </row>
    <row r="70" spans="1:18" x14ac:dyDescent="0.15">
      <c r="A70" s="20" t="s">
        <v>1770</v>
      </c>
      <c r="B70" s="24" t="s">
        <v>42</v>
      </c>
      <c r="C70" s="43" t="s">
        <v>2100</v>
      </c>
      <c r="D70" s="43" t="s">
        <v>966</v>
      </c>
      <c r="E70" s="33" t="s">
        <v>2129</v>
      </c>
      <c r="F70" s="33" t="s">
        <v>2129</v>
      </c>
      <c r="G70" s="33">
        <v>10</v>
      </c>
      <c r="H70" s="33">
        <v>10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52">
        <v>0</v>
      </c>
      <c r="P70" s="35" t="s">
        <v>2149</v>
      </c>
      <c r="Q70" s="7" t="str">
        <f>IF(P70="","",VLOOKUP(P70,Sheet2!$A$14:$B$79,2,0))</f>
        <v>地域包括ケア入院医療管理料２</v>
      </c>
      <c r="R70" s="33">
        <v>10</v>
      </c>
    </row>
    <row r="71" spans="1:18" x14ac:dyDescent="0.15">
      <c r="A71" s="20"/>
      <c r="B71" s="24"/>
      <c r="C71" s="43" t="s">
        <v>2101</v>
      </c>
      <c r="D71" s="20"/>
      <c r="E71" s="20"/>
      <c r="F71" s="20"/>
      <c r="G71" s="26">
        <f>SUM(G67:G70)</f>
        <v>135</v>
      </c>
      <c r="H71" s="26">
        <f t="shared" ref="H71:O71" si="13">SUM(H67:H70)</f>
        <v>135</v>
      </c>
      <c r="I71" s="26">
        <f t="shared" si="13"/>
        <v>0</v>
      </c>
      <c r="J71" s="26">
        <f t="shared" si="13"/>
        <v>0</v>
      </c>
      <c r="K71" s="26">
        <f t="shared" si="13"/>
        <v>0</v>
      </c>
      <c r="L71" s="26">
        <f t="shared" si="13"/>
        <v>0</v>
      </c>
      <c r="M71" s="26">
        <f t="shared" si="13"/>
        <v>0</v>
      </c>
      <c r="N71" s="26">
        <f t="shared" si="13"/>
        <v>0</v>
      </c>
      <c r="O71" s="53">
        <f t="shared" si="13"/>
        <v>0</v>
      </c>
      <c r="P71" s="20"/>
      <c r="Q71" s="7" t="str">
        <f>IF(P71="","",VLOOKUP(P71,Sheet2!$A$14:$B$79,2,0))</f>
        <v/>
      </c>
      <c r="R71" s="26"/>
    </row>
    <row r="72" spans="1:18" x14ac:dyDescent="0.15">
      <c r="A72" s="20" t="s">
        <v>1770</v>
      </c>
      <c r="B72" s="24" t="s">
        <v>42</v>
      </c>
      <c r="C72" s="43" t="s">
        <v>385</v>
      </c>
      <c r="D72" s="43" t="s">
        <v>2102</v>
      </c>
      <c r="E72" s="33" t="s">
        <v>2124</v>
      </c>
      <c r="F72" s="33" t="s">
        <v>2124</v>
      </c>
      <c r="G72" s="33">
        <v>47</v>
      </c>
      <c r="H72" s="33">
        <v>47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52">
        <v>0</v>
      </c>
      <c r="P72" s="35" t="s">
        <v>2135</v>
      </c>
      <c r="Q72" s="7" t="str">
        <f>IF(P72="","",VLOOKUP(P72,Sheet2!$A$14:$B$79,2,0))</f>
        <v>急性期一般入院料７</v>
      </c>
      <c r="R72" s="33">
        <v>47</v>
      </c>
    </row>
    <row r="73" spans="1:18" x14ac:dyDescent="0.15">
      <c r="A73" s="20"/>
      <c r="B73" s="24"/>
      <c r="C73" s="43" t="s">
        <v>2103</v>
      </c>
      <c r="D73" s="20"/>
      <c r="E73" s="20"/>
      <c r="F73" s="20"/>
      <c r="G73" s="26">
        <f>SUM(G72)</f>
        <v>47</v>
      </c>
      <c r="H73" s="26">
        <f t="shared" ref="H73:O73" si="14">SUM(H72)</f>
        <v>47</v>
      </c>
      <c r="I73" s="26">
        <f t="shared" si="14"/>
        <v>0</v>
      </c>
      <c r="J73" s="26">
        <f t="shared" si="14"/>
        <v>0</v>
      </c>
      <c r="K73" s="26">
        <f t="shared" si="14"/>
        <v>0</v>
      </c>
      <c r="L73" s="26">
        <f t="shared" si="14"/>
        <v>0</v>
      </c>
      <c r="M73" s="26">
        <f t="shared" si="14"/>
        <v>0</v>
      </c>
      <c r="N73" s="26">
        <f t="shared" si="14"/>
        <v>0</v>
      </c>
      <c r="O73" s="53">
        <f t="shared" si="14"/>
        <v>0</v>
      </c>
      <c r="P73" s="20"/>
      <c r="Q73" s="7" t="str">
        <f>IF(P73="","",VLOOKUP(P73,Sheet2!$A$14:$B$79,2,0))</f>
        <v/>
      </c>
      <c r="R73" s="26"/>
    </row>
    <row r="74" spans="1:18" x14ac:dyDescent="0.15">
      <c r="A74" s="20" t="s">
        <v>1770</v>
      </c>
      <c r="B74" s="24" t="s">
        <v>42</v>
      </c>
      <c r="C74" s="43" t="s">
        <v>2104</v>
      </c>
      <c r="D74" s="43" t="s">
        <v>856</v>
      </c>
      <c r="E74" s="33" t="s">
        <v>2129</v>
      </c>
      <c r="F74" s="33" t="s">
        <v>2129</v>
      </c>
      <c r="G74" s="33">
        <v>0</v>
      </c>
      <c r="H74" s="33">
        <v>0</v>
      </c>
      <c r="I74" s="33">
        <v>0</v>
      </c>
      <c r="J74" s="33">
        <v>34</v>
      </c>
      <c r="K74" s="33">
        <v>34</v>
      </c>
      <c r="L74" s="33">
        <v>0</v>
      </c>
      <c r="M74" s="33">
        <v>0</v>
      </c>
      <c r="N74" s="33">
        <v>0</v>
      </c>
      <c r="O74" s="52">
        <v>0</v>
      </c>
      <c r="P74" s="35" t="s">
        <v>2142</v>
      </c>
      <c r="Q74" s="7" t="str">
        <f>IF(P74="","",VLOOKUP(P74,Sheet2!$A$14:$B$79,2,0))</f>
        <v>回復期リハビリテーション病棟入院料３</v>
      </c>
      <c r="R74" s="33">
        <v>34</v>
      </c>
    </row>
    <row r="75" spans="1:18" x14ac:dyDescent="0.15">
      <c r="A75" s="20" t="s">
        <v>1770</v>
      </c>
      <c r="B75" s="24" t="s">
        <v>42</v>
      </c>
      <c r="C75" s="43" t="s">
        <v>2104</v>
      </c>
      <c r="D75" s="43" t="s">
        <v>857</v>
      </c>
      <c r="E75" s="33" t="s">
        <v>2124</v>
      </c>
      <c r="F75" s="33" t="s">
        <v>2124</v>
      </c>
      <c r="G75" s="33">
        <v>45</v>
      </c>
      <c r="H75" s="33">
        <v>45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52">
        <v>0</v>
      </c>
      <c r="P75" s="35" t="s">
        <v>2147</v>
      </c>
      <c r="Q75" s="7" t="str">
        <f>IF(P75="","",VLOOKUP(P75,Sheet2!$A$14:$B$79,2,0))</f>
        <v>急性期一般入院料６</v>
      </c>
      <c r="R75" s="33">
        <v>45</v>
      </c>
    </row>
    <row r="76" spans="1:18" x14ac:dyDescent="0.15">
      <c r="A76" s="20" t="s">
        <v>1770</v>
      </c>
      <c r="B76" s="24" t="s">
        <v>42</v>
      </c>
      <c r="C76" s="43" t="s">
        <v>2104</v>
      </c>
      <c r="D76" s="43" t="s">
        <v>858</v>
      </c>
      <c r="E76" s="33" t="s">
        <v>2126</v>
      </c>
      <c r="F76" s="33" t="s">
        <v>2126</v>
      </c>
      <c r="G76" s="33">
        <v>28</v>
      </c>
      <c r="H76" s="33">
        <v>28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52">
        <v>0</v>
      </c>
      <c r="P76" s="35" t="s">
        <v>2140</v>
      </c>
      <c r="Q76" s="7" t="str">
        <f>IF(P76="","",VLOOKUP(P76,Sheet2!$A$14:$B$79,2,0))</f>
        <v>障害者施設等10対１入院基本料</v>
      </c>
      <c r="R76" s="33">
        <v>28</v>
      </c>
    </row>
    <row r="77" spans="1:18" x14ac:dyDescent="0.15">
      <c r="A77" s="20" t="s">
        <v>1770</v>
      </c>
      <c r="B77" s="24" t="s">
        <v>42</v>
      </c>
      <c r="C77" s="43" t="s">
        <v>2104</v>
      </c>
      <c r="D77" s="43" t="s">
        <v>859</v>
      </c>
      <c r="E77" s="33" t="s">
        <v>2124</v>
      </c>
      <c r="F77" s="33" t="s">
        <v>2124</v>
      </c>
      <c r="G77" s="33">
        <v>24</v>
      </c>
      <c r="H77" s="33">
        <v>24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52">
        <v>0</v>
      </c>
      <c r="P77" s="35" t="s">
        <v>2150</v>
      </c>
      <c r="Q77" s="7" t="str">
        <f>IF(P77="","",VLOOKUP(P77,Sheet2!$A$14:$B$79,2,0))</f>
        <v>特殊疾患病棟入院料１</v>
      </c>
      <c r="R77" s="33">
        <v>24</v>
      </c>
    </row>
    <row r="78" spans="1:18" x14ac:dyDescent="0.15">
      <c r="A78" s="20" t="s">
        <v>1770</v>
      </c>
      <c r="B78" s="24" t="s">
        <v>42</v>
      </c>
      <c r="C78" s="43" t="s">
        <v>2104</v>
      </c>
      <c r="D78" s="43" t="s">
        <v>860</v>
      </c>
      <c r="E78" s="33" t="s">
        <v>2124</v>
      </c>
      <c r="F78" s="33" t="s">
        <v>2124</v>
      </c>
      <c r="G78" s="33">
        <v>24</v>
      </c>
      <c r="H78" s="33">
        <v>24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52">
        <v>0</v>
      </c>
      <c r="P78" s="35" t="s">
        <v>2150</v>
      </c>
      <c r="Q78" s="7" t="str">
        <f>IF(P78="","",VLOOKUP(P78,Sheet2!$A$14:$B$79,2,0))</f>
        <v>特殊疾患病棟入院料１</v>
      </c>
      <c r="R78" s="33">
        <v>24</v>
      </c>
    </row>
    <row r="79" spans="1:18" x14ac:dyDescent="0.15">
      <c r="A79" s="20" t="s">
        <v>1770</v>
      </c>
      <c r="B79" s="24" t="s">
        <v>42</v>
      </c>
      <c r="C79" s="43" t="s">
        <v>2104</v>
      </c>
      <c r="D79" s="43" t="s">
        <v>861</v>
      </c>
      <c r="E79" s="33" t="s">
        <v>2124</v>
      </c>
      <c r="F79" s="33" t="s">
        <v>2124</v>
      </c>
      <c r="G79" s="33">
        <v>23</v>
      </c>
      <c r="H79" s="33">
        <v>23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52">
        <v>0</v>
      </c>
      <c r="P79" s="35" t="s">
        <v>2150</v>
      </c>
      <c r="Q79" s="7" t="str">
        <f>IF(P79="","",VLOOKUP(P79,Sheet2!$A$14:$B$79,2,0))</f>
        <v>特殊疾患病棟入院料１</v>
      </c>
      <c r="R79" s="33">
        <v>23</v>
      </c>
    </row>
    <row r="80" spans="1:18" x14ac:dyDescent="0.15">
      <c r="A80" s="20"/>
      <c r="B80" s="24"/>
      <c r="C80" s="43" t="s">
        <v>2105</v>
      </c>
      <c r="D80" s="20"/>
      <c r="E80" s="20"/>
      <c r="F80" s="20"/>
      <c r="G80" s="26">
        <f>SUM(G74:G79)</f>
        <v>144</v>
      </c>
      <c r="H80" s="26">
        <f t="shared" ref="H80:O80" si="15">SUM(H74:H79)</f>
        <v>144</v>
      </c>
      <c r="I80" s="26">
        <f t="shared" si="15"/>
        <v>0</v>
      </c>
      <c r="J80" s="26">
        <f t="shared" si="15"/>
        <v>34</v>
      </c>
      <c r="K80" s="26">
        <f t="shared" si="15"/>
        <v>34</v>
      </c>
      <c r="L80" s="26">
        <f t="shared" si="15"/>
        <v>0</v>
      </c>
      <c r="M80" s="26">
        <f t="shared" si="15"/>
        <v>0</v>
      </c>
      <c r="N80" s="26">
        <f t="shared" si="15"/>
        <v>0</v>
      </c>
      <c r="O80" s="53">
        <f t="shared" si="15"/>
        <v>0</v>
      </c>
      <c r="P80" s="20"/>
      <c r="Q80" s="7" t="str">
        <f>IF(P80="","",VLOOKUP(P80,Sheet2!$A$14:$B$79,2,0))</f>
        <v/>
      </c>
      <c r="R80" s="26"/>
    </row>
    <row r="81" spans="1:18" x14ac:dyDescent="0.15">
      <c r="A81" s="20" t="s">
        <v>1770</v>
      </c>
      <c r="B81" s="24" t="s">
        <v>63</v>
      </c>
      <c r="C81" s="43" t="s">
        <v>380</v>
      </c>
      <c r="D81" s="43" t="s">
        <v>763</v>
      </c>
      <c r="E81" s="33" t="s">
        <v>2129</v>
      </c>
      <c r="F81" s="33" t="s">
        <v>2129</v>
      </c>
      <c r="G81" s="33">
        <v>32</v>
      </c>
      <c r="H81" s="33">
        <v>32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52">
        <v>0</v>
      </c>
      <c r="P81" s="35" t="s">
        <v>2144</v>
      </c>
      <c r="Q81" s="7" t="str">
        <f>IF(P81="","",VLOOKUP(P81,Sheet2!$A$14:$B$79,2,0))</f>
        <v>地域包括ケア病棟入院料１</v>
      </c>
      <c r="R81" s="33">
        <v>32</v>
      </c>
    </row>
    <row r="82" spans="1:18" x14ac:dyDescent="0.15">
      <c r="A82" s="20" t="s">
        <v>1770</v>
      </c>
      <c r="B82" s="24" t="s">
        <v>63</v>
      </c>
      <c r="C82" s="43" t="s">
        <v>380</v>
      </c>
      <c r="D82" s="43" t="s">
        <v>700</v>
      </c>
      <c r="E82" s="33" t="s">
        <v>2126</v>
      </c>
      <c r="F82" s="33" t="s">
        <v>2126</v>
      </c>
      <c r="G82" s="33">
        <v>0</v>
      </c>
      <c r="H82" s="33">
        <v>0</v>
      </c>
      <c r="I82" s="33">
        <v>0</v>
      </c>
      <c r="J82" s="33">
        <v>44</v>
      </c>
      <c r="K82" s="33">
        <v>44</v>
      </c>
      <c r="L82" s="33">
        <v>0</v>
      </c>
      <c r="M82" s="33">
        <v>0</v>
      </c>
      <c r="N82" s="33">
        <v>0</v>
      </c>
      <c r="O82" s="52">
        <v>0</v>
      </c>
      <c r="P82" s="35" t="s">
        <v>2138</v>
      </c>
      <c r="Q82" s="7" t="str">
        <f>IF(P82="","",VLOOKUP(P82,Sheet2!$A$14:$B$79,2,0))</f>
        <v>療養病棟入院料１</v>
      </c>
      <c r="R82" s="33">
        <v>44</v>
      </c>
    </row>
    <row r="83" spans="1:18" x14ac:dyDescent="0.15">
      <c r="A83" s="20" t="s">
        <v>1770</v>
      </c>
      <c r="B83" s="24" t="s">
        <v>63</v>
      </c>
      <c r="C83" s="43" t="s">
        <v>380</v>
      </c>
      <c r="D83" s="43" t="s">
        <v>702</v>
      </c>
      <c r="E83" s="33" t="s">
        <v>2126</v>
      </c>
      <c r="F83" s="33" t="s">
        <v>2126</v>
      </c>
      <c r="G83" s="33">
        <v>32</v>
      </c>
      <c r="H83" s="33">
        <v>32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52">
        <v>0</v>
      </c>
      <c r="P83" s="35" t="s">
        <v>2140</v>
      </c>
      <c r="Q83" s="7" t="str">
        <f>IF(P83="","",VLOOKUP(P83,Sheet2!$A$14:$B$79,2,0))</f>
        <v>障害者施設等10対１入院基本料</v>
      </c>
      <c r="R83" s="33">
        <v>32</v>
      </c>
    </row>
    <row r="84" spans="1:18" x14ac:dyDescent="0.15">
      <c r="A84" s="20" t="s">
        <v>1770</v>
      </c>
      <c r="B84" s="24" t="s">
        <v>63</v>
      </c>
      <c r="C84" s="43" t="s">
        <v>380</v>
      </c>
      <c r="D84" s="43" t="s">
        <v>684</v>
      </c>
      <c r="E84" s="33" t="s">
        <v>2126</v>
      </c>
      <c r="F84" s="33" t="s">
        <v>2130</v>
      </c>
      <c r="G84" s="33">
        <v>0</v>
      </c>
      <c r="H84" s="33">
        <v>0</v>
      </c>
      <c r="I84" s="33">
        <v>0</v>
      </c>
      <c r="J84" s="33">
        <v>55</v>
      </c>
      <c r="K84" s="33">
        <v>55</v>
      </c>
      <c r="L84" s="33">
        <v>0</v>
      </c>
      <c r="M84" s="33">
        <v>55</v>
      </c>
      <c r="N84" s="33">
        <v>55</v>
      </c>
      <c r="O84" s="52">
        <v>0</v>
      </c>
      <c r="P84" s="33"/>
      <c r="Q84" s="7" t="str">
        <f>IF(P84="","",VLOOKUP(P84,Sheet2!$A$14:$B$79,2,0))</f>
        <v/>
      </c>
      <c r="R84" s="33">
        <v>0</v>
      </c>
    </row>
    <row r="85" spans="1:18" x14ac:dyDescent="0.15">
      <c r="A85" s="20"/>
      <c r="B85" s="24"/>
      <c r="C85" s="43" t="s">
        <v>2106</v>
      </c>
      <c r="D85" s="20"/>
      <c r="E85" s="20"/>
      <c r="F85" s="20"/>
      <c r="G85" s="26">
        <f>SUM(G81:G84)</f>
        <v>64</v>
      </c>
      <c r="H85" s="26">
        <f t="shared" ref="H85:O85" si="16">SUM(H81:H84)</f>
        <v>64</v>
      </c>
      <c r="I85" s="26">
        <f t="shared" si="16"/>
        <v>0</v>
      </c>
      <c r="J85" s="26">
        <f t="shared" si="16"/>
        <v>99</v>
      </c>
      <c r="K85" s="26">
        <f t="shared" si="16"/>
        <v>99</v>
      </c>
      <c r="L85" s="26">
        <f t="shared" si="16"/>
        <v>0</v>
      </c>
      <c r="M85" s="26">
        <f t="shared" si="16"/>
        <v>55</v>
      </c>
      <c r="N85" s="26">
        <f t="shared" si="16"/>
        <v>55</v>
      </c>
      <c r="O85" s="53">
        <f t="shared" si="16"/>
        <v>0</v>
      </c>
      <c r="P85" s="20"/>
      <c r="Q85" s="7" t="str">
        <f>IF(P85="","",VLOOKUP(P85,Sheet2!$A$14:$B$79,2,0))</f>
        <v/>
      </c>
      <c r="R85" s="26"/>
    </row>
    <row r="86" spans="1:18" x14ac:dyDescent="0.15">
      <c r="A86" s="20" t="s">
        <v>1770</v>
      </c>
      <c r="B86" s="24" t="s">
        <v>63</v>
      </c>
      <c r="C86" s="43" t="s">
        <v>418</v>
      </c>
      <c r="D86" s="43" t="s">
        <v>2107</v>
      </c>
      <c r="E86" s="33" t="s">
        <v>2126</v>
      </c>
      <c r="F86" s="33" t="s">
        <v>2126</v>
      </c>
      <c r="G86" s="33">
        <v>0</v>
      </c>
      <c r="H86" s="33">
        <v>0</v>
      </c>
      <c r="I86" s="33">
        <v>0</v>
      </c>
      <c r="J86" s="33">
        <v>48</v>
      </c>
      <c r="K86" s="33">
        <v>48</v>
      </c>
      <c r="L86" s="33">
        <v>0</v>
      </c>
      <c r="M86" s="33">
        <v>0</v>
      </c>
      <c r="N86" s="33">
        <v>0</v>
      </c>
      <c r="O86" s="52">
        <v>0</v>
      </c>
      <c r="P86" s="35" t="s">
        <v>2138</v>
      </c>
      <c r="Q86" s="7" t="str">
        <f>IF(P86="","",VLOOKUP(P86,Sheet2!$A$14:$B$79,2,0))</f>
        <v>療養病棟入院料１</v>
      </c>
      <c r="R86" s="33">
        <v>48</v>
      </c>
    </row>
    <row r="87" spans="1:18" x14ac:dyDescent="0.15">
      <c r="A87" s="20" t="s">
        <v>1770</v>
      </c>
      <c r="B87" s="24" t="s">
        <v>63</v>
      </c>
      <c r="C87" s="43" t="s">
        <v>418</v>
      </c>
      <c r="D87" s="43" t="s">
        <v>2108</v>
      </c>
      <c r="E87" s="33" t="s">
        <v>2126</v>
      </c>
      <c r="F87" s="33" t="s">
        <v>2130</v>
      </c>
      <c r="G87" s="33">
        <v>0</v>
      </c>
      <c r="H87" s="33">
        <v>0</v>
      </c>
      <c r="I87" s="33">
        <v>0</v>
      </c>
      <c r="J87" s="33">
        <v>60</v>
      </c>
      <c r="K87" s="33">
        <v>60</v>
      </c>
      <c r="L87" s="33">
        <v>0</v>
      </c>
      <c r="M87" s="33">
        <v>60</v>
      </c>
      <c r="N87" s="33">
        <v>60</v>
      </c>
      <c r="O87" s="52">
        <v>0</v>
      </c>
      <c r="P87" s="33"/>
      <c r="Q87" s="7" t="str">
        <f>IF(P87="","",VLOOKUP(P87,Sheet2!$A$14:$B$79,2,0))</f>
        <v/>
      </c>
      <c r="R87" s="33">
        <v>0</v>
      </c>
    </row>
    <row r="88" spans="1:18" x14ac:dyDescent="0.15">
      <c r="A88" s="20" t="s">
        <v>1770</v>
      </c>
      <c r="B88" s="24" t="s">
        <v>63</v>
      </c>
      <c r="C88" s="43" t="s">
        <v>418</v>
      </c>
      <c r="D88" s="43" t="s">
        <v>2109</v>
      </c>
      <c r="E88" s="33" t="s">
        <v>2126</v>
      </c>
      <c r="F88" s="33" t="s">
        <v>2126</v>
      </c>
      <c r="G88" s="33">
        <v>0</v>
      </c>
      <c r="H88" s="33">
        <v>0</v>
      </c>
      <c r="I88" s="33">
        <v>0</v>
      </c>
      <c r="J88" s="33">
        <v>11</v>
      </c>
      <c r="K88" s="33">
        <v>11</v>
      </c>
      <c r="L88" s="33">
        <v>0</v>
      </c>
      <c r="M88" s="33">
        <v>11</v>
      </c>
      <c r="N88" s="33">
        <v>11</v>
      </c>
      <c r="O88" s="52">
        <v>0</v>
      </c>
      <c r="P88" s="33"/>
      <c r="Q88" s="7" t="str">
        <f>IF(P88="","",VLOOKUP(P88,Sheet2!$A$14:$B$79,2,0))</f>
        <v/>
      </c>
      <c r="R88" s="33">
        <v>0</v>
      </c>
    </row>
    <row r="89" spans="1:18" x14ac:dyDescent="0.15">
      <c r="A89" s="20" t="s">
        <v>1770</v>
      </c>
      <c r="B89" s="24" t="s">
        <v>63</v>
      </c>
      <c r="C89" s="43" t="s">
        <v>418</v>
      </c>
      <c r="D89" s="43" t="s">
        <v>2110</v>
      </c>
      <c r="E89" s="33" t="s">
        <v>2126</v>
      </c>
      <c r="F89" s="33" t="s">
        <v>2126</v>
      </c>
      <c r="G89" s="33">
        <v>60</v>
      </c>
      <c r="H89" s="33">
        <v>60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52">
        <v>0</v>
      </c>
      <c r="P89" s="35" t="s">
        <v>2151</v>
      </c>
      <c r="Q89" s="7" t="str">
        <f>IF(P89="","",VLOOKUP(P89,Sheet2!$A$14:$B$79,2,0))</f>
        <v>障害者施設等13対１入院基本料</v>
      </c>
      <c r="R89" s="33">
        <v>50</v>
      </c>
    </row>
    <row r="90" spans="1:18" x14ac:dyDescent="0.15">
      <c r="A90" s="20" t="s">
        <v>1770</v>
      </c>
      <c r="B90" s="24" t="s">
        <v>63</v>
      </c>
      <c r="C90" s="43" t="s">
        <v>418</v>
      </c>
      <c r="D90" s="43" t="s">
        <v>433</v>
      </c>
      <c r="E90" s="33" t="s">
        <v>2126</v>
      </c>
      <c r="F90" s="33" t="s">
        <v>2126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52">
        <v>0</v>
      </c>
      <c r="P90" s="33"/>
      <c r="Q90" s="7" t="str">
        <f>IF(P90="","",VLOOKUP(P90,Sheet2!$A$14:$B$79,2,0))</f>
        <v/>
      </c>
      <c r="R90" s="33">
        <v>0</v>
      </c>
    </row>
    <row r="91" spans="1:18" x14ac:dyDescent="0.15">
      <c r="A91" s="20" t="s">
        <v>1770</v>
      </c>
      <c r="B91" s="24" t="s">
        <v>63</v>
      </c>
      <c r="C91" s="43" t="s">
        <v>418</v>
      </c>
      <c r="D91" s="43" t="s">
        <v>433</v>
      </c>
      <c r="E91" s="33" t="s">
        <v>2126</v>
      </c>
      <c r="F91" s="33" t="s">
        <v>2126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52">
        <v>0</v>
      </c>
      <c r="P91" s="33"/>
      <c r="Q91" s="7" t="str">
        <f>IF(P91="","",VLOOKUP(P91,Sheet2!$A$14:$B$79,2,0))</f>
        <v/>
      </c>
      <c r="R91" s="33">
        <v>0</v>
      </c>
    </row>
    <row r="92" spans="1:18" x14ac:dyDescent="0.15">
      <c r="A92" s="20" t="s">
        <v>1770</v>
      </c>
      <c r="B92" s="24" t="s">
        <v>63</v>
      </c>
      <c r="C92" s="43" t="s">
        <v>418</v>
      </c>
      <c r="D92" s="43" t="s">
        <v>433</v>
      </c>
      <c r="E92" s="33" t="s">
        <v>2126</v>
      </c>
      <c r="F92" s="33" t="s">
        <v>2126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52">
        <v>0</v>
      </c>
      <c r="P92" s="33"/>
      <c r="Q92" s="7" t="str">
        <f>IF(P92="","",VLOOKUP(P92,Sheet2!$A$14:$B$79,2,0))</f>
        <v/>
      </c>
      <c r="R92" s="33">
        <v>0</v>
      </c>
    </row>
    <row r="93" spans="1:18" x14ac:dyDescent="0.15">
      <c r="A93" s="20" t="s">
        <v>1770</v>
      </c>
      <c r="B93" s="24" t="s">
        <v>63</v>
      </c>
      <c r="C93" s="43" t="s">
        <v>418</v>
      </c>
      <c r="D93" s="43" t="s">
        <v>433</v>
      </c>
      <c r="E93" s="33" t="s">
        <v>2126</v>
      </c>
      <c r="F93" s="33" t="s">
        <v>2126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52">
        <v>0</v>
      </c>
      <c r="P93" s="33"/>
      <c r="Q93" s="7" t="str">
        <f>IF(P93="","",VLOOKUP(P93,Sheet2!$A$14:$B$79,2,0))</f>
        <v/>
      </c>
      <c r="R93" s="33">
        <v>0</v>
      </c>
    </row>
    <row r="94" spans="1:18" x14ac:dyDescent="0.15">
      <c r="A94" s="20" t="s">
        <v>1770</v>
      </c>
      <c r="B94" s="24" t="s">
        <v>63</v>
      </c>
      <c r="C94" s="43" t="s">
        <v>418</v>
      </c>
      <c r="D94" s="43" t="s">
        <v>433</v>
      </c>
      <c r="E94" s="33" t="s">
        <v>2126</v>
      </c>
      <c r="F94" s="33" t="s">
        <v>2126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52">
        <v>0</v>
      </c>
      <c r="P94" s="33"/>
      <c r="Q94" s="7" t="str">
        <f>IF(P94="","",VLOOKUP(P94,Sheet2!$A$14:$B$79,2,0))</f>
        <v/>
      </c>
      <c r="R94" s="33">
        <v>0</v>
      </c>
    </row>
    <row r="95" spans="1:18" x14ac:dyDescent="0.15">
      <c r="A95" s="20" t="s">
        <v>1770</v>
      </c>
      <c r="B95" s="24" t="s">
        <v>63</v>
      </c>
      <c r="C95" s="43" t="s">
        <v>418</v>
      </c>
      <c r="D95" s="43" t="s">
        <v>433</v>
      </c>
      <c r="E95" s="33" t="s">
        <v>2126</v>
      </c>
      <c r="F95" s="33" t="s">
        <v>2126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52">
        <v>0</v>
      </c>
      <c r="P95" s="33"/>
      <c r="Q95" s="7" t="str">
        <f>IF(P95="","",VLOOKUP(P95,Sheet2!$A$14:$B$79,2,0))</f>
        <v/>
      </c>
      <c r="R95" s="33">
        <v>0</v>
      </c>
    </row>
    <row r="96" spans="1:18" x14ac:dyDescent="0.15">
      <c r="A96" s="20"/>
      <c r="B96" s="24"/>
      <c r="C96" s="43" t="s">
        <v>2111</v>
      </c>
      <c r="D96" s="20"/>
      <c r="E96" s="20"/>
      <c r="F96" s="20"/>
      <c r="G96" s="26">
        <f>SUM(G86:G95)</f>
        <v>60</v>
      </c>
      <c r="H96" s="26">
        <f t="shared" ref="H96:O96" si="17">SUM(H86:H95)</f>
        <v>60</v>
      </c>
      <c r="I96" s="26">
        <f t="shared" si="17"/>
        <v>0</v>
      </c>
      <c r="J96" s="26">
        <f t="shared" si="17"/>
        <v>119</v>
      </c>
      <c r="K96" s="26">
        <f t="shared" si="17"/>
        <v>119</v>
      </c>
      <c r="L96" s="26">
        <f t="shared" si="17"/>
        <v>0</v>
      </c>
      <c r="M96" s="26">
        <f t="shared" si="17"/>
        <v>71</v>
      </c>
      <c r="N96" s="26">
        <f t="shared" si="17"/>
        <v>71</v>
      </c>
      <c r="O96" s="53">
        <f t="shared" si="17"/>
        <v>0</v>
      </c>
      <c r="P96" s="20"/>
      <c r="Q96" s="7" t="str">
        <f>IF(P96="","",VLOOKUP(P96,Sheet2!$A$14:$B$79,2,0))</f>
        <v/>
      </c>
      <c r="R96" s="26"/>
    </row>
    <row r="97" spans="1:18" x14ac:dyDescent="0.15">
      <c r="A97" s="20" t="s">
        <v>1770</v>
      </c>
      <c r="B97" s="24" t="s">
        <v>2112</v>
      </c>
      <c r="C97" s="43" t="s">
        <v>353</v>
      </c>
      <c r="D97" s="43" t="s">
        <v>1167</v>
      </c>
      <c r="E97" s="33" t="s">
        <v>2124</v>
      </c>
      <c r="F97" s="33" t="s">
        <v>2124</v>
      </c>
      <c r="G97" s="33">
        <v>50</v>
      </c>
      <c r="H97" s="33">
        <v>24</v>
      </c>
      <c r="I97" s="33">
        <v>26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52">
        <v>0</v>
      </c>
      <c r="P97" s="35" t="s">
        <v>2140</v>
      </c>
      <c r="Q97" s="7" t="str">
        <f>IF(P97="","",VLOOKUP(P97,Sheet2!$A$14:$B$79,2,0))</f>
        <v>障害者施設等10対１入院基本料</v>
      </c>
      <c r="R97" s="33">
        <v>50</v>
      </c>
    </row>
    <row r="98" spans="1:18" x14ac:dyDescent="0.15">
      <c r="A98" s="20"/>
      <c r="B98" s="24"/>
      <c r="C98" s="43" t="s">
        <v>2113</v>
      </c>
      <c r="D98" s="20"/>
      <c r="E98" s="20"/>
      <c r="F98" s="20"/>
      <c r="G98" s="26">
        <f>SUM(G97)</f>
        <v>50</v>
      </c>
      <c r="H98" s="26">
        <f t="shared" ref="H98:O98" si="18">SUM(H97)</f>
        <v>24</v>
      </c>
      <c r="I98" s="26">
        <f t="shared" si="18"/>
        <v>26</v>
      </c>
      <c r="J98" s="26">
        <f t="shared" si="18"/>
        <v>0</v>
      </c>
      <c r="K98" s="26">
        <f t="shared" si="18"/>
        <v>0</v>
      </c>
      <c r="L98" s="26">
        <f t="shared" si="18"/>
        <v>0</v>
      </c>
      <c r="M98" s="26">
        <f t="shared" si="18"/>
        <v>0</v>
      </c>
      <c r="N98" s="26">
        <f t="shared" si="18"/>
        <v>0</v>
      </c>
      <c r="O98" s="53">
        <f t="shared" si="18"/>
        <v>0</v>
      </c>
      <c r="P98" s="20"/>
      <c r="Q98" s="7" t="str">
        <f>IF(P98="","",VLOOKUP(P98,Sheet2!$A$14:$B$79,2,0))</f>
        <v/>
      </c>
      <c r="R98" s="26"/>
    </row>
    <row r="99" spans="1:18" x14ac:dyDescent="0.15">
      <c r="A99" s="20" t="s">
        <v>1770</v>
      </c>
      <c r="B99" s="24" t="s">
        <v>2112</v>
      </c>
      <c r="C99" s="43" t="s">
        <v>334</v>
      </c>
      <c r="D99" s="43" t="s">
        <v>2114</v>
      </c>
      <c r="E99" s="33" t="s">
        <v>2124</v>
      </c>
      <c r="F99" s="33" t="s">
        <v>2124</v>
      </c>
      <c r="G99" s="33">
        <v>30</v>
      </c>
      <c r="H99" s="33">
        <v>30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52">
        <v>0</v>
      </c>
      <c r="P99" s="54" t="s">
        <v>2131</v>
      </c>
      <c r="Q99" s="7" t="str">
        <f>IF(P99="","",VLOOKUP(P99,Sheet2!$A$14:$B$79,2,0))</f>
        <v>急性期一般入院料１</v>
      </c>
      <c r="R99" s="33">
        <v>30</v>
      </c>
    </row>
    <row r="100" spans="1:18" x14ac:dyDescent="0.15">
      <c r="A100" s="20"/>
      <c r="B100" s="24"/>
      <c r="C100" s="43" t="s">
        <v>2115</v>
      </c>
      <c r="D100" s="20"/>
      <c r="E100" s="20"/>
      <c r="F100" s="20"/>
      <c r="G100" s="26">
        <f>SUM(G99)</f>
        <v>30</v>
      </c>
      <c r="H100" s="26">
        <f t="shared" ref="H100:O100" si="19">SUM(H99)</f>
        <v>30</v>
      </c>
      <c r="I100" s="26">
        <f t="shared" si="19"/>
        <v>0</v>
      </c>
      <c r="J100" s="26">
        <f t="shared" si="19"/>
        <v>0</v>
      </c>
      <c r="K100" s="26">
        <f t="shared" si="19"/>
        <v>0</v>
      </c>
      <c r="L100" s="26">
        <f t="shared" si="19"/>
        <v>0</v>
      </c>
      <c r="M100" s="26">
        <f t="shared" si="19"/>
        <v>0</v>
      </c>
      <c r="N100" s="26">
        <f t="shared" si="19"/>
        <v>0</v>
      </c>
      <c r="O100" s="53">
        <f t="shared" si="19"/>
        <v>0</v>
      </c>
      <c r="P100" s="20"/>
      <c r="Q100" s="7" t="str">
        <f>IF(P100="","",VLOOKUP(P100,Sheet2!$A$14:$B$79,2,0))</f>
        <v/>
      </c>
      <c r="R100" s="26"/>
    </row>
    <row r="101" spans="1:18" x14ac:dyDescent="0.15">
      <c r="A101" s="20" t="s">
        <v>1770</v>
      </c>
      <c r="B101" s="24" t="s">
        <v>2117</v>
      </c>
      <c r="C101" s="43" t="s">
        <v>179</v>
      </c>
      <c r="D101" s="43" t="s">
        <v>814</v>
      </c>
      <c r="E101" s="33" t="s">
        <v>2126</v>
      </c>
      <c r="F101" s="33" t="s">
        <v>2126</v>
      </c>
      <c r="G101" s="33">
        <v>42</v>
      </c>
      <c r="H101" s="33">
        <v>42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52">
        <v>0</v>
      </c>
      <c r="P101" s="35" t="s">
        <v>2140</v>
      </c>
      <c r="Q101" s="7" t="str">
        <f>IF(P101="","",VLOOKUP(P101,Sheet2!$A$14:$B$79,2,0))</f>
        <v>障害者施設等10対１入院基本料</v>
      </c>
      <c r="R101" s="33">
        <v>42</v>
      </c>
    </row>
    <row r="102" spans="1:18" x14ac:dyDescent="0.15">
      <c r="A102" s="20" t="s">
        <v>1770</v>
      </c>
      <c r="B102" s="24" t="s">
        <v>2117</v>
      </c>
      <c r="C102" s="43" t="s">
        <v>179</v>
      </c>
      <c r="D102" s="43" t="s">
        <v>815</v>
      </c>
      <c r="E102" s="33" t="s">
        <v>2126</v>
      </c>
      <c r="F102" s="33" t="s">
        <v>2126</v>
      </c>
      <c r="G102" s="33">
        <v>52</v>
      </c>
      <c r="H102" s="33">
        <v>52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52">
        <v>0</v>
      </c>
      <c r="P102" s="35" t="s">
        <v>2140</v>
      </c>
      <c r="Q102" s="7" t="str">
        <f>IF(P102="","",VLOOKUP(P102,Sheet2!$A$14:$B$79,2,0))</f>
        <v>障害者施設等10対１入院基本料</v>
      </c>
      <c r="R102" s="33">
        <v>52</v>
      </c>
    </row>
    <row r="103" spans="1:18" x14ac:dyDescent="0.15">
      <c r="A103" s="20"/>
      <c r="B103" s="24"/>
      <c r="C103" s="43" t="s">
        <v>2116</v>
      </c>
      <c r="D103" s="20"/>
      <c r="E103" s="20"/>
      <c r="F103" s="20"/>
      <c r="G103" s="26">
        <f>SUM(G101:G102)</f>
        <v>94</v>
      </c>
      <c r="H103" s="26">
        <f t="shared" ref="H103:O103" si="20">SUM(H101:H102)</f>
        <v>94</v>
      </c>
      <c r="I103" s="26">
        <f t="shared" si="20"/>
        <v>0</v>
      </c>
      <c r="J103" s="26">
        <f t="shared" si="20"/>
        <v>0</v>
      </c>
      <c r="K103" s="26">
        <f t="shared" si="20"/>
        <v>0</v>
      </c>
      <c r="L103" s="26">
        <f t="shared" si="20"/>
        <v>0</v>
      </c>
      <c r="M103" s="26">
        <f t="shared" si="20"/>
        <v>0</v>
      </c>
      <c r="N103" s="26">
        <f t="shared" si="20"/>
        <v>0</v>
      </c>
      <c r="O103" s="53">
        <f t="shared" si="20"/>
        <v>0</v>
      </c>
      <c r="P103" s="20"/>
      <c r="Q103" s="7" t="str">
        <f>IF(P103="","",VLOOKUP(P103,Sheet2!$A$14:$B$79,2,0))</f>
        <v/>
      </c>
      <c r="R103" s="26"/>
    </row>
    <row r="104" spans="1:18" x14ac:dyDescent="0.15">
      <c r="A104" s="20" t="s">
        <v>1770</v>
      </c>
      <c r="B104" s="32" t="s">
        <v>31</v>
      </c>
      <c r="C104" s="43" t="s">
        <v>2118</v>
      </c>
      <c r="D104" s="43" t="s">
        <v>492</v>
      </c>
      <c r="E104" s="33" t="s">
        <v>2124</v>
      </c>
      <c r="F104" s="33" t="s">
        <v>2124</v>
      </c>
      <c r="G104" s="33">
        <v>36</v>
      </c>
      <c r="H104" s="33">
        <v>36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52">
        <v>0</v>
      </c>
      <c r="P104" s="35" t="s">
        <v>2152</v>
      </c>
      <c r="Q104" s="7" t="str">
        <f>IF(P104="","",VLOOKUP(P104,Sheet2!$A$14:$B$79,2,0))</f>
        <v>地域一般入院料３</v>
      </c>
      <c r="R104" s="33">
        <v>36</v>
      </c>
    </row>
    <row r="105" spans="1:18" x14ac:dyDescent="0.15">
      <c r="A105" s="20"/>
      <c r="B105" s="24"/>
      <c r="C105" s="43" t="s">
        <v>2119</v>
      </c>
      <c r="D105" s="20"/>
      <c r="E105" s="20"/>
      <c r="F105" s="20"/>
      <c r="G105" s="26">
        <f>SUM(G104)</f>
        <v>36</v>
      </c>
      <c r="H105" s="26">
        <f t="shared" ref="H105:O105" si="21">SUM(H104)</f>
        <v>36</v>
      </c>
      <c r="I105" s="26">
        <f t="shared" si="21"/>
        <v>0</v>
      </c>
      <c r="J105" s="26">
        <f t="shared" si="21"/>
        <v>0</v>
      </c>
      <c r="K105" s="26">
        <f t="shared" si="21"/>
        <v>0</v>
      </c>
      <c r="L105" s="26">
        <f t="shared" si="21"/>
        <v>0</v>
      </c>
      <c r="M105" s="26">
        <f t="shared" si="21"/>
        <v>0</v>
      </c>
      <c r="N105" s="26">
        <f t="shared" si="21"/>
        <v>0</v>
      </c>
      <c r="O105" s="53">
        <f t="shared" si="21"/>
        <v>0</v>
      </c>
      <c r="P105" s="20"/>
      <c r="Q105" s="7" t="str">
        <f>IF(P105="","",VLOOKUP(P105,Sheet2!$A$14:$B$79,2,0))</f>
        <v/>
      </c>
      <c r="R105" s="26"/>
    </row>
    <row r="106" spans="1:18" x14ac:dyDescent="0.15">
      <c r="A106" s="20" t="s">
        <v>1770</v>
      </c>
      <c r="B106" s="32" t="s">
        <v>31</v>
      </c>
      <c r="C106" s="43" t="s">
        <v>132</v>
      </c>
      <c r="D106" s="43" t="s">
        <v>534</v>
      </c>
      <c r="E106" s="33" t="s">
        <v>2125</v>
      </c>
      <c r="F106" s="33" t="s">
        <v>2125</v>
      </c>
      <c r="G106" s="33">
        <v>6</v>
      </c>
      <c r="H106" s="33">
        <v>6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52">
        <v>0</v>
      </c>
      <c r="P106" s="35" t="s">
        <v>2153</v>
      </c>
      <c r="Q106" s="7" t="str">
        <f>IF(P106="","",VLOOKUP(P106,Sheet2!$A$14:$B$79,2,0))</f>
        <v>ﾊｲｹｱﾕﾆｯﾄ入院医療管理料１</v>
      </c>
      <c r="R106" s="33">
        <v>6</v>
      </c>
    </row>
    <row r="107" spans="1:18" x14ac:dyDescent="0.15">
      <c r="A107" s="20" t="s">
        <v>1770</v>
      </c>
      <c r="B107" s="32" t="s">
        <v>31</v>
      </c>
      <c r="C107" s="43" t="s">
        <v>132</v>
      </c>
      <c r="D107" s="43" t="s">
        <v>876</v>
      </c>
      <c r="E107" s="33" t="s">
        <v>2124</v>
      </c>
      <c r="F107" s="33" t="s">
        <v>2124</v>
      </c>
      <c r="G107" s="33">
        <v>45</v>
      </c>
      <c r="H107" s="33">
        <v>45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52">
        <v>0</v>
      </c>
      <c r="P107" s="35" t="s">
        <v>2131</v>
      </c>
      <c r="Q107" s="7" t="str">
        <f>IF(P107="","",VLOOKUP(P107,Sheet2!$A$14:$B$79,2,0))</f>
        <v>急性期一般入院料１</v>
      </c>
      <c r="R107" s="33">
        <v>45</v>
      </c>
    </row>
    <row r="108" spans="1:18" x14ac:dyDescent="0.15">
      <c r="A108" s="20" t="s">
        <v>1770</v>
      </c>
      <c r="B108" s="32" t="s">
        <v>31</v>
      </c>
      <c r="C108" s="43" t="s">
        <v>132</v>
      </c>
      <c r="D108" s="43" t="s">
        <v>875</v>
      </c>
      <c r="E108" s="33" t="s">
        <v>2124</v>
      </c>
      <c r="F108" s="33" t="s">
        <v>2124</v>
      </c>
      <c r="G108" s="33">
        <v>31</v>
      </c>
      <c r="H108" s="33">
        <v>31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52">
        <v>0</v>
      </c>
      <c r="P108" s="35" t="s">
        <v>2131</v>
      </c>
      <c r="Q108" s="7" t="str">
        <f>IF(P108="","",VLOOKUP(P108,Sheet2!$A$14:$B$79,2,0))</f>
        <v>急性期一般入院料１</v>
      </c>
      <c r="R108" s="33">
        <v>31</v>
      </c>
    </row>
    <row r="109" spans="1:18" x14ac:dyDescent="0.15">
      <c r="A109" s="20" t="s">
        <v>1770</v>
      </c>
      <c r="B109" s="32" t="s">
        <v>31</v>
      </c>
      <c r="C109" s="43" t="s">
        <v>2122</v>
      </c>
      <c r="D109" s="43" t="s">
        <v>516</v>
      </c>
      <c r="E109" s="33" t="s">
        <v>2124</v>
      </c>
      <c r="F109" s="33" t="s">
        <v>2124</v>
      </c>
      <c r="G109" s="33">
        <v>44</v>
      </c>
      <c r="H109" s="33">
        <v>44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52">
        <v>0</v>
      </c>
      <c r="P109" s="35" t="s">
        <v>2131</v>
      </c>
      <c r="Q109" s="7" t="str">
        <f>IF(P109="","",VLOOKUP(P109,Sheet2!$A$14:$B$79,2,0))</f>
        <v>急性期一般入院料１</v>
      </c>
      <c r="R109" s="33">
        <v>44</v>
      </c>
    </row>
    <row r="110" spans="1:18" x14ac:dyDescent="0.15">
      <c r="A110" s="20" t="s">
        <v>1770</v>
      </c>
      <c r="B110" s="32" t="s">
        <v>31</v>
      </c>
      <c r="C110" s="43" t="s">
        <v>132</v>
      </c>
      <c r="D110" s="43" t="s">
        <v>517</v>
      </c>
      <c r="E110" s="33" t="s">
        <v>2124</v>
      </c>
      <c r="F110" s="33" t="s">
        <v>2124</v>
      </c>
      <c r="G110" s="33">
        <v>41</v>
      </c>
      <c r="H110" s="33">
        <v>41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52">
        <v>0</v>
      </c>
      <c r="P110" s="35" t="s">
        <v>2131</v>
      </c>
      <c r="Q110" s="7" t="str">
        <f>IF(P110="","",VLOOKUP(P110,Sheet2!$A$14:$B$79,2,0))</f>
        <v>急性期一般入院料１</v>
      </c>
      <c r="R110" s="33">
        <v>41</v>
      </c>
    </row>
    <row r="111" spans="1:18" x14ac:dyDescent="0.15">
      <c r="A111" s="20" t="s">
        <v>1770</v>
      </c>
      <c r="B111" s="32" t="s">
        <v>31</v>
      </c>
      <c r="C111" s="43" t="s">
        <v>132</v>
      </c>
      <c r="D111" s="43" t="s">
        <v>484</v>
      </c>
      <c r="E111" s="33" t="s">
        <v>2129</v>
      </c>
      <c r="F111" s="33" t="s">
        <v>2124</v>
      </c>
      <c r="G111" s="33">
        <v>46</v>
      </c>
      <c r="H111" s="33">
        <v>46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52">
        <v>0</v>
      </c>
      <c r="P111" s="35" t="s">
        <v>2154</v>
      </c>
      <c r="Q111" s="7" t="str">
        <f>IF(P111="","",VLOOKUP(P111,Sheet2!$A$14:$B$79,2,0))</f>
        <v>回復期リハビリテーション病棟入院料１</v>
      </c>
      <c r="R111" s="33">
        <v>46</v>
      </c>
    </row>
    <row r="112" spans="1:18" x14ac:dyDescent="0.15">
      <c r="A112" s="20"/>
      <c r="B112" s="24"/>
      <c r="C112" s="43" t="s">
        <v>2120</v>
      </c>
      <c r="D112" s="43"/>
      <c r="E112" s="20"/>
      <c r="F112" s="20"/>
      <c r="G112" s="26">
        <f>SUM(G106:G111)</f>
        <v>213</v>
      </c>
      <c r="H112" s="26">
        <f t="shared" ref="H112:O112" si="22">SUM(H106:H111)</f>
        <v>213</v>
      </c>
      <c r="I112" s="26">
        <f t="shared" si="22"/>
        <v>0</v>
      </c>
      <c r="J112" s="26">
        <f t="shared" si="22"/>
        <v>0</v>
      </c>
      <c r="K112" s="26">
        <f t="shared" si="22"/>
        <v>0</v>
      </c>
      <c r="L112" s="26">
        <f t="shared" si="22"/>
        <v>0</v>
      </c>
      <c r="M112" s="26">
        <f t="shared" si="22"/>
        <v>0</v>
      </c>
      <c r="N112" s="26">
        <f t="shared" si="22"/>
        <v>0</v>
      </c>
      <c r="O112" s="53">
        <f t="shared" si="22"/>
        <v>0</v>
      </c>
      <c r="P112" s="20"/>
      <c r="Q112" s="7" t="str">
        <f>IF(P112="","",VLOOKUP(P112,Sheet2!$A$14:$B$79,2,0))</f>
        <v/>
      </c>
      <c r="R112" s="26"/>
    </row>
    <row r="113" spans="1:18" x14ac:dyDescent="0.15">
      <c r="A113" s="20" t="s">
        <v>1770</v>
      </c>
      <c r="B113" s="32" t="s">
        <v>31</v>
      </c>
      <c r="C113" s="43" t="s">
        <v>441</v>
      </c>
      <c r="D113" s="43" t="s">
        <v>2121</v>
      </c>
      <c r="E113" s="33" t="s">
        <v>2124</v>
      </c>
      <c r="F113" s="33" t="s">
        <v>2124</v>
      </c>
      <c r="G113" s="32">
        <v>46</v>
      </c>
      <c r="H113" s="32">
        <v>46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5" t="s">
        <v>2155</v>
      </c>
      <c r="Q113" s="7" t="str">
        <f>IF(P113="","",VLOOKUP(P113,Sheet2!$A$14:$B$79,2,0))</f>
        <v>地域一般入院料２</v>
      </c>
      <c r="R113" s="33">
        <v>46</v>
      </c>
    </row>
    <row r="114" spans="1:18" x14ac:dyDescent="0.15">
      <c r="A114" s="20"/>
      <c r="B114" s="24"/>
      <c r="C114" s="20" t="s">
        <v>1698</v>
      </c>
      <c r="D114" s="20"/>
      <c r="E114" s="20"/>
      <c r="F114" s="20"/>
      <c r="G114" s="26">
        <f>SUM(G113)</f>
        <v>46</v>
      </c>
      <c r="H114" s="26">
        <f t="shared" ref="H114:O114" si="23">SUM(H113)</f>
        <v>46</v>
      </c>
      <c r="I114" s="26">
        <f t="shared" si="23"/>
        <v>0</v>
      </c>
      <c r="J114" s="26">
        <f t="shared" si="23"/>
        <v>0</v>
      </c>
      <c r="K114" s="26">
        <f t="shared" si="23"/>
        <v>0</v>
      </c>
      <c r="L114" s="26">
        <f t="shared" si="23"/>
        <v>0</v>
      </c>
      <c r="M114" s="26">
        <f t="shared" si="23"/>
        <v>0</v>
      </c>
      <c r="N114" s="26">
        <f t="shared" si="23"/>
        <v>0</v>
      </c>
      <c r="O114" s="53">
        <f t="shared" si="23"/>
        <v>0</v>
      </c>
      <c r="P114" s="20"/>
      <c r="Q114" s="7" t="str">
        <f>IF(P114="","",VLOOKUP(P114,Sheet2!$A$14:$B$79,2,0))</f>
        <v/>
      </c>
      <c r="R114" s="20"/>
    </row>
    <row r="115" spans="1:18" x14ac:dyDescent="0.15">
      <c r="A115" s="87" t="s">
        <v>1747</v>
      </c>
      <c r="B115" s="88"/>
      <c r="C115" s="88"/>
      <c r="D115" s="88"/>
      <c r="E115" s="88"/>
      <c r="F115" s="89"/>
      <c r="G115" s="26">
        <f>SUM(G114,G112,G105,G103,G100,G98,G96,G85,G80,G73,G71,G66,G64,G58,G54,G48,G46,G44,G39,G37,G27,G23,G21,G19)</f>
        <v>2196</v>
      </c>
      <c r="H115" s="26">
        <f t="shared" ref="H115:O115" si="24">SUM(H114,H112,H105,H103,H100,H98,H96,H85,H80,H73,H71,H66,H64,H58,H54,H48,H46,H44,H39,H37,H27,H23,H21,H19)</f>
        <v>2102</v>
      </c>
      <c r="I115" s="26">
        <f t="shared" si="24"/>
        <v>94</v>
      </c>
      <c r="J115" s="26">
        <f t="shared" si="24"/>
        <v>1334</v>
      </c>
      <c r="K115" s="26">
        <f t="shared" si="24"/>
        <v>1334</v>
      </c>
      <c r="L115" s="26">
        <f t="shared" si="24"/>
        <v>0</v>
      </c>
      <c r="M115" s="26">
        <f t="shared" si="24"/>
        <v>422</v>
      </c>
      <c r="N115" s="26">
        <f t="shared" si="24"/>
        <v>422</v>
      </c>
      <c r="O115" s="53">
        <f t="shared" si="24"/>
        <v>0</v>
      </c>
      <c r="P115" s="20"/>
      <c r="Q115" s="20"/>
      <c r="R115" s="26"/>
    </row>
    <row r="116" spans="1:18" x14ac:dyDescent="0.15">
      <c r="A116" s="87" t="s">
        <v>1745</v>
      </c>
      <c r="B116" s="88"/>
      <c r="C116" s="88"/>
      <c r="D116" s="88"/>
      <c r="E116" s="88"/>
      <c r="F116" s="89"/>
      <c r="G116" s="26">
        <v>63</v>
      </c>
      <c r="H116" s="26">
        <v>0</v>
      </c>
      <c r="I116" s="26">
        <v>63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53">
        <v>0</v>
      </c>
      <c r="P116" s="20"/>
      <c r="Q116" s="20"/>
      <c r="R116" s="26"/>
    </row>
    <row r="117" spans="1:18" x14ac:dyDescent="0.15">
      <c r="A117" s="87" t="s">
        <v>1767</v>
      </c>
      <c r="B117" s="88"/>
      <c r="C117" s="88"/>
      <c r="D117" s="88"/>
      <c r="E117" s="88"/>
      <c r="F117" s="89"/>
      <c r="G117" s="26">
        <f>G115-G116</f>
        <v>2133</v>
      </c>
      <c r="H117" s="26">
        <f t="shared" ref="H117:O117" si="25">H115-H116</f>
        <v>2102</v>
      </c>
      <c r="I117" s="26">
        <f t="shared" si="25"/>
        <v>31</v>
      </c>
      <c r="J117" s="26">
        <f t="shared" si="25"/>
        <v>1334</v>
      </c>
      <c r="K117" s="26">
        <f t="shared" si="25"/>
        <v>1334</v>
      </c>
      <c r="L117" s="26">
        <f t="shared" si="25"/>
        <v>0</v>
      </c>
      <c r="M117" s="26">
        <f t="shared" si="25"/>
        <v>422</v>
      </c>
      <c r="N117" s="26">
        <f t="shared" si="25"/>
        <v>422</v>
      </c>
      <c r="O117" s="53">
        <f t="shared" si="25"/>
        <v>0</v>
      </c>
      <c r="P117" s="20"/>
      <c r="Q117" s="20"/>
      <c r="R117" s="26"/>
    </row>
    <row r="118" spans="1:18" ht="6.75" customHeight="1" x14ac:dyDescent="0.15"/>
    <row r="119" spans="1:18" x14ac:dyDescent="0.15">
      <c r="D119" s="85" t="s">
        <v>1950</v>
      </c>
      <c r="E119" s="85"/>
      <c r="F119" s="85"/>
      <c r="G119" s="85" t="s">
        <v>1781</v>
      </c>
      <c r="H119" s="85"/>
      <c r="I119" s="85" t="s">
        <v>1782</v>
      </c>
      <c r="J119" s="85"/>
      <c r="K119" s="83" t="s">
        <v>1783</v>
      </c>
      <c r="L119" s="84"/>
    </row>
    <row r="120" spans="1:18" x14ac:dyDescent="0.15">
      <c r="D120" s="85"/>
      <c r="E120" s="85"/>
      <c r="F120" s="85"/>
      <c r="G120" s="22" t="s">
        <v>1784</v>
      </c>
      <c r="H120" s="22" t="s">
        <v>1785</v>
      </c>
      <c r="I120" s="22" t="s">
        <v>1784</v>
      </c>
      <c r="J120" s="22" t="s">
        <v>1785</v>
      </c>
      <c r="K120" s="22" t="s">
        <v>1784</v>
      </c>
      <c r="L120" s="22" t="s">
        <v>1785</v>
      </c>
    </row>
    <row r="121" spans="1:18" x14ac:dyDescent="0.15">
      <c r="D121" s="85" t="s">
        <v>1316</v>
      </c>
      <c r="E121" s="85"/>
      <c r="F121" s="83"/>
      <c r="G121" s="23">
        <f>SUMIF($E$7:$E$114,D121,$G$7:$G$114)</f>
        <v>74</v>
      </c>
      <c r="H121" s="23">
        <f>SUMIF($E$7:$E$114,D121,$H$7:$H$114)</f>
        <v>74</v>
      </c>
      <c r="I121" s="23">
        <f>SUMIF($E$7:$E$114,D121,$J$7:$J$114)</f>
        <v>0</v>
      </c>
      <c r="J121" s="23">
        <f>SUMIF($E$7:$E$114,D121,$K$7:$K$114)</f>
        <v>0</v>
      </c>
      <c r="K121" s="23">
        <f>SUM(G121,I121)</f>
        <v>74</v>
      </c>
      <c r="L121" s="23">
        <f>SUM(H121,J121)</f>
        <v>74</v>
      </c>
    </row>
    <row r="122" spans="1:18" x14ac:dyDescent="0.15">
      <c r="D122" s="85" t="s">
        <v>1317</v>
      </c>
      <c r="E122" s="85"/>
      <c r="F122" s="83"/>
      <c r="G122" s="23">
        <f>SUMIF($E$7:$E$114,D122,$G$7:$G$114)</f>
        <v>1093</v>
      </c>
      <c r="H122" s="23">
        <f>SUMIF($E$7:$E$114,D122,$H$7:$H$114)</f>
        <v>1067</v>
      </c>
      <c r="I122" s="23">
        <f>SUMIF($E$7:$E$114,D122,$J$7:$J$114)</f>
        <v>0</v>
      </c>
      <c r="J122" s="23">
        <f>SUMIF($E$7:$E$114,D122,$K$7:$K$114)</f>
        <v>0</v>
      </c>
      <c r="K122" s="23">
        <f t="shared" ref="K122:L124" si="26">SUM(G122,I122)</f>
        <v>1093</v>
      </c>
      <c r="L122" s="23">
        <f t="shared" si="26"/>
        <v>1067</v>
      </c>
    </row>
    <row r="123" spans="1:18" x14ac:dyDescent="0.15">
      <c r="D123" s="85" t="s">
        <v>1318</v>
      </c>
      <c r="E123" s="85"/>
      <c r="F123" s="83"/>
      <c r="G123" s="23">
        <f>SUMIF($E$7:$E$114,D123,$G$7:$G$114)</f>
        <v>178</v>
      </c>
      <c r="H123" s="23">
        <f>SUMIF($E$7:$E$114,D123,$H$7:$H$114)</f>
        <v>178</v>
      </c>
      <c r="I123" s="23">
        <f>SUMIF($E$7:$E$114,D123,$J$7:$J$114)</f>
        <v>140</v>
      </c>
      <c r="J123" s="23">
        <f>SUMIF($E$7:$E$114,D123,$K$7:$K$114)</f>
        <v>140</v>
      </c>
      <c r="K123" s="23">
        <f t="shared" si="26"/>
        <v>318</v>
      </c>
      <c r="L123" s="23">
        <f t="shared" si="26"/>
        <v>318</v>
      </c>
    </row>
    <row r="124" spans="1:18" x14ac:dyDescent="0.15">
      <c r="D124" s="85" t="s">
        <v>1319</v>
      </c>
      <c r="E124" s="85"/>
      <c r="F124" s="83"/>
      <c r="G124" s="23">
        <f>SUMIF($E$7:$E$114,D124,$G$7:$G$114)</f>
        <v>788</v>
      </c>
      <c r="H124" s="23">
        <f>SUMIF($E$7:$E$114,D124,$H$7:$H$114)</f>
        <v>783</v>
      </c>
      <c r="I124" s="23">
        <f>SUMIF($E$7:$E$114,D124,$J$7:$J$114)</f>
        <v>1194</v>
      </c>
      <c r="J124" s="23">
        <f>SUMIF($E$7:$E$114,D124,$K$7:$K$114)</f>
        <v>1194</v>
      </c>
      <c r="K124" s="23">
        <f t="shared" si="26"/>
        <v>1982</v>
      </c>
      <c r="L124" s="23">
        <f t="shared" si="26"/>
        <v>1977</v>
      </c>
    </row>
    <row r="125" spans="1:18" x14ac:dyDescent="0.15">
      <c r="D125" s="85" t="s">
        <v>1783</v>
      </c>
      <c r="E125" s="85"/>
      <c r="F125" s="83"/>
      <c r="G125" s="23">
        <f>SUM(G121:G124)</f>
        <v>2133</v>
      </c>
      <c r="H125" s="23">
        <f>SUM(H121:H124)</f>
        <v>2102</v>
      </c>
      <c r="I125" s="23">
        <f t="shared" ref="I125:L125" si="27">SUM(I121:I124)</f>
        <v>1334</v>
      </c>
      <c r="J125" s="23">
        <f t="shared" si="27"/>
        <v>1334</v>
      </c>
      <c r="K125" s="23">
        <f t="shared" si="27"/>
        <v>3467</v>
      </c>
      <c r="L125" s="23">
        <f t="shared" si="27"/>
        <v>3436</v>
      </c>
    </row>
  </sheetData>
  <mergeCells count="25">
    <mergeCell ref="D122:F122"/>
    <mergeCell ref="D123:F123"/>
    <mergeCell ref="D124:F124"/>
    <mergeCell ref="D125:F125"/>
    <mergeCell ref="D119:F120"/>
    <mergeCell ref="G119:H119"/>
    <mergeCell ref="I119:J119"/>
    <mergeCell ref="K119:L119"/>
    <mergeCell ref="D121:F121"/>
    <mergeCell ref="A115:F115"/>
    <mergeCell ref="A116:F116"/>
    <mergeCell ref="A117:F117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39370078740157483" bottom="0.23622047244094491" header="0.31496062992125984" footer="0.31496062992125984"/>
  <pageSetup paperSize="8" scale="99" fitToHeight="0" orientation="landscape" r:id="rId1"/>
  <rowBreaks count="1" manualBreakCount="1">
    <brk id="5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view="pageBreakPreview" topLeftCell="A2" zoomScale="85" zoomScaleNormal="70" zoomScaleSheetLayoutView="85" workbookViewId="0">
      <pane xSplit="3" ySplit="5" topLeftCell="D7" activePane="bottomRight" state="frozen"/>
      <selection activeCell="Q31" sqref="Q31"/>
      <selection pane="topRight" activeCell="Q31" sqref="Q31"/>
      <selection pane="bottomLeft" activeCell="Q31" sqref="Q31"/>
      <selection pane="bottomRight" activeCell="P2" sqref="P1:P1048576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9" style="18" hidden="1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2240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57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2239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1771</v>
      </c>
      <c r="B7" s="20" t="s">
        <v>53</v>
      </c>
      <c r="C7" s="43" t="s">
        <v>268</v>
      </c>
      <c r="D7" s="43" t="s">
        <v>511</v>
      </c>
      <c r="E7" s="33" t="s">
        <v>2221</v>
      </c>
      <c r="F7" s="33" t="s">
        <v>2221</v>
      </c>
      <c r="G7" s="33">
        <v>42</v>
      </c>
      <c r="H7" s="33">
        <v>42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5" t="s">
        <v>2226</v>
      </c>
      <c r="Q7" s="7" t="str">
        <f>IF(P7="","",VLOOKUP(P7,Sheet2!$A$14:$B$79,2,0))</f>
        <v>急性期一般入院料６</v>
      </c>
      <c r="R7" s="33">
        <v>42</v>
      </c>
    </row>
    <row r="8" spans="1:18" x14ac:dyDescent="0.15">
      <c r="A8" s="20" t="s">
        <v>1771</v>
      </c>
      <c r="B8" s="20" t="s">
        <v>53</v>
      </c>
      <c r="C8" s="43" t="s">
        <v>268</v>
      </c>
      <c r="D8" s="43" t="s">
        <v>1042</v>
      </c>
      <c r="E8" s="33" t="s">
        <v>2222</v>
      </c>
      <c r="F8" s="33" t="s">
        <v>2222</v>
      </c>
      <c r="G8" s="33">
        <v>0</v>
      </c>
      <c r="H8" s="33">
        <v>0</v>
      </c>
      <c r="I8" s="33">
        <v>0</v>
      </c>
      <c r="J8" s="33">
        <v>28</v>
      </c>
      <c r="K8" s="33">
        <v>28</v>
      </c>
      <c r="L8" s="33">
        <v>0</v>
      </c>
      <c r="M8" s="33">
        <v>0</v>
      </c>
      <c r="N8" s="33">
        <v>0</v>
      </c>
      <c r="O8" s="33">
        <v>0</v>
      </c>
      <c r="P8" s="35" t="s">
        <v>2227</v>
      </c>
      <c r="Q8" s="7" t="str">
        <f>IF(P8="","",VLOOKUP(P8,Sheet2!$A$14:$B$79,2,0))</f>
        <v>療養病棟入院料２</v>
      </c>
      <c r="R8" s="33">
        <v>28</v>
      </c>
    </row>
    <row r="9" spans="1:18" x14ac:dyDescent="0.15">
      <c r="A9" s="20" t="s">
        <v>1771</v>
      </c>
      <c r="B9" s="20" t="s">
        <v>53</v>
      </c>
      <c r="C9" s="43" t="s">
        <v>268</v>
      </c>
      <c r="D9" s="43" t="s">
        <v>1043</v>
      </c>
      <c r="E9" s="33" t="s">
        <v>2222</v>
      </c>
      <c r="F9" s="33" t="s">
        <v>2222</v>
      </c>
      <c r="G9" s="33">
        <v>0</v>
      </c>
      <c r="H9" s="33">
        <v>0</v>
      </c>
      <c r="I9" s="33">
        <v>0</v>
      </c>
      <c r="J9" s="33">
        <v>40</v>
      </c>
      <c r="K9" s="33">
        <v>40</v>
      </c>
      <c r="L9" s="33">
        <v>0</v>
      </c>
      <c r="M9" s="33">
        <v>0</v>
      </c>
      <c r="N9" s="33">
        <v>0</v>
      </c>
      <c r="O9" s="33">
        <v>0</v>
      </c>
      <c r="P9" s="35" t="s">
        <v>2228</v>
      </c>
      <c r="Q9" s="7" t="str">
        <f>IF(P9="","",VLOOKUP(P9,Sheet2!$A$14:$B$79,2,0))</f>
        <v>療養病棟入院料１</v>
      </c>
      <c r="R9" s="33">
        <v>40</v>
      </c>
    </row>
    <row r="10" spans="1:18" x14ac:dyDescent="0.15">
      <c r="A10" s="20"/>
      <c r="B10" s="20"/>
      <c r="C10" s="20" t="s">
        <v>1526</v>
      </c>
      <c r="D10" s="20"/>
      <c r="E10" s="20"/>
      <c r="F10" s="20"/>
      <c r="G10" s="26">
        <f>SUM(G7:G9)</f>
        <v>42</v>
      </c>
      <c r="H10" s="26">
        <f t="shared" ref="H10:O10" si="0">SUM(H7:H9)</f>
        <v>42</v>
      </c>
      <c r="I10" s="26">
        <f t="shared" si="0"/>
        <v>0</v>
      </c>
      <c r="J10" s="26">
        <f t="shared" si="0"/>
        <v>68</v>
      </c>
      <c r="K10" s="26">
        <f t="shared" si="0"/>
        <v>68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0"/>
      <c r="Q10" s="7" t="str">
        <f>IF(P10="","",VLOOKUP(P10,Sheet2!$A$14:$B$79,2,0))</f>
        <v/>
      </c>
      <c r="R10" s="26"/>
    </row>
    <row r="11" spans="1:18" x14ac:dyDescent="0.15">
      <c r="A11" s="20" t="s">
        <v>1771</v>
      </c>
      <c r="B11" s="20" t="s">
        <v>53</v>
      </c>
      <c r="C11" s="43" t="s">
        <v>367</v>
      </c>
      <c r="D11" s="43" t="s">
        <v>530</v>
      </c>
      <c r="E11" s="33" t="s">
        <v>2223</v>
      </c>
      <c r="F11" s="33" t="s">
        <v>2223</v>
      </c>
      <c r="G11" s="33">
        <v>50</v>
      </c>
      <c r="H11" s="33">
        <v>50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5" t="s">
        <v>2229</v>
      </c>
      <c r="Q11" s="7" t="str">
        <f>IF(P11="","",VLOOKUP(P11,Sheet2!$A$14:$B$79,2,0))</f>
        <v>地域包括ケア病棟入院料２</v>
      </c>
      <c r="R11" s="33">
        <v>50</v>
      </c>
    </row>
    <row r="12" spans="1:18" x14ac:dyDescent="0.15">
      <c r="A12" s="20" t="s">
        <v>1771</v>
      </c>
      <c r="B12" s="20" t="s">
        <v>53</v>
      </c>
      <c r="C12" s="43" t="s">
        <v>367</v>
      </c>
      <c r="D12" s="43" t="s">
        <v>523</v>
      </c>
      <c r="E12" s="33" t="s">
        <v>2221</v>
      </c>
      <c r="F12" s="33" t="s">
        <v>2221</v>
      </c>
      <c r="G12" s="33">
        <v>46</v>
      </c>
      <c r="H12" s="33">
        <v>46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5" t="s">
        <v>2230</v>
      </c>
      <c r="Q12" s="7" t="str">
        <f>IF(P12="","",VLOOKUP(P12,Sheet2!$A$14:$B$79,2,0))</f>
        <v>急性期一般入院料４</v>
      </c>
      <c r="R12" s="33">
        <v>46</v>
      </c>
    </row>
    <row r="13" spans="1:18" x14ac:dyDescent="0.15">
      <c r="A13" s="20"/>
      <c r="B13" s="20"/>
      <c r="C13" s="20" t="s">
        <v>1625</v>
      </c>
      <c r="D13" s="20"/>
      <c r="E13" s="20"/>
      <c r="F13" s="20"/>
      <c r="G13" s="26">
        <f>SUM(G11:G12)</f>
        <v>96</v>
      </c>
      <c r="H13" s="26">
        <f t="shared" ref="H13:O13" si="1">SUM(H11:H12)</f>
        <v>96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  <c r="P13" s="20"/>
      <c r="Q13" s="7" t="str">
        <f>IF(P13="","",VLOOKUP(P13,Sheet2!$A$14:$B$79,2,0))</f>
        <v/>
      </c>
      <c r="R13" s="26"/>
    </row>
    <row r="14" spans="1:18" x14ac:dyDescent="0.15">
      <c r="A14" s="20" t="s">
        <v>1771</v>
      </c>
      <c r="B14" s="20" t="s">
        <v>53</v>
      </c>
      <c r="C14" s="43" t="s">
        <v>316</v>
      </c>
      <c r="D14" s="43" t="s">
        <v>492</v>
      </c>
      <c r="E14" s="33" t="s">
        <v>2221</v>
      </c>
      <c r="F14" s="33" t="s">
        <v>2221</v>
      </c>
      <c r="G14" s="33">
        <v>43</v>
      </c>
      <c r="H14" s="33">
        <v>43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5" t="s">
        <v>2230</v>
      </c>
      <c r="Q14" s="7" t="str">
        <f>IF(P14="","",VLOOKUP(P14,Sheet2!$A$14:$B$79,2,0))</f>
        <v>急性期一般入院料４</v>
      </c>
      <c r="R14" s="33">
        <v>43</v>
      </c>
    </row>
    <row r="15" spans="1:18" x14ac:dyDescent="0.15">
      <c r="A15" s="20" t="s">
        <v>1771</v>
      </c>
      <c r="B15" s="20" t="s">
        <v>53</v>
      </c>
      <c r="C15" s="43" t="s">
        <v>316</v>
      </c>
      <c r="D15" s="43" t="s">
        <v>493</v>
      </c>
      <c r="E15" s="33" t="s">
        <v>2222</v>
      </c>
      <c r="F15" s="33" t="s">
        <v>2222</v>
      </c>
      <c r="G15" s="33">
        <v>0</v>
      </c>
      <c r="H15" s="33">
        <v>0</v>
      </c>
      <c r="I15" s="33">
        <v>0</v>
      </c>
      <c r="J15" s="33">
        <v>27</v>
      </c>
      <c r="K15" s="33">
        <v>27</v>
      </c>
      <c r="L15" s="33">
        <v>0</v>
      </c>
      <c r="M15" s="33">
        <v>0</v>
      </c>
      <c r="N15" s="33">
        <v>0</v>
      </c>
      <c r="O15" s="33">
        <v>0</v>
      </c>
      <c r="P15" s="35" t="s">
        <v>2228</v>
      </c>
      <c r="Q15" s="7" t="str">
        <f>IF(P15="","",VLOOKUP(P15,Sheet2!$A$14:$B$79,2,0))</f>
        <v>療養病棟入院料１</v>
      </c>
      <c r="R15" s="33">
        <v>27</v>
      </c>
    </row>
    <row r="16" spans="1:18" x14ac:dyDescent="0.15">
      <c r="A16" s="20"/>
      <c r="B16" s="20"/>
      <c r="C16" s="43" t="s">
        <v>2212</v>
      </c>
      <c r="D16" s="20"/>
      <c r="E16" s="20"/>
      <c r="F16" s="20"/>
      <c r="G16" s="26">
        <f>SUM(G14:G15)</f>
        <v>43</v>
      </c>
      <c r="H16" s="26">
        <f t="shared" ref="H16:O16" si="2">SUM(H14:H15)</f>
        <v>43</v>
      </c>
      <c r="I16" s="26">
        <f t="shared" si="2"/>
        <v>0</v>
      </c>
      <c r="J16" s="26">
        <f t="shared" si="2"/>
        <v>27</v>
      </c>
      <c r="K16" s="26">
        <f t="shared" si="2"/>
        <v>27</v>
      </c>
      <c r="L16" s="26">
        <f t="shared" si="2"/>
        <v>0</v>
      </c>
      <c r="M16" s="26">
        <f t="shared" si="2"/>
        <v>0</v>
      </c>
      <c r="N16" s="26">
        <f t="shared" si="2"/>
        <v>0</v>
      </c>
      <c r="O16" s="26">
        <f t="shared" si="2"/>
        <v>0</v>
      </c>
      <c r="P16" s="20"/>
      <c r="Q16" s="7" t="str">
        <f>IF(P16="","",VLOOKUP(P16,Sheet2!$A$14:$B$79,2,0))</f>
        <v/>
      </c>
      <c r="R16" s="26"/>
    </row>
    <row r="17" spans="1:18" x14ac:dyDescent="0.15">
      <c r="A17" s="20" t="s">
        <v>1771</v>
      </c>
      <c r="B17" s="20" t="s">
        <v>53</v>
      </c>
      <c r="C17" s="43" t="s">
        <v>452</v>
      </c>
      <c r="D17" s="43" t="s">
        <v>736</v>
      </c>
      <c r="E17" s="33" t="s">
        <v>2224</v>
      </c>
      <c r="F17" s="33" t="s">
        <v>2224</v>
      </c>
      <c r="G17" s="33">
        <v>4</v>
      </c>
      <c r="H17" s="33">
        <v>4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5" t="s">
        <v>2231</v>
      </c>
      <c r="Q17" s="7" t="str">
        <f>IF(P17="","",VLOOKUP(P17,Sheet2!$A$14:$B$79,2,0))</f>
        <v>ﾊｲｹｱﾕﾆｯﾄ入院医療管理料１</v>
      </c>
      <c r="R17" s="33">
        <v>4</v>
      </c>
    </row>
    <row r="18" spans="1:18" x14ac:dyDescent="0.15">
      <c r="A18" s="20" t="s">
        <v>1771</v>
      </c>
      <c r="B18" s="20" t="s">
        <v>53</v>
      </c>
      <c r="C18" s="43" t="s">
        <v>452</v>
      </c>
      <c r="D18" s="43" t="s">
        <v>967</v>
      </c>
      <c r="E18" s="33" t="s">
        <v>2221</v>
      </c>
      <c r="F18" s="33" t="s">
        <v>2221</v>
      </c>
      <c r="G18" s="33">
        <v>28</v>
      </c>
      <c r="H18" s="33">
        <v>28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5" t="s">
        <v>2232</v>
      </c>
      <c r="Q18" s="7" t="str">
        <f>IF(P18="","",VLOOKUP(P18,Sheet2!$A$14:$B$79,2,0))</f>
        <v>急性期一般入院料１</v>
      </c>
      <c r="R18" s="33">
        <v>28</v>
      </c>
    </row>
    <row r="19" spans="1:18" x14ac:dyDescent="0.15">
      <c r="A19" s="20" t="s">
        <v>1771</v>
      </c>
      <c r="B19" s="20" t="s">
        <v>53</v>
      </c>
      <c r="C19" s="43" t="s">
        <v>452</v>
      </c>
      <c r="D19" s="43" t="s">
        <v>968</v>
      </c>
      <c r="E19" s="33" t="s">
        <v>2221</v>
      </c>
      <c r="F19" s="33" t="s">
        <v>2221</v>
      </c>
      <c r="G19" s="33">
        <v>45</v>
      </c>
      <c r="H19" s="33">
        <v>39</v>
      </c>
      <c r="I19" s="33">
        <v>6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5" t="s">
        <v>2232</v>
      </c>
      <c r="Q19" s="7" t="str">
        <f>IF(P19="","",VLOOKUP(P19,Sheet2!$A$14:$B$79,2,0))</f>
        <v>急性期一般入院料１</v>
      </c>
      <c r="R19" s="33">
        <v>39</v>
      </c>
    </row>
    <row r="20" spans="1:18" x14ac:dyDescent="0.15">
      <c r="A20" s="20" t="s">
        <v>1771</v>
      </c>
      <c r="B20" s="20" t="s">
        <v>53</v>
      </c>
      <c r="C20" s="43" t="s">
        <v>452</v>
      </c>
      <c r="D20" s="43" t="s">
        <v>969</v>
      </c>
      <c r="E20" s="33" t="s">
        <v>2221</v>
      </c>
      <c r="F20" s="33" t="s">
        <v>2221</v>
      </c>
      <c r="G20" s="33">
        <v>36</v>
      </c>
      <c r="H20" s="33">
        <v>30</v>
      </c>
      <c r="I20" s="33">
        <v>6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5" t="s">
        <v>2232</v>
      </c>
      <c r="Q20" s="7" t="str">
        <f>IF(P20="","",VLOOKUP(P20,Sheet2!$A$14:$B$79,2,0))</f>
        <v>急性期一般入院料１</v>
      </c>
      <c r="R20" s="33">
        <v>30</v>
      </c>
    </row>
    <row r="21" spans="1:18" x14ac:dyDescent="0.15">
      <c r="A21" s="20" t="s">
        <v>1771</v>
      </c>
      <c r="B21" s="20" t="s">
        <v>53</v>
      </c>
      <c r="C21" s="43" t="s">
        <v>452</v>
      </c>
      <c r="D21" s="43" t="s">
        <v>1242</v>
      </c>
      <c r="E21" s="33" t="s">
        <v>2223</v>
      </c>
      <c r="F21" s="33" t="s">
        <v>2223</v>
      </c>
      <c r="G21" s="33">
        <v>39</v>
      </c>
      <c r="H21" s="33">
        <v>36</v>
      </c>
      <c r="I21" s="33">
        <v>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5" t="s">
        <v>2233</v>
      </c>
      <c r="Q21" s="7" t="str">
        <f>IF(P21="","",VLOOKUP(P21,Sheet2!$A$14:$B$79,2,0))</f>
        <v>地域包括ケア病棟入院料２</v>
      </c>
      <c r="R21" s="33">
        <v>36</v>
      </c>
    </row>
    <row r="22" spans="1:18" x14ac:dyDescent="0.15">
      <c r="A22" s="20" t="s">
        <v>1771</v>
      </c>
      <c r="B22" s="20" t="s">
        <v>53</v>
      </c>
      <c r="C22" s="43" t="s">
        <v>452</v>
      </c>
      <c r="D22" s="43" t="s">
        <v>1243</v>
      </c>
      <c r="E22" s="33" t="s">
        <v>2222</v>
      </c>
      <c r="F22" s="33" t="s">
        <v>2222</v>
      </c>
      <c r="G22" s="33">
        <v>12</v>
      </c>
      <c r="H22" s="33">
        <v>12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5" t="s">
        <v>2234</v>
      </c>
      <c r="Q22" s="7" t="str">
        <f>IF(P22="","",VLOOKUP(P22,Sheet2!$A$14:$B$79,2,0))</f>
        <v>特殊疾患病棟入院料１</v>
      </c>
      <c r="R22" s="33">
        <v>12</v>
      </c>
    </row>
    <row r="23" spans="1:18" x14ac:dyDescent="0.15">
      <c r="A23" s="20"/>
      <c r="B23" s="20"/>
      <c r="C23" s="43" t="s">
        <v>2213</v>
      </c>
      <c r="D23" s="20"/>
      <c r="E23" s="20"/>
      <c r="F23" s="20"/>
      <c r="G23" s="26">
        <f>SUM(G17:G22)</f>
        <v>164</v>
      </c>
      <c r="H23" s="26">
        <f t="shared" ref="H23:O23" si="3">SUM(H17:H22)</f>
        <v>149</v>
      </c>
      <c r="I23" s="26">
        <f t="shared" si="3"/>
        <v>15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26">
        <f t="shared" si="3"/>
        <v>0</v>
      </c>
      <c r="N23" s="26">
        <f t="shared" si="3"/>
        <v>0</v>
      </c>
      <c r="O23" s="26">
        <f t="shared" si="3"/>
        <v>0</v>
      </c>
      <c r="P23" s="20"/>
      <c r="Q23" s="7" t="str">
        <f>IF(P23="","",VLOOKUP(P23,Sheet2!$A$14:$B$79,2,0))</f>
        <v/>
      </c>
      <c r="R23" s="26"/>
    </row>
    <row r="24" spans="1:18" x14ac:dyDescent="0.15">
      <c r="A24" s="20" t="s">
        <v>1771</v>
      </c>
      <c r="B24" s="20" t="s">
        <v>53</v>
      </c>
      <c r="C24" s="43" t="s">
        <v>429</v>
      </c>
      <c r="D24" s="43" t="s">
        <v>493</v>
      </c>
      <c r="E24" s="33" t="s">
        <v>2222</v>
      </c>
      <c r="F24" s="33" t="s">
        <v>2222</v>
      </c>
      <c r="G24" s="33">
        <v>0</v>
      </c>
      <c r="H24" s="33">
        <v>0</v>
      </c>
      <c r="I24" s="33">
        <v>0</v>
      </c>
      <c r="J24" s="33">
        <v>60</v>
      </c>
      <c r="K24" s="33">
        <v>40</v>
      </c>
      <c r="L24" s="33">
        <v>20</v>
      </c>
      <c r="M24" s="33">
        <v>0</v>
      </c>
      <c r="N24" s="33">
        <v>0</v>
      </c>
      <c r="O24" s="33">
        <v>0</v>
      </c>
      <c r="P24" s="35" t="s">
        <v>2227</v>
      </c>
      <c r="Q24" s="7" t="str">
        <f>IF(P24="","",VLOOKUP(P24,Sheet2!$A$14:$B$79,2,0))</f>
        <v>療養病棟入院料２</v>
      </c>
      <c r="R24" s="33">
        <v>60</v>
      </c>
    </row>
    <row r="25" spans="1:18" x14ac:dyDescent="0.15">
      <c r="A25" s="20"/>
      <c r="B25" s="20"/>
      <c r="C25" s="43" t="s">
        <v>2214</v>
      </c>
      <c r="D25" s="20"/>
      <c r="E25" s="20"/>
      <c r="F25" s="20"/>
      <c r="G25" s="26">
        <f>SUM(G24)</f>
        <v>0</v>
      </c>
      <c r="H25" s="26">
        <f t="shared" ref="H25:O25" si="4">SUM(H24)</f>
        <v>0</v>
      </c>
      <c r="I25" s="26">
        <f t="shared" si="4"/>
        <v>0</v>
      </c>
      <c r="J25" s="26">
        <f t="shared" si="4"/>
        <v>60</v>
      </c>
      <c r="K25" s="26">
        <f t="shared" si="4"/>
        <v>40</v>
      </c>
      <c r="L25" s="26">
        <f t="shared" si="4"/>
        <v>20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0"/>
      <c r="Q25" s="7" t="str">
        <f>IF(P25="","",VLOOKUP(P25,Sheet2!$A$14:$B$79,2,0))</f>
        <v/>
      </c>
      <c r="R25" s="26"/>
    </row>
    <row r="26" spans="1:18" x14ac:dyDescent="0.15">
      <c r="A26" s="20" t="s">
        <v>1771</v>
      </c>
      <c r="B26" s="20" t="s">
        <v>53</v>
      </c>
      <c r="C26" s="43" t="s">
        <v>394</v>
      </c>
      <c r="D26" s="43" t="s">
        <v>493</v>
      </c>
      <c r="E26" s="33" t="s">
        <v>2222</v>
      </c>
      <c r="F26" s="33" t="s">
        <v>2222</v>
      </c>
      <c r="G26" s="33">
        <v>0</v>
      </c>
      <c r="H26" s="33">
        <v>0</v>
      </c>
      <c r="I26" s="33">
        <v>0</v>
      </c>
      <c r="J26" s="33">
        <v>48</v>
      </c>
      <c r="K26" s="33">
        <v>35</v>
      </c>
      <c r="L26" s="33">
        <v>13</v>
      </c>
      <c r="M26" s="33">
        <v>0</v>
      </c>
      <c r="N26" s="33">
        <v>0</v>
      </c>
      <c r="O26" s="33">
        <v>0</v>
      </c>
      <c r="P26" s="35" t="s">
        <v>2227</v>
      </c>
      <c r="Q26" s="7" t="str">
        <f>IF(P26="","",VLOOKUP(P26,Sheet2!$A$14:$B$79,2,0))</f>
        <v>療養病棟入院料２</v>
      </c>
      <c r="R26" s="33">
        <v>48</v>
      </c>
    </row>
    <row r="27" spans="1:18" x14ac:dyDescent="0.15">
      <c r="A27" s="20"/>
      <c r="B27" s="20"/>
      <c r="C27" s="43" t="s">
        <v>2215</v>
      </c>
      <c r="D27" s="20"/>
      <c r="E27" s="20"/>
      <c r="F27" s="20"/>
      <c r="G27" s="26">
        <f>SUM(G26)</f>
        <v>0</v>
      </c>
      <c r="H27" s="26">
        <f t="shared" ref="H27:O27" si="5">SUM(H26)</f>
        <v>0</v>
      </c>
      <c r="I27" s="26">
        <f t="shared" si="5"/>
        <v>0</v>
      </c>
      <c r="J27" s="26">
        <f t="shared" si="5"/>
        <v>48</v>
      </c>
      <c r="K27" s="26">
        <f t="shared" si="5"/>
        <v>35</v>
      </c>
      <c r="L27" s="26">
        <f t="shared" si="5"/>
        <v>13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0"/>
      <c r="Q27" s="7" t="str">
        <f>IF(P27="","",VLOOKUP(P27,Sheet2!$A$14:$B$79,2,0))</f>
        <v/>
      </c>
      <c r="R27" s="26"/>
    </row>
    <row r="28" spans="1:18" x14ac:dyDescent="0.15">
      <c r="A28" s="20" t="s">
        <v>1771</v>
      </c>
      <c r="B28" s="20" t="s">
        <v>23</v>
      </c>
      <c r="C28" s="43" t="s">
        <v>330</v>
      </c>
      <c r="D28" s="43" t="s">
        <v>491</v>
      </c>
      <c r="E28" s="33" t="s">
        <v>2222</v>
      </c>
      <c r="F28" s="33" t="s">
        <v>2222</v>
      </c>
      <c r="G28" s="33">
        <v>0</v>
      </c>
      <c r="H28" s="33">
        <v>0</v>
      </c>
      <c r="I28" s="33">
        <v>0</v>
      </c>
      <c r="J28" s="33">
        <v>44</v>
      </c>
      <c r="K28" s="33">
        <v>44</v>
      </c>
      <c r="L28" s="33">
        <v>0</v>
      </c>
      <c r="M28" s="33">
        <v>0</v>
      </c>
      <c r="N28" s="33">
        <v>0</v>
      </c>
      <c r="O28" s="33">
        <v>0</v>
      </c>
      <c r="P28" s="35" t="s">
        <v>2227</v>
      </c>
      <c r="Q28" s="7" t="str">
        <f>IF(P28="","",VLOOKUP(P28,Sheet2!$A$14:$B$79,2,0))</f>
        <v>療養病棟入院料２</v>
      </c>
      <c r="R28" s="33">
        <v>44</v>
      </c>
    </row>
    <row r="29" spans="1:18" x14ac:dyDescent="0.15">
      <c r="A29" s="20" t="s">
        <v>1771</v>
      </c>
      <c r="B29" s="20" t="s">
        <v>23</v>
      </c>
      <c r="C29" s="43" t="s">
        <v>330</v>
      </c>
      <c r="D29" s="43" t="s">
        <v>633</v>
      </c>
      <c r="E29" s="33" t="s">
        <v>2222</v>
      </c>
      <c r="F29" s="33" t="s">
        <v>2222</v>
      </c>
      <c r="G29" s="33">
        <v>55</v>
      </c>
      <c r="H29" s="33">
        <v>55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5" t="s">
        <v>2235</v>
      </c>
      <c r="Q29" s="7" t="str">
        <f>IF(P29="","",VLOOKUP(P29,Sheet2!$A$14:$B$79,2,0))</f>
        <v>障害者施設等10対１入院基本料</v>
      </c>
      <c r="R29" s="33">
        <v>55</v>
      </c>
    </row>
    <row r="30" spans="1:18" x14ac:dyDescent="0.15">
      <c r="A30" s="20" t="s">
        <v>1771</v>
      </c>
      <c r="B30" s="20" t="s">
        <v>23</v>
      </c>
      <c r="C30" s="43" t="s">
        <v>330</v>
      </c>
      <c r="D30" s="43" t="s">
        <v>513</v>
      </c>
      <c r="E30" s="33" t="s">
        <v>2222</v>
      </c>
      <c r="F30" s="33" t="s">
        <v>2222</v>
      </c>
      <c r="G30" s="33">
        <v>0</v>
      </c>
      <c r="H30" s="33">
        <v>0</v>
      </c>
      <c r="I30" s="33">
        <v>0</v>
      </c>
      <c r="J30" s="33">
        <v>47</v>
      </c>
      <c r="K30" s="33">
        <v>47</v>
      </c>
      <c r="L30" s="33">
        <v>0</v>
      </c>
      <c r="M30" s="33">
        <v>0</v>
      </c>
      <c r="N30" s="33">
        <v>0</v>
      </c>
      <c r="O30" s="33">
        <v>0</v>
      </c>
      <c r="P30" s="35" t="s">
        <v>2227</v>
      </c>
      <c r="Q30" s="7" t="str">
        <f>IF(P30="","",VLOOKUP(P30,Sheet2!$A$14:$B$79,2,0))</f>
        <v>療養病棟入院料２</v>
      </c>
      <c r="R30" s="33">
        <v>47</v>
      </c>
    </row>
    <row r="31" spans="1:18" x14ac:dyDescent="0.15">
      <c r="A31" s="20" t="s">
        <v>1771</v>
      </c>
      <c r="B31" s="20" t="s">
        <v>23</v>
      </c>
      <c r="C31" s="43" t="s">
        <v>330</v>
      </c>
      <c r="D31" s="43" t="s">
        <v>514</v>
      </c>
      <c r="E31" s="33" t="s">
        <v>2222</v>
      </c>
      <c r="F31" s="33" t="s">
        <v>2223</v>
      </c>
      <c r="G31" s="33">
        <v>0</v>
      </c>
      <c r="H31" s="33">
        <v>0</v>
      </c>
      <c r="I31" s="33">
        <v>0</v>
      </c>
      <c r="J31" s="33">
        <v>45</v>
      </c>
      <c r="K31" s="33">
        <v>45</v>
      </c>
      <c r="L31" s="33">
        <v>0</v>
      </c>
      <c r="M31" s="33">
        <v>45</v>
      </c>
      <c r="N31" s="33">
        <v>45</v>
      </c>
      <c r="O31" s="33">
        <v>0</v>
      </c>
      <c r="P31" s="33"/>
      <c r="Q31" s="7" t="str">
        <f>IF(P31="","",VLOOKUP(P31,Sheet2!$A$14:$B$79,2,0))</f>
        <v/>
      </c>
      <c r="R31" s="33">
        <v>0</v>
      </c>
    </row>
    <row r="32" spans="1:18" x14ac:dyDescent="0.15">
      <c r="A32" s="20" t="s">
        <v>1771</v>
      </c>
      <c r="B32" s="20" t="s">
        <v>23</v>
      </c>
      <c r="C32" s="43" t="s">
        <v>330</v>
      </c>
      <c r="D32" s="43" t="s">
        <v>515</v>
      </c>
      <c r="E32" s="33" t="s">
        <v>2222</v>
      </c>
      <c r="F32" s="33" t="s">
        <v>2222</v>
      </c>
      <c r="G32" s="33">
        <v>45</v>
      </c>
      <c r="H32" s="33">
        <v>45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5" t="s">
        <v>2236</v>
      </c>
      <c r="Q32" s="7" t="str">
        <f>IF(P32="","",VLOOKUP(P32,Sheet2!$A$14:$B$79,2,0))</f>
        <v>地域一般入院料３</v>
      </c>
      <c r="R32" s="33">
        <v>45</v>
      </c>
    </row>
    <row r="33" spans="1:18" x14ac:dyDescent="0.15">
      <c r="A33" s="20"/>
      <c r="B33" s="20"/>
      <c r="C33" s="43" t="s">
        <v>2216</v>
      </c>
      <c r="D33" s="20"/>
      <c r="E33" s="20"/>
      <c r="F33" s="20"/>
      <c r="G33" s="26">
        <f>SUM(G28:G32)</f>
        <v>100</v>
      </c>
      <c r="H33" s="26">
        <f t="shared" ref="H33:O33" si="6">SUM(H28:H32)</f>
        <v>100</v>
      </c>
      <c r="I33" s="26">
        <f t="shared" si="6"/>
        <v>0</v>
      </c>
      <c r="J33" s="26">
        <f t="shared" si="6"/>
        <v>136</v>
      </c>
      <c r="K33" s="26">
        <f t="shared" si="6"/>
        <v>136</v>
      </c>
      <c r="L33" s="26">
        <f t="shared" si="6"/>
        <v>0</v>
      </c>
      <c r="M33" s="26">
        <f t="shared" si="6"/>
        <v>45</v>
      </c>
      <c r="N33" s="26">
        <f t="shared" si="6"/>
        <v>45</v>
      </c>
      <c r="O33" s="26">
        <f t="shared" si="6"/>
        <v>0</v>
      </c>
      <c r="P33" s="20"/>
      <c r="Q33" s="7" t="str">
        <f>IF(P33="","",VLOOKUP(P33,Sheet2!$A$14:$B$79,2,0))</f>
        <v/>
      </c>
      <c r="R33" s="26"/>
    </row>
    <row r="34" spans="1:18" x14ac:dyDescent="0.15">
      <c r="A34" s="20" t="s">
        <v>1771</v>
      </c>
      <c r="B34" s="20" t="s">
        <v>23</v>
      </c>
      <c r="C34" s="43" t="s">
        <v>375</v>
      </c>
      <c r="D34" s="43" t="s">
        <v>492</v>
      </c>
      <c r="E34" s="33" t="s">
        <v>2222</v>
      </c>
      <c r="F34" s="33" t="s">
        <v>2223</v>
      </c>
      <c r="G34" s="33">
        <v>60</v>
      </c>
      <c r="H34" s="33">
        <v>60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5" t="s">
        <v>2236</v>
      </c>
      <c r="Q34" s="7" t="str">
        <f>IF(P34="","",VLOOKUP(P34,Sheet2!$A$14:$B$79,2,0))</f>
        <v>地域一般入院料３</v>
      </c>
      <c r="R34" s="33">
        <v>60</v>
      </c>
    </row>
    <row r="35" spans="1:18" x14ac:dyDescent="0.15">
      <c r="A35" s="20" t="s">
        <v>1771</v>
      </c>
      <c r="B35" s="20" t="s">
        <v>23</v>
      </c>
      <c r="C35" s="43" t="s">
        <v>375</v>
      </c>
      <c r="D35" s="43" t="s">
        <v>493</v>
      </c>
      <c r="E35" s="33" t="s">
        <v>2222</v>
      </c>
      <c r="F35" s="33" t="s">
        <v>2222</v>
      </c>
      <c r="G35" s="33">
        <v>0</v>
      </c>
      <c r="H35" s="33">
        <v>0</v>
      </c>
      <c r="I35" s="33">
        <v>0</v>
      </c>
      <c r="J35" s="33">
        <v>60</v>
      </c>
      <c r="K35" s="33">
        <v>60</v>
      </c>
      <c r="L35" s="33">
        <v>0</v>
      </c>
      <c r="M35" s="33">
        <v>0</v>
      </c>
      <c r="N35" s="33">
        <v>0</v>
      </c>
      <c r="O35" s="33">
        <v>0</v>
      </c>
      <c r="P35" s="35" t="s">
        <v>2228</v>
      </c>
      <c r="Q35" s="7" t="str">
        <f>IF(P35="","",VLOOKUP(P35,Sheet2!$A$14:$B$79,2,0))</f>
        <v>療養病棟入院料１</v>
      </c>
      <c r="R35" s="33">
        <v>60</v>
      </c>
    </row>
    <row r="36" spans="1:18" x14ac:dyDescent="0.15">
      <c r="A36" s="20"/>
      <c r="B36" s="20"/>
      <c r="C36" s="43" t="s">
        <v>2217</v>
      </c>
      <c r="D36" s="20"/>
      <c r="E36" s="20"/>
      <c r="F36" s="20"/>
      <c r="G36" s="26">
        <f>SUM(G34:G35)</f>
        <v>60</v>
      </c>
      <c r="H36" s="26">
        <f t="shared" ref="H36:O36" si="7">SUM(H34:H35)</f>
        <v>60</v>
      </c>
      <c r="I36" s="26">
        <f t="shared" si="7"/>
        <v>0</v>
      </c>
      <c r="J36" s="26">
        <f t="shared" si="7"/>
        <v>60</v>
      </c>
      <c r="K36" s="26">
        <f t="shared" si="7"/>
        <v>60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0"/>
      <c r="Q36" s="7" t="str">
        <f>IF(P36="","",VLOOKUP(P36,Sheet2!$A$14:$B$79,2,0))</f>
        <v/>
      </c>
      <c r="R36" s="26"/>
    </row>
    <row r="37" spans="1:18" x14ac:dyDescent="0.15">
      <c r="A37" s="20" t="s">
        <v>1771</v>
      </c>
      <c r="B37" s="20" t="s">
        <v>23</v>
      </c>
      <c r="C37" s="43" t="s">
        <v>138</v>
      </c>
      <c r="D37" s="43" t="s">
        <v>516</v>
      </c>
      <c r="E37" s="33" t="s">
        <v>2222</v>
      </c>
      <c r="F37" s="33" t="s">
        <v>2222</v>
      </c>
      <c r="G37" s="33">
        <v>0</v>
      </c>
      <c r="H37" s="33">
        <v>0</v>
      </c>
      <c r="I37" s="33">
        <v>0</v>
      </c>
      <c r="J37" s="33">
        <v>32</v>
      </c>
      <c r="K37" s="33">
        <v>32</v>
      </c>
      <c r="L37" s="33">
        <v>0</v>
      </c>
      <c r="M37" s="33">
        <v>0</v>
      </c>
      <c r="N37" s="33">
        <v>0</v>
      </c>
      <c r="O37" s="33">
        <v>0</v>
      </c>
      <c r="P37" s="35" t="s">
        <v>2228</v>
      </c>
      <c r="Q37" s="7" t="str">
        <f>IF(P37="","",VLOOKUP(P37,Sheet2!$A$14:$B$79,2,0))</f>
        <v>療養病棟入院料１</v>
      </c>
      <c r="R37" s="33">
        <v>32</v>
      </c>
    </row>
    <row r="38" spans="1:18" x14ac:dyDescent="0.15">
      <c r="A38" s="20" t="s">
        <v>1771</v>
      </c>
      <c r="B38" s="20" t="s">
        <v>23</v>
      </c>
      <c r="C38" s="43" t="s">
        <v>138</v>
      </c>
      <c r="D38" s="43" t="s">
        <v>517</v>
      </c>
      <c r="E38" s="33" t="s">
        <v>2222</v>
      </c>
      <c r="F38" s="33" t="s">
        <v>2225</v>
      </c>
      <c r="G38" s="33">
        <v>0</v>
      </c>
      <c r="H38" s="33">
        <v>0</v>
      </c>
      <c r="I38" s="33">
        <v>0</v>
      </c>
      <c r="J38" s="33">
        <v>40</v>
      </c>
      <c r="K38" s="33">
        <v>40</v>
      </c>
      <c r="L38" s="33">
        <v>0</v>
      </c>
      <c r="M38" s="33">
        <v>0</v>
      </c>
      <c r="N38" s="33">
        <v>0</v>
      </c>
      <c r="O38" s="33">
        <v>0</v>
      </c>
      <c r="P38" s="35" t="s">
        <v>2227</v>
      </c>
      <c r="Q38" s="7" t="str">
        <f>IF(P38="","",VLOOKUP(P38,Sheet2!$A$14:$B$79,2,0))</f>
        <v>療養病棟入院料２</v>
      </c>
      <c r="R38" s="33">
        <v>40</v>
      </c>
    </row>
    <row r="39" spans="1:18" x14ac:dyDescent="0.15">
      <c r="A39" s="20" t="s">
        <v>1771</v>
      </c>
      <c r="B39" s="20" t="s">
        <v>23</v>
      </c>
      <c r="C39" s="43" t="s">
        <v>138</v>
      </c>
      <c r="D39" s="43" t="s">
        <v>483</v>
      </c>
      <c r="E39" s="33" t="s">
        <v>2222</v>
      </c>
      <c r="F39" s="33" t="s">
        <v>2225</v>
      </c>
      <c r="G39" s="33">
        <v>0</v>
      </c>
      <c r="H39" s="33">
        <v>0</v>
      </c>
      <c r="I39" s="33">
        <v>0</v>
      </c>
      <c r="J39" s="33">
        <v>40</v>
      </c>
      <c r="K39" s="33">
        <v>40</v>
      </c>
      <c r="L39" s="33">
        <v>0</v>
      </c>
      <c r="M39" s="33">
        <v>40</v>
      </c>
      <c r="N39" s="33">
        <v>40</v>
      </c>
      <c r="O39" s="33">
        <v>0</v>
      </c>
      <c r="P39" s="33"/>
      <c r="Q39" s="7" t="str">
        <f>IF(P39="","",VLOOKUP(P39,Sheet2!$A$14:$B$79,2,0))</f>
        <v/>
      </c>
      <c r="R39" s="33">
        <v>0</v>
      </c>
    </row>
    <row r="40" spans="1:18" x14ac:dyDescent="0.15">
      <c r="A40" s="20"/>
      <c r="B40" s="20"/>
      <c r="C40" s="43" t="s">
        <v>2218</v>
      </c>
      <c r="D40" s="20"/>
      <c r="E40" s="20"/>
      <c r="F40" s="20"/>
      <c r="G40" s="26">
        <f>SUM(G37:G39)</f>
        <v>0</v>
      </c>
      <c r="H40" s="26">
        <f t="shared" ref="H40:O40" si="8">SUM(H37:H39)</f>
        <v>0</v>
      </c>
      <c r="I40" s="26">
        <f t="shared" si="8"/>
        <v>0</v>
      </c>
      <c r="J40" s="26">
        <f t="shared" si="8"/>
        <v>112</v>
      </c>
      <c r="K40" s="26">
        <f t="shared" si="8"/>
        <v>112</v>
      </c>
      <c r="L40" s="26">
        <f t="shared" si="8"/>
        <v>0</v>
      </c>
      <c r="M40" s="26">
        <f t="shared" si="8"/>
        <v>40</v>
      </c>
      <c r="N40" s="26">
        <f t="shared" si="8"/>
        <v>40</v>
      </c>
      <c r="O40" s="26">
        <f t="shared" si="8"/>
        <v>0</v>
      </c>
      <c r="P40" s="20"/>
      <c r="Q40" s="7" t="str">
        <f>IF(P40="","",VLOOKUP(P40,Sheet2!$A$14:$B$79,2,0))</f>
        <v/>
      </c>
      <c r="R40" s="26"/>
    </row>
    <row r="41" spans="1:18" x14ac:dyDescent="0.15">
      <c r="A41" s="20" t="s">
        <v>1771</v>
      </c>
      <c r="B41" s="20" t="s">
        <v>23</v>
      </c>
      <c r="C41" s="43" t="s">
        <v>106</v>
      </c>
      <c r="D41" s="43" t="s">
        <v>628</v>
      </c>
      <c r="E41" s="33" t="s">
        <v>2224</v>
      </c>
      <c r="F41" s="33" t="s">
        <v>2224</v>
      </c>
      <c r="G41" s="33">
        <v>8</v>
      </c>
      <c r="H41" s="33">
        <v>8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5" t="s">
        <v>2237</v>
      </c>
      <c r="Q41" s="7" t="str">
        <f>IF(P41="","",VLOOKUP(P41,Sheet2!$A$14:$B$79,2,0))</f>
        <v>特定集中治療室管理料３</v>
      </c>
      <c r="R41" s="33">
        <v>8</v>
      </c>
    </row>
    <row r="42" spans="1:18" x14ac:dyDescent="0.15">
      <c r="A42" s="20" t="s">
        <v>1771</v>
      </c>
      <c r="B42" s="20" t="s">
        <v>23</v>
      </c>
      <c r="C42" s="43" t="s">
        <v>106</v>
      </c>
      <c r="D42" s="43" t="s">
        <v>624</v>
      </c>
      <c r="E42" s="33" t="s">
        <v>2224</v>
      </c>
      <c r="F42" s="33" t="s">
        <v>2224</v>
      </c>
      <c r="G42" s="33">
        <v>20</v>
      </c>
      <c r="H42" s="33">
        <v>20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5" t="s">
        <v>2232</v>
      </c>
      <c r="Q42" s="7" t="str">
        <f>IF(P42="","",VLOOKUP(P42,Sheet2!$A$14:$B$79,2,0))</f>
        <v>急性期一般入院料１</v>
      </c>
      <c r="R42" s="33">
        <v>20</v>
      </c>
    </row>
    <row r="43" spans="1:18" x14ac:dyDescent="0.15">
      <c r="A43" s="20" t="s">
        <v>1771</v>
      </c>
      <c r="B43" s="20" t="s">
        <v>23</v>
      </c>
      <c r="C43" s="43" t="s">
        <v>106</v>
      </c>
      <c r="D43" s="43" t="s">
        <v>625</v>
      </c>
      <c r="E43" s="33" t="s">
        <v>2221</v>
      </c>
      <c r="F43" s="33" t="s">
        <v>2221</v>
      </c>
      <c r="G43" s="33">
        <v>26</v>
      </c>
      <c r="H43" s="33">
        <v>26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5" t="s">
        <v>2232</v>
      </c>
      <c r="Q43" s="7" t="str">
        <f>IF(P43="","",VLOOKUP(P43,Sheet2!$A$14:$B$79,2,0))</f>
        <v>急性期一般入院料１</v>
      </c>
      <c r="R43" s="33">
        <v>26</v>
      </c>
    </row>
    <row r="44" spans="1:18" x14ac:dyDescent="0.15">
      <c r="A44" s="20" t="s">
        <v>1771</v>
      </c>
      <c r="B44" s="20" t="s">
        <v>23</v>
      </c>
      <c r="C44" s="43" t="s">
        <v>106</v>
      </c>
      <c r="D44" s="43" t="s">
        <v>629</v>
      </c>
      <c r="E44" s="33" t="s">
        <v>2221</v>
      </c>
      <c r="F44" s="33" t="s">
        <v>2221</v>
      </c>
      <c r="G44" s="33">
        <v>52</v>
      </c>
      <c r="H44" s="33">
        <v>52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5" t="s">
        <v>2232</v>
      </c>
      <c r="Q44" s="7" t="str">
        <f>IF(P44="","",VLOOKUP(P44,Sheet2!$A$14:$B$79,2,0))</f>
        <v>急性期一般入院料１</v>
      </c>
      <c r="R44" s="33">
        <v>52</v>
      </c>
    </row>
    <row r="45" spans="1:18" x14ac:dyDescent="0.15">
      <c r="A45" s="20" t="s">
        <v>1771</v>
      </c>
      <c r="B45" s="20" t="s">
        <v>23</v>
      </c>
      <c r="C45" s="43" t="s">
        <v>106</v>
      </c>
      <c r="D45" s="43" t="s">
        <v>626</v>
      </c>
      <c r="E45" s="33" t="s">
        <v>2221</v>
      </c>
      <c r="F45" s="33" t="s">
        <v>2221</v>
      </c>
      <c r="G45" s="33">
        <v>48</v>
      </c>
      <c r="H45" s="33">
        <v>48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5" t="s">
        <v>2232</v>
      </c>
      <c r="Q45" s="7" t="str">
        <f>IF(P45="","",VLOOKUP(P45,Sheet2!$A$14:$B$79,2,0))</f>
        <v>急性期一般入院料１</v>
      </c>
      <c r="R45" s="33">
        <v>48</v>
      </c>
    </row>
    <row r="46" spans="1:18" x14ac:dyDescent="0.15">
      <c r="A46" s="20" t="s">
        <v>1771</v>
      </c>
      <c r="B46" s="20" t="s">
        <v>23</v>
      </c>
      <c r="C46" s="43" t="s">
        <v>106</v>
      </c>
      <c r="D46" s="43" t="s">
        <v>627</v>
      </c>
      <c r="E46" s="33" t="s">
        <v>2221</v>
      </c>
      <c r="F46" s="33" t="s">
        <v>2221</v>
      </c>
      <c r="G46" s="33">
        <v>48</v>
      </c>
      <c r="H46" s="33">
        <v>48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5" t="s">
        <v>2232</v>
      </c>
      <c r="Q46" s="7" t="str">
        <f>IF(P46="","",VLOOKUP(P46,Sheet2!$A$14:$B$79,2,0))</f>
        <v>急性期一般入院料１</v>
      </c>
      <c r="R46" s="33">
        <v>48</v>
      </c>
    </row>
    <row r="47" spans="1:18" x14ac:dyDescent="0.15">
      <c r="A47" s="20" t="s">
        <v>1771</v>
      </c>
      <c r="B47" s="20" t="s">
        <v>23</v>
      </c>
      <c r="C47" s="43" t="s">
        <v>106</v>
      </c>
      <c r="D47" s="43" t="s">
        <v>630</v>
      </c>
      <c r="E47" s="33" t="s">
        <v>2223</v>
      </c>
      <c r="F47" s="33" t="s">
        <v>2223</v>
      </c>
      <c r="G47" s="33">
        <v>49</v>
      </c>
      <c r="H47" s="33">
        <v>49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5" t="s">
        <v>2229</v>
      </c>
      <c r="Q47" s="7" t="str">
        <f>IF(P47="","",VLOOKUP(P47,Sheet2!$A$14:$B$79,2,0))</f>
        <v>地域包括ケア病棟入院料２</v>
      </c>
      <c r="R47" s="33">
        <v>49</v>
      </c>
    </row>
    <row r="48" spans="1:18" x14ac:dyDescent="0.15">
      <c r="A48" s="20" t="s">
        <v>1771</v>
      </c>
      <c r="B48" s="20" t="s">
        <v>23</v>
      </c>
      <c r="C48" s="43" t="s">
        <v>106</v>
      </c>
      <c r="D48" s="43" t="s">
        <v>631</v>
      </c>
      <c r="E48" s="33" t="s">
        <v>2223</v>
      </c>
      <c r="F48" s="33" t="s">
        <v>2223</v>
      </c>
      <c r="G48" s="33">
        <v>49</v>
      </c>
      <c r="H48" s="33">
        <v>49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5" t="s">
        <v>2238</v>
      </c>
      <c r="Q48" s="7" t="str">
        <f>IF(P48="","",VLOOKUP(P48,Sheet2!$A$14:$B$79,2,0))</f>
        <v>回復期リハビリテーション病棟入院料２</v>
      </c>
      <c r="R48" s="33">
        <v>49</v>
      </c>
    </row>
    <row r="49" spans="1:18" x14ac:dyDescent="0.15">
      <c r="A49" s="20"/>
      <c r="B49" s="20"/>
      <c r="C49" s="43" t="s">
        <v>2219</v>
      </c>
      <c r="D49" s="20"/>
      <c r="E49" s="20"/>
      <c r="F49" s="20"/>
      <c r="G49" s="26">
        <f>SUM(G41:G48)</f>
        <v>300</v>
      </c>
      <c r="H49" s="26">
        <f t="shared" ref="H49:O49" si="9">SUM(H41:H48)</f>
        <v>300</v>
      </c>
      <c r="I49" s="26">
        <f t="shared" si="9"/>
        <v>0</v>
      </c>
      <c r="J49" s="26">
        <f t="shared" si="9"/>
        <v>0</v>
      </c>
      <c r="K49" s="26">
        <f t="shared" si="9"/>
        <v>0</v>
      </c>
      <c r="L49" s="26">
        <f t="shared" si="9"/>
        <v>0</v>
      </c>
      <c r="M49" s="26">
        <f t="shared" si="9"/>
        <v>0</v>
      </c>
      <c r="N49" s="26">
        <f t="shared" si="9"/>
        <v>0</v>
      </c>
      <c r="O49" s="26">
        <f t="shared" si="9"/>
        <v>0</v>
      </c>
      <c r="P49" s="20"/>
      <c r="Q49" s="7" t="str">
        <f>IF(P49="","",VLOOKUP(P49,Sheet2!$A$14:$B$79,2,0))</f>
        <v/>
      </c>
      <c r="R49" s="26"/>
    </row>
    <row r="50" spans="1:18" x14ac:dyDescent="0.15">
      <c r="A50" s="20" t="s">
        <v>1771</v>
      </c>
      <c r="B50" s="20" t="s">
        <v>23</v>
      </c>
      <c r="C50" s="43" t="s">
        <v>305</v>
      </c>
      <c r="D50" s="43" t="s">
        <v>491</v>
      </c>
      <c r="E50" s="33" t="s">
        <v>2222</v>
      </c>
      <c r="F50" s="33" t="s">
        <v>2225</v>
      </c>
      <c r="G50" s="33">
        <v>0</v>
      </c>
      <c r="H50" s="33">
        <v>0</v>
      </c>
      <c r="I50" s="33">
        <v>0</v>
      </c>
      <c r="J50" s="33">
        <v>48</v>
      </c>
      <c r="K50" s="33">
        <v>48</v>
      </c>
      <c r="L50" s="33">
        <v>0</v>
      </c>
      <c r="M50" s="33">
        <v>48</v>
      </c>
      <c r="N50" s="33">
        <v>48</v>
      </c>
      <c r="O50" s="33">
        <v>0</v>
      </c>
      <c r="P50" s="33"/>
      <c r="Q50" s="7" t="str">
        <f>IF(P50="","",VLOOKUP(P50,Sheet2!$A$14:$B$79,2,0))</f>
        <v/>
      </c>
      <c r="R50" s="33">
        <v>0</v>
      </c>
    </row>
    <row r="51" spans="1:18" x14ac:dyDescent="0.15">
      <c r="A51" s="20" t="s">
        <v>1771</v>
      </c>
      <c r="B51" s="20" t="s">
        <v>23</v>
      </c>
      <c r="C51" s="43" t="s">
        <v>305</v>
      </c>
      <c r="D51" s="43" t="s">
        <v>634</v>
      </c>
      <c r="E51" s="33" t="s">
        <v>2222</v>
      </c>
      <c r="F51" s="33" t="s">
        <v>2225</v>
      </c>
      <c r="G51" s="33">
        <v>0</v>
      </c>
      <c r="H51" s="33">
        <v>0</v>
      </c>
      <c r="I51" s="33">
        <v>0</v>
      </c>
      <c r="J51" s="33">
        <v>51</v>
      </c>
      <c r="K51" s="33">
        <v>51</v>
      </c>
      <c r="L51" s="33">
        <v>0</v>
      </c>
      <c r="M51" s="33">
        <v>51</v>
      </c>
      <c r="N51" s="33">
        <v>51</v>
      </c>
      <c r="O51" s="33">
        <v>0</v>
      </c>
      <c r="P51" s="33"/>
      <c r="Q51" s="7" t="str">
        <f>IF(P51="","",VLOOKUP(P51,Sheet2!$A$14:$B$79,2,0))</f>
        <v/>
      </c>
      <c r="R51" s="33">
        <v>0</v>
      </c>
    </row>
    <row r="52" spans="1:18" x14ac:dyDescent="0.15">
      <c r="A52" s="20" t="s">
        <v>1771</v>
      </c>
      <c r="B52" s="20" t="s">
        <v>23</v>
      </c>
      <c r="C52" s="43" t="s">
        <v>305</v>
      </c>
      <c r="D52" s="43" t="s">
        <v>633</v>
      </c>
      <c r="E52" s="33" t="s">
        <v>2222</v>
      </c>
      <c r="F52" s="33" t="s">
        <v>2222</v>
      </c>
      <c r="G52" s="33">
        <v>0</v>
      </c>
      <c r="H52" s="33">
        <v>0</v>
      </c>
      <c r="I52" s="33">
        <v>0</v>
      </c>
      <c r="J52" s="33">
        <v>51</v>
      </c>
      <c r="K52" s="33">
        <v>51</v>
      </c>
      <c r="L52" s="33">
        <v>0</v>
      </c>
      <c r="M52" s="33">
        <v>0</v>
      </c>
      <c r="N52" s="33">
        <v>0</v>
      </c>
      <c r="O52" s="33">
        <v>0</v>
      </c>
      <c r="P52" s="35" t="s">
        <v>2228</v>
      </c>
      <c r="Q52" s="7" t="str">
        <f>IF(P52="","",VLOOKUP(P52,Sheet2!$A$14:$B$79,2,0))</f>
        <v>療養病棟入院料１</v>
      </c>
      <c r="R52" s="33">
        <v>51</v>
      </c>
    </row>
    <row r="53" spans="1:18" x14ac:dyDescent="0.15">
      <c r="A53" s="20"/>
      <c r="B53" s="20"/>
      <c r="C53" s="43" t="s">
        <v>2220</v>
      </c>
      <c r="D53" s="20"/>
      <c r="E53" s="20"/>
      <c r="F53" s="20"/>
      <c r="G53" s="26">
        <f>SUM(G50:G52)</f>
        <v>0</v>
      </c>
      <c r="H53" s="26">
        <f t="shared" ref="H53:O53" si="10">SUM(H50:H52)</f>
        <v>0</v>
      </c>
      <c r="I53" s="26">
        <f t="shared" si="10"/>
        <v>0</v>
      </c>
      <c r="J53" s="26">
        <f t="shared" si="10"/>
        <v>150</v>
      </c>
      <c r="K53" s="26">
        <f t="shared" si="10"/>
        <v>150</v>
      </c>
      <c r="L53" s="26">
        <f t="shared" si="10"/>
        <v>0</v>
      </c>
      <c r="M53" s="26">
        <f t="shared" si="10"/>
        <v>99</v>
      </c>
      <c r="N53" s="26">
        <f t="shared" si="10"/>
        <v>99</v>
      </c>
      <c r="O53" s="26">
        <f t="shared" si="10"/>
        <v>0</v>
      </c>
      <c r="P53" s="20"/>
      <c r="Q53" s="20"/>
      <c r="R53" s="26"/>
    </row>
    <row r="54" spans="1:18" x14ac:dyDescent="0.15">
      <c r="A54" s="87" t="s">
        <v>1748</v>
      </c>
      <c r="B54" s="88"/>
      <c r="C54" s="88"/>
      <c r="D54" s="88"/>
      <c r="E54" s="88"/>
      <c r="F54" s="89"/>
      <c r="G54" s="26">
        <f>SUM(G53,G49,G40,G36,G33,G27,G25,G23,G16,G13,G10)</f>
        <v>805</v>
      </c>
      <c r="H54" s="26">
        <f t="shared" ref="H54:O54" si="11">SUM(H53,H49,H40,H36,H33,H27,H25,H23,H16,H13,H10)</f>
        <v>790</v>
      </c>
      <c r="I54" s="26">
        <f t="shared" si="11"/>
        <v>15</v>
      </c>
      <c r="J54" s="26">
        <f t="shared" si="11"/>
        <v>661</v>
      </c>
      <c r="K54" s="26">
        <f t="shared" si="11"/>
        <v>628</v>
      </c>
      <c r="L54" s="26">
        <f t="shared" si="11"/>
        <v>33</v>
      </c>
      <c r="M54" s="26">
        <f t="shared" si="11"/>
        <v>184</v>
      </c>
      <c r="N54" s="26">
        <f t="shared" si="11"/>
        <v>184</v>
      </c>
      <c r="O54" s="26">
        <f t="shared" si="11"/>
        <v>0</v>
      </c>
      <c r="P54" s="20"/>
      <c r="Q54" s="20"/>
      <c r="R54" s="26">
        <f>SUM(R7:R53)</f>
        <v>1267</v>
      </c>
    </row>
    <row r="55" spans="1:18" x14ac:dyDescent="0.15">
      <c r="A55" s="87" t="s">
        <v>1745</v>
      </c>
      <c r="B55" s="88"/>
      <c r="C55" s="88"/>
      <c r="D55" s="88"/>
      <c r="E55" s="88"/>
      <c r="F55" s="89"/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0"/>
      <c r="Q55" s="20"/>
      <c r="R55" s="26">
        <v>0</v>
      </c>
    </row>
    <row r="56" spans="1:18" x14ac:dyDescent="0.15">
      <c r="A56" s="87" t="s">
        <v>1767</v>
      </c>
      <c r="B56" s="88"/>
      <c r="C56" s="88"/>
      <c r="D56" s="88"/>
      <c r="E56" s="88"/>
      <c r="F56" s="89"/>
      <c r="G56" s="26">
        <f>G54-G55</f>
        <v>805</v>
      </c>
      <c r="H56" s="26">
        <f t="shared" ref="H56:O56" si="12">H54-H55</f>
        <v>790</v>
      </c>
      <c r="I56" s="26">
        <f t="shared" si="12"/>
        <v>15</v>
      </c>
      <c r="J56" s="26">
        <f t="shared" si="12"/>
        <v>661</v>
      </c>
      <c r="K56" s="26">
        <f t="shared" si="12"/>
        <v>628</v>
      </c>
      <c r="L56" s="26">
        <f t="shared" si="12"/>
        <v>33</v>
      </c>
      <c r="M56" s="26">
        <f t="shared" si="12"/>
        <v>184</v>
      </c>
      <c r="N56" s="26">
        <f t="shared" si="12"/>
        <v>184</v>
      </c>
      <c r="O56" s="26">
        <f t="shared" si="12"/>
        <v>0</v>
      </c>
      <c r="P56" s="20"/>
      <c r="Q56" s="20"/>
      <c r="R56" s="26">
        <f>R54-R55</f>
        <v>1267</v>
      </c>
    </row>
    <row r="57" spans="1:18" x14ac:dyDescent="0.15">
      <c r="A57" s="29"/>
      <c r="B57" s="29"/>
      <c r="C57" s="29"/>
      <c r="D57" s="29"/>
      <c r="E57" s="29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0"/>
    </row>
    <row r="58" spans="1:18" x14ac:dyDescent="0.15">
      <c r="A58" s="29"/>
      <c r="B58" s="29"/>
      <c r="C58" s="29"/>
      <c r="D58" s="29"/>
      <c r="E58" s="29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1"/>
      <c r="Q58" s="31"/>
      <c r="R58" s="30"/>
    </row>
    <row r="59" spans="1:18" x14ac:dyDescent="0.15">
      <c r="A59" s="29"/>
      <c r="B59" s="29"/>
      <c r="C59" s="29"/>
      <c r="D59" s="29"/>
      <c r="E59" s="29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1"/>
      <c r="Q59" s="31"/>
      <c r="R59" s="30"/>
    </row>
    <row r="60" spans="1:18" x14ac:dyDescent="0.15">
      <c r="A60" s="29"/>
      <c r="B60" s="29"/>
      <c r="C60" s="29"/>
      <c r="D60" s="29"/>
      <c r="E60" s="29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0"/>
    </row>
    <row r="61" spans="1:18" x14ac:dyDescent="0.15">
      <c r="A61" s="29"/>
      <c r="B61" s="29"/>
      <c r="C61" s="29"/>
      <c r="D61" s="29"/>
      <c r="E61" s="29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0"/>
    </row>
    <row r="63" spans="1:18" x14ac:dyDescent="0.15">
      <c r="D63" s="85" t="s">
        <v>1950</v>
      </c>
      <c r="E63" s="85"/>
      <c r="F63" s="85"/>
      <c r="G63" s="85" t="s">
        <v>1781</v>
      </c>
      <c r="H63" s="85"/>
      <c r="I63" s="85" t="s">
        <v>1782</v>
      </c>
      <c r="J63" s="85"/>
      <c r="K63" s="83" t="s">
        <v>1783</v>
      </c>
      <c r="L63" s="84"/>
    </row>
    <row r="64" spans="1:18" x14ac:dyDescent="0.15">
      <c r="D64" s="85"/>
      <c r="E64" s="85"/>
      <c r="F64" s="85"/>
      <c r="G64" s="22" t="s">
        <v>1784</v>
      </c>
      <c r="H64" s="22" t="s">
        <v>1785</v>
      </c>
      <c r="I64" s="22" t="s">
        <v>1784</v>
      </c>
      <c r="J64" s="22" t="s">
        <v>1785</v>
      </c>
      <c r="K64" s="22" t="s">
        <v>1784</v>
      </c>
      <c r="L64" s="22" t="s">
        <v>1785</v>
      </c>
    </row>
    <row r="65" spans="4:12" x14ac:dyDescent="0.15">
      <c r="D65" s="85" t="s">
        <v>1316</v>
      </c>
      <c r="E65" s="85"/>
      <c r="F65" s="83"/>
      <c r="G65" s="23">
        <f>SUMIF($E$7:$E$53,D65,$G$7:$G$53)</f>
        <v>32</v>
      </c>
      <c r="H65" s="23">
        <f>SUMIF($E$7:$E$53,D65,$H$7:$H$53)</f>
        <v>32</v>
      </c>
      <c r="I65" s="23">
        <f>SUMIF($E$7:$E$53,D65,$J$7:$J$53)</f>
        <v>0</v>
      </c>
      <c r="J65" s="23">
        <f>SUMIF($E$7:$E$53,D65,$K$7:$K$53)</f>
        <v>0</v>
      </c>
      <c r="K65" s="23">
        <f>SUM(G65,I65)</f>
        <v>32</v>
      </c>
      <c r="L65" s="23">
        <f>SUM(H65,J65)</f>
        <v>32</v>
      </c>
    </row>
    <row r="66" spans="4:12" x14ac:dyDescent="0.15">
      <c r="D66" s="85" t="s">
        <v>1317</v>
      </c>
      <c r="E66" s="85"/>
      <c r="F66" s="83"/>
      <c r="G66" s="23">
        <f>SUMIF($E$7:$E$53,D66,$G$7:$G$53)</f>
        <v>414</v>
      </c>
      <c r="H66" s="23">
        <f>SUMIF($E$7:$E$53,D66,$H$7:$H$53)</f>
        <v>402</v>
      </c>
      <c r="I66" s="23">
        <f>SUMIF($E$7:$E$53,D66,$J$7:$J$53)</f>
        <v>0</v>
      </c>
      <c r="J66" s="23">
        <f>SUMIF($E$7:$E$53,D66,$K$7:$K$53)</f>
        <v>0</v>
      </c>
      <c r="K66" s="23">
        <f t="shared" ref="K66:L68" si="13">SUM(G66,I66)</f>
        <v>414</v>
      </c>
      <c r="L66" s="23">
        <f t="shared" si="13"/>
        <v>402</v>
      </c>
    </row>
    <row r="67" spans="4:12" x14ac:dyDescent="0.15">
      <c r="D67" s="85" t="s">
        <v>1318</v>
      </c>
      <c r="E67" s="85"/>
      <c r="F67" s="83"/>
      <c r="G67" s="23">
        <f>SUMIF($E$7:$E$53,D67,$G$7:$G$53)</f>
        <v>187</v>
      </c>
      <c r="H67" s="23">
        <f>SUMIF($E$7:$E$53,D67,$H$7:$H$53)</f>
        <v>184</v>
      </c>
      <c r="I67" s="23">
        <f>SUMIF($E$7:$E$53,D67,$J$7:$J$53)</f>
        <v>0</v>
      </c>
      <c r="J67" s="23">
        <f>SUMIF($E$7:$E$53,D67,$K$7:$K$53)</f>
        <v>0</v>
      </c>
      <c r="K67" s="23">
        <f t="shared" si="13"/>
        <v>187</v>
      </c>
      <c r="L67" s="23">
        <f t="shared" si="13"/>
        <v>184</v>
      </c>
    </row>
    <row r="68" spans="4:12" x14ac:dyDescent="0.15">
      <c r="D68" s="85" t="s">
        <v>1319</v>
      </c>
      <c r="E68" s="85"/>
      <c r="F68" s="83"/>
      <c r="G68" s="23">
        <f>SUMIF($E$7:$E$53,D68,$G$7:$G$53)</f>
        <v>172</v>
      </c>
      <c r="H68" s="23">
        <f>SUMIF($E$7:$E$53,D68,$H$7:$H$53)</f>
        <v>172</v>
      </c>
      <c r="I68" s="23">
        <f>SUMIF($E$7:$E$53,D68,$J$7:$J$53)</f>
        <v>661</v>
      </c>
      <c r="J68" s="23">
        <f>SUMIF($E$7:$E$53,D68,$K$7:$K$53)</f>
        <v>628</v>
      </c>
      <c r="K68" s="23">
        <f t="shared" si="13"/>
        <v>833</v>
      </c>
      <c r="L68" s="23">
        <f t="shared" si="13"/>
        <v>800</v>
      </c>
    </row>
    <row r="69" spans="4:12" x14ac:dyDescent="0.15">
      <c r="D69" s="85" t="s">
        <v>1783</v>
      </c>
      <c r="E69" s="85"/>
      <c r="F69" s="83"/>
      <c r="G69" s="23">
        <f>SUM(G65:G68)</f>
        <v>805</v>
      </c>
      <c r="H69" s="23">
        <f>SUM(H65:H68)</f>
        <v>790</v>
      </c>
      <c r="I69" s="23">
        <f t="shared" ref="I69:L69" si="14">SUM(I65:I68)</f>
        <v>661</v>
      </c>
      <c r="J69" s="23">
        <f t="shared" si="14"/>
        <v>628</v>
      </c>
      <c r="K69" s="23">
        <f t="shared" si="14"/>
        <v>1466</v>
      </c>
      <c r="L69" s="23">
        <f t="shared" si="14"/>
        <v>1418</v>
      </c>
    </row>
  </sheetData>
  <mergeCells count="25">
    <mergeCell ref="D66:F66"/>
    <mergeCell ref="D67:F67"/>
    <mergeCell ref="D68:F68"/>
    <mergeCell ref="D69:F69"/>
    <mergeCell ref="D63:F64"/>
    <mergeCell ref="G63:H63"/>
    <mergeCell ref="I63:J63"/>
    <mergeCell ref="K63:L63"/>
    <mergeCell ref="D65:F65"/>
    <mergeCell ref="A54:F54"/>
    <mergeCell ref="A55:F55"/>
    <mergeCell ref="A56:F56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view="pageBreakPreview" topLeftCell="A2" zoomScale="85" zoomScaleNormal="70" zoomScaleSheetLayoutView="85" workbookViewId="0">
      <pane xSplit="3" ySplit="5" topLeftCell="E82" activePane="bottomRight" state="frozen"/>
      <selection activeCell="Q31" sqref="Q31"/>
      <selection pane="topRight" activeCell="Q31" sqref="Q31"/>
      <selection pane="bottomLeft" activeCell="Q31" sqref="Q31"/>
      <selection pane="bottomRight" activeCell="Q84" sqref="Q84"/>
    </sheetView>
  </sheetViews>
  <sheetFormatPr defaultRowHeight="13.5" x14ac:dyDescent="0.15"/>
  <cols>
    <col min="1" max="2" width="10.625" style="18" customWidth="1"/>
    <col min="3" max="3" width="40.8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9" style="18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2080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x14ac:dyDescent="0.15">
      <c r="A4" s="74"/>
      <c r="B4" s="74"/>
      <c r="C4" s="75"/>
      <c r="D4" s="76"/>
      <c r="E4" s="72" t="s">
        <v>2081</v>
      </c>
      <c r="F4" s="72" t="s">
        <v>2082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1772</v>
      </c>
      <c r="B7" s="24" t="s">
        <v>39</v>
      </c>
      <c r="C7" s="43" t="s">
        <v>1999</v>
      </c>
      <c r="D7" s="43" t="s">
        <v>493</v>
      </c>
      <c r="E7" s="33" t="s">
        <v>2051</v>
      </c>
      <c r="F7" s="33" t="s">
        <v>2051</v>
      </c>
      <c r="G7" s="33">
        <v>0</v>
      </c>
      <c r="H7" s="33">
        <v>0</v>
      </c>
      <c r="I7" s="33">
        <v>0</v>
      </c>
      <c r="J7" s="33">
        <v>50</v>
      </c>
      <c r="K7" s="33">
        <v>50</v>
      </c>
      <c r="L7" s="33">
        <v>0</v>
      </c>
      <c r="M7" s="33">
        <v>0</v>
      </c>
      <c r="N7" s="33">
        <v>0</v>
      </c>
      <c r="O7" s="33">
        <v>0</v>
      </c>
      <c r="P7" s="35" t="s">
        <v>2056</v>
      </c>
      <c r="Q7" s="7" t="str">
        <f>IF(P7="","",VLOOKUP(P7,Sheet2!$A$14:$B$79,2,0))</f>
        <v>療養病棟入院料１</v>
      </c>
      <c r="R7" s="33">
        <v>50</v>
      </c>
    </row>
    <row r="8" spans="1:18" x14ac:dyDescent="0.15">
      <c r="A8" s="20"/>
      <c r="B8" s="24"/>
      <c r="C8" s="43" t="s">
        <v>2025</v>
      </c>
      <c r="D8" s="43"/>
      <c r="E8" s="33"/>
      <c r="F8" s="33"/>
      <c r="G8" s="26">
        <f>SUM(G7)</f>
        <v>0</v>
      </c>
      <c r="H8" s="26">
        <f t="shared" ref="H8:O8" si="0">SUM(H7)</f>
        <v>0</v>
      </c>
      <c r="I8" s="26">
        <f t="shared" si="0"/>
        <v>0</v>
      </c>
      <c r="J8" s="26">
        <f t="shared" si="0"/>
        <v>50</v>
      </c>
      <c r="K8" s="26">
        <f t="shared" si="0"/>
        <v>50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0"/>
      <c r="Q8" s="7" t="str">
        <f>IF(P8="","",VLOOKUP(P8,Sheet2!$A$14:$B$79,2,0))</f>
        <v/>
      </c>
      <c r="R8" s="26"/>
    </row>
    <row r="9" spans="1:18" x14ac:dyDescent="0.15">
      <c r="A9" s="20" t="s">
        <v>1772</v>
      </c>
      <c r="B9" s="24" t="s">
        <v>39</v>
      </c>
      <c r="C9" s="43" t="s">
        <v>196</v>
      </c>
      <c r="D9" s="43" t="s">
        <v>484</v>
      </c>
      <c r="E9" s="33" t="s">
        <v>2051</v>
      </c>
      <c r="F9" s="33" t="s">
        <v>2051</v>
      </c>
      <c r="G9" s="33">
        <v>52</v>
      </c>
      <c r="H9" s="33">
        <v>52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5" t="s">
        <v>2057</v>
      </c>
      <c r="Q9" s="7" t="str">
        <f>IF(P9="","",VLOOKUP(P9,Sheet2!$A$14:$B$79,2,0))</f>
        <v>障害者施設等10対１入院基本料</v>
      </c>
      <c r="R9" s="33">
        <v>52</v>
      </c>
    </row>
    <row r="10" spans="1:18" x14ac:dyDescent="0.15">
      <c r="A10" s="20"/>
      <c r="B10" s="24"/>
      <c r="C10" s="43" t="s">
        <v>2026</v>
      </c>
      <c r="D10" s="43"/>
      <c r="E10" s="33"/>
      <c r="F10" s="33"/>
      <c r="G10" s="26">
        <f>SUM(G9)</f>
        <v>52</v>
      </c>
      <c r="H10" s="26">
        <f t="shared" ref="H10:O10" si="1">SUM(H9)</f>
        <v>52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0"/>
      <c r="Q10" s="7" t="str">
        <f>IF(P10="","",VLOOKUP(P10,Sheet2!$A$14:$B$79,2,0))</f>
        <v/>
      </c>
      <c r="R10" s="26"/>
    </row>
    <row r="11" spans="1:18" x14ac:dyDescent="0.15">
      <c r="A11" s="20" t="s">
        <v>2005</v>
      </c>
      <c r="B11" s="24" t="s">
        <v>39</v>
      </c>
      <c r="C11" s="43" t="s">
        <v>308</v>
      </c>
      <c r="D11" s="43" t="s">
        <v>616</v>
      </c>
      <c r="E11" s="33" t="s">
        <v>2052</v>
      </c>
      <c r="F11" s="33" t="s">
        <v>2052</v>
      </c>
      <c r="G11" s="33">
        <v>6</v>
      </c>
      <c r="H11" s="33">
        <v>6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5" t="s">
        <v>2058</v>
      </c>
      <c r="Q11" s="7" t="str">
        <f>IF(P11="","",VLOOKUP(P11,Sheet2!$A$14:$B$79,2,0))</f>
        <v>特定集中治療室管理料３</v>
      </c>
      <c r="R11" s="33">
        <v>6</v>
      </c>
    </row>
    <row r="12" spans="1:18" x14ac:dyDescent="0.15">
      <c r="A12" s="20" t="s">
        <v>2005</v>
      </c>
      <c r="B12" s="24" t="s">
        <v>39</v>
      </c>
      <c r="C12" s="43" t="s">
        <v>308</v>
      </c>
      <c r="D12" s="43" t="s">
        <v>524</v>
      </c>
      <c r="E12" s="33" t="s">
        <v>2053</v>
      </c>
      <c r="F12" s="33" t="s">
        <v>2053</v>
      </c>
      <c r="G12" s="33">
        <v>46</v>
      </c>
      <c r="H12" s="33">
        <v>46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5" t="s">
        <v>2059</v>
      </c>
      <c r="Q12" s="7" t="str">
        <f>IF(P12="","",VLOOKUP(P12,Sheet2!$A$14:$B$79,2,0))</f>
        <v>急性期一般入院料１</v>
      </c>
      <c r="R12" s="33">
        <v>46</v>
      </c>
    </row>
    <row r="13" spans="1:18" x14ac:dyDescent="0.15">
      <c r="A13" s="20" t="s">
        <v>2005</v>
      </c>
      <c r="B13" s="24" t="s">
        <v>39</v>
      </c>
      <c r="C13" s="43" t="s">
        <v>308</v>
      </c>
      <c r="D13" s="43" t="s">
        <v>833</v>
      </c>
      <c r="E13" s="33" t="s">
        <v>2053</v>
      </c>
      <c r="F13" s="33" t="s">
        <v>2053</v>
      </c>
      <c r="G13" s="33">
        <v>52</v>
      </c>
      <c r="H13" s="33">
        <v>52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5" t="s">
        <v>2059</v>
      </c>
      <c r="Q13" s="7" t="str">
        <f>IF(P13="","",VLOOKUP(P13,Sheet2!$A$14:$B$79,2,0))</f>
        <v>急性期一般入院料１</v>
      </c>
      <c r="R13" s="33">
        <v>52</v>
      </c>
    </row>
    <row r="14" spans="1:18" x14ac:dyDescent="0.15">
      <c r="A14" s="20" t="s">
        <v>2005</v>
      </c>
      <c r="B14" s="24" t="s">
        <v>39</v>
      </c>
      <c r="C14" s="43" t="s">
        <v>308</v>
      </c>
      <c r="D14" s="43" t="s">
        <v>834</v>
      </c>
      <c r="E14" s="33" t="s">
        <v>2053</v>
      </c>
      <c r="F14" s="33" t="s">
        <v>2053</v>
      </c>
      <c r="G14" s="33">
        <v>52</v>
      </c>
      <c r="H14" s="33">
        <v>52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5" t="s">
        <v>2059</v>
      </c>
      <c r="Q14" s="7" t="str">
        <f>IF(P14="","",VLOOKUP(P14,Sheet2!$A$14:$B$79,2,0))</f>
        <v>急性期一般入院料１</v>
      </c>
      <c r="R14" s="33">
        <v>52</v>
      </c>
    </row>
    <row r="15" spans="1:18" x14ac:dyDescent="0.15">
      <c r="A15" s="20" t="s">
        <v>2005</v>
      </c>
      <c r="B15" s="24" t="s">
        <v>39</v>
      </c>
      <c r="C15" s="43" t="s">
        <v>308</v>
      </c>
      <c r="D15" s="43" t="s">
        <v>720</v>
      </c>
      <c r="E15" s="33" t="s">
        <v>2053</v>
      </c>
      <c r="F15" s="33" t="s">
        <v>2053</v>
      </c>
      <c r="G15" s="33">
        <v>52</v>
      </c>
      <c r="H15" s="33">
        <v>52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5" t="s">
        <v>2059</v>
      </c>
      <c r="Q15" s="7" t="str">
        <f>IF(P15="","",VLOOKUP(P15,Sheet2!$A$14:$B$79,2,0))</f>
        <v>急性期一般入院料１</v>
      </c>
      <c r="R15" s="33">
        <v>52</v>
      </c>
    </row>
    <row r="16" spans="1:18" x14ac:dyDescent="0.15">
      <c r="A16" s="20" t="s">
        <v>2005</v>
      </c>
      <c r="B16" s="24" t="s">
        <v>39</v>
      </c>
      <c r="C16" s="43" t="s">
        <v>308</v>
      </c>
      <c r="D16" s="43" t="s">
        <v>721</v>
      </c>
      <c r="E16" s="33" t="s">
        <v>2053</v>
      </c>
      <c r="F16" s="33" t="s">
        <v>2053</v>
      </c>
      <c r="G16" s="33">
        <v>52</v>
      </c>
      <c r="H16" s="33">
        <v>52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5" t="s">
        <v>2059</v>
      </c>
      <c r="Q16" s="7" t="str">
        <f>IF(P16="","",VLOOKUP(P16,Sheet2!$A$14:$B$79,2,0))</f>
        <v>急性期一般入院料１</v>
      </c>
      <c r="R16" s="33">
        <v>52</v>
      </c>
    </row>
    <row r="17" spans="1:18" x14ac:dyDescent="0.15">
      <c r="A17" s="20"/>
      <c r="B17" s="24"/>
      <c r="C17" s="43" t="s">
        <v>2027</v>
      </c>
      <c r="D17" s="43"/>
      <c r="E17" s="33"/>
      <c r="F17" s="33"/>
      <c r="G17" s="26">
        <f>SUM(G11:G16)</f>
        <v>260</v>
      </c>
      <c r="H17" s="26">
        <f t="shared" ref="H17:O17" si="2">SUM(H11:H16)</f>
        <v>260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0"/>
      <c r="Q17" s="7" t="str">
        <f>IF(P17="","",VLOOKUP(P17,Sheet2!$A$14:$B$79,2,0))</f>
        <v/>
      </c>
      <c r="R17" s="26"/>
    </row>
    <row r="18" spans="1:18" x14ac:dyDescent="0.15">
      <c r="A18" s="20" t="s">
        <v>2005</v>
      </c>
      <c r="B18" s="24" t="s">
        <v>39</v>
      </c>
      <c r="C18" s="43" t="s">
        <v>2000</v>
      </c>
      <c r="D18" s="43" t="s">
        <v>2001</v>
      </c>
      <c r="E18" s="33" t="s">
        <v>2054</v>
      </c>
      <c r="F18" s="33" t="s">
        <v>2054</v>
      </c>
      <c r="G18" s="33">
        <v>61</v>
      </c>
      <c r="H18" s="33">
        <v>60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5" t="s">
        <v>2060</v>
      </c>
      <c r="Q18" s="7" t="str">
        <f>IF(P18="","",VLOOKUP(P18,Sheet2!$A$14:$B$79,2,0))</f>
        <v>地域一般入院料３</v>
      </c>
      <c r="R18" s="33">
        <v>60</v>
      </c>
    </row>
    <row r="19" spans="1:18" x14ac:dyDescent="0.15">
      <c r="A19" s="20" t="s">
        <v>2005</v>
      </c>
      <c r="B19" s="24" t="s">
        <v>39</v>
      </c>
      <c r="C19" s="43" t="s">
        <v>2000</v>
      </c>
      <c r="D19" s="43" t="s">
        <v>1765</v>
      </c>
      <c r="E19" s="33" t="s">
        <v>2054</v>
      </c>
      <c r="F19" s="33" t="s">
        <v>2054</v>
      </c>
      <c r="G19" s="33">
        <v>60</v>
      </c>
      <c r="H19" s="33">
        <v>60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5" t="s">
        <v>2061</v>
      </c>
      <c r="Q19" s="7" t="str">
        <f>IF(P19="","",VLOOKUP(P19,Sheet2!$A$14:$B$79,2,0))</f>
        <v>地域包括ケア病棟入院料２</v>
      </c>
      <c r="R19" s="33">
        <v>60</v>
      </c>
    </row>
    <row r="20" spans="1:18" x14ac:dyDescent="0.15">
      <c r="A20" s="20"/>
      <c r="B20" s="24"/>
      <c r="C20" s="43" t="s">
        <v>2028</v>
      </c>
      <c r="D20" s="43"/>
      <c r="E20" s="33"/>
      <c r="F20" s="33"/>
      <c r="G20" s="26">
        <f>SUM(G18:G19)</f>
        <v>121</v>
      </c>
      <c r="H20" s="26">
        <f t="shared" ref="H20:O20" si="3">SUM(H18:H19)</f>
        <v>120</v>
      </c>
      <c r="I20" s="26">
        <f t="shared" si="3"/>
        <v>1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0"/>
      <c r="Q20" s="7" t="str">
        <f>IF(P20="","",VLOOKUP(P20,Sheet2!$A$14:$B$79,2,0))</f>
        <v/>
      </c>
      <c r="R20" s="26"/>
    </row>
    <row r="21" spans="1:18" x14ac:dyDescent="0.15">
      <c r="A21" s="20" t="s">
        <v>2005</v>
      </c>
      <c r="B21" s="24" t="s">
        <v>39</v>
      </c>
      <c r="C21" s="43" t="s">
        <v>2002</v>
      </c>
      <c r="D21" s="43" t="s">
        <v>588</v>
      </c>
      <c r="E21" s="33" t="s">
        <v>2054</v>
      </c>
      <c r="F21" s="33" t="s">
        <v>2054</v>
      </c>
      <c r="G21" s="33">
        <v>0</v>
      </c>
      <c r="H21" s="33">
        <v>0</v>
      </c>
      <c r="I21" s="33">
        <v>0</v>
      </c>
      <c r="J21" s="33">
        <v>36</v>
      </c>
      <c r="K21" s="33">
        <v>36</v>
      </c>
      <c r="L21" s="33">
        <v>0</v>
      </c>
      <c r="M21" s="33">
        <v>0</v>
      </c>
      <c r="N21" s="33">
        <v>0</v>
      </c>
      <c r="O21" s="33">
        <v>0</v>
      </c>
      <c r="P21" s="35" t="s">
        <v>2062</v>
      </c>
      <c r="Q21" s="7" t="str">
        <f>IF(P21="","",VLOOKUP(P21,Sheet2!$A$14:$B$79,2,0))</f>
        <v>地域包括ケア病棟入院料１</v>
      </c>
      <c r="R21" s="33">
        <v>36</v>
      </c>
    </row>
    <row r="22" spans="1:18" x14ac:dyDescent="0.15">
      <c r="A22" s="20" t="s">
        <v>2005</v>
      </c>
      <c r="B22" s="24" t="s">
        <v>39</v>
      </c>
      <c r="C22" s="43" t="s">
        <v>2002</v>
      </c>
      <c r="D22" s="43" t="s">
        <v>670</v>
      </c>
      <c r="E22" s="33" t="s">
        <v>2051</v>
      </c>
      <c r="F22" s="33" t="s">
        <v>2051</v>
      </c>
      <c r="G22" s="33">
        <v>0</v>
      </c>
      <c r="H22" s="33">
        <v>0</v>
      </c>
      <c r="I22" s="33">
        <v>0</v>
      </c>
      <c r="J22" s="33">
        <v>36</v>
      </c>
      <c r="K22" s="33">
        <v>36</v>
      </c>
      <c r="L22" s="33">
        <v>0</v>
      </c>
      <c r="M22" s="33">
        <v>0</v>
      </c>
      <c r="N22" s="33">
        <v>0</v>
      </c>
      <c r="O22" s="33">
        <v>0</v>
      </c>
      <c r="P22" s="35" t="s">
        <v>2056</v>
      </c>
      <c r="Q22" s="7" t="str">
        <f>IF(P22="","",VLOOKUP(P22,Sheet2!$A$14:$B$79,2,0))</f>
        <v>療養病棟入院料１</v>
      </c>
      <c r="R22" s="33">
        <v>36</v>
      </c>
    </row>
    <row r="23" spans="1:18" x14ac:dyDescent="0.15">
      <c r="A23" s="20"/>
      <c r="B23" s="24"/>
      <c r="C23" s="43" t="s">
        <v>2029</v>
      </c>
      <c r="D23" s="43"/>
      <c r="E23" s="33"/>
      <c r="F23" s="33"/>
      <c r="G23" s="26">
        <f>SUM(G21:G22)</f>
        <v>0</v>
      </c>
      <c r="H23" s="26">
        <f t="shared" ref="H23:O23" si="4">SUM(H21:H22)</f>
        <v>0</v>
      </c>
      <c r="I23" s="26">
        <f t="shared" si="4"/>
        <v>0</v>
      </c>
      <c r="J23" s="26">
        <f t="shared" si="4"/>
        <v>72</v>
      </c>
      <c r="K23" s="26">
        <f t="shared" si="4"/>
        <v>72</v>
      </c>
      <c r="L23" s="26">
        <f t="shared" si="4"/>
        <v>0</v>
      </c>
      <c r="M23" s="26">
        <f t="shared" si="4"/>
        <v>0</v>
      </c>
      <c r="N23" s="26">
        <f t="shared" si="4"/>
        <v>0</v>
      </c>
      <c r="O23" s="26">
        <f t="shared" si="4"/>
        <v>0</v>
      </c>
      <c r="P23" s="20"/>
      <c r="Q23" s="7" t="str">
        <f>IF(P23="","",VLOOKUP(P23,Sheet2!$A$14:$B$79,2,0))</f>
        <v/>
      </c>
      <c r="R23" s="26"/>
    </row>
    <row r="24" spans="1:18" x14ac:dyDescent="0.15">
      <c r="A24" s="20" t="s">
        <v>1772</v>
      </c>
      <c r="B24" s="24" t="s">
        <v>39</v>
      </c>
      <c r="C24" s="43" t="s">
        <v>156</v>
      </c>
      <c r="D24" s="43" t="s">
        <v>483</v>
      </c>
      <c r="E24" s="33" t="s">
        <v>2051</v>
      </c>
      <c r="F24" s="33" t="s">
        <v>2054</v>
      </c>
      <c r="G24" s="33">
        <v>0</v>
      </c>
      <c r="H24" s="33">
        <v>0</v>
      </c>
      <c r="I24" s="33">
        <v>0</v>
      </c>
      <c r="J24" s="33">
        <v>47</v>
      </c>
      <c r="K24" s="33">
        <v>29</v>
      </c>
      <c r="L24" s="33">
        <v>18</v>
      </c>
      <c r="M24" s="33">
        <v>0</v>
      </c>
      <c r="N24" s="33">
        <v>0</v>
      </c>
      <c r="O24" s="33">
        <v>0</v>
      </c>
      <c r="P24" s="35" t="s">
        <v>2063</v>
      </c>
      <c r="Q24" s="7" t="str">
        <f>IF(P24="","",VLOOKUP(P24,Sheet2!$A$14:$B$79,2,0))</f>
        <v>療養病棟特別入院基本料</v>
      </c>
      <c r="R24" s="33">
        <v>47</v>
      </c>
    </row>
    <row r="25" spans="1:18" x14ac:dyDescent="0.15">
      <c r="A25" s="20" t="s">
        <v>1772</v>
      </c>
      <c r="B25" s="24" t="s">
        <v>39</v>
      </c>
      <c r="C25" s="43" t="s">
        <v>156</v>
      </c>
      <c r="D25" s="43" t="s">
        <v>468</v>
      </c>
      <c r="E25" s="33" t="s">
        <v>2051</v>
      </c>
      <c r="F25" s="33" t="s">
        <v>2054</v>
      </c>
      <c r="G25" s="33">
        <v>0</v>
      </c>
      <c r="H25" s="33">
        <v>0</v>
      </c>
      <c r="I25" s="33">
        <v>0</v>
      </c>
      <c r="J25" s="33">
        <v>40</v>
      </c>
      <c r="K25" s="33">
        <v>25</v>
      </c>
      <c r="L25" s="33">
        <v>15</v>
      </c>
      <c r="M25" s="33">
        <v>0</v>
      </c>
      <c r="N25" s="33">
        <v>0</v>
      </c>
      <c r="O25" s="33">
        <v>0</v>
      </c>
      <c r="P25" s="35" t="s">
        <v>2056</v>
      </c>
      <c r="Q25" s="7" t="str">
        <f>IF(P25="","",VLOOKUP(P25,Sheet2!$A$14:$B$79,2,0))</f>
        <v>療養病棟入院料１</v>
      </c>
      <c r="R25" s="33">
        <v>40</v>
      </c>
    </row>
    <row r="26" spans="1:18" x14ac:dyDescent="0.15">
      <c r="A26" s="20" t="s">
        <v>1772</v>
      </c>
      <c r="B26" s="24" t="s">
        <v>39</v>
      </c>
      <c r="C26" s="43" t="s">
        <v>156</v>
      </c>
      <c r="D26" s="43" t="s">
        <v>484</v>
      </c>
      <c r="E26" s="33" t="s">
        <v>2053</v>
      </c>
      <c r="F26" s="33" t="s">
        <v>2053</v>
      </c>
      <c r="G26" s="33">
        <v>24</v>
      </c>
      <c r="H26" s="33">
        <v>22</v>
      </c>
      <c r="I26" s="33">
        <v>2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5" t="s">
        <v>2064</v>
      </c>
      <c r="Q26" s="7" t="str">
        <f>IF(P26="","",VLOOKUP(P26,Sheet2!$A$14:$B$79,2,0))</f>
        <v>地域包括ケア入院医療管理料２</v>
      </c>
      <c r="R26" s="33">
        <v>24</v>
      </c>
    </row>
    <row r="27" spans="1:18" x14ac:dyDescent="0.15">
      <c r="A27" s="20"/>
      <c r="B27" s="24"/>
      <c r="C27" s="43" t="s">
        <v>2030</v>
      </c>
      <c r="D27" s="43"/>
      <c r="E27" s="33"/>
      <c r="F27" s="33"/>
      <c r="G27" s="26">
        <f>SUM(G24:G26)</f>
        <v>24</v>
      </c>
      <c r="H27" s="26">
        <f t="shared" ref="H27:O27" si="5">SUM(H24:H26)</f>
        <v>22</v>
      </c>
      <c r="I27" s="26">
        <f t="shared" si="5"/>
        <v>2</v>
      </c>
      <c r="J27" s="26">
        <f t="shared" si="5"/>
        <v>87</v>
      </c>
      <c r="K27" s="26">
        <f t="shared" si="5"/>
        <v>54</v>
      </c>
      <c r="L27" s="26">
        <f t="shared" si="5"/>
        <v>33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0"/>
      <c r="Q27" s="7" t="str">
        <f>IF(P27="","",VLOOKUP(P27,Sheet2!$A$14:$B$79,2,0))</f>
        <v/>
      </c>
      <c r="R27" s="26"/>
    </row>
    <row r="28" spans="1:18" x14ac:dyDescent="0.15">
      <c r="A28" s="20" t="s">
        <v>1772</v>
      </c>
      <c r="B28" s="24" t="s">
        <v>39</v>
      </c>
      <c r="C28" s="43" t="s">
        <v>359</v>
      </c>
      <c r="D28" s="43" t="s">
        <v>1177</v>
      </c>
      <c r="E28" s="33" t="s">
        <v>2052</v>
      </c>
      <c r="F28" s="33" t="s">
        <v>2052</v>
      </c>
      <c r="G28" s="33">
        <v>9</v>
      </c>
      <c r="H28" s="33">
        <v>9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5" t="s">
        <v>2065</v>
      </c>
      <c r="Q28" s="7" t="str">
        <f>IF(P28="","",VLOOKUP(P28,Sheet2!$A$14:$B$79,2,0))</f>
        <v>脳卒中ｹｱﾕﾆｯﾄ入院医療管理料</v>
      </c>
      <c r="R28" s="33">
        <v>9</v>
      </c>
    </row>
    <row r="29" spans="1:18" x14ac:dyDescent="0.15">
      <c r="A29" s="20" t="s">
        <v>1772</v>
      </c>
      <c r="B29" s="24" t="s">
        <v>39</v>
      </c>
      <c r="C29" s="43" t="s">
        <v>359</v>
      </c>
      <c r="D29" s="43" t="s">
        <v>1178</v>
      </c>
      <c r="E29" s="33" t="s">
        <v>2052</v>
      </c>
      <c r="F29" s="33" t="s">
        <v>2052</v>
      </c>
      <c r="G29" s="33">
        <v>19</v>
      </c>
      <c r="H29" s="33">
        <v>19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5" t="s">
        <v>2066</v>
      </c>
      <c r="Q29" s="7" t="str">
        <f>IF(P29="","",VLOOKUP(P29,Sheet2!$A$14:$B$79,2,0))</f>
        <v>ﾊｲｹｱﾕﾆｯﾄ入院医療管理料１</v>
      </c>
      <c r="R29" s="33">
        <v>19</v>
      </c>
    </row>
    <row r="30" spans="1:18" x14ac:dyDescent="0.15">
      <c r="A30" s="20" t="s">
        <v>1772</v>
      </c>
      <c r="B30" s="24" t="s">
        <v>39</v>
      </c>
      <c r="C30" s="43" t="s">
        <v>359</v>
      </c>
      <c r="D30" s="43" t="s">
        <v>485</v>
      </c>
      <c r="E30" s="33" t="s">
        <v>2052</v>
      </c>
      <c r="F30" s="33" t="s">
        <v>2052</v>
      </c>
      <c r="G30" s="33">
        <v>30</v>
      </c>
      <c r="H30" s="33">
        <v>30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5" t="s">
        <v>2067</v>
      </c>
      <c r="Q30" s="7" t="str">
        <f>IF(P30="","",VLOOKUP(P30,Sheet2!$A$14:$B$79,2,0))</f>
        <v>小児入院医療管理料２</v>
      </c>
      <c r="R30" s="33">
        <v>30</v>
      </c>
    </row>
    <row r="31" spans="1:18" x14ac:dyDescent="0.15">
      <c r="A31" s="20" t="s">
        <v>1772</v>
      </c>
      <c r="B31" s="24" t="s">
        <v>39</v>
      </c>
      <c r="C31" s="43" t="s">
        <v>359</v>
      </c>
      <c r="D31" s="43" t="s">
        <v>2003</v>
      </c>
      <c r="E31" s="33" t="s">
        <v>2052</v>
      </c>
      <c r="F31" s="33" t="s">
        <v>2052</v>
      </c>
      <c r="G31" s="33">
        <v>6</v>
      </c>
      <c r="H31" s="33">
        <v>6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5" t="s">
        <v>2065</v>
      </c>
      <c r="Q31" s="7" t="str">
        <f>IF(P31="","",VLOOKUP(P31,Sheet2!$A$14:$B$79,2,0))</f>
        <v>脳卒中ｹｱﾕﾆｯﾄ入院医療管理料</v>
      </c>
      <c r="R31" s="33">
        <v>6</v>
      </c>
    </row>
    <row r="32" spans="1:18" x14ac:dyDescent="0.15">
      <c r="A32" s="20" t="s">
        <v>1772</v>
      </c>
      <c r="B32" s="24" t="s">
        <v>39</v>
      </c>
      <c r="C32" s="43" t="s">
        <v>359</v>
      </c>
      <c r="D32" s="43" t="s">
        <v>2004</v>
      </c>
      <c r="E32" s="33" t="s">
        <v>2052</v>
      </c>
      <c r="F32" s="33" t="s">
        <v>2052</v>
      </c>
      <c r="G32" s="33">
        <v>35</v>
      </c>
      <c r="H32" s="33">
        <v>35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5" t="s">
        <v>2059</v>
      </c>
      <c r="Q32" s="7" t="str">
        <f>IF(P32="","",VLOOKUP(P32,Sheet2!$A$14:$B$79,2,0))</f>
        <v>急性期一般入院料１</v>
      </c>
      <c r="R32" s="33">
        <v>35</v>
      </c>
    </row>
    <row r="33" spans="1:18" x14ac:dyDescent="0.15">
      <c r="A33" s="20" t="s">
        <v>1772</v>
      </c>
      <c r="B33" s="24" t="s">
        <v>39</v>
      </c>
      <c r="C33" s="43" t="s">
        <v>359</v>
      </c>
      <c r="D33" s="43" t="s">
        <v>1181</v>
      </c>
      <c r="E33" s="33" t="s">
        <v>2052</v>
      </c>
      <c r="F33" s="33" t="s">
        <v>2052</v>
      </c>
      <c r="G33" s="33">
        <v>42</v>
      </c>
      <c r="H33" s="33">
        <v>42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5" t="s">
        <v>2059</v>
      </c>
      <c r="Q33" s="7" t="str">
        <f>IF(P33="","",VLOOKUP(P33,Sheet2!$A$14:$B$79,2,0))</f>
        <v>急性期一般入院料１</v>
      </c>
      <c r="R33" s="33">
        <v>42</v>
      </c>
    </row>
    <row r="34" spans="1:18" x14ac:dyDescent="0.15">
      <c r="A34" s="20" t="s">
        <v>1772</v>
      </c>
      <c r="B34" s="24" t="s">
        <v>39</v>
      </c>
      <c r="C34" s="43" t="s">
        <v>359</v>
      </c>
      <c r="D34" s="43" t="s">
        <v>1182</v>
      </c>
      <c r="E34" s="33" t="s">
        <v>2052</v>
      </c>
      <c r="F34" s="33" t="s">
        <v>2052</v>
      </c>
      <c r="G34" s="33">
        <v>41</v>
      </c>
      <c r="H34" s="33">
        <v>41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5" t="s">
        <v>2059</v>
      </c>
      <c r="Q34" s="7" t="str">
        <f>IF(P34="","",VLOOKUP(P34,Sheet2!$A$14:$B$79,2,0))</f>
        <v>急性期一般入院料１</v>
      </c>
      <c r="R34" s="33">
        <v>41</v>
      </c>
    </row>
    <row r="35" spans="1:18" x14ac:dyDescent="0.15">
      <c r="A35" s="20" t="s">
        <v>1772</v>
      </c>
      <c r="B35" s="24" t="s">
        <v>39</v>
      </c>
      <c r="C35" s="43" t="s">
        <v>359</v>
      </c>
      <c r="D35" s="43" t="s">
        <v>1183</v>
      </c>
      <c r="E35" s="33" t="s">
        <v>2052</v>
      </c>
      <c r="F35" s="33" t="s">
        <v>2052</v>
      </c>
      <c r="G35" s="33">
        <v>42</v>
      </c>
      <c r="H35" s="33">
        <v>42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5" t="s">
        <v>2059</v>
      </c>
      <c r="Q35" s="7" t="str">
        <f>IF(P35="","",VLOOKUP(P35,Sheet2!$A$14:$B$79,2,0))</f>
        <v>急性期一般入院料１</v>
      </c>
      <c r="R35" s="33">
        <v>42</v>
      </c>
    </row>
    <row r="36" spans="1:18" x14ac:dyDescent="0.15">
      <c r="A36" s="20" t="s">
        <v>1772</v>
      </c>
      <c r="B36" s="24" t="s">
        <v>39</v>
      </c>
      <c r="C36" s="43" t="s">
        <v>359</v>
      </c>
      <c r="D36" s="43" t="s">
        <v>1184</v>
      </c>
      <c r="E36" s="33" t="s">
        <v>2052</v>
      </c>
      <c r="F36" s="33" t="s">
        <v>2052</v>
      </c>
      <c r="G36" s="33">
        <v>41</v>
      </c>
      <c r="H36" s="33">
        <v>41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5" t="s">
        <v>2059</v>
      </c>
      <c r="Q36" s="7" t="str">
        <f>IF(P36="","",VLOOKUP(P36,Sheet2!$A$14:$B$79,2,0))</f>
        <v>急性期一般入院料１</v>
      </c>
      <c r="R36" s="33">
        <v>41</v>
      </c>
    </row>
    <row r="37" spans="1:18" x14ac:dyDescent="0.15">
      <c r="A37" s="20" t="s">
        <v>1772</v>
      </c>
      <c r="B37" s="24" t="s">
        <v>39</v>
      </c>
      <c r="C37" s="43" t="s">
        <v>359</v>
      </c>
      <c r="D37" s="43" t="s">
        <v>1185</v>
      </c>
      <c r="E37" s="33" t="s">
        <v>2052</v>
      </c>
      <c r="F37" s="33" t="s">
        <v>2052</v>
      </c>
      <c r="G37" s="33">
        <v>43</v>
      </c>
      <c r="H37" s="33">
        <v>43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5" t="s">
        <v>2059</v>
      </c>
      <c r="Q37" s="7" t="str">
        <f>IF(P37="","",VLOOKUP(P37,Sheet2!$A$14:$B$79,2,0))</f>
        <v>急性期一般入院料１</v>
      </c>
      <c r="R37" s="33">
        <v>43</v>
      </c>
    </row>
    <row r="38" spans="1:18" x14ac:dyDescent="0.15">
      <c r="A38" s="20"/>
      <c r="B38" s="24"/>
      <c r="C38" s="43" t="s">
        <v>2031</v>
      </c>
      <c r="D38" s="43"/>
      <c r="E38" s="33"/>
      <c r="F38" s="33"/>
      <c r="G38" s="26">
        <f>SUM(G28:G37)</f>
        <v>308</v>
      </c>
      <c r="H38" s="26">
        <f t="shared" ref="H38:O38" si="6">SUM(H28:H37)</f>
        <v>308</v>
      </c>
      <c r="I38" s="26">
        <f t="shared" si="6"/>
        <v>0</v>
      </c>
      <c r="J38" s="26">
        <f t="shared" si="6"/>
        <v>0</v>
      </c>
      <c r="K38" s="26">
        <f t="shared" si="6"/>
        <v>0</v>
      </c>
      <c r="L38" s="26">
        <f t="shared" si="6"/>
        <v>0</v>
      </c>
      <c r="M38" s="26">
        <f t="shared" si="6"/>
        <v>0</v>
      </c>
      <c r="N38" s="26">
        <f t="shared" si="6"/>
        <v>0</v>
      </c>
      <c r="O38" s="26">
        <f t="shared" si="6"/>
        <v>0</v>
      </c>
      <c r="P38" s="20"/>
      <c r="Q38" s="7" t="str">
        <f>IF(P38="","",VLOOKUP(P38,Sheet2!$A$14:$B$79,2,0))</f>
        <v/>
      </c>
      <c r="R38" s="26"/>
    </row>
    <row r="39" spans="1:18" x14ac:dyDescent="0.15">
      <c r="A39" s="20" t="s">
        <v>1772</v>
      </c>
      <c r="B39" s="24" t="s">
        <v>39</v>
      </c>
      <c r="C39" s="43" t="s">
        <v>2032</v>
      </c>
      <c r="D39" s="43" t="s">
        <v>492</v>
      </c>
      <c r="E39" s="33" t="s">
        <v>2053</v>
      </c>
      <c r="F39" s="33" t="s">
        <v>2053</v>
      </c>
      <c r="G39" s="33">
        <v>50</v>
      </c>
      <c r="H39" s="33">
        <v>50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5" t="s">
        <v>2068</v>
      </c>
      <c r="Q39" s="7" t="str">
        <f>IF(P39="","",VLOOKUP(P39,Sheet2!$A$14:$B$79,2,0))</f>
        <v>急性期一般入院料５</v>
      </c>
      <c r="R39" s="33">
        <v>50</v>
      </c>
    </row>
    <row r="40" spans="1:18" x14ac:dyDescent="0.15">
      <c r="A40" s="20"/>
      <c r="B40" s="24"/>
      <c r="C40" s="43" t="s">
        <v>2033</v>
      </c>
      <c r="D40" s="43"/>
      <c r="E40" s="33"/>
      <c r="F40" s="33"/>
      <c r="G40" s="26">
        <f>SUM(G39)</f>
        <v>50</v>
      </c>
      <c r="H40" s="26">
        <f t="shared" ref="H40:O40" si="7">SUM(H39)</f>
        <v>50</v>
      </c>
      <c r="I40" s="26">
        <f t="shared" si="7"/>
        <v>0</v>
      </c>
      <c r="J40" s="26">
        <f t="shared" si="7"/>
        <v>0</v>
      </c>
      <c r="K40" s="26">
        <f t="shared" si="7"/>
        <v>0</v>
      </c>
      <c r="L40" s="26">
        <f t="shared" si="7"/>
        <v>0</v>
      </c>
      <c r="M40" s="26">
        <f t="shared" si="7"/>
        <v>0</v>
      </c>
      <c r="N40" s="26">
        <f t="shared" si="7"/>
        <v>0</v>
      </c>
      <c r="O40" s="26">
        <f t="shared" si="7"/>
        <v>0</v>
      </c>
      <c r="P40" s="20"/>
      <c r="Q40" s="7" t="str">
        <f>IF(P40="","",VLOOKUP(P40,Sheet2!$A$14:$B$79,2,0))</f>
        <v/>
      </c>
      <c r="R40" s="26"/>
    </row>
    <row r="41" spans="1:18" x14ac:dyDescent="0.15">
      <c r="A41" s="20" t="s">
        <v>1772</v>
      </c>
      <c r="B41" s="24" t="s">
        <v>40</v>
      </c>
      <c r="C41" s="43" t="s">
        <v>158</v>
      </c>
      <c r="D41" s="43" t="s">
        <v>763</v>
      </c>
      <c r="E41" s="33" t="s">
        <v>2053</v>
      </c>
      <c r="F41" s="33" t="s">
        <v>2053</v>
      </c>
      <c r="G41" s="33">
        <v>60</v>
      </c>
      <c r="H41" s="33">
        <v>60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5" t="s">
        <v>2069</v>
      </c>
      <c r="Q41" s="7" t="str">
        <f>IF(P41="","",VLOOKUP(P41,Sheet2!$A$14:$B$79,2,0))</f>
        <v>急性期一般入院料６</v>
      </c>
      <c r="R41" s="33">
        <v>60</v>
      </c>
    </row>
    <row r="42" spans="1:18" x14ac:dyDescent="0.15">
      <c r="A42" s="20"/>
      <c r="B42" s="24"/>
      <c r="C42" s="43" t="s">
        <v>2034</v>
      </c>
      <c r="D42" s="43"/>
      <c r="E42" s="33"/>
      <c r="F42" s="33"/>
      <c r="G42" s="26">
        <f>SUM(G41)</f>
        <v>60</v>
      </c>
      <c r="H42" s="26">
        <f t="shared" ref="H42:O42" si="8">SUM(H41)</f>
        <v>60</v>
      </c>
      <c r="I42" s="26">
        <f t="shared" si="8"/>
        <v>0</v>
      </c>
      <c r="J42" s="26">
        <f t="shared" si="8"/>
        <v>0</v>
      </c>
      <c r="K42" s="26">
        <f t="shared" si="8"/>
        <v>0</v>
      </c>
      <c r="L42" s="26">
        <f t="shared" si="8"/>
        <v>0</v>
      </c>
      <c r="M42" s="26">
        <f t="shared" si="8"/>
        <v>0</v>
      </c>
      <c r="N42" s="26">
        <f t="shared" si="8"/>
        <v>0</v>
      </c>
      <c r="O42" s="26">
        <f t="shared" si="8"/>
        <v>0</v>
      </c>
      <c r="P42" s="20"/>
      <c r="Q42" s="7" t="str">
        <f>IF(P42="","",VLOOKUP(P42,Sheet2!$A$14:$B$79,2,0))</f>
        <v/>
      </c>
      <c r="R42" s="26"/>
    </row>
    <row r="43" spans="1:18" x14ac:dyDescent="0.15">
      <c r="A43" s="20" t="s">
        <v>1772</v>
      </c>
      <c r="B43" s="24" t="s">
        <v>40</v>
      </c>
      <c r="C43" s="43" t="s">
        <v>264</v>
      </c>
      <c r="D43" s="43" t="s">
        <v>534</v>
      </c>
      <c r="E43" s="33" t="s">
        <v>2052</v>
      </c>
      <c r="F43" s="33" t="s">
        <v>2052</v>
      </c>
      <c r="G43" s="33">
        <v>14</v>
      </c>
      <c r="H43" s="33">
        <v>14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5" t="s">
        <v>2070</v>
      </c>
      <c r="Q43" s="7" t="str">
        <f>IF(P43="","",VLOOKUP(P43,Sheet2!$A$14:$B$79,2,0))</f>
        <v>特定集中治療室管理料４</v>
      </c>
      <c r="R43" s="33">
        <v>14</v>
      </c>
    </row>
    <row r="44" spans="1:18" x14ac:dyDescent="0.15">
      <c r="A44" s="20" t="s">
        <v>1772</v>
      </c>
      <c r="B44" s="24" t="s">
        <v>40</v>
      </c>
      <c r="C44" s="43" t="s">
        <v>264</v>
      </c>
      <c r="D44" s="43" t="s">
        <v>543</v>
      </c>
      <c r="E44" s="33" t="s">
        <v>2052</v>
      </c>
      <c r="F44" s="33" t="s">
        <v>2052</v>
      </c>
      <c r="G44" s="33">
        <v>18</v>
      </c>
      <c r="H44" s="33">
        <v>18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5" t="s">
        <v>2071</v>
      </c>
      <c r="Q44" s="7" t="str">
        <f>IF(P44="","",VLOOKUP(P44,Sheet2!$A$14:$B$79,2,0))</f>
        <v>新生児特定集中治療室管理料２</v>
      </c>
      <c r="R44" s="33">
        <v>18</v>
      </c>
    </row>
    <row r="45" spans="1:18" x14ac:dyDescent="0.15">
      <c r="A45" s="20" t="s">
        <v>1772</v>
      </c>
      <c r="B45" s="24" t="s">
        <v>40</v>
      </c>
      <c r="C45" s="43" t="s">
        <v>264</v>
      </c>
      <c r="D45" s="43" t="s">
        <v>544</v>
      </c>
      <c r="E45" s="33" t="s">
        <v>2052</v>
      </c>
      <c r="F45" s="33" t="s">
        <v>2052</v>
      </c>
      <c r="G45" s="33">
        <v>12</v>
      </c>
      <c r="H45" s="33">
        <v>12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5" t="s">
        <v>2072</v>
      </c>
      <c r="Q45" s="7" t="str">
        <f>IF(P45="","",VLOOKUP(P45,Sheet2!$A$14:$B$79,2,0))</f>
        <v>新生児治療回復室入院医療管理料</v>
      </c>
      <c r="R45" s="33">
        <v>12</v>
      </c>
    </row>
    <row r="46" spans="1:18" x14ac:dyDescent="0.15">
      <c r="A46" s="20" t="s">
        <v>1772</v>
      </c>
      <c r="B46" s="24" t="s">
        <v>40</v>
      </c>
      <c r="C46" s="43" t="s">
        <v>264</v>
      </c>
      <c r="D46" s="43" t="s">
        <v>1015</v>
      </c>
      <c r="E46" s="33" t="s">
        <v>2052</v>
      </c>
      <c r="F46" s="33" t="s">
        <v>2052</v>
      </c>
      <c r="G46" s="33">
        <v>8</v>
      </c>
      <c r="H46" s="33">
        <v>8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5" t="s">
        <v>2066</v>
      </c>
      <c r="Q46" s="7" t="str">
        <f>IF(P46="","",VLOOKUP(P46,Sheet2!$A$14:$B$79,2,0))</f>
        <v>ﾊｲｹｱﾕﾆｯﾄ入院医療管理料１</v>
      </c>
      <c r="R46" s="33">
        <v>8</v>
      </c>
    </row>
    <row r="47" spans="1:18" x14ac:dyDescent="0.15">
      <c r="A47" s="20" t="s">
        <v>1772</v>
      </c>
      <c r="B47" s="24" t="s">
        <v>40</v>
      </c>
      <c r="C47" s="43" t="s">
        <v>264</v>
      </c>
      <c r="D47" s="43" t="s">
        <v>533</v>
      </c>
      <c r="E47" s="33" t="s">
        <v>2052</v>
      </c>
      <c r="F47" s="33" t="s">
        <v>2052</v>
      </c>
      <c r="G47" s="33">
        <v>6</v>
      </c>
      <c r="H47" s="33">
        <v>0</v>
      </c>
      <c r="I47" s="33">
        <v>6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5" t="s">
        <v>2066</v>
      </c>
      <c r="Q47" s="7" t="str">
        <f>IF(P47="","",VLOOKUP(P47,Sheet2!$A$14:$B$79,2,0))</f>
        <v>ﾊｲｹｱﾕﾆｯﾄ入院医療管理料１</v>
      </c>
      <c r="R47" s="33">
        <v>6</v>
      </c>
    </row>
    <row r="48" spans="1:18" x14ac:dyDescent="0.15">
      <c r="A48" s="20" t="s">
        <v>1772</v>
      </c>
      <c r="B48" s="24" t="s">
        <v>40</v>
      </c>
      <c r="C48" s="43" t="s">
        <v>264</v>
      </c>
      <c r="D48" s="43" t="s">
        <v>484</v>
      </c>
      <c r="E48" s="33" t="s">
        <v>2053</v>
      </c>
      <c r="F48" s="33" t="s">
        <v>2053</v>
      </c>
      <c r="G48" s="33">
        <v>39</v>
      </c>
      <c r="H48" s="33">
        <v>39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5" t="s">
        <v>2059</v>
      </c>
      <c r="Q48" s="7" t="str">
        <f>IF(P48="","",VLOOKUP(P48,Sheet2!$A$14:$B$79,2,0))</f>
        <v>急性期一般入院料１</v>
      </c>
      <c r="R48" s="33">
        <v>39</v>
      </c>
    </row>
    <row r="49" spans="1:18" x14ac:dyDescent="0.15">
      <c r="A49" s="20" t="s">
        <v>1772</v>
      </c>
      <c r="B49" s="24" t="s">
        <v>40</v>
      </c>
      <c r="C49" s="43" t="s">
        <v>264</v>
      </c>
      <c r="D49" s="43" t="s">
        <v>1011</v>
      </c>
      <c r="E49" s="33" t="s">
        <v>2053</v>
      </c>
      <c r="F49" s="33" t="s">
        <v>2053</v>
      </c>
      <c r="G49" s="33">
        <v>24</v>
      </c>
      <c r="H49" s="33">
        <v>24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5" t="s">
        <v>2067</v>
      </c>
      <c r="Q49" s="7" t="str">
        <f>IF(P49="","",VLOOKUP(P49,Sheet2!$A$14:$B$79,2,0))</f>
        <v>小児入院医療管理料２</v>
      </c>
      <c r="R49" s="33">
        <v>24</v>
      </c>
    </row>
    <row r="50" spans="1:18" x14ac:dyDescent="0.15">
      <c r="A50" s="20" t="s">
        <v>1772</v>
      </c>
      <c r="B50" s="24" t="s">
        <v>40</v>
      </c>
      <c r="C50" s="43" t="s">
        <v>264</v>
      </c>
      <c r="D50" s="43" t="s">
        <v>867</v>
      </c>
      <c r="E50" s="33" t="s">
        <v>2052</v>
      </c>
      <c r="F50" s="33" t="s">
        <v>2052</v>
      </c>
      <c r="G50" s="33">
        <v>26</v>
      </c>
      <c r="H50" s="33">
        <v>26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5" t="s">
        <v>2059</v>
      </c>
      <c r="Q50" s="7" t="str">
        <f>IF(P50="","",VLOOKUP(P50,Sheet2!$A$14:$B$79,2,0))</f>
        <v>急性期一般入院料１</v>
      </c>
      <c r="R50" s="33">
        <v>26</v>
      </c>
    </row>
    <row r="51" spans="1:18" x14ac:dyDescent="0.15">
      <c r="A51" s="20" t="s">
        <v>1772</v>
      </c>
      <c r="B51" s="24" t="s">
        <v>40</v>
      </c>
      <c r="C51" s="43" t="s">
        <v>264</v>
      </c>
      <c r="D51" s="43" t="s">
        <v>2006</v>
      </c>
      <c r="E51" s="33" t="s">
        <v>2053</v>
      </c>
      <c r="F51" s="33" t="s">
        <v>2053</v>
      </c>
      <c r="G51" s="33">
        <v>45</v>
      </c>
      <c r="H51" s="33">
        <v>45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5" t="s">
        <v>2059</v>
      </c>
      <c r="Q51" s="7" t="str">
        <f>IF(P51="","",VLOOKUP(P51,Sheet2!$A$14:$B$79,2,0))</f>
        <v>急性期一般入院料１</v>
      </c>
      <c r="R51" s="33">
        <v>45</v>
      </c>
    </row>
    <row r="52" spans="1:18" x14ac:dyDescent="0.15">
      <c r="A52" s="20" t="s">
        <v>1772</v>
      </c>
      <c r="B52" s="24" t="s">
        <v>40</v>
      </c>
      <c r="C52" s="43" t="s">
        <v>264</v>
      </c>
      <c r="D52" s="43" t="s">
        <v>2007</v>
      </c>
      <c r="E52" s="33" t="s">
        <v>2053</v>
      </c>
      <c r="F52" s="33" t="s">
        <v>2053</v>
      </c>
      <c r="G52" s="33">
        <v>45</v>
      </c>
      <c r="H52" s="33">
        <v>45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5" t="s">
        <v>2059</v>
      </c>
      <c r="Q52" s="7" t="str">
        <f>IF(P52="","",VLOOKUP(P52,Sheet2!$A$14:$B$79,2,0))</f>
        <v>急性期一般入院料１</v>
      </c>
      <c r="R52" s="33">
        <v>45</v>
      </c>
    </row>
    <row r="53" spans="1:18" x14ac:dyDescent="0.15">
      <c r="A53" s="20" t="s">
        <v>1772</v>
      </c>
      <c r="B53" s="24" t="s">
        <v>40</v>
      </c>
      <c r="C53" s="43" t="s">
        <v>264</v>
      </c>
      <c r="D53" s="43" t="s">
        <v>2008</v>
      </c>
      <c r="E53" s="33" t="s">
        <v>2053</v>
      </c>
      <c r="F53" s="33" t="s">
        <v>2053</v>
      </c>
      <c r="G53" s="33">
        <v>48</v>
      </c>
      <c r="H53" s="33">
        <v>48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5" t="s">
        <v>2059</v>
      </c>
      <c r="Q53" s="7" t="str">
        <f>IF(P53="","",VLOOKUP(P53,Sheet2!$A$14:$B$79,2,0))</f>
        <v>急性期一般入院料１</v>
      </c>
      <c r="R53" s="33">
        <v>48</v>
      </c>
    </row>
    <row r="54" spans="1:18" x14ac:dyDescent="0.15">
      <c r="A54" s="20" t="s">
        <v>1772</v>
      </c>
      <c r="B54" s="24" t="s">
        <v>40</v>
      </c>
      <c r="C54" s="43" t="s">
        <v>264</v>
      </c>
      <c r="D54" s="43" t="s">
        <v>2009</v>
      </c>
      <c r="E54" s="33" t="s">
        <v>2053</v>
      </c>
      <c r="F54" s="33" t="s">
        <v>2053</v>
      </c>
      <c r="G54" s="33">
        <v>48</v>
      </c>
      <c r="H54" s="33">
        <v>48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5" t="s">
        <v>2059</v>
      </c>
      <c r="Q54" s="7" t="str">
        <f>IF(P54="","",VLOOKUP(P54,Sheet2!$A$14:$B$79,2,0))</f>
        <v>急性期一般入院料１</v>
      </c>
      <c r="R54" s="33">
        <v>48</v>
      </c>
    </row>
    <row r="55" spans="1:18" x14ac:dyDescent="0.15">
      <c r="A55" s="20" t="s">
        <v>1772</v>
      </c>
      <c r="B55" s="24" t="s">
        <v>40</v>
      </c>
      <c r="C55" s="43" t="s">
        <v>264</v>
      </c>
      <c r="D55" s="43" t="s">
        <v>2010</v>
      </c>
      <c r="E55" s="33" t="s">
        <v>2053</v>
      </c>
      <c r="F55" s="33" t="s">
        <v>2053</v>
      </c>
      <c r="G55" s="33">
        <v>46</v>
      </c>
      <c r="H55" s="33">
        <v>46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5" t="s">
        <v>2059</v>
      </c>
      <c r="Q55" s="7" t="str">
        <f>IF(P55="","",VLOOKUP(P55,Sheet2!$A$14:$B$79,2,0))</f>
        <v>急性期一般入院料１</v>
      </c>
      <c r="R55" s="33">
        <v>46</v>
      </c>
    </row>
    <row r="56" spans="1:18" x14ac:dyDescent="0.15">
      <c r="A56" s="20" t="s">
        <v>1772</v>
      </c>
      <c r="B56" s="24" t="s">
        <v>40</v>
      </c>
      <c r="C56" s="43" t="s">
        <v>264</v>
      </c>
      <c r="D56" s="43" t="s">
        <v>2011</v>
      </c>
      <c r="E56" s="33" t="s">
        <v>2053</v>
      </c>
      <c r="F56" s="33" t="s">
        <v>2053</v>
      </c>
      <c r="G56" s="33">
        <v>48</v>
      </c>
      <c r="H56" s="33">
        <v>48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5" t="s">
        <v>2059</v>
      </c>
      <c r="Q56" s="7" t="str">
        <f>IF(P56="","",VLOOKUP(P56,Sheet2!$A$14:$B$79,2,0))</f>
        <v>急性期一般入院料１</v>
      </c>
      <c r="R56" s="33">
        <v>48</v>
      </c>
    </row>
    <row r="57" spans="1:18" x14ac:dyDescent="0.15">
      <c r="A57" s="20" t="s">
        <v>1772</v>
      </c>
      <c r="B57" s="24" t="s">
        <v>40</v>
      </c>
      <c r="C57" s="43" t="s">
        <v>264</v>
      </c>
      <c r="D57" s="43" t="s">
        <v>2012</v>
      </c>
      <c r="E57" s="33" t="s">
        <v>2053</v>
      </c>
      <c r="F57" s="33" t="s">
        <v>2053</v>
      </c>
      <c r="G57" s="33">
        <v>35</v>
      </c>
      <c r="H57" s="33">
        <v>35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5" t="s">
        <v>2059</v>
      </c>
      <c r="Q57" s="7" t="str">
        <f>IF(P57="","",VLOOKUP(P57,Sheet2!$A$14:$B$79,2,0))</f>
        <v>急性期一般入院料１</v>
      </c>
      <c r="R57" s="33">
        <v>35</v>
      </c>
    </row>
    <row r="58" spans="1:18" x14ac:dyDescent="0.15">
      <c r="A58" s="20" t="s">
        <v>1772</v>
      </c>
      <c r="B58" s="24" t="s">
        <v>40</v>
      </c>
      <c r="C58" s="43" t="s">
        <v>264</v>
      </c>
      <c r="D58" s="43" t="s">
        <v>2013</v>
      </c>
      <c r="E58" s="33" t="s">
        <v>2053</v>
      </c>
      <c r="F58" s="33" t="s">
        <v>2053</v>
      </c>
      <c r="G58" s="33">
        <v>46</v>
      </c>
      <c r="H58" s="33">
        <v>46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5" t="s">
        <v>2059</v>
      </c>
      <c r="Q58" s="7" t="str">
        <f>IF(P58="","",VLOOKUP(P58,Sheet2!$A$14:$B$79,2,0))</f>
        <v>急性期一般入院料１</v>
      </c>
      <c r="R58" s="33">
        <v>46</v>
      </c>
    </row>
    <row r="59" spans="1:18" x14ac:dyDescent="0.15">
      <c r="A59" s="20" t="s">
        <v>1772</v>
      </c>
      <c r="B59" s="24" t="s">
        <v>40</v>
      </c>
      <c r="C59" s="43" t="s">
        <v>264</v>
      </c>
      <c r="D59" s="43" t="s">
        <v>2014</v>
      </c>
      <c r="E59" s="33" t="s">
        <v>2053</v>
      </c>
      <c r="F59" s="33" t="s">
        <v>2053</v>
      </c>
      <c r="G59" s="33">
        <v>44</v>
      </c>
      <c r="H59" s="33">
        <v>44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5" t="s">
        <v>2059</v>
      </c>
      <c r="Q59" s="7" t="str">
        <f>IF(P59="","",VLOOKUP(P59,Sheet2!$A$14:$B$79,2,0))</f>
        <v>急性期一般入院料１</v>
      </c>
      <c r="R59" s="33">
        <v>44</v>
      </c>
    </row>
    <row r="60" spans="1:18" x14ac:dyDescent="0.15">
      <c r="A60" s="20" t="s">
        <v>1772</v>
      </c>
      <c r="B60" s="24" t="s">
        <v>40</v>
      </c>
      <c r="C60" s="43" t="s">
        <v>264</v>
      </c>
      <c r="D60" s="43" t="s">
        <v>2015</v>
      </c>
      <c r="E60" s="33" t="s">
        <v>2053</v>
      </c>
      <c r="F60" s="33" t="s">
        <v>2053</v>
      </c>
      <c r="G60" s="33">
        <v>48</v>
      </c>
      <c r="H60" s="33">
        <v>48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5" t="s">
        <v>2059</v>
      </c>
      <c r="Q60" s="7" t="str">
        <f>IF(P60="","",VLOOKUP(P60,Sheet2!$A$14:$B$79,2,0))</f>
        <v>急性期一般入院料１</v>
      </c>
      <c r="R60" s="33">
        <v>48</v>
      </c>
    </row>
    <row r="61" spans="1:18" x14ac:dyDescent="0.15">
      <c r="A61" s="20"/>
      <c r="B61" s="24"/>
      <c r="C61" s="43" t="s">
        <v>2035</v>
      </c>
      <c r="D61" s="43"/>
      <c r="E61" s="33"/>
      <c r="F61" s="33"/>
      <c r="G61" s="26">
        <f>SUM(G43:G60)</f>
        <v>600</v>
      </c>
      <c r="H61" s="26">
        <f t="shared" ref="H61:O61" si="9">SUM(H43:H60)</f>
        <v>594</v>
      </c>
      <c r="I61" s="26">
        <f t="shared" si="9"/>
        <v>6</v>
      </c>
      <c r="J61" s="26">
        <f t="shared" si="9"/>
        <v>0</v>
      </c>
      <c r="K61" s="26">
        <f t="shared" si="9"/>
        <v>0</v>
      </c>
      <c r="L61" s="26">
        <f t="shared" si="9"/>
        <v>0</v>
      </c>
      <c r="M61" s="26">
        <f t="shared" si="9"/>
        <v>0</v>
      </c>
      <c r="N61" s="26">
        <f t="shared" si="9"/>
        <v>0</v>
      </c>
      <c r="O61" s="26">
        <f t="shared" si="9"/>
        <v>0</v>
      </c>
      <c r="P61" s="20"/>
      <c r="Q61" s="7" t="str">
        <f>IF(P61="","",VLOOKUP(P61,Sheet2!$A$14:$B$79,2,0))</f>
        <v/>
      </c>
      <c r="R61" s="26"/>
    </row>
    <row r="62" spans="1:18" x14ac:dyDescent="0.15">
      <c r="A62" s="20" t="s">
        <v>1772</v>
      </c>
      <c r="B62" s="24" t="s">
        <v>40</v>
      </c>
      <c r="C62" s="43" t="s">
        <v>436</v>
      </c>
      <c r="D62" s="43" t="s">
        <v>968</v>
      </c>
      <c r="E62" s="33" t="s">
        <v>2053</v>
      </c>
      <c r="F62" s="33" t="s">
        <v>2053</v>
      </c>
      <c r="G62" s="33">
        <v>24</v>
      </c>
      <c r="H62" s="33">
        <v>24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/>
      <c r="Q62" s="7" t="str">
        <f>IF(P62="","",VLOOKUP(P62,Sheet2!$A$14:$B$79,2,0))</f>
        <v/>
      </c>
      <c r="R62" s="33">
        <v>0</v>
      </c>
    </row>
    <row r="63" spans="1:18" x14ac:dyDescent="0.15">
      <c r="A63" s="20" t="s">
        <v>1772</v>
      </c>
      <c r="B63" s="24" t="s">
        <v>40</v>
      </c>
      <c r="C63" s="43" t="s">
        <v>436</v>
      </c>
      <c r="D63" s="43" t="s">
        <v>1240</v>
      </c>
      <c r="E63" s="33" t="s">
        <v>2053</v>
      </c>
      <c r="F63" s="33" t="s">
        <v>2053</v>
      </c>
      <c r="G63" s="33">
        <v>38</v>
      </c>
      <c r="H63" s="33">
        <v>38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5" t="s">
        <v>2073</v>
      </c>
      <c r="Q63" s="7" t="str">
        <f>IF(P63="","",VLOOKUP(P63,Sheet2!$A$14:$B$79,2,0))</f>
        <v>急性期一般入院料２</v>
      </c>
      <c r="R63" s="33">
        <v>38</v>
      </c>
    </row>
    <row r="64" spans="1:18" x14ac:dyDescent="0.15">
      <c r="A64" s="20" t="s">
        <v>1772</v>
      </c>
      <c r="B64" s="24" t="s">
        <v>40</v>
      </c>
      <c r="C64" s="43" t="s">
        <v>436</v>
      </c>
      <c r="D64" s="43" t="s">
        <v>1241</v>
      </c>
      <c r="E64" s="33" t="s">
        <v>2053</v>
      </c>
      <c r="F64" s="33" t="s">
        <v>2053</v>
      </c>
      <c r="G64" s="33">
        <v>39</v>
      </c>
      <c r="H64" s="33">
        <v>39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/>
      <c r="Q64" s="7" t="str">
        <f>IF(P64="","",VLOOKUP(P64,Sheet2!$A$14:$B$79,2,0))</f>
        <v/>
      </c>
      <c r="R64" s="33">
        <v>0</v>
      </c>
    </row>
    <row r="65" spans="1:18" x14ac:dyDescent="0.15">
      <c r="A65" s="20" t="s">
        <v>1772</v>
      </c>
      <c r="B65" s="24" t="s">
        <v>40</v>
      </c>
      <c r="C65" s="43" t="s">
        <v>436</v>
      </c>
      <c r="D65" s="43" t="s">
        <v>1242</v>
      </c>
      <c r="E65" s="33" t="s">
        <v>2053</v>
      </c>
      <c r="F65" s="33" t="s">
        <v>2053</v>
      </c>
      <c r="G65" s="33">
        <v>41</v>
      </c>
      <c r="H65" s="33">
        <v>41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5" t="s">
        <v>2074</v>
      </c>
      <c r="Q65" s="7" t="str">
        <f>IF(P65="","",VLOOKUP(P65,Sheet2!$A$14:$B$79,2,0))</f>
        <v>急性期一般入院料７</v>
      </c>
      <c r="R65" s="33">
        <v>41</v>
      </c>
    </row>
    <row r="66" spans="1:18" x14ac:dyDescent="0.15">
      <c r="A66" s="20" t="s">
        <v>1772</v>
      </c>
      <c r="B66" s="24" t="s">
        <v>40</v>
      </c>
      <c r="C66" s="43" t="s">
        <v>436</v>
      </c>
      <c r="D66" s="43" t="s">
        <v>1243</v>
      </c>
      <c r="E66" s="33" t="s">
        <v>2053</v>
      </c>
      <c r="F66" s="33" t="s">
        <v>2053</v>
      </c>
      <c r="G66" s="33">
        <v>28</v>
      </c>
      <c r="H66" s="33">
        <v>28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/>
      <c r="Q66" s="7" t="str">
        <f>IF(P66="","",VLOOKUP(P66,Sheet2!$A$14:$B$79,2,0))</f>
        <v/>
      </c>
      <c r="R66" s="33">
        <v>0</v>
      </c>
    </row>
    <row r="67" spans="1:18" x14ac:dyDescent="0.15">
      <c r="A67" s="20"/>
      <c r="B67" s="24"/>
      <c r="C67" s="43" t="s">
        <v>2036</v>
      </c>
      <c r="D67" s="43"/>
      <c r="E67" s="33"/>
      <c r="F67" s="33"/>
      <c r="G67" s="26">
        <f>SUM(G62:G66)</f>
        <v>170</v>
      </c>
      <c r="H67" s="26">
        <f t="shared" ref="H67:O67" si="10">SUM(H62:H66)</f>
        <v>170</v>
      </c>
      <c r="I67" s="26">
        <f t="shared" si="10"/>
        <v>0</v>
      </c>
      <c r="J67" s="26">
        <f t="shared" si="10"/>
        <v>0</v>
      </c>
      <c r="K67" s="26">
        <f t="shared" si="10"/>
        <v>0</v>
      </c>
      <c r="L67" s="26">
        <f t="shared" si="10"/>
        <v>0</v>
      </c>
      <c r="M67" s="26">
        <f t="shared" si="10"/>
        <v>0</v>
      </c>
      <c r="N67" s="26">
        <f t="shared" si="10"/>
        <v>0</v>
      </c>
      <c r="O67" s="26">
        <f t="shared" si="10"/>
        <v>0</v>
      </c>
      <c r="P67" s="20"/>
      <c r="Q67" s="7" t="str">
        <f>IF(P67="","",VLOOKUP(P67,Sheet2!$A$14:$B$79,2,0))</f>
        <v/>
      </c>
      <c r="R67" s="26"/>
    </row>
    <row r="68" spans="1:18" x14ac:dyDescent="0.15">
      <c r="A68" s="20" t="s">
        <v>1772</v>
      </c>
      <c r="B68" s="24" t="s">
        <v>40</v>
      </c>
      <c r="C68" s="43" t="s">
        <v>382</v>
      </c>
      <c r="D68" s="43" t="s">
        <v>531</v>
      </c>
      <c r="E68" s="33" t="s">
        <v>2051</v>
      </c>
      <c r="F68" s="33" t="s">
        <v>2051</v>
      </c>
      <c r="G68" s="33">
        <v>60</v>
      </c>
      <c r="H68" s="33">
        <v>60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5" t="s">
        <v>2060</v>
      </c>
      <c r="Q68" s="7" t="str">
        <f>IF(P68="","",VLOOKUP(P68,Sheet2!$A$14:$B$79,2,0))</f>
        <v>地域一般入院料３</v>
      </c>
      <c r="R68" s="33">
        <v>60</v>
      </c>
    </row>
    <row r="69" spans="1:18" x14ac:dyDescent="0.15">
      <c r="A69" s="20"/>
      <c r="B69" s="24"/>
      <c r="C69" s="43" t="s">
        <v>2037</v>
      </c>
      <c r="D69" s="43"/>
      <c r="E69" s="33"/>
      <c r="F69" s="33"/>
      <c r="G69" s="26">
        <f>SUM(G68)</f>
        <v>60</v>
      </c>
      <c r="H69" s="26">
        <f t="shared" ref="H69:O69" si="11">SUM(H68)</f>
        <v>60</v>
      </c>
      <c r="I69" s="26">
        <f t="shared" si="11"/>
        <v>0</v>
      </c>
      <c r="J69" s="26">
        <f t="shared" si="11"/>
        <v>0</v>
      </c>
      <c r="K69" s="26">
        <f t="shared" si="11"/>
        <v>0</v>
      </c>
      <c r="L69" s="26">
        <f t="shared" si="11"/>
        <v>0</v>
      </c>
      <c r="M69" s="26">
        <f t="shared" si="11"/>
        <v>0</v>
      </c>
      <c r="N69" s="26">
        <f t="shared" si="11"/>
        <v>0</v>
      </c>
      <c r="O69" s="26">
        <f t="shared" si="11"/>
        <v>0</v>
      </c>
      <c r="P69" s="20"/>
      <c r="Q69" s="7" t="str">
        <f>IF(P69="","",VLOOKUP(P69,Sheet2!$A$14:$B$79,2,0))</f>
        <v/>
      </c>
      <c r="R69" s="26"/>
    </row>
    <row r="70" spans="1:18" x14ac:dyDescent="0.15">
      <c r="A70" s="20" t="s">
        <v>1772</v>
      </c>
      <c r="B70" s="24" t="s">
        <v>40</v>
      </c>
      <c r="C70" s="43" t="s">
        <v>167</v>
      </c>
      <c r="D70" s="43" t="s">
        <v>761</v>
      </c>
      <c r="E70" s="33" t="s">
        <v>2051</v>
      </c>
      <c r="F70" s="33" t="s">
        <v>2051</v>
      </c>
      <c r="G70" s="33">
        <v>0</v>
      </c>
      <c r="H70" s="33">
        <v>0</v>
      </c>
      <c r="I70" s="33">
        <v>0</v>
      </c>
      <c r="J70" s="33">
        <v>51</v>
      </c>
      <c r="K70" s="33">
        <v>51</v>
      </c>
      <c r="L70" s="33">
        <v>0</v>
      </c>
      <c r="M70" s="33">
        <v>0</v>
      </c>
      <c r="N70" s="33">
        <v>0</v>
      </c>
      <c r="O70" s="33">
        <v>0</v>
      </c>
      <c r="P70" s="35" t="s">
        <v>2056</v>
      </c>
      <c r="Q70" s="7" t="str">
        <f>IF(P70="","",VLOOKUP(P70,Sheet2!$A$14:$B$79,2,0))</f>
        <v>療養病棟入院料１</v>
      </c>
      <c r="R70" s="33">
        <v>51</v>
      </c>
    </row>
    <row r="71" spans="1:18" x14ac:dyDescent="0.15">
      <c r="A71" s="20"/>
      <c r="B71" s="24"/>
      <c r="C71" s="43" t="s">
        <v>2038</v>
      </c>
      <c r="D71" s="43"/>
      <c r="E71" s="33"/>
      <c r="F71" s="33"/>
      <c r="G71" s="26">
        <f>SUM(G70)</f>
        <v>0</v>
      </c>
      <c r="H71" s="26">
        <f t="shared" ref="H71:O71" si="12">SUM(H70)</f>
        <v>0</v>
      </c>
      <c r="I71" s="26">
        <f t="shared" si="12"/>
        <v>0</v>
      </c>
      <c r="J71" s="26">
        <f t="shared" si="12"/>
        <v>51</v>
      </c>
      <c r="K71" s="26">
        <f t="shared" si="12"/>
        <v>51</v>
      </c>
      <c r="L71" s="26">
        <f t="shared" si="12"/>
        <v>0</v>
      </c>
      <c r="M71" s="26">
        <f t="shared" si="12"/>
        <v>0</v>
      </c>
      <c r="N71" s="26">
        <f t="shared" si="12"/>
        <v>0</v>
      </c>
      <c r="O71" s="26">
        <f t="shared" si="12"/>
        <v>0</v>
      </c>
      <c r="P71" s="20"/>
      <c r="Q71" s="7" t="str">
        <f>IF(P71="","",VLOOKUP(P71,Sheet2!$A$14:$B$79,2,0))</f>
        <v/>
      </c>
      <c r="R71" s="26"/>
    </row>
    <row r="72" spans="1:18" x14ac:dyDescent="0.15">
      <c r="A72" s="20" t="s">
        <v>1772</v>
      </c>
      <c r="B72" s="24" t="s">
        <v>29</v>
      </c>
      <c r="C72" s="43" t="s">
        <v>423</v>
      </c>
      <c r="D72" s="43" t="s">
        <v>483</v>
      </c>
      <c r="E72" s="33" t="s">
        <v>2053</v>
      </c>
      <c r="F72" s="33" t="s">
        <v>2053</v>
      </c>
      <c r="G72" s="33">
        <v>0</v>
      </c>
      <c r="H72" s="33">
        <v>0</v>
      </c>
      <c r="I72" s="33">
        <v>0</v>
      </c>
      <c r="J72" s="33">
        <v>60</v>
      </c>
      <c r="K72" s="33">
        <v>60</v>
      </c>
      <c r="L72" s="33">
        <v>0</v>
      </c>
      <c r="M72" s="33">
        <v>0</v>
      </c>
      <c r="N72" s="33">
        <v>0</v>
      </c>
      <c r="O72" s="33">
        <v>0</v>
      </c>
      <c r="P72" s="35" t="s">
        <v>2061</v>
      </c>
      <c r="Q72" s="7" t="str">
        <f>IF(P72="","",VLOOKUP(P72,Sheet2!$A$14:$B$79,2,0))</f>
        <v>地域包括ケア病棟入院料２</v>
      </c>
      <c r="R72" s="33">
        <v>60</v>
      </c>
    </row>
    <row r="73" spans="1:18" x14ac:dyDescent="0.15">
      <c r="A73" s="20" t="s">
        <v>1772</v>
      </c>
      <c r="B73" s="24" t="s">
        <v>29</v>
      </c>
      <c r="C73" s="43" t="s">
        <v>423</v>
      </c>
      <c r="D73" s="43" t="s">
        <v>517</v>
      </c>
      <c r="E73" s="33" t="s">
        <v>2054</v>
      </c>
      <c r="F73" s="33" t="s">
        <v>2051</v>
      </c>
      <c r="G73" s="33">
        <v>0</v>
      </c>
      <c r="H73" s="33">
        <v>0</v>
      </c>
      <c r="I73" s="33">
        <v>0</v>
      </c>
      <c r="J73" s="33">
        <v>34</v>
      </c>
      <c r="K73" s="33">
        <v>34</v>
      </c>
      <c r="L73" s="33">
        <v>0</v>
      </c>
      <c r="M73" s="33">
        <v>0</v>
      </c>
      <c r="N73" s="33">
        <v>0</v>
      </c>
      <c r="O73" s="33">
        <v>0</v>
      </c>
      <c r="P73" s="35" t="s">
        <v>2056</v>
      </c>
      <c r="Q73" s="7" t="str">
        <f>IF(P73="","",VLOOKUP(P73,Sheet2!$A$14:$B$79,2,0))</f>
        <v>療養病棟入院料１</v>
      </c>
      <c r="R73" s="33">
        <v>34</v>
      </c>
    </row>
    <row r="74" spans="1:18" x14ac:dyDescent="0.15">
      <c r="A74" s="20" t="s">
        <v>1772</v>
      </c>
      <c r="B74" s="24" t="s">
        <v>29</v>
      </c>
      <c r="C74" s="43" t="s">
        <v>423</v>
      </c>
      <c r="D74" s="43" t="s">
        <v>516</v>
      </c>
      <c r="E74" s="33" t="s">
        <v>2051</v>
      </c>
      <c r="F74" s="33" t="s">
        <v>2051</v>
      </c>
      <c r="G74" s="33">
        <v>0</v>
      </c>
      <c r="H74" s="33">
        <v>0</v>
      </c>
      <c r="I74" s="33">
        <v>0</v>
      </c>
      <c r="J74" s="33">
        <v>36</v>
      </c>
      <c r="K74" s="33">
        <v>36</v>
      </c>
      <c r="L74" s="33">
        <v>0</v>
      </c>
      <c r="M74" s="33">
        <v>0</v>
      </c>
      <c r="N74" s="33">
        <v>0</v>
      </c>
      <c r="O74" s="33">
        <v>0</v>
      </c>
      <c r="P74" s="35" t="s">
        <v>2056</v>
      </c>
      <c r="Q74" s="7" t="str">
        <f>IF(P74="","",VLOOKUP(P74,Sheet2!$A$14:$B$79,2,0))</f>
        <v>療養病棟入院料１</v>
      </c>
      <c r="R74" s="33">
        <v>36</v>
      </c>
    </row>
    <row r="75" spans="1:18" x14ac:dyDescent="0.15">
      <c r="A75" s="20" t="s">
        <v>1772</v>
      </c>
      <c r="B75" s="24" t="s">
        <v>29</v>
      </c>
      <c r="C75" s="43" t="s">
        <v>423</v>
      </c>
      <c r="D75" s="43" t="s">
        <v>484</v>
      </c>
      <c r="E75" s="33" t="s">
        <v>2051</v>
      </c>
      <c r="F75" s="33" t="s">
        <v>2051</v>
      </c>
      <c r="G75" s="33">
        <v>0</v>
      </c>
      <c r="H75" s="33">
        <v>0</v>
      </c>
      <c r="I75" s="33">
        <v>0</v>
      </c>
      <c r="J75" s="33">
        <v>60</v>
      </c>
      <c r="K75" s="33">
        <v>60</v>
      </c>
      <c r="L75" s="33">
        <v>0</v>
      </c>
      <c r="M75" s="33">
        <v>0</v>
      </c>
      <c r="N75" s="33">
        <v>0</v>
      </c>
      <c r="O75" s="33">
        <v>0</v>
      </c>
      <c r="P75" s="35" t="s">
        <v>2056</v>
      </c>
      <c r="Q75" s="7" t="str">
        <f>IF(P75="","",VLOOKUP(P75,Sheet2!$A$14:$B$79,2,0))</f>
        <v>療養病棟入院料１</v>
      </c>
      <c r="R75" s="33">
        <v>60</v>
      </c>
    </row>
    <row r="76" spans="1:18" x14ac:dyDescent="0.15">
      <c r="A76" s="20" t="s">
        <v>1772</v>
      </c>
      <c r="B76" s="24" t="s">
        <v>29</v>
      </c>
      <c r="C76" s="43" t="s">
        <v>423</v>
      </c>
      <c r="D76" s="43" t="s">
        <v>485</v>
      </c>
      <c r="E76" s="33" t="s">
        <v>2051</v>
      </c>
      <c r="F76" s="33" t="s">
        <v>2051</v>
      </c>
      <c r="G76" s="33">
        <v>0</v>
      </c>
      <c r="H76" s="33">
        <v>0</v>
      </c>
      <c r="I76" s="33">
        <v>0</v>
      </c>
      <c r="J76" s="33">
        <v>60</v>
      </c>
      <c r="K76" s="33">
        <v>60</v>
      </c>
      <c r="L76" s="33">
        <v>0</v>
      </c>
      <c r="M76" s="33">
        <v>0</v>
      </c>
      <c r="N76" s="33">
        <v>0</v>
      </c>
      <c r="O76" s="33">
        <v>0</v>
      </c>
      <c r="P76" s="35" t="s">
        <v>2056</v>
      </c>
      <c r="Q76" s="7" t="str">
        <f>IF(P76="","",VLOOKUP(P76,Sheet2!$A$14:$B$79,2,0))</f>
        <v>療養病棟入院料１</v>
      </c>
      <c r="R76" s="33">
        <v>60</v>
      </c>
    </row>
    <row r="77" spans="1:18" x14ac:dyDescent="0.15">
      <c r="A77" s="20"/>
      <c r="B77" s="24"/>
      <c r="C77" s="43" t="s">
        <v>2039</v>
      </c>
      <c r="D77" s="43"/>
      <c r="E77" s="33"/>
      <c r="F77" s="33"/>
      <c r="G77" s="26">
        <f>SUM(G72:G76)</f>
        <v>0</v>
      </c>
      <c r="H77" s="26">
        <f t="shared" ref="H77:O77" si="13">SUM(H72:H76)</f>
        <v>0</v>
      </c>
      <c r="I77" s="26">
        <f t="shared" si="13"/>
        <v>0</v>
      </c>
      <c r="J77" s="26">
        <f t="shared" si="13"/>
        <v>250</v>
      </c>
      <c r="K77" s="26">
        <f t="shared" si="13"/>
        <v>250</v>
      </c>
      <c r="L77" s="26">
        <f t="shared" si="13"/>
        <v>0</v>
      </c>
      <c r="M77" s="26">
        <f t="shared" si="13"/>
        <v>0</v>
      </c>
      <c r="N77" s="26">
        <f t="shared" si="13"/>
        <v>0</v>
      </c>
      <c r="O77" s="26">
        <f t="shared" si="13"/>
        <v>0</v>
      </c>
      <c r="P77" s="20"/>
      <c r="Q77" s="7" t="str">
        <f>IF(P77="","",VLOOKUP(P77,Sheet2!$A$14:$B$79,2,0))</f>
        <v/>
      </c>
      <c r="R77" s="26"/>
    </row>
    <row r="78" spans="1:18" x14ac:dyDescent="0.15">
      <c r="A78" s="20" t="s">
        <v>1772</v>
      </c>
      <c r="B78" s="24" t="s">
        <v>29</v>
      </c>
      <c r="C78" s="43" t="s">
        <v>284</v>
      </c>
      <c r="D78" s="43" t="s">
        <v>1057</v>
      </c>
      <c r="E78" s="33" t="s">
        <v>2051</v>
      </c>
      <c r="F78" s="33" t="s">
        <v>2051</v>
      </c>
      <c r="G78" s="33">
        <v>0</v>
      </c>
      <c r="H78" s="33">
        <v>0</v>
      </c>
      <c r="I78" s="33">
        <v>0</v>
      </c>
      <c r="J78" s="33">
        <v>56</v>
      </c>
      <c r="K78" s="33">
        <v>56</v>
      </c>
      <c r="L78" s="33">
        <v>0</v>
      </c>
      <c r="M78" s="33">
        <v>0</v>
      </c>
      <c r="N78" s="33">
        <v>0</v>
      </c>
      <c r="O78" s="33">
        <v>0</v>
      </c>
      <c r="P78" s="35" t="s">
        <v>2075</v>
      </c>
      <c r="Q78" s="7" t="str">
        <f>IF(P78="","",VLOOKUP(P78,Sheet2!$A$14:$B$79,2,0))</f>
        <v>療養病棟入院料２</v>
      </c>
      <c r="R78" s="33">
        <v>56</v>
      </c>
    </row>
    <row r="79" spans="1:18" x14ac:dyDescent="0.15">
      <c r="A79" s="20" t="s">
        <v>1772</v>
      </c>
      <c r="B79" s="24" t="s">
        <v>29</v>
      </c>
      <c r="C79" s="43" t="s">
        <v>284</v>
      </c>
      <c r="D79" s="43" t="s">
        <v>1053</v>
      </c>
      <c r="E79" s="33" t="s">
        <v>2051</v>
      </c>
      <c r="F79" s="33" t="s">
        <v>2051</v>
      </c>
      <c r="G79" s="33">
        <v>0</v>
      </c>
      <c r="H79" s="33">
        <v>0</v>
      </c>
      <c r="I79" s="33">
        <v>0</v>
      </c>
      <c r="J79" s="33">
        <v>56</v>
      </c>
      <c r="K79" s="33">
        <v>56</v>
      </c>
      <c r="L79" s="33">
        <v>0</v>
      </c>
      <c r="M79" s="33">
        <v>0</v>
      </c>
      <c r="N79" s="33">
        <v>0</v>
      </c>
      <c r="O79" s="33">
        <v>0</v>
      </c>
      <c r="P79" s="35" t="s">
        <v>2075</v>
      </c>
      <c r="Q79" s="7" t="str">
        <f>IF(P79="","",VLOOKUP(P79,Sheet2!$A$14:$B$79,2,0))</f>
        <v>療養病棟入院料２</v>
      </c>
      <c r="R79" s="33">
        <v>56</v>
      </c>
    </row>
    <row r="80" spans="1:18" x14ac:dyDescent="0.15">
      <c r="A80" s="20" t="s">
        <v>1772</v>
      </c>
      <c r="B80" s="24" t="s">
        <v>29</v>
      </c>
      <c r="C80" s="43" t="s">
        <v>284</v>
      </c>
      <c r="D80" s="43" t="s">
        <v>1054</v>
      </c>
      <c r="E80" s="33" t="s">
        <v>2051</v>
      </c>
      <c r="F80" s="33" t="s">
        <v>2051</v>
      </c>
      <c r="G80" s="33">
        <v>0</v>
      </c>
      <c r="H80" s="33">
        <v>0</v>
      </c>
      <c r="I80" s="33">
        <v>0</v>
      </c>
      <c r="J80" s="33">
        <v>60</v>
      </c>
      <c r="K80" s="33">
        <v>60</v>
      </c>
      <c r="L80" s="33">
        <v>0</v>
      </c>
      <c r="M80" s="33">
        <v>0</v>
      </c>
      <c r="N80" s="33">
        <v>0</v>
      </c>
      <c r="O80" s="33">
        <v>0</v>
      </c>
      <c r="P80" s="35" t="s">
        <v>2075</v>
      </c>
      <c r="Q80" s="7" t="str">
        <f>IF(P80="","",VLOOKUP(P80,Sheet2!$A$14:$B$79,2,0))</f>
        <v>療養病棟入院料２</v>
      </c>
      <c r="R80" s="33">
        <v>60</v>
      </c>
    </row>
    <row r="81" spans="1:18" x14ac:dyDescent="0.15">
      <c r="A81" s="20" t="s">
        <v>1772</v>
      </c>
      <c r="B81" s="24" t="s">
        <v>29</v>
      </c>
      <c r="C81" s="43" t="s">
        <v>284</v>
      </c>
      <c r="D81" s="43" t="s">
        <v>1055</v>
      </c>
      <c r="E81" s="33" t="s">
        <v>2051</v>
      </c>
      <c r="F81" s="33" t="s">
        <v>2051</v>
      </c>
      <c r="G81" s="33">
        <v>0</v>
      </c>
      <c r="H81" s="33">
        <v>0</v>
      </c>
      <c r="I81" s="33">
        <v>0</v>
      </c>
      <c r="J81" s="33">
        <v>60</v>
      </c>
      <c r="K81" s="33">
        <v>60</v>
      </c>
      <c r="L81" s="33">
        <v>0</v>
      </c>
      <c r="M81" s="33">
        <v>60</v>
      </c>
      <c r="N81" s="33">
        <v>60</v>
      </c>
      <c r="O81" s="33">
        <v>0</v>
      </c>
      <c r="P81" s="33"/>
      <c r="Q81" s="7" t="str">
        <f>IF(P81="","",VLOOKUP(P81,Sheet2!$A$14:$B$79,2,0))</f>
        <v/>
      </c>
      <c r="R81" s="33">
        <v>0</v>
      </c>
    </row>
    <row r="82" spans="1:18" x14ac:dyDescent="0.15">
      <c r="A82" s="20" t="s">
        <v>1772</v>
      </c>
      <c r="B82" s="24" t="s">
        <v>29</v>
      </c>
      <c r="C82" s="43" t="s">
        <v>284</v>
      </c>
      <c r="D82" s="43" t="s">
        <v>1056</v>
      </c>
      <c r="E82" s="33" t="s">
        <v>2051</v>
      </c>
      <c r="F82" s="33" t="s">
        <v>2051</v>
      </c>
      <c r="G82" s="33">
        <v>0</v>
      </c>
      <c r="H82" s="33">
        <v>0</v>
      </c>
      <c r="I82" s="33">
        <v>0</v>
      </c>
      <c r="J82" s="33">
        <v>60</v>
      </c>
      <c r="K82" s="33">
        <v>60</v>
      </c>
      <c r="L82" s="33">
        <v>0</v>
      </c>
      <c r="M82" s="33">
        <v>60</v>
      </c>
      <c r="N82" s="33">
        <v>60</v>
      </c>
      <c r="O82" s="33">
        <v>0</v>
      </c>
      <c r="P82" s="33"/>
      <c r="Q82" s="7" t="str">
        <f>IF(P82="","",VLOOKUP(P82,Sheet2!$A$14:$B$79,2,0))</f>
        <v/>
      </c>
      <c r="R82" s="33">
        <v>0</v>
      </c>
    </row>
    <row r="83" spans="1:18" x14ac:dyDescent="0.15">
      <c r="A83" s="20"/>
      <c r="B83" s="24"/>
      <c r="C83" s="43" t="s">
        <v>2040</v>
      </c>
      <c r="D83" s="43"/>
      <c r="E83" s="33"/>
      <c r="F83" s="33"/>
      <c r="G83" s="26">
        <f>SUM(G78:G82)</f>
        <v>0</v>
      </c>
      <c r="H83" s="26">
        <f t="shared" ref="H83:O83" si="14">SUM(H78:H82)</f>
        <v>0</v>
      </c>
      <c r="I83" s="26">
        <f t="shared" si="14"/>
        <v>0</v>
      </c>
      <c r="J83" s="26">
        <f t="shared" si="14"/>
        <v>292</v>
      </c>
      <c r="K83" s="26">
        <f t="shared" si="14"/>
        <v>292</v>
      </c>
      <c r="L83" s="26">
        <f t="shared" si="14"/>
        <v>0</v>
      </c>
      <c r="M83" s="26">
        <f t="shared" si="14"/>
        <v>120</v>
      </c>
      <c r="N83" s="26">
        <f t="shared" si="14"/>
        <v>120</v>
      </c>
      <c r="O83" s="26">
        <f t="shared" si="14"/>
        <v>0</v>
      </c>
      <c r="P83" s="20"/>
      <c r="Q83" s="7" t="str">
        <f>IF(P83="","",VLOOKUP(P83,Sheet2!$A$14:$B$79,2,0))</f>
        <v/>
      </c>
      <c r="R83" s="26"/>
    </row>
    <row r="84" spans="1:18" x14ac:dyDescent="0.15">
      <c r="A84" s="20" t="s">
        <v>1772</v>
      </c>
      <c r="B84" s="24" t="s">
        <v>29</v>
      </c>
      <c r="C84" s="43" t="s">
        <v>2016</v>
      </c>
      <c r="D84" s="43" t="s">
        <v>492</v>
      </c>
      <c r="E84" s="33" t="s">
        <v>2053</v>
      </c>
      <c r="F84" s="33" t="s">
        <v>2053</v>
      </c>
      <c r="G84" s="33">
        <v>50</v>
      </c>
      <c r="H84" s="33">
        <v>48</v>
      </c>
      <c r="I84" s="33">
        <v>2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5" t="s">
        <v>2068</v>
      </c>
      <c r="Q84" s="7" t="str">
        <f>IF(P84="","",VLOOKUP(P84,Sheet2!$A$14:$B$79,2,0))</f>
        <v>急性期一般入院料５</v>
      </c>
      <c r="R84" s="33">
        <v>50</v>
      </c>
    </row>
    <row r="85" spans="1:18" x14ac:dyDescent="0.15">
      <c r="A85" s="20" t="s">
        <v>1772</v>
      </c>
      <c r="B85" s="24" t="s">
        <v>29</v>
      </c>
      <c r="C85" s="43" t="s">
        <v>2016</v>
      </c>
      <c r="D85" s="43" t="s">
        <v>493</v>
      </c>
      <c r="E85" s="33" t="s">
        <v>2051</v>
      </c>
      <c r="F85" s="33" t="s">
        <v>2054</v>
      </c>
      <c r="G85" s="33">
        <v>0</v>
      </c>
      <c r="H85" s="33">
        <v>0</v>
      </c>
      <c r="I85" s="33">
        <v>0</v>
      </c>
      <c r="J85" s="33">
        <v>54</v>
      </c>
      <c r="K85" s="33">
        <v>52</v>
      </c>
      <c r="L85" s="33">
        <v>2</v>
      </c>
      <c r="M85" s="33">
        <v>0</v>
      </c>
      <c r="N85" s="33">
        <v>0</v>
      </c>
      <c r="O85" s="33">
        <v>0</v>
      </c>
      <c r="P85" s="35" t="s">
        <v>2056</v>
      </c>
      <c r="Q85" s="7" t="str">
        <f>IF(P85="","",VLOOKUP(P85,Sheet2!$A$14:$B$79,2,0))</f>
        <v>療養病棟入院料１</v>
      </c>
      <c r="R85" s="33">
        <v>54</v>
      </c>
    </row>
    <row r="86" spans="1:18" x14ac:dyDescent="0.15">
      <c r="A86" s="20"/>
      <c r="B86" s="24"/>
      <c r="C86" s="43" t="s">
        <v>2041</v>
      </c>
      <c r="D86" s="43"/>
      <c r="E86" s="33"/>
      <c r="F86" s="33"/>
      <c r="G86" s="26">
        <f>SUM(G84:G85)</f>
        <v>50</v>
      </c>
      <c r="H86" s="26">
        <f t="shared" ref="H86:O86" si="15">SUM(H84:H85)</f>
        <v>48</v>
      </c>
      <c r="I86" s="26">
        <f t="shared" si="15"/>
        <v>2</v>
      </c>
      <c r="J86" s="26">
        <f t="shared" si="15"/>
        <v>54</v>
      </c>
      <c r="K86" s="26">
        <f t="shared" si="15"/>
        <v>52</v>
      </c>
      <c r="L86" s="26">
        <f t="shared" si="15"/>
        <v>2</v>
      </c>
      <c r="M86" s="26">
        <f t="shared" si="15"/>
        <v>0</v>
      </c>
      <c r="N86" s="26">
        <f t="shared" si="15"/>
        <v>0</v>
      </c>
      <c r="O86" s="26">
        <f t="shared" si="15"/>
        <v>0</v>
      </c>
      <c r="P86" s="20"/>
      <c r="Q86" s="7" t="str">
        <f>IF(P86="","",VLOOKUP(P86,Sheet2!$A$14:$B$79,2,0))</f>
        <v/>
      </c>
      <c r="R86" s="26"/>
    </row>
    <row r="87" spans="1:18" x14ac:dyDescent="0.15">
      <c r="A87" s="20" t="s">
        <v>1772</v>
      </c>
      <c r="B87" s="24" t="s">
        <v>29</v>
      </c>
      <c r="C87" s="43" t="s">
        <v>2017</v>
      </c>
      <c r="D87" s="43" t="s">
        <v>1108</v>
      </c>
      <c r="E87" s="33" t="s">
        <v>2051</v>
      </c>
      <c r="F87" s="33" t="s">
        <v>2054</v>
      </c>
      <c r="G87" s="33">
        <v>38</v>
      </c>
      <c r="H87" s="33">
        <v>38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5" t="s">
        <v>2060</v>
      </c>
      <c r="Q87" s="7" t="str">
        <f>IF(P87="","",VLOOKUP(P87,Sheet2!$A$14:$B$79,2,0))</f>
        <v>地域一般入院料３</v>
      </c>
      <c r="R87" s="33">
        <v>38</v>
      </c>
    </row>
    <row r="88" spans="1:18" x14ac:dyDescent="0.15">
      <c r="A88" s="20"/>
      <c r="B88" s="24"/>
      <c r="C88" s="43" t="s">
        <v>2042</v>
      </c>
      <c r="D88" s="43"/>
      <c r="E88" s="33"/>
      <c r="F88" s="33"/>
      <c r="G88" s="26">
        <f>SUM(G87)</f>
        <v>38</v>
      </c>
      <c r="H88" s="26">
        <f t="shared" ref="H88:O88" si="16">SUM(H87)</f>
        <v>38</v>
      </c>
      <c r="I88" s="26">
        <f t="shared" si="16"/>
        <v>0</v>
      </c>
      <c r="J88" s="26">
        <f t="shared" si="16"/>
        <v>0</v>
      </c>
      <c r="K88" s="26">
        <f t="shared" si="16"/>
        <v>0</v>
      </c>
      <c r="L88" s="26">
        <f t="shared" si="16"/>
        <v>0</v>
      </c>
      <c r="M88" s="26">
        <f t="shared" si="16"/>
        <v>0</v>
      </c>
      <c r="N88" s="26">
        <f t="shared" si="16"/>
        <v>0</v>
      </c>
      <c r="O88" s="26">
        <f t="shared" si="16"/>
        <v>0</v>
      </c>
      <c r="P88" s="20"/>
      <c r="Q88" s="7" t="str">
        <f>IF(P88="","",VLOOKUP(P88,Sheet2!$A$14:$B$79,2,0))</f>
        <v/>
      </c>
      <c r="R88" s="26"/>
    </row>
    <row r="89" spans="1:18" x14ac:dyDescent="0.15">
      <c r="A89" s="20" t="s">
        <v>1772</v>
      </c>
      <c r="B89" s="24" t="s">
        <v>29</v>
      </c>
      <c r="C89" s="43" t="s">
        <v>372</v>
      </c>
      <c r="D89" s="43" t="s">
        <v>2018</v>
      </c>
      <c r="E89" s="33" t="s">
        <v>2051</v>
      </c>
      <c r="F89" s="33" t="s">
        <v>2051</v>
      </c>
      <c r="G89" s="33">
        <v>0</v>
      </c>
      <c r="H89" s="33">
        <v>0</v>
      </c>
      <c r="I89" s="33">
        <v>0</v>
      </c>
      <c r="J89" s="33">
        <v>50</v>
      </c>
      <c r="K89" s="33">
        <v>50</v>
      </c>
      <c r="L89" s="33">
        <v>0</v>
      </c>
      <c r="M89" s="33">
        <v>0</v>
      </c>
      <c r="N89" s="33">
        <v>0</v>
      </c>
      <c r="O89" s="33">
        <v>0</v>
      </c>
      <c r="P89" s="35" t="s">
        <v>2056</v>
      </c>
      <c r="Q89" s="7" t="str">
        <f>IF(P89="","",VLOOKUP(P89,Sheet2!$A$14:$B$79,2,0))</f>
        <v>療養病棟入院料１</v>
      </c>
      <c r="R89" s="33">
        <v>50</v>
      </c>
    </row>
    <row r="90" spans="1:18" x14ac:dyDescent="0.15">
      <c r="A90" s="20"/>
      <c r="B90" s="24"/>
      <c r="C90" s="43" t="s">
        <v>2043</v>
      </c>
      <c r="D90" s="43"/>
      <c r="E90" s="33"/>
      <c r="F90" s="33"/>
      <c r="G90" s="26">
        <f>SUM(G89)</f>
        <v>0</v>
      </c>
      <c r="H90" s="26">
        <f t="shared" ref="H90:O90" si="17">SUM(H89)</f>
        <v>0</v>
      </c>
      <c r="I90" s="26">
        <f t="shared" si="17"/>
        <v>0</v>
      </c>
      <c r="J90" s="26">
        <f t="shared" si="17"/>
        <v>50</v>
      </c>
      <c r="K90" s="26">
        <f t="shared" si="17"/>
        <v>50</v>
      </c>
      <c r="L90" s="26">
        <f t="shared" si="17"/>
        <v>0</v>
      </c>
      <c r="M90" s="26">
        <f t="shared" si="17"/>
        <v>0</v>
      </c>
      <c r="N90" s="26">
        <f t="shared" si="17"/>
        <v>0</v>
      </c>
      <c r="O90" s="26">
        <f t="shared" si="17"/>
        <v>0</v>
      </c>
      <c r="P90" s="20"/>
      <c r="Q90" s="7" t="str">
        <f>IF(P90="","",VLOOKUP(P90,Sheet2!$A$14:$B$79,2,0))</f>
        <v/>
      </c>
      <c r="R90" s="26"/>
    </row>
    <row r="91" spans="1:18" x14ac:dyDescent="0.15">
      <c r="A91" s="20" t="s">
        <v>1772</v>
      </c>
      <c r="B91" s="24" t="s">
        <v>29</v>
      </c>
      <c r="C91" s="43" t="s">
        <v>250</v>
      </c>
      <c r="D91" s="43" t="s">
        <v>2019</v>
      </c>
      <c r="E91" s="33" t="s">
        <v>2053</v>
      </c>
      <c r="F91" s="33" t="s">
        <v>2054</v>
      </c>
      <c r="G91" s="33">
        <v>33</v>
      </c>
      <c r="H91" s="33">
        <v>33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5" t="s">
        <v>2076</v>
      </c>
      <c r="Q91" s="7" t="str">
        <f>IF(P91="","",VLOOKUP(P91,Sheet2!$A$14:$B$79,2,0))</f>
        <v>地域一般入院料２</v>
      </c>
      <c r="R91" s="33">
        <v>33</v>
      </c>
    </row>
    <row r="92" spans="1:18" x14ac:dyDescent="0.15">
      <c r="A92" s="20" t="s">
        <v>2023</v>
      </c>
      <c r="B92" s="24" t="s">
        <v>29</v>
      </c>
      <c r="C92" s="43" t="s">
        <v>250</v>
      </c>
      <c r="D92" s="43" t="s">
        <v>2020</v>
      </c>
      <c r="E92" s="33" t="s">
        <v>2051</v>
      </c>
      <c r="F92" s="33" t="s">
        <v>2051</v>
      </c>
      <c r="G92" s="33">
        <v>0</v>
      </c>
      <c r="H92" s="33">
        <v>0</v>
      </c>
      <c r="I92" s="33">
        <v>0</v>
      </c>
      <c r="J92" s="33">
        <v>50</v>
      </c>
      <c r="K92" s="33">
        <v>50</v>
      </c>
      <c r="L92" s="33">
        <v>0</v>
      </c>
      <c r="M92" s="33">
        <v>0</v>
      </c>
      <c r="N92" s="33">
        <v>0</v>
      </c>
      <c r="O92" s="33">
        <v>0</v>
      </c>
      <c r="P92" s="35" t="s">
        <v>2056</v>
      </c>
      <c r="Q92" s="7" t="str">
        <f>IF(P92="","",VLOOKUP(P92,Sheet2!$A$14:$B$79,2,0))</f>
        <v>療養病棟入院料１</v>
      </c>
      <c r="R92" s="33">
        <v>50</v>
      </c>
    </row>
    <row r="93" spans="1:18" x14ac:dyDescent="0.15">
      <c r="A93" s="20" t="s">
        <v>2023</v>
      </c>
      <c r="B93" s="24" t="s">
        <v>29</v>
      </c>
      <c r="C93" s="43" t="s">
        <v>250</v>
      </c>
      <c r="D93" s="43" t="s">
        <v>981</v>
      </c>
      <c r="E93" s="33" t="s">
        <v>2054</v>
      </c>
      <c r="F93" s="33" t="s">
        <v>2054</v>
      </c>
      <c r="G93" s="33">
        <v>20</v>
      </c>
      <c r="H93" s="33">
        <v>20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5" t="s">
        <v>2077</v>
      </c>
      <c r="Q93" s="7" t="str">
        <f>IF(P93="","",VLOOKUP(P93,Sheet2!$A$14:$B$79,2,0))</f>
        <v>回復期リハビリテーション病棟入院料４</v>
      </c>
      <c r="R93" s="33">
        <v>20</v>
      </c>
    </row>
    <row r="94" spans="1:18" x14ac:dyDescent="0.15">
      <c r="A94" s="20"/>
      <c r="B94" s="24"/>
      <c r="C94" s="43" t="s">
        <v>2044</v>
      </c>
      <c r="D94" s="43"/>
      <c r="E94" s="33"/>
      <c r="F94" s="33"/>
      <c r="G94" s="26">
        <f>SUM(G91:G93)</f>
        <v>53</v>
      </c>
      <c r="H94" s="26">
        <f t="shared" ref="H94:O94" si="18">SUM(H91:H93)</f>
        <v>53</v>
      </c>
      <c r="I94" s="26">
        <f t="shared" si="18"/>
        <v>0</v>
      </c>
      <c r="J94" s="26">
        <f t="shared" si="18"/>
        <v>50</v>
      </c>
      <c r="K94" s="26">
        <f t="shared" si="18"/>
        <v>50</v>
      </c>
      <c r="L94" s="26">
        <f t="shared" si="18"/>
        <v>0</v>
      </c>
      <c r="M94" s="26">
        <f t="shared" si="18"/>
        <v>0</v>
      </c>
      <c r="N94" s="26">
        <f t="shared" si="18"/>
        <v>0</v>
      </c>
      <c r="O94" s="26">
        <f t="shared" si="18"/>
        <v>0</v>
      </c>
      <c r="P94" s="20"/>
      <c r="Q94" s="7" t="str">
        <f>IF(P94="","",VLOOKUP(P94,Sheet2!$A$14:$B$79,2,0))</f>
        <v/>
      </c>
      <c r="R94" s="26"/>
    </row>
    <row r="95" spans="1:18" x14ac:dyDescent="0.15">
      <c r="A95" s="20" t="s">
        <v>2023</v>
      </c>
      <c r="B95" s="24" t="s">
        <v>29</v>
      </c>
      <c r="C95" s="43" t="s">
        <v>2021</v>
      </c>
      <c r="D95" s="43" t="s">
        <v>491</v>
      </c>
      <c r="E95" s="33" t="s">
        <v>2054</v>
      </c>
      <c r="F95" s="33" t="s">
        <v>2054</v>
      </c>
      <c r="G95" s="33">
        <v>0</v>
      </c>
      <c r="H95" s="33">
        <v>0</v>
      </c>
      <c r="I95" s="33">
        <v>0</v>
      </c>
      <c r="J95" s="33">
        <v>40</v>
      </c>
      <c r="K95" s="33">
        <v>40</v>
      </c>
      <c r="L95" s="33">
        <v>0</v>
      </c>
      <c r="M95" s="33">
        <v>0</v>
      </c>
      <c r="N95" s="33">
        <v>0</v>
      </c>
      <c r="O95" s="33">
        <v>0</v>
      </c>
      <c r="P95" s="35" t="s">
        <v>2078</v>
      </c>
      <c r="Q95" s="7" t="str">
        <f>IF(P95="","",VLOOKUP(P95,Sheet2!$A$14:$B$79,2,0))</f>
        <v>回復期リハビリテーション病棟入院料３</v>
      </c>
      <c r="R95" s="33">
        <v>40</v>
      </c>
    </row>
    <row r="96" spans="1:18" x14ac:dyDescent="0.15">
      <c r="A96" s="20" t="s">
        <v>2023</v>
      </c>
      <c r="B96" s="24" t="s">
        <v>29</v>
      </c>
      <c r="C96" s="43" t="s">
        <v>2021</v>
      </c>
      <c r="D96" s="43" t="s">
        <v>700</v>
      </c>
      <c r="E96" s="33" t="s">
        <v>2054</v>
      </c>
      <c r="F96" s="33" t="s">
        <v>2054</v>
      </c>
      <c r="G96" s="33">
        <v>0</v>
      </c>
      <c r="H96" s="33">
        <v>0</v>
      </c>
      <c r="I96" s="33">
        <v>0</v>
      </c>
      <c r="J96" s="33">
        <v>40</v>
      </c>
      <c r="K96" s="33">
        <v>40</v>
      </c>
      <c r="L96" s="33">
        <v>0</v>
      </c>
      <c r="M96" s="33">
        <v>0</v>
      </c>
      <c r="N96" s="33">
        <v>0</v>
      </c>
      <c r="O96" s="33">
        <v>0</v>
      </c>
      <c r="P96" s="35" t="s">
        <v>2078</v>
      </c>
      <c r="Q96" s="7" t="str">
        <f>IF(P96="","",VLOOKUP(P96,Sheet2!$A$14:$B$79,2,0))</f>
        <v>回復期リハビリテーション病棟入院料３</v>
      </c>
      <c r="R96" s="33">
        <v>40</v>
      </c>
    </row>
    <row r="97" spans="1:18" x14ac:dyDescent="0.15">
      <c r="A97" s="20" t="s">
        <v>2023</v>
      </c>
      <c r="B97" s="24" t="s">
        <v>29</v>
      </c>
      <c r="C97" s="43" t="s">
        <v>2021</v>
      </c>
      <c r="D97" s="43" t="s">
        <v>702</v>
      </c>
      <c r="E97" s="33" t="s">
        <v>2054</v>
      </c>
      <c r="F97" s="33" t="s">
        <v>2054</v>
      </c>
      <c r="G97" s="33">
        <v>54</v>
      </c>
      <c r="H97" s="33">
        <v>54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5" t="s">
        <v>2078</v>
      </c>
      <c r="Q97" s="7" t="str">
        <f>IF(P97="","",VLOOKUP(P97,Sheet2!$A$14:$B$79,2,0))</f>
        <v>回復期リハビリテーション病棟入院料３</v>
      </c>
      <c r="R97" s="33">
        <v>54</v>
      </c>
    </row>
    <row r="98" spans="1:18" x14ac:dyDescent="0.15">
      <c r="A98" s="20" t="s">
        <v>2023</v>
      </c>
      <c r="B98" s="24" t="s">
        <v>29</v>
      </c>
      <c r="C98" s="43" t="s">
        <v>2021</v>
      </c>
      <c r="D98" s="43" t="s">
        <v>686</v>
      </c>
      <c r="E98" s="33" t="s">
        <v>2054</v>
      </c>
      <c r="F98" s="33" t="s">
        <v>2054</v>
      </c>
      <c r="G98" s="33">
        <v>0</v>
      </c>
      <c r="H98" s="33">
        <v>0</v>
      </c>
      <c r="I98" s="33">
        <v>0</v>
      </c>
      <c r="J98" s="33">
        <v>36</v>
      </c>
      <c r="K98" s="33">
        <v>36</v>
      </c>
      <c r="L98" s="33">
        <v>0</v>
      </c>
      <c r="M98" s="33">
        <v>0</v>
      </c>
      <c r="N98" s="33">
        <v>0</v>
      </c>
      <c r="O98" s="33">
        <v>0</v>
      </c>
      <c r="P98" s="35" t="s">
        <v>2078</v>
      </c>
      <c r="Q98" s="7" t="str">
        <f>IF(P98="","",VLOOKUP(P98,Sheet2!$A$14:$B$79,2,0))</f>
        <v>回復期リハビリテーション病棟入院料３</v>
      </c>
      <c r="R98" s="33">
        <v>36</v>
      </c>
    </row>
    <row r="99" spans="1:18" x14ac:dyDescent="0.15">
      <c r="A99" s="20" t="s">
        <v>2023</v>
      </c>
      <c r="B99" s="24" t="s">
        <v>29</v>
      </c>
      <c r="C99" s="43" t="s">
        <v>2021</v>
      </c>
      <c r="D99" s="43" t="s">
        <v>873</v>
      </c>
      <c r="E99" s="33" t="s">
        <v>2054</v>
      </c>
      <c r="F99" s="33" t="s">
        <v>2054</v>
      </c>
      <c r="G99" s="33">
        <v>0</v>
      </c>
      <c r="H99" s="33">
        <v>0</v>
      </c>
      <c r="I99" s="33">
        <v>0</v>
      </c>
      <c r="J99" s="33">
        <v>36</v>
      </c>
      <c r="K99" s="33">
        <v>36</v>
      </c>
      <c r="L99" s="33">
        <v>0</v>
      </c>
      <c r="M99" s="33">
        <v>0</v>
      </c>
      <c r="N99" s="33">
        <v>0</v>
      </c>
      <c r="O99" s="33">
        <v>0</v>
      </c>
      <c r="P99" s="35" t="s">
        <v>2078</v>
      </c>
      <c r="Q99" s="7" t="str">
        <f>IF(P99="","",VLOOKUP(P99,Sheet2!$A$14:$B$79,2,0))</f>
        <v>回復期リハビリテーション病棟入院料３</v>
      </c>
      <c r="R99" s="33">
        <v>36</v>
      </c>
    </row>
    <row r="100" spans="1:18" x14ac:dyDescent="0.15">
      <c r="A100" s="20"/>
      <c r="B100" s="24"/>
      <c r="C100" s="43" t="s">
        <v>2045</v>
      </c>
      <c r="D100" s="43"/>
      <c r="E100" s="33"/>
      <c r="F100" s="33"/>
      <c r="G100" s="26">
        <f>SUM(G95:G99)</f>
        <v>54</v>
      </c>
      <c r="H100" s="26">
        <f t="shared" ref="H100:O100" si="19">SUM(H95:H99)</f>
        <v>54</v>
      </c>
      <c r="I100" s="26">
        <f t="shared" si="19"/>
        <v>0</v>
      </c>
      <c r="J100" s="26">
        <f t="shared" si="19"/>
        <v>152</v>
      </c>
      <c r="K100" s="26">
        <f t="shared" si="19"/>
        <v>152</v>
      </c>
      <c r="L100" s="26">
        <f t="shared" si="19"/>
        <v>0</v>
      </c>
      <c r="M100" s="26">
        <f t="shared" si="19"/>
        <v>0</v>
      </c>
      <c r="N100" s="26">
        <f t="shared" si="19"/>
        <v>0</v>
      </c>
      <c r="O100" s="26">
        <f t="shared" si="19"/>
        <v>0</v>
      </c>
      <c r="P100" s="26"/>
      <c r="Q100" s="7" t="str">
        <f>IF(P100="","",VLOOKUP(P100,Sheet2!$A$14:$B$79,2,0))</f>
        <v/>
      </c>
      <c r="R100" s="26"/>
    </row>
    <row r="101" spans="1:18" x14ac:dyDescent="0.15">
      <c r="A101" s="20" t="s">
        <v>1772</v>
      </c>
      <c r="B101" s="24" t="s">
        <v>56</v>
      </c>
      <c r="C101" s="43" t="s">
        <v>298</v>
      </c>
      <c r="D101" s="43" t="s">
        <v>698</v>
      </c>
      <c r="E101" s="33" t="s">
        <v>2051</v>
      </c>
      <c r="F101" s="33" t="s">
        <v>2051</v>
      </c>
      <c r="G101" s="33">
        <v>0</v>
      </c>
      <c r="H101" s="33">
        <v>0</v>
      </c>
      <c r="I101" s="33">
        <v>0</v>
      </c>
      <c r="J101" s="33">
        <v>38</v>
      </c>
      <c r="K101" s="33">
        <v>38</v>
      </c>
      <c r="L101" s="33">
        <v>0</v>
      </c>
      <c r="M101" s="33">
        <v>0</v>
      </c>
      <c r="N101" s="33">
        <v>0</v>
      </c>
      <c r="O101" s="33">
        <v>0</v>
      </c>
      <c r="P101" s="35" t="s">
        <v>2056</v>
      </c>
      <c r="Q101" s="7" t="str">
        <f>IF(P101="","",VLOOKUP(P101,Sheet2!$A$14:$B$79,2,0))</f>
        <v>療養病棟入院料１</v>
      </c>
      <c r="R101" s="33">
        <v>38</v>
      </c>
    </row>
    <row r="102" spans="1:18" x14ac:dyDescent="0.15">
      <c r="A102" s="20" t="s">
        <v>1772</v>
      </c>
      <c r="B102" s="24" t="s">
        <v>56</v>
      </c>
      <c r="C102" s="43" t="s">
        <v>298</v>
      </c>
      <c r="D102" s="43" t="s">
        <v>699</v>
      </c>
      <c r="E102" s="33" t="s">
        <v>2051</v>
      </c>
      <c r="F102" s="33" t="s">
        <v>2051</v>
      </c>
      <c r="G102" s="33">
        <v>0</v>
      </c>
      <c r="H102" s="33">
        <v>0</v>
      </c>
      <c r="I102" s="33">
        <v>0</v>
      </c>
      <c r="J102" s="33">
        <v>38</v>
      </c>
      <c r="K102" s="33">
        <v>38</v>
      </c>
      <c r="L102" s="33">
        <v>0</v>
      </c>
      <c r="M102" s="33">
        <v>0</v>
      </c>
      <c r="N102" s="33">
        <v>0</v>
      </c>
      <c r="O102" s="33">
        <v>0</v>
      </c>
      <c r="P102" s="35" t="s">
        <v>2056</v>
      </c>
      <c r="Q102" s="7" t="str">
        <f>IF(P102="","",VLOOKUP(P102,Sheet2!$A$14:$B$79,2,0))</f>
        <v>療養病棟入院料１</v>
      </c>
      <c r="R102" s="33">
        <v>38</v>
      </c>
    </row>
    <row r="103" spans="1:18" x14ac:dyDescent="0.15">
      <c r="A103" s="20" t="s">
        <v>1772</v>
      </c>
      <c r="B103" s="24" t="s">
        <v>56</v>
      </c>
      <c r="C103" s="43" t="s">
        <v>298</v>
      </c>
      <c r="D103" s="43" t="s">
        <v>491</v>
      </c>
      <c r="E103" s="33" t="s">
        <v>2051</v>
      </c>
      <c r="F103" s="33" t="s">
        <v>2051</v>
      </c>
      <c r="G103" s="33">
        <v>0</v>
      </c>
      <c r="H103" s="33">
        <v>0</v>
      </c>
      <c r="I103" s="33">
        <v>0</v>
      </c>
      <c r="J103" s="33">
        <v>36</v>
      </c>
      <c r="K103" s="33">
        <v>36</v>
      </c>
      <c r="L103" s="33">
        <v>0</v>
      </c>
      <c r="M103" s="33">
        <v>0</v>
      </c>
      <c r="N103" s="33">
        <v>0</v>
      </c>
      <c r="O103" s="33">
        <v>0</v>
      </c>
      <c r="P103" s="35" t="s">
        <v>2056</v>
      </c>
      <c r="Q103" s="7" t="str">
        <f>IF(P103="","",VLOOKUP(P103,Sheet2!$A$14:$B$79,2,0))</f>
        <v>療養病棟入院料１</v>
      </c>
      <c r="R103" s="33">
        <v>36</v>
      </c>
    </row>
    <row r="104" spans="1:18" x14ac:dyDescent="0.15">
      <c r="A104" s="20" t="s">
        <v>1772</v>
      </c>
      <c r="B104" s="24" t="s">
        <v>56</v>
      </c>
      <c r="C104" s="43" t="s">
        <v>298</v>
      </c>
      <c r="D104" s="43" t="s">
        <v>633</v>
      </c>
      <c r="E104" s="33" t="s">
        <v>2051</v>
      </c>
      <c r="F104" s="33" t="s">
        <v>1978</v>
      </c>
      <c r="G104" s="33">
        <v>0</v>
      </c>
      <c r="H104" s="33">
        <v>0</v>
      </c>
      <c r="I104" s="33">
        <v>0</v>
      </c>
      <c r="J104" s="33">
        <v>50</v>
      </c>
      <c r="K104" s="33">
        <v>50</v>
      </c>
      <c r="L104" s="33">
        <v>0</v>
      </c>
      <c r="M104" s="33">
        <v>50</v>
      </c>
      <c r="N104" s="33">
        <v>50</v>
      </c>
      <c r="O104" s="33">
        <v>0</v>
      </c>
      <c r="P104" s="33"/>
      <c r="Q104" s="7" t="str">
        <f>IF(P104="","",VLOOKUP(P104,Sheet2!$A$14:$B$79,2,0))</f>
        <v/>
      </c>
      <c r="R104" s="33">
        <v>0</v>
      </c>
    </row>
    <row r="105" spans="1:18" x14ac:dyDescent="0.15">
      <c r="A105" s="20" t="s">
        <v>1772</v>
      </c>
      <c r="B105" s="24" t="s">
        <v>56</v>
      </c>
      <c r="C105" s="43" t="s">
        <v>298</v>
      </c>
      <c r="D105" s="43" t="s">
        <v>512</v>
      </c>
      <c r="E105" s="33" t="s">
        <v>2051</v>
      </c>
      <c r="F105" s="33" t="s">
        <v>2055</v>
      </c>
      <c r="G105" s="33">
        <v>0</v>
      </c>
      <c r="H105" s="33">
        <v>0</v>
      </c>
      <c r="I105" s="33">
        <v>0</v>
      </c>
      <c r="J105" s="33">
        <v>58</v>
      </c>
      <c r="K105" s="33">
        <v>58</v>
      </c>
      <c r="L105" s="33">
        <v>0</v>
      </c>
      <c r="M105" s="33">
        <v>58</v>
      </c>
      <c r="N105" s="33">
        <v>58</v>
      </c>
      <c r="O105" s="33">
        <v>0</v>
      </c>
      <c r="P105" s="33"/>
      <c r="Q105" s="7" t="str">
        <f>IF(P105="","",VLOOKUP(P105,Sheet2!$A$14:$B$79,2,0))</f>
        <v/>
      </c>
      <c r="R105" s="33">
        <v>0</v>
      </c>
    </row>
    <row r="106" spans="1:18" x14ac:dyDescent="0.15">
      <c r="A106" s="20" t="s">
        <v>1772</v>
      </c>
      <c r="B106" s="24" t="s">
        <v>56</v>
      </c>
      <c r="C106" s="43" t="s">
        <v>298</v>
      </c>
      <c r="D106" s="43" t="s">
        <v>513</v>
      </c>
      <c r="E106" s="33" t="s">
        <v>2051</v>
      </c>
      <c r="F106" s="33" t="s">
        <v>2055</v>
      </c>
      <c r="G106" s="33">
        <v>0</v>
      </c>
      <c r="H106" s="33">
        <v>0</v>
      </c>
      <c r="I106" s="33">
        <v>0</v>
      </c>
      <c r="J106" s="33">
        <v>58</v>
      </c>
      <c r="K106" s="33">
        <v>58</v>
      </c>
      <c r="L106" s="33">
        <v>0</v>
      </c>
      <c r="M106" s="33">
        <v>58</v>
      </c>
      <c r="N106" s="33">
        <v>58</v>
      </c>
      <c r="O106" s="33">
        <v>0</v>
      </c>
      <c r="P106" s="33"/>
      <c r="Q106" s="7" t="str">
        <f>IF(P106="","",VLOOKUP(P106,Sheet2!$A$14:$B$79,2,0))</f>
        <v/>
      </c>
      <c r="R106" s="33">
        <v>0</v>
      </c>
    </row>
    <row r="107" spans="1:18" x14ac:dyDescent="0.15">
      <c r="A107" s="20" t="s">
        <v>1772</v>
      </c>
      <c r="B107" s="24" t="s">
        <v>56</v>
      </c>
      <c r="C107" s="43" t="s">
        <v>298</v>
      </c>
      <c r="D107" s="43" t="s">
        <v>514</v>
      </c>
      <c r="E107" s="33" t="s">
        <v>2051</v>
      </c>
      <c r="F107" s="33" t="s">
        <v>2055</v>
      </c>
      <c r="G107" s="33">
        <v>0</v>
      </c>
      <c r="H107" s="33">
        <v>0</v>
      </c>
      <c r="I107" s="33">
        <v>0</v>
      </c>
      <c r="J107" s="33">
        <v>58</v>
      </c>
      <c r="K107" s="33">
        <v>58</v>
      </c>
      <c r="L107" s="33">
        <v>0</v>
      </c>
      <c r="M107" s="33">
        <v>58</v>
      </c>
      <c r="N107" s="33">
        <v>58</v>
      </c>
      <c r="O107" s="33">
        <v>0</v>
      </c>
      <c r="P107" s="33"/>
      <c r="Q107" s="7" t="str">
        <f>IF(P107="","",VLOOKUP(P107,Sheet2!$A$14:$B$79,2,0))</f>
        <v/>
      </c>
      <c r="R107" s="33">
        <v>0</v>
      </c>
    </row>
    <row r="108" spans="1:18" x14ac:dyDescent="0.15">
      <c r="A108" s="20"/>
      <c r="B108" s="24"/>
      <c r="C108" s="43" t="s">
        <v>2046</v>
      </c>
      <c r="D108" s="43"/>
      <c r="E108" s="33"/>
      <c r="F108" s="33"/>
      <c r="G108" s="26">
        <f>SUM(G101:G107)</f>
        <v>0</v>
      </c>
      <c r="H108" s="26">
        <f t="shared" ref="H108:O108" si="20">SUM(H101:H107)</f>
        <v>0</v>
      </c>
      <c r="I108" s="26">
        <f t="shared" si="20"/>
        <v>0</v>
      </c>
      <c r="J108" s="26">
        <f t="shared" si="20"/>
        <v>336</v>
      </c>
      <c r="K108" s="26">
        <f t="shared" si="20"/>
        <v>336</v>
      </c>
      <c r="L108" s="26">
        <f t="shared" si="20"/>
        <v>0</v>
      </c>
      <c r="M108" s="26">
        <f t="shared" si="20"/>
        <v>224</v>
      </c>
      <c r="N108" s="26">
        <f t="shared" si="20"/>
        <v>224</v>
      </c>
      <c r="O108" s="26">
        <f t="shared" si="20"/>
        <v>0</v>
      </c>
      <c r="P108" s="20"/>
      <c r="Q108" s="7" t="str">
        <f>IF(P108="","",VLOOKUP(P108,Sheet2!$A$14:$B$79,2,0))</f>
        <v/>
      </c>
      <c r="R108" s="26"/>
    </row>
    <row r="109" spans="1:18" x14ac:dyDescent="0.15">
      <c r="A109" s="20" t="s">
        <v>1772</v>
      </c>
      <c r="B109" s="24" t="s">
        <v>56</v>
      </c>
      <c r="C109" s="43" t="s">
        <v>402</v>
      </c>
      <c r="D109" s="43" t="s">
        <v>634</v>
      </c>
      <c r="E109" s="33" t="s">
        <v>2053</v>
      </c>
      <c r="F109" s="33" t="s">
        <v>2053</v>
      </c>
      <c r="G109" s="33">
        <v>52</v>
      </c>
      <c r="H109" s="33">
        <v>52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5" t="s">
        <v>2068</v>
      </c>
      <c r="Q109" s="7" t="str">
        <f>IF(P109="","",VLOOKUP(P109,Sheet2!$A$14:$B$79,2,0))</f>
        <v>急性期一般入院料５</v>
      </c>
      <c r="R109" s="33">
        <v>52</v>
      </c>
    </row>
    <row r="110" spans="1:18" x14ac:dyDescent="0.15">
      <c r="A110" s="20" t="s">
        <v>1772</v>
      </c>
      <c r="B110" s="24" t="s">
        <v>56</v>
      </c>
      <c r="C110" s="43" t="s">
        <v>2047</v>
      </c>
      <c r="D110" s="43" t="s">
        <v>491</v>
      </c>
      <c r="E110" s="33" t="s">
        <v>2051</v>
      </c>
      <c r="F110" s="33" t="s">
        <v>2051</v>
      </c>
      <c r="G110" s="33">
        <v>0</v>
      </c>
      <c r="H110" s="33">
        <v>0</v>
      </c>
      <c r="I110" s="33">
        <v>0</v>
      </c>
      <c r="J110" s="33">
        <v>58</v>
      </c>
      <c r="K110" s="33">
        <v>58</v>
      </c>
      <c r="L110" s="33">
        <v>0</v>
      </c>
      <c r="M110" s="33">
        <v>0</v>
      </c>
      <c r="N110" s="33">
        <v>0</v>
      </c>
      <c r="O110" s="33">
        <v>0</v>
      </c>
      <c r="P110" s="35" t="s">
        <v>2056</v>
      </c>
      <c r="Q110" s="7" t="str">
        <f>IF(P110="","",VLOOKUP(P110,Sheet2!$A$14:$B$79,2,0))</f>
        <v>療養病棟入院料１</v>
      </c>
      <c r="R110" s="33">
        <v>58</v>
      </c>
    </row>
    <row r="111" spans="1:18" x14ac:dyDescent="0.15">
      <c r="A111" s="20"/>
      <c r="B111" s="24"/>
      <c r="C111" s="43" t="s">
        <v>2048</v>
      </c>
      <c r="D111" s="43"/>
      <c r="E111" s="33"/>
      <c r="F111" s="33"/>
      <c r="G111" s="26">
        <f>SUM(G109:G110)</f>
        <v>52</v>
      </c>
      <c r="H111" s="26">
        <f t="shared" ref="H111:O111" si="21">SUM(H109:H110)</f>
        <v>52</v>
      </c>
      <c r="I111" s="26">
        <f t="shared" si="21"/>
        <v>0</v>
      </c>
      <c r="J111" s="26">
        <f t="shared" si="21"/>
        <v>58</v>
      </c>
      <c r="K111" s="26">
        <f t="shared" si="21"/>
        <v>58</v>
      </c>
      <c r="L111" s="26">
        <f t="shared" si="21"/>
        <v>0</v>
      </c>
      <c r="M111" s="26">
        <f t="shared" si="21"/>
        <v>0</v>
      </c>
      <c r="N111" s="26">
        <f t="shared" si="21"/>
        <v>0</v>
      </c>
      <c r="O111" s="26">
        <f t="shared" si="21"/>
        <v>0</v>
      </c>
      <c r="P111" s="20"/>
      <c r="Q111" s="7" t="str">
        <f>IF(P111="","",VLOOKUP(P111,Sheet2!$A$14:$B$79,2,0))</f>
        <v/>
      </c>
      <c r="R111" s="26"/>
    </row>
    <row r="112" spans="1:18" x14ac:dyDescent="0.15">
      <c r="A112" s="20" t="s">
        <v>1772</v>
      </c>
      <c r="B112" s="24" t="s">
        <v>56</v>
      </c>
      <c r="C112" s="43" t="s">
        <v>2022</v>
      </c>
      <c r="D112" s="43" t="s">
        <v>492</v>
      </c>
      <c r="E112" s="33" t="s">
        <v>2054</v>
      </c>
      <c r="F112" s="33" t="s">
        <v>2054</v>
      </c>
      <c r="G112" s="33">
        <v>60</v>
      </c>
      <c r="H112" s="33">
        <v>60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5" t="s">
        <v>2079</v>
      </c>
      <c r="Q112" s="7" t="str">
        <f>IF(P112="","",VLOOKUP(P112,Sheet2!$A$14:$B$79,2,0))</f>
        <v>地域一般入院料１</v>
      </c>
      <c r="R112" s="33">
        <v>40</v>
      </c>
    </row>
    <row r="113" spans="1:18" x14ac:dyDescent="0.15">
      <c r="A113" s="20"/>
      <c r="B113" s="24"/>
      <c r="C113" s="43" t="s">
        <v>2049</v>
      </c>
      <c r="D113" s="43"/>
      <c r="E113" s="33"/>
      <c r="F113" s="33"/>
      <c r="G113" s="26">
        <f>SUM(G112)</f>
        <v>60</v>
      </c>
      <c r="H113" s="26">
        <f t="shared" ref="H113:O113" si="22">SUM(H112)</f>
        <v>60</v>
      </c>
      <c r="I113" s="26">
        <f t="shared" si="22"/>
        <v>0</v>
      </c>
      <c r="J113" s="26">
        <f t="shared" si="22"/>
        <v>0</v>
      </c>
      <c r="K113" s="26">
        <f t="shared" si="22"/>
        <v>0</v>
      </c>
      <c r="L113" s="26">
        <f t="shared" si="22"/>
        <v>0</v>
      </c>
      <c r="M113" s="26">
        <f t="shared" si="22"/>
        <v>0</v>
      </c>
      <c r="N113" s="26">
        <f t="shared" si="22"/>
        <v>0</v>
      </c>
      <c r="O113" s="26">
        <f t="shared" si="22"/>
        <v>0</v>
      </c>
      <c r="P113" s="20"/>
      <c r="Q113" s="7" t="str">
        <f>IF(P113="","",VLOOKUP(P113,Sheet2!$A$14:$B$79,2,0))</f>
        <v/>
      </c>
      <c r="R113" s="26"/>
    </row>
    <row r="114" spans="1:18" x14ac:dyDescent="0.15">
      <c r="A114" s="20" t="s">
        <v>1772</v>
      </c>
      <c r="B114" s="24" t="s">
        <v>2024</v>
      </c>
      <c r="C114" s="43" t="s">
        <v>232</v>
      </c>
      <c r="D114" s="43" t="s">
        <v>492</v>
      </c>
      <c r="E114" s="33" t="s">
        <v>2053</v>
      </c>
      <c r="F114" s="33" t="s">
        <v>2053</v>
      </c>
      <c r="G114" s="33">
        <v>60</v>
      </c>
      <c r="H114" s="33">
        <v>60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5" t="s">
        <v>2074</v>
      </c>
      <c r="Q114" s="7" t="str">
        <f>IF(P114="","",VLOOKUP(P114,Sheet2!$A$14:$B$79,2,0))</f>
        <v>急性期一般入院料７</v>
      </c>
      <c r="R114" s="33">
        <v>60</v>
      </c>
    </row>
    <row r="115" spans="1:18" x14ac:dyDescent="0.15">
      <c r="A115" s="24"/>
      <c r="B115" s="25"/>
      <c r="C115" s="43" t="s">
        <v>2050</v>
      </c>
      <c r="D115" s="43"/>
      <c r="E115" s="33"/>
      <c r="F115" s="33"/>
      <c r="G115" s="26">
        <f>SUM(G114)</f>
        <v>60</v>
      </c>
      <c r="H115" s="26">
        <f t="shared" ref="H115:O115" si="23">SUM(H114)</f>
        <v>60</v>
      </c>
      <c r="I115" s="26">
        <f t="shared" si="23"/>
        <v>0</v>
      </c>
      <c r="J115" s="26">
        <f t="shared" si="23"/>
        <v>0</v>
      </c>
      <c r="K115" s="26">
        <f t="shared" si="23"/>
        <v>0</v>
      </c>
      <c r="L115" s="26">
        <f t="shared" si="23"/>
        <v>0</v>
      </c>
      <c r="M115" s="26">
        <f t="shared" si="23"/>
        <v>0</v>
      </c>
      <c r="N115" s="26">
        <f t="shared" si="23"/>
        <v>0</v>
      </c>
      <c r="O115" s="26">
        <f t="shared" si="23"/>
        <v>0</v>
      </c>
      <c r="P115" s="20"/>
      <c r="Q115" s="20"/>
      <c r="R115" s="26"/>
    </row>
    <row r="116" spans="1:18" x14ac:dyDescent="0.15">
      <c r="A116" s="87" t="s">
        <v>1749</v>
      </c>
      <c r="B116" s="88"/>
      <c r="C116" s="88"/>
      <c r="D116" s="88"/>
      <c r="E116" s="88"/>
      <c r="F116" s="89"/>
      <c r="G116" s="26">
        <f>SUM(G115,G113,G111,G108,G100,G94,G90,G88,G86,G83,G77,G71,G69,G67,G61,G42,G40,G38,G27,G23,G20,G17,G10,G8)</f>
        <v>2072</v>
      </c>
      <c r="H116" s="26">
        <f t="shared" ref="H116:O116" si="24">SUM(H115,H113,H111,H108,H100,H94,H90,H88,H86,H83,H77,H71,H69,H67,H61,H42,H40,H38,H27,H23,H20,H17,H10,H8)</f>
        <v>2061</v>
      </c>
      <c r="I116" s="26">
        <f t="shared" si="24"/>
        <v>11</v>
      </c>
      <c r="J116" s="26">
        <f t="shared" si="24"/>
        <v>1502</v>
      </c>
      <c r="K116" s="26">
        <f t="shared" si="24"/>
        <v>1467</v>
      </c>
      <c r="L116" s="26">
        <f t="shared" si="24"/>
        <v>35</v>
      </c>
      <c r="M116" s="26">
        <f t="shared" si="24"/>
        <v>344</v>
      </c>
      <c r="N116" s="26">
        <f t="shared" si="24"/>
        <v>344</v>
      </c>
      <c r="O116" s="26">
        <f t="shared" si="24"/>
        <v>0</v>
      </c>
      <c r="P116" s="20"/>
      <c r="Q116" s="20"/>
      <c r="R116" s="26"/>
    </row>
    <row r="117" spans="1:18" x14ac:dyDescent="0.15">
      <c r="A117" s="87" t="s">
        <v>1745</v>
      </c>
      <c r="B117" s="88"/>
      <c r="C117" s="88"/>
      <c r="D117" s="88"/>
      <c r="E117" s="88"/>
      <c r="F117" s="89"/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0"/>
      <c r="Q117" s="20"/>
      <c r="R117" s="26"/>
    </row>
    <row r="118" spans="1:18" x14ac:dyDescent="0.15">
      <c r="A118" s="87" t="s">
        <v>1767</v>
      </c>
      <c r="B118" s="88"/>
      <c r="C118" s="88"/>
      <c r="D118" s="88"/>
      <c r="E118" s="88"/>
      <c r="F118" s="89"/>
      <c r="G118" s="26">
        <f>G116-G117</f>
        <v>2072</v>
      </c>
      <c r="H118" s="26">
        <f t="shared" ref="H118:O118" si="25">H116-H117</f>
        <v>2061</v>
      </c>
      <c r="I118" s="26">
        <f t="shared" si="25"/>
        <v>11</v>
      </c>
      <c r="J118" s="26">
        <f t="shared" si="25"/>
        <v>1502</v>
      </c>
      <c r="K118" s="26">
        <f t="shared" si="25"/>
        <v>1467</v>
      </c>
      <c r="L118" s="26">
        <f t="shared" si="25"/>
        <v>35</v>
      </c>
      <c r="M118" s="26">
        <f t="shared" si="25"/>
        <v>344</v>
      </c>
      <c r="N118" s="26">
        <f t="shared" si="25"/>
        <v>344</v>
      </c>
      <c r="O118" s="26">
        <f t="shared" si="25"/>
        <v>0</v>
      </c>
      <c r="P118" s="20"/>
      <c r="Q118" s="20"/>
      <c r="R118" s="26"/>
    </row>
    <row r="119" spans="1:18" ht="8.25" customHeight="1" x14ac:dyDescent="0.15"/>
    <row r="120" spans="1:18" x14ac:dyDescent="0.15">
      <c r="D120" s="85" t="s">
        <v>1950</v>
      </c>
      <c r="E120" s="85"/>
      <c r="F120" s="85"/>
      <c r="G120" s="85" t="s">
        <v>1781</v>
      </c>
      <c r="H120" s="85"/>
      <c r="I120" s="85" t="s">
        <v>1782</v>
      </c>
      <c r="J120" s="85"/>
      <c r="K120" s="83" t="s">
        <v>1783</v>
      </c>
      <c r="L120" s="84"/>
    </row>
    <row r="121" spans="1:18" x14ac:dyDescent="0.15">
      <c r="D121" s="85"/>
      <c r="E121" s="85"/>
      <c r="F121" s="85"/>
      <c r="G121" s="22" t="s">
        <v>1784</v>
      </c>
      <c r="H121" s="22" t="s">
        <v>1785</v>
      </c>
      <c r="I121" s="22" t="s">
        <v>1784</v>
      </c>
      <c r="J121" s="22" t="s">
        <v>1785</v>
      </c>
      <c r="K121" s="22" t="s">
        <v>1784</v>
      </c>
      <c r="L121" s="22" t="s">
        <v>1785</v>
      </c>
    </row>
    <row r="122" spans="1:18" x14ac:dyDescent="0.15">
      <c r="D122" s="85" t="s">
        <v>1316</v>
      </c>
      <c r="E122" s="85"/>
      <c r="F122" s="83"/>
      <c r="G122" s="23">
        <f>SUMIF($E$7:$E$114,D122,$G$7:$G$114)</f>
        <v>398</v>
      </c>
      <c r="H122" s="23">
        <f>SUMIF($E$7:$E$114,D122,$H$7:$H$114)</f>
        <v>392</v>
      </c>
      <c r="I122" s="23">
        <f>SUMIF($E$7:$E$114,D122,$J$7:$J$114)</f>
        <v>0</v>
      </c>
      <c r="J122" s="23">
        <f>SUMIF($E$7:$E$114,D122,$K$7:$K$114)</f>
        <v>0</v>
      </c>
      <c r="K122" s="23">
        <f>SUM(G122,I122)</f>
        <v>398</v>
      </c>
      <c r="L122" s="23">
        <f>SUM(H122,J122)</f>
        <v>392</v>
      </c>
    </row>
    <row r="123" spans="1:18" x14ac:dyDescent="0.15">
      <c r="D123" s="85" t="s">
        <v>1317</v>
      </c>
      <c r="E123" s="85"/>
      <c r="F123" s="83"/>
      <c r="G123" s="23">
        <f>SUMIF($E$7:$E$114,D123,$G$7:$G$114)</f>
        <v>1269</v>
      </c>
      <c r="H123" s="23">
        <f>SUMIF($E$7:$E$114,D123,$H$7:$H$114)</f>
        <v>1265</v>
      </c>
      <c r="I123" s="23">
        <f>SUMIF($E$7:$E$114,D123,$J$7:$J$114)</f>
        <v>60</v>
      </c>
      <c r="J123" s="23">
        <f>SUMIF($E$7:$E$114,D123,$K$7:$K$114)</f>
        <v>60</v>
      </c>
      <c r="K123" s="23">
        <f t="shared" ref="K123:L125" si="26">SUM(G123,I123)</f>
        <v>1329</v>
      </c>
      <c r="L123" s="23">
        <f t="shared" si="26"/>
        <v>1325</v>
      </c>
    </row>
    <row r="124" spans="1:18" x14ac:dyDescent="0.15">
      <c r="D124" s="85" t="s">
        <v>1318</v>
      </c>
      <c r="E124" s="85"/>
      <c r="F124" s="83"/>
      <c r="G124" s="23">
        <f>SUMIF($E$7:$E$114,D124,$G$7:$G$114)</f>
        <v>255</v>
      </c>
      <c r="H124" s="23">
        <f>SUMIF($E$7:$E$114,D124,$H$7:$H$114)</f>
        <v>254</v>
      </c>
      <c r="I124" s="23">
        <f>SUMIF($E$7:$E$114,D124,$J$7:$J$114)</f>
        <v>222</v>
      </c>
      <c r="J124" s="23">
        <f>SUMIF($E$7:$E$114,D124,$K$7:$K$114)</f>
        <v>222</v>
      </c>
      <c r="K124" s="23">
        <f t="shared" si="26"/>
        <v>477</v>
      </c>
      <c r="L124" s="23">
        <f t="shared" si="26"/>
        <v>476</v>
      </c>
    </row>
    <row r="125" spans="1:18" x14ac:dyDescent="0.15">
      <c r="D125" s="85" t="s">
        <v>1319</v>
      </c>
      <c r="E125" s="85"/>
      <c r="F125" s="83"/>
      <c r="G125" s="23">
        <f>SUMIF($E$7:$E$114,D125,$G$7:$G$114)</f>
        <v>150</v>
      </c>
      <c r="H125" s="23">
        <f>SUMIF($E$7:$E$114,D125,$H$7:$H$114)</f>
        <v>150</v>
      </c>
      <c r="I125" s="23">
        <f>SUMIF($E$7:$E$114,D125,$J$7:$J$114)</f>
        <v>1220</v>
      </c>
      <c r="J125" s="23">
        <f>SUMIF($E$7:$E$114,D125,$K$7:$K$114)</f>
        <v>1185</v>
      </c>
      <c r="K125" s="23">
        <f t="shared" si="26"/>
        <v>1370</v>
      </c>
      <c r="L125" s="23">
        <f t="shared" si="26"/>
        <v>1335</v>
      </c>
    </row>
    <row r="126" spans="1:18" x14ac:dyDescent="0.15">
      <c r="D126" s="85" t="s">
        <v>1783</v>
      </c>
      <c r="E126" s="85"/>
      <c r="F126" s="83"/>
      <c r="G126" s="23">
        <f>SUM(G122:G125)</f>
        <v>2072</v>
      </c>
      <c r="H126" s="23">
        <f>SUM(H122:H125)</f>
        <v>2061</v>
      </c>
      <c r="I126" s="23">
        <f t="shared" ref="I126:L126" si="27">SUM(I122:I125)</f>
        <v>1502</v>
      </c>
      <c r="J126" s="23">
        <f t="shared" si="27"/>
        <v>1467</v>
      </c>
      <c r="K126" s="23">
        <f t="shared" si="27"/>
        <v>3574</v>
      </c>
      <c r="L126" s="23">
        <f t="shared" si="27"/>
        <v>3528</v>
      </c>
    </row>
  </sheetData>
  <mergeCells count="25">
    <mergeCell ref="D123:F123"/>
    <mergeCell ref="D124:F124"/>
    <mergeCell ref="D125:F125"/>
    <mergeCell ref="D126:F126"/>
    <mergeCell ref="D120:F121"/>
    <mergeCell ref="G120:H120"/>
    <mergeCell ref="I120:J120"/>
    <mergeCell ref="K120:L120"/>
    <mergeCell ref="D122:F122"/>
    <mergeCell ref="A116:F116"/>
    <mergeCell ref="A117:F117"/>
    <mergeCell ref="A118:F118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47244094488188981" bottom="0.27559055118110237" header="0.31496062992125984" footer="0.31496062992125984"/>
  <pageSetup paperSize="8" fitToHeight="0" orientation="landscape" r:id="rId1"/>
  <rowBreaks count="2" manualBreakCount="2">
    <brk id="62" max="17" man="1"/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="85" zoomScaleNormal="70" zoomScaleSheetLayoutView="85" workbookViewId="0">
      <pane xSplit="3" ySplit="6" topLeftCell="D10" activePane="bottomRight" state="frozen"/>
      <selection activeCell="Q31" sqref="Q31"/>
      <selection pane="topRight" activeCell="Q31" sqref="Q31"/>
      <selection pane="bottomLeft" activeCell="Q31" sqref="Q31"/>
      <selection pane="bottomRight" activeCell="D14" sqref="D14:R14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9" style="18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1940</v>
      </c>
    </row>
    <row r="2" spans="1:18" x14ac:dyDescent="0.15">
      <c r="A2" s="1" t="s">
        <v>2763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2764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1729</v>
      </c>
      <c r="B7" s="24" t="s">
        <v>26</v>
      </c>
      <c r="C7" s="43" t="s">
        <v>114</v>
      </c>
      <c r="D7" s="43" t="s">
        <v>493</v>
      </c>
      <c r="E7" s="33" t="s">
        <v>1193</v>
      </c>
      <c r="F7" s="33" t="s">
        <v>1193</v>
      </c>
      <c r="G7" s="33">
        <v>0</v>
      </c>
      <c r="H7" s="33">
        <v>0</v>
      </c>
      <c r="I7" s="33">
        <v>0</v>
      </c>
      <c r="J7" s="33">
        <v>60</v>
      </c>
      <c r="K7" s="33">
        <v>60</v>
      </c>
      <c r="L7" s="33">
        <v>0</v>
      </c>
      <c r="M7" s="33">
        <v>0</v>
      </c>
      <c r="N7" s="33">
        <v>0</v>
      </c>
      <c r="O7" s="33">
        <v>0</v>
      </c>
      <c r="P7" s="33">
        <v>12</v>
      </c>
      <c r="Q7" s="33" t="s">
        <v>1957</v>
      </c>
      <c r="R7" s="33">
        <v>60</v>
      </c>
    </row>
    <row r="8" spans="1:18" x14ac:dyDescent="0.15">
      <c r="A8" s="20"/>
      <c r="B8" s="24"/>
      <c r="C8" s="43" t="s">
        <v>2757</v>
      </c>
      <c r="D8" s="43"/>
      <c r="E8" s="33"/>
      <c r="F8" s="33"/>
      <c r="G8" s="33">
        <f>SUM(G7)</f>
        <v>0</v>
      </c>
      <c r="H8" s="33">
        <f t="shared" ref="H8:O8" si="0">SUM(H7)</f>
        <v>0</v>
      </c>
      <c r="I8" s="33">
        <f t="shared" si="0"/>
        <v>0</v>
      </c>
      <c r="J8" s="33">
        <f t="shared" si="0"/>
        <v>60</v>
      </c>
      <c r="K8" s="33">
        <f t="shared" si="0"/>
        <v>60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/>
      <c r="Q8" s="33"/>
      <c r="R8" s="33"/>
    </row>
    <row r="9" spans="1:18" x14ac:dyDescent="0.15">
      <c r="A9" s="20" t="s">
        <v>1729</v>
      </c>
      <c r="B9" s="24" t="s">
        <v>26</v>
      </c>
      <c r="C9" s="43" t="s">
        <v>363</v>
      </c>
      <c r="D9" s="43" t="s">
        <v>483</v>
      </c>
      <c r="E9" s="33" t="s">
        <v>1322</v>
      </c>
      <c r="F9" s="33" t="s">
        <v>1322</v>
      </c>
      <c r="G9" s="33">
        <v>40</v>
      </c>
      <c r="H9" s="33">
        <v>40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1</v>
      </c>
      <c r="Q9" s="33" t="s">
        <v>2114</v>
      </c>
      <c r="R9" s="33">
        <v>40</v>
      </c>
    </row>
    <row r="10" spans="1:18" x14ac:dyDescent="0.15">
      <c r="A10" s="20" t="s">
        <v>1729</v>
      </c>
      <c r="B10" s="24" t="s">
        <v>26</v>
      </c>
      <c r="C10" s="43" t="s">
        <v>363</v>
      </c>
      <c r="D10" s="43" t="s">
        <v>516</v>
      </c>
      <c r="E10" s="33" t="s">
        <v>1322</v>
      </c>
      <c r="F10" s="33" t="s">
        <v>1322</v>
      </c>
      <c r="G10" s="33">
        <v>40</v>
      </c>
      <c r="H10" s="33">
        <v>40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1</v>
      </c>
      <c r="Q10" s="33" t="s">
        <v>2114</v>
      </c>
      <c r="R10" s="33">
        <v>40</v>
      </c>
    </row>
    <row r="11" spans="1:18" x14ac:dyDescent="0.15">
      <c r="A11" s="20" t="s">
        <v>1729</v>
      </c>
      <c r="B11" s="24" t="s">
        <v>26</v>
      </c>
      <c r="C11" s="43" t="s">
        <v>363</v>
      </c>
      <c r="D11" s="43" t="s">
        <v>1187</v>
      </c>
      <c r="E11" s="33" t="s">
        <v>1322</v>
      </c>
      <c r="F11" s="33" t="s">
        <v>1322</v>
      </c>
      <c r="G11" s="33">
        <v>30</v>
      </c>
      <c r="H11" s="33">
        <v>30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54</v>
      </c>
      <c r="Q11" s="33" t="s">
        <v>2392</v>
      </c>
      <c r="R11" s="33">
        <v>30</v>
      </c>
    </row>
    <row r="12" spans="1:18" x14ac:dyDescent="0.15">
      <c r="A12" s="20" t="s">
        <v>1729</v>
      </c>
      <c r="B12" s="24" t="s">
        <v>26</v>
      </c>
      <c r="C12" s="43" t="s">
        <v>363</v>
      </c>
      <c r="D12" s="43" t="s">
        <v>484</v>
      </c>
      <c r="E12" s="33" t="s">
        <v>1323</v>
      </c>
      <c r="F12" s="33" t="s">
        <v>1323</v>
      </c>
      <c r="G12" s="33">
        <v>40</v>
      </c>
      <c r="H12" s="33">
        <v>40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48</v>
      </c>
      <c r="Q12" s="33" t="s">
        <v>1955</v>
      </c>
      <c r="R12" s="33">
        <v>40</v>
      </c>
    </row>
    <row r="13" spans="1:18" x14ac:dyDescent="0.15">
      <c r="A13" s="20"/>
      <c r="B13" s="24"/>
      <c r="C13" s="43" t="s">
        <v>2758</v>
      </c>
      <c r="D13" s="43"/>
      <c r="E13" s="33"/>
      <c r="F13" s="33"/>
      <c r="G13" s="33">
        <f>SUM(G9:G12)</f>
        <v>150</v>
      </c>
      <c r="H13" s="33">
        <f t="shared" ref="H13:O13" si="1">SUM(H9:H12)</f>
        <v>150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/>
      <c r="Q13" s="33"/>
      <c r="R13" s="33"/>
    </row>
    <row r="14" spans="1:18" x14ac:dyDescent="0.15">
      <c r="A14" s="20" t="s">
        <v>1729</v>
      </c>
      <c r="B14" s="24" t="s">
        <v>26</v>
      </c>
      <c r="C14" s="43" t="s">
        <v>403</v>
      </c>
      <c r="D14" s="43" t="s">
        <v>1217</v>
      </c>
      <c r="E14" s="33" t="s">
        <v>1322</v>
      </c>
      <c r="F14" s="33" t="s">
        <v>1322</v>
      </c>
      <c r="G14" s="33">
        <v>32</v>
      </c>
      <c r="H14" s="33">
        <v>32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5</v>
      </c>
      <c r="Q14" s="33" t="s">
        <v>2625</v>
      </c>
      <c r="R14" s="33">
        <v>32</v>
      </c>
    </row>
    <row r="15" spans="1:18" x14ac:dyDescent="0.15">
      <c r="A15" s="20" t="s">
        <v>1729</v>
      </c>
      <c r="B15" s="24" t="s">
        <v>26</v>
      </c>
      <c r="C15" s="43" t="s">
        <v>403</v>
      </c>
      <c r="D15" s="43" t="s">
        <v>1218</v>
      </c>
      <c r="E15" s="33" t="s">
        <v>1322</v>
      </c>
      <c r="F15" s="33" t="s">
        <v>1322</v>
      </c>
      <c r="G15" s="33">
        <v>28</v>
      </c>
      <c r="H15" s="33">
        <v>28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5</v>
      </c>
      <c r="Q15" s="33" t="s">
        <v>2625</v>
      </c>
      <c r="R15" s="33">
        <v>28</v>
      </c>
    </row>
    <row r="16" spans="1:18" x14ac:dyDescent="0.15">
      <c r="A16" s="20" t="s">
        <v>1729</v>
      </c>
      <c r="B16" s="24" t="s">
        <v>26</v>
      </c>
      <c r="C16" s="43" t="s">
        <v>403</v>
      </c>
      <c r="D16" s="43" t="s">
        <v>1214</v>
      </c>
      <c r="E16" s="33" t="s">
        <v>1322</v>
      </c>
      <c r="F16" s="33" t="s">
        <v>1322</v>
      </c>
      <c r="G16" s="33">
        <v>36</v>
      </c>
      <c r="H16" s="33">
        <v>36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54</v>
      </c>
      <c r="Q16" s="33" t="s">
        <v>2392</v>
      </c>
      <c r="R16" s="33">
        <v>36</v>
      </c>
    </row>
    <row r="17" spans="1:18" x14ac:dyDescent="0.15">
      <c r="A17" s="20" t="s">
        <v>1729</v>
      </c>
      <c r="B17" s="24" t="s">
        <v>26</v>
      </c>
      <c r="C17" s="43" t="s">
        <v>403</v>
      </c>
      <c r="D17" s="43" t="s">
        <v>1215</v>
      </c>
      <c r="E17" s="33" t="s">
        <v>1193</v>
      </c>
      <c r="F17" s="33" t="s">
        <v>1193</v>
      </c>
      <c r="G17" s="33">
        <v>0</v>
      </c>
      <c r="H17" s="33">
        <v>0</v>
      </c>
      <c r="I17" s="33">
        <v>0</v>
      </c>
      <c r="J17" s="33">
        <v>44</v>
      </c>
      <c r="K17" s="33">
        <v>44</v>
      </c>
      <c r="L17" s="33">
        <v>0</v>
      </c>
      <c r="M17" s="33">
        <v>0</v>
      </c>
      <c r="N17" s="33">
        <v>0</v>
      </c>
      <c r="O17" s="33">
        <v>0</v>
      </c>
      <c r="P17" s="33">
        <v>12</v>
      </c>
      <c r="Q17" s="33" t="s">
        <v>1957</v>
      </c>
      <c r="R17" s="33">
        <v>44</v>
      </c>
    </row>
    <row r="18" spans="1:18" x14ac:dyDescent="0.15">
      <c r="A18" s="20" t="s">
        <v>1729</v>
      </c>
      <c r="B18" s="24" t="s">
        <v>26</v>
      </c>
      <c r="C18" s="43" t="s">
        <v>403</v>
      </c>
      <c r="D18" s="43" t="s">
        <v>1216</v>
      </c>
      <c r="E18" s="33" t="s">
        <v>1323</v>
      </c>
      <c r="F18" s="33" t="s">
        <v>1323</v>
      </c>
      <c r="G18" s="33">
        <v>0</v>
      </c>
      <c r="H18" s="33">
        <v>0</v>
      </c>
      <c r="I18" s="33">
        <v>0</v>
      </c>
      <c r="J18" s="33">
        <v>48</v>
      </c>
      <c r="K18" s="33">
        <v>48</v>
      </c>
      <c r="L18" s="33">
        <v>0</v>
      </c>
      <c r="M18" s="33">
        <v>0</v>
      </c>
      <c r="N18" s="33">
        <v>0</v>
      </c>
      <c r="O18" s="33">
        <v>0</v>
      </c>
      <c r="P18" s="33">
        <v>47</v>
      </c>
      <c r="Q18" s="33" t="s">
        <v>2619</v>
      </c>
      <c r="R18" s="33">
        <v>48</v>
      </c>
    </row>
    <row r="19" spans="1:18" x14ac:dyDescent="0.15">
      <c r="A19" s="20"/>
      <c r="B19" s="24"/>
      <c r="C19" s="43" t="s">
        <v>2759</v>
      </c>
      <c r="D19" s="43"/>
      <c r="E19" s="33"/>
      <c r="F19" s="33"/>
      <c r="G19" s="33">
        <f>SUM(G14:G18)</f>
        <v>96</v>
      </c>
      <c r="H19" s="33">
        <f t="shared" ref="H19:O19" si="2">SUM(H14:H18)</f>
        <v>96</v>
      </c>
      <c r="I19" s="33">
        <f t="shared" si="2"/>
        <v>0</v>
      </c>
      <c r="J19" s="33">
        <f t="shared" si="2"/>
        <v>92</v>
      </c>
      <c r="K19" s="33">
        <f t="shared" si="2"/>
        <v>92</v>
      </c>
      <c r="L19" s="33">
        <f t="shared" si="2"/>
        <v>0</v>
      </c>
      <c r="M19" s="33">
        <f t="shared" si="2"/>
        <v>0</v>
      </c>
      <c r="N19" s="33">
        <f t="shared" si="2"/>
        <v>0</v>
      </c>
      <c r="O19" s="33">
        <f t="shared" si="2"/>
        <v>0</v>
      </c>
      <c r="P19" s="33"/>
      <c r="Q19" s="33"/>
      <c r="R19" s="33"/>
    </row>
    <row r="20" spans="1:18" x14ac:dyDescent="0.15">
      <c r="A20" s="20" t="s">
        <v>1729</v>
      </c>
      <c r="B20" s="24" t="s">
        <v>26</v>
      </c>
      <c r="C20" s="43" t="s">
        <v>2756</v>
      </c>
      <c r="D20" s="43" t="s">
        <v>533</v>
      </c>
      <c r="E20" s="33" t="s">
        <v>1321</v>
      </c>
      <c r="F20" s="33" t="s">
        <v>1321</v>
      </c>
      <c r="G20" s="33">
        <v>6</v>
      </c>
      <c r="H20" s="33">
        <v>6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</v>
      </c>
      <c r="Q20" s="33" t="s">
        <v>2114</v>
      </c>
      <c r="R20" s="33">
        <v>6</v>
      </c>
    </row>
    <row r="21" spans="1:18" x14ac:dyDescent="0.15">
      <c r="A21" s="20" t="s">
        <v>1729</v>
      </c>
      <c r="B21" s="24" t="s">
        <v>26</v>
      </c>
      <c r="C21" s="43" t="s">
        <v>2756</v>
      </c>
      <c r="D21" s="43" t="s">
        <v>682</v>
      </c>
      <c r="E21" s="33" t="s">
        <v>1322</v>
      </c>
      <c r="F21" s="33" t="s">
        <v>1322</v>
      </c>
      <c r="G21" s="33">
        <v>46</v>
      </c>
      <c r="H21" s="33">
        <v>46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1</v>
      </c>
      <c r="Q21" s="33" t="s">
        <v>2114</v>
      </c>
      <c r="R21" s="33">
        <v>46</v>
      </c>
    </row>
    <row r="22" spans="1:18" x14ac:dyDescent="0.15">
      <c r="A22" s="20" t="s">
        <v>1729</v>
      </c>
      <c r="B22" s="24" t="s">
        <v>26</v>
      </c>
      <c r="C22" s="43" t="s">
        <v>2756</v>
      </c>
      <c r="D22" s="43" t="s">
        <v>683</v>
      </c>
      <c r="E22" s="33" t="s">
        <v>1322</v>
      </c>
      <c r="F22" s="33" t="s">
        <v>1322</v>
      </c>
      <c r="G22" s="33">
        <v>40</v>
      </c>
      <c r="H22" s="33">
        <v>40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1</v>
      </c>
      <c r="Q22" s="33" t="s">
        <v>2114</v>
      </c>
      <c r="R22" s="33">
        <v>4</v>
      </c>
    </row>
    <row r="23" spans="1:18" x14ac:dyDescent="0.15">
      <c r="A23" s="20" t="s">
        <v>1729</v>
      </c>
      <c r="B23" s="24" t="s">
        <v>26</v>
      </c>
      <c r="C23" s="43" t="s">
        <v>2756</v>
      </c>
      <c r="D23" s="43" t="s">
        <v>829</v>
      </c>
      <c r="E23" s="33" t="s">
        <v>1322</v>
      </c>
      <c r="F23" s="33" t="s">
        <v>1322</v>
      </c>
      <c r="G23" s="33">
        <v>48</v>
      </c>
      <c r="H23" s="33">
        <v>48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1</v>
      </c>
      <c r="Q23" s="33" t="s">
        <v>2114</v>
      </c>
      <c r="R23" s="33">
        <v>48</v>
      </c>
    </row>
    <row r="24" spans="1:18" x14ac:dyDescent="0.15">
      <c r="A24" s="20" t="s">
        <v>1729</v>
      </c>
      <c r="B24" s="24" t="s">
        <v>26</v>
      </c>
      <c r="C24" s="43" t="s">
        <v>2756</v>
      </c>
      <c r="D24" s="43" t="s">
        <v>865</v>
      </c>
      <c r="E24" s="33" t="s">
        <v>1322</v>
      </c>
      <c r="F24" s="33" t="s">
        <v>1322</v>
      </c>
      <c r="G24" s="33">
        <v>50</v>
      </c>
      <c r="H24" s="33">
        <v>50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1</v>
      </c>
      <c r="Q24" s="33" t="s">
        <v>2114</v>
      </c>
      <c r="R24" s="33">
        <v>50</v>
      </c>
    </row>
    <row r="25" spans="1:18" x14ac:dyDescent="0.15">
      <c r="A25" s="20" t="s">
        <v>1729</v>
      </c>
      <c r="B25" s="24" t="s">
        <v>26</v>
      </c>
      <c r="C25" s="43" t="s">
        <v>2756</v>
      </c>
      <c r="D25" s="43" t="s">
        <v>833</v>
      </c>
      <c r="E25" s="33" t="s">
        <v>1322</v>
      </c>
      <c r="F25" s="33" t="s">
        <v>1322</v>
      </c>
      <c r="G25" s="33">
        <v>50</v>
      </c>
      <c r="H25" s="33">
        <v>50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1</v>
      </c>
      <c r="Q25" s="33" t="s">
        <v>2114</v>
      </c>
      <c r="R25" s="33">
        <v>50</v>
      </c>
    </row>
    <row r="26" spans="1:18" x14ac:dyDescent="0.15">
      <c r="A26" s="20" t="s">
        <v>1729</v>
      </c>
      <c r="B26" s="24" t="s">
        <v>26</v>
      </c>
      <c r="C26" s="43" t="s">
        <v>2756</v>
      </c>
      <c r="D26" s="43" t="s">
        <v>834</v>
      </c>
      <c r="E26" s="33" t="s">
        <v>1323</v>
      </c>
      <c r="F26" s="33" t="s">
        <v>1323</v>
      </c>
      <c r="G26" s="33">
        <v>40</v>
      </c>
      <c r="H26" s="33">
        <v>40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54</v>
      </c>
      <c r="Q26" s="33" t="s">
        <v>2392</v>
      </c>
      <c r="R26" s="33">
        <v>40</v>
      </c>
    </row>
    <row r="27" spans="1:18" x14ac:dyDescent="0.15">
      <c r="A27" s="20" t="s">
        <v>1729</v>
      </c>
      <c r="B27" s="24" t="s">
        <v>26</v>
      </c>
      <c r="C27" s="43" t="s">
        <v>2756</v>
      </c>
      <c r="D27" s="43" t="s">
        <v>495</v>
      </c>
      <c r="E27" s="33" t="s">
        <v>1193</v>
      </c>
      <c r="F27" s="33" t="s">
        <v>1193</v>
      </c>
      <c r="G27" s="33">
        <v>20</v>
      </c>
      <c r="H27" s="33">
        <v>20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61</v>
      </c>
      <c r="Q27" s="33" t="s">
        <v>2622</v>
      </c>
      <c r="R27" s="33">
        <v>20</v>
      </c>
    </row>
    <row r="28" spans="1:18" x14ac:dyDescent="0.15">
      <c r="A28" s="20"/>
      <c r="B28" s="24"/>
      <c r="C28" s="43" t="s">
        <v>2760</v>
      </c>
      <c r="D28" s="43"/>
      <c r="E28" s="33"/>
      <c r="F28" s="33"/>
      <c r="G28" s="33">
        <f>SUM(G20:G27)</f>
        <v>300</v>
      </c>
      <c r="H28" s="33">
        <f t="shared" ref="H28:O28" si="3">SUM(H20:H27)</f>
        <v>300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33">
        <f t="shared" si="3"/>
        <v>0</v>
      </c>
      <c r="N28" s="33">
        <f t="shared" si="3"/>
        <v>0</v>
      </c>
      <c r="O28" s="33">
        <f t="shared" si="3"/>
        <v>0</v>
      </c>
      <c r="P28" s="33"/>
      <c r="Q28" s="33"/>
      <c r="R28" s="33"/>
    </row>
    <row r="29" spans="1:18" x14ac:dyDescent="0.15">
      <c r="A29" s="20" t="s">
        <v>1729</v>
      </c>
      <c r="B29" s="24" t="s">
        <v>52</v>
      </c>
      <c r="C29" s="43" t="s">
        <v>261</v>
      </c>
      <c r="D29" s="43" t="s">
        <v>1007</v>
      </c>
      <c r="E29" s="33" t="s">
        <v>1193</v>
      </c>
      <c r="F29" s="33" t="s">
        <v>1193</v>
      </c>
      <c r="G29" s="33">
        <v>0</v>
      </c>
      <c r="H29" s="33">
        <v>0</v>
      </c>
      <c r="I29" s="33">
        <v>0</v>
      </c>
      <c r="J29" s="33">
        <v>45</v>
      </c>
      <c r="K29" s="33">
        <v>45</v>
      </c>
      <c r="L29" s="33">
        <v>0</v>
      </c>
      <c r="M29" s="33">
        <v>0</v>
      </c>
      <c r="N29" s="33">
        <v>0</v>
      </c>
      <c r="O29" s="33">
        <v>0</v>
      </c>
      <c r="P29" s="33">
        <v>12</v>
      </c>
      <c r="Q29" s="33" t="s">
        <v>1957</v>
      </c>
      <c r="R29" s="33">
        <v>45</v>
      </c>
    </row>
    <row r="30" spans="1:18" x14ac:dyDescent="0.15">
      <c r="A30" s="20" t="s">
        <v>1729</v>
      </c>
      <c r="B30" s="24" t="s">
        <v>52</v>
      </c>
      <c r="C30" s="43" t="s">
        <v>261</v>
      </c>
      <c r="D30" s="43" t="s">
        <v>1008</v>
      </c>
      <c r="E30" s="33" t="s">
        <v>1193</v>
      </c>
      <c r="F30" s="33" t="s">
        <v>1193</v>
      </c>
      <c r="G30" s="33">
        <v>0</v>
      </c>
      <c r="H30" s="33">
        <v>0</v>
      </c>
      <c r="I30" s="33">
        <v>0</v>
      </c>
      <c r="J30" s="33">
        <v>55</v>
      </c>
      <c r="K30" s="33">
        <v>55</v>
      </c>
      <c r="L30" s="33">
        <v>0</v>
      </c>
      <c r="M30" s="33">
        <v>0</v>
      </c>
      <c r="N30" s="33">
        <v>0</v>
      </c>
      <c r="O30" s="33">
        <v>0</v>
      </c>
      <c r="P30" s="33">
        <v>12</v>
      </c>
      <c r="Q30" s="33" t="s">
        <v>1957</v>
      </c>
      <c r="R30" s="33">
        <v>55</v>
      </c>
    </row>
    <row r="31" spans="1:18" x14ac:dyDescent="0.15">
      <c r="A31" s="20" t="s">
        <v>1729</v>
      </c>
      <c r="B31" s="24" t="s">
        <v>52</v>
      </c>
      <c r="C31" s="43" t="s">
        <v>261</v>
      </c>
      <c r="D31" s="43" t="s">
        <v>1009</v>
      </c>
      <c r="E31" s="33" t="s">
        <v>1193</v>
      </c>
      <c r="F31" s="33" t="s">
        <v>1193</v>
      </c>
      <c r="G31" s="33">
        <v>0</v>
      </c>
      <c r="H31" s="33">
        <v>0</v>
      </c>
      <c r="I31" s="33">
        <v>0</v>
      </c>
      <c r="J31" s="33">
        <v>60</v>
      </c>
      <c r="K31" s="33">
        <v>60</v>
      </c>
      <c r="L31" s="33">
        <v>0</v>
      </c>
      <c r="M31" s="33">
        <v>0</v>
      </c>
      <c r="N31" s="33">
        <v>0</v>
      </c>
      <c r="O31" s="33">
        <v>0</v>
      </c>
      <c r="P31" s="33">
        <v>12</v>
      </c>
      <c r="Q31" s="33" t="s">
        <v>1957</v>
      </c>
      <c r="R31" s="33">
        <v>60</v>
      </c>
    </row>
    <row r="32" spans="1:18" x14ac:dyDescent="0.15">
      <c r="A32" s="20"/>
      <c r="B32" s="24"/>
      <c r="C32" s="43" t="s">
        <v>2761</v>
      </c>
      <c r="D32" s="43"/>
      <c r="E32" s="33"/>
      <c r="F32" s="33"/>
      <c r="G32" s="33">
        <f>SUM(G29:G31)</f>
        <v>0</v>
      </c>
      <c r="H32" s="33">
        <f t="shared" ref="H32:O32" si="4">SUM(H29:H31)</f>
        <v>0</v>
      </c>
      <c r="I32" s="33">
        <f t="shared" si="4"/>
        <v>0</v>
      </c>
      <c r="J32" s="33">
        <f t="shared" si="4"/>
        <v>160</v>
      </c>
      <c r="K32" s="33">
        <f t="shared" si="4"/>
        <v>160</v>
      </c>
      <c r="L32" s="33">
        <f t="shared" si="4"/>
        <v>0</v>
      </c>
      <c r="M32" s="33">
        <f t="shared" si="4"/>
        <v>0</v>
      </c>
      <c r="N32" s="33">
        <f t="shared" si="4"/>
        <v>0</v>
      </c>
      <c r="O32" s="33">
        <f t="shared" si="4"/>
        <v>0</v>
      </c>
      <c r="P32" s="33"/>
      <c r="Q32" s="33"/>
      <c r="R32" s="33"/>
    </row>
    <row r="33" spans="1:18" x14ac:dyDescent="0.15">
      <c r="A33" s="20" t="s">
        <v>1729</v>
      </c>
      <c r="B33" s="24" t="s">
        <v>52</v>
      </c>
      <c r="C33" s="43" t="s">
        <v>266</v>
      </c>
      <c r="D33" s="43" t="s">
        <v>1019</v>
      </c>
      <c r="E33" s="33" t="s">
        <v>1193</v>
      </c>
      <c r="F33" s="33" t="s">
        <v>1193</v>
      </c>
      <c r="G33" s="33">
        <v>60</v>
      </c>
      <c r="H33" s="33">
        <v>60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21</v>
      </c>
      <c r="Q33" s="33" t="s">
        <v>2621</v>
      </c>
      <c r="R33" s="33">
        <v>60</v>
      </c>
    </row>
    <row r="34" spans="1:18" x14ac:dyDescent="0.15">
      <c r="A34" s="20" t="s">
        <v>1729</v>
      </c>
      <c r="B34" s="24" t="s">
        <v>52</v>
      </c>
      <c r="C34" s="43" t="s">
        <v>266</v>
      </c>
      <c r="D34" s="43" t="s">
        <v>1020</v>
      </c>
      <c r="E34" s="33" t="s">
        <v>1193</v>
      </c>
      <c r="F34" s="33" t="s">
        <v>1193</v>
      </c>
      <c r="G34" s="33">
        <v>0</v>
      </c>
      <c r="H34" s="33">
        <v>0</v>
      </c>
      <c r="I34" s="33">
        <v>0</v>
      </c>
      <c r="J34" s="33">
        <v>60</v>
      </c>
      <c r="K34" s="33">
        <v>60</v>
      </c>
      <c r="L34" s="33">
        <v>0</v>
      </c>
      <c r="M34" s="33">
        <v>0</v>
      </c>
      <c r="N34" s="33">
        <v>0</v>
      </c>
      <c r="O34" s="33">
        <v>0</v>
      </c>
      <c r="P34" s="33">
        <v>12</v>
      </c>
      <c r="Q34" s="33" t="s">
        <v>1957</v>
      </c>
      <c r="R34" s="33">
        <v>60</v>
      </c>
    </row>
    <row r="35" spans="1:18" x14ac:dyDescent="0.15">
      <c r="A35" s="24"/>
      <c r="B35" s="25"/>
      <c r="C35" s="43" t="s">
        <v>2762</v>
      </c>
      <c r="D35" s="43"/>
      <c r="E35" s="33"/>
      <c r="F35" s="33"/>
      <c r="G35" s="33">
        <f>SUM(G33:G34)</f>
        <v>60</v>
      </c>
      <c r="H35" s="33">
        <f t="shared" ref="H35:O35" si="5">SUM(H33:H34)</f>
        <v>60</v>
      </c>
      <c r="I35" s="33">
        <f t="shared" si="5"/>
        <v>0</v>
      </c>
      <c r="J35" s="33">
        <f t="shared" si="5"/>
        <v>60</v>
      </c>
      <c r="K35" s="33">
        <f t="shared" si="5"/>
        <v>60</v>
      </c>
      <c r="L35" s="33">
        <f t="shared" si="5"/>
        <v>0</v>
      </c>
      <c r="M35" s="33">
        <f t="shared" si="5"/>
        <v>0</v>
      </c>
      <c r="N35" s="33">
        <f t="shared" si="5"/>
        <v>0</v>
      </c>
      <c r="O35" s="33">
        <f t="shared" si="5"/>
        <v>0</v>
      </c>
      <c r="P35" s="33"/>
      <c r="Q35" s="33"/>
      <c r="R35" s="33"/>
    </row>
    <row r="36" spans="1:18" x14ac:dyDescent="0.15">
      <c r="A36" s="87" t="s">
        <v>1750</v>
      </c>
      <c r="B36" s="88"/>
      <c r="C36" s="88"/>
      <c r="D36" s="88"/>
      <c r="E36" s="88"/>
      <c r="F36" s="89"/>
      <c r="G36" s="26">
        <f>SUM(G35,G32,G28,G19,G13,G8)</f>
        <v>606</v>
      </c>
      <c r="H36" s="26">
        <f t="shared" ref="H36:O36" si="6">SUM(H35,H32,H28,H19,H13,H8)</f>
        <v>606</v>
      </c>
      <c r="I36" s="26">
        <f t="shared" si="6"/>
        <v>0</v>
      </c>
      <c r="J36" s="26">
        <f t="shared" si="6"/>
        <v>372</v>
      </c>
      <c r="K36" s="26">
        <f t="shared" si="6"/>
        <v>372</v>
      </c>
      <c r="L36" s="26">
        <f t="shared" si="6"/>
        <v>0</v>
      </c>
      <c r="M36" s="26">
        <f t="shared" si="6"/>
        <v>0</v>
      </c>
      <c r="N36" s="26">
        <f t="shared" si="6"/>
        <v>0</v>
      </c>
      <c r="O36" s="26">
        <f t="shared" si="6"/>
        <v>0</v>
      </c>
      <c r="P36" s="20"/>
      <c r="Q36" s="20"/>
      <c r="R36" s="26">
        <f>SUM(R7:R35)</f>
        <v>942</v>
      </c>
    </row>
    <row r="37" spans="1:18" x14ac:dyDescent="0.15">
      <c r="A37" s="87" t="s">
        <v>1745</v>
      </c>
      <c r="B37" s="88"/>
      <c r="C37" s="88"/>
      <c r="D37" s="88"/>
      <c r="E37" s="88"/>
      <c r="F37" s="89"/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0"/>
      <c r="Q37" s="20"/>
      <c r="R37" s="26"/>
    </row>
    <row r="38" spans="1:18" x14ac:dyDescent="0.15">
      <c r="A38" s="87" t="s">
        <v>1767</v>
      </c>
      <c r="B38" s="88"/>
      <c r="C38" s="88"/>
      <c r="D38" s="88"/>
      <c r="E38" s="88"/>
      <c r="F38" s="89"/>
      <c r="G38" s="26">
        <f>G36-G37</f>
        <v>606</v>
      </c>
      <c r="H38" s="26">
        <f t="shared" ref="H38:O38" si="7">H36-H37</f>
        <v>606</v>
      </c>
      <c r="I38" s="26">
        <f t="shared" si="7"/>
        <v>0</v>
      </c>
      <c r="J38" s="26">
        <f t="shared" si="7"/>
        <v>372</v>
      </c>
      <c r="K38" s="26">
        <f t="shared" si="7"/>
        <v>372</v>
      </c>
      <c r="L38" s="26">
        <f t="shared" si="7"/>
        <v>0</v>
      </c>
      <c r="M38" s="26">
        <f t="shared" si="7"/>
        <v>0</v>
      </c>
      <c r="N38" s="26">
        <f t="shared" si="7"/>
        <v>0</v>
      </c>
      <c r="O38" s="26">
        <f t="shared" si="7"/>
        <v>0</v>
      </c>
      <c r="P38" s="20"/>
      <c r="Q38" s="20"/>
      <c r="R38" s="26"/>
    </row>
    <row r="40" spans="1:18" x14ac:dyDescent="0.15">
      <c r="D40" s="85" t="s">
        <v>1950</v>
      </c>
      <c r="E40" s="85"/>
      <c r="F40" s="85"/>
      <c r="G40" s="85" t="s">
        <v>1781</v>
      </c>
      <c r="H40" s="85"/>
      <c r="I40" s="85" t="s">
        <v>1782</v>
      </c>
      <c r="J40" s="85"/>
      <c r="K40" s="83" t="s">
        <v>1783</v>
      </c>
      <c r="L40" s="84"/>
    </row>
    <row r="41" spans="1:18" x14ac:dyDescent="0.15">
      <c r="D41" s="85"/>
      <c r="E41" s="85"/>
      <c r="F41" s="85"/>
      <c r="G41" s="22" t="s">
        <v>1784</v>
      </c>
      <c r="H41" s="22" t="s">
        <v>1785</v>
      </c>
      <c r="I41" s="22" t="s">
        <v>1784</v>
      </c>
      <c r="J41" s="22" t="s">
        <v>1785</v>
      </c>
      <c r="K41" s="22" t="s">
        <v>1784</v>
      </c>
      <c r="L41" s="22" t="s">
        <v>1785</v>
      </c>
    </row>
    <row r="42" spans="1:18" x14ac:dyDescent="0.15">
      <c r="D42" s="85" t="s">
        <v>1316</v>
      </c>
      <c r="E42" s="85"/>
      <c r="F42" s="83"/>
      <c r="G42" s="23">
        <f>SUMIF($E$7:$E$34,D42,$G$7:$G$34)</f>
        <v>6</v>
      </c>
      <c r="H42" s="23">
        <f>SUMIF($E$7:$E$34,D42,$H$7:$H$34)</f>
        <v>6</v>
      </c>
      <c r="I42" s="23">
        <f>SUMIF($E$7:$E$34,D42,$J$7:$J$34)</f>
        <v>0</v>
      </c>
      <c r="J42" s="23">
        <f>SUMIF($E$7:$E$34,D42,$K$7:$K$34)</f>
        <v>0</v>
      </c>
      <c r="K42" s="23">
        <f>SUM(G42,I42)</f>
        <v>6</v>
      </c>
      <c r="L42" s="23">
        <f>SUM(H42,J42)</f>
        <v>6</v>
      </c>
    </row>
    <row r="43" spans="1:18" x14ac:dyDescent="0.15">
      <c r="D43" s="85" t="s">
        <v>1317</v>
      </c>
      <c r="E43" s="85"/>
      <c r="F43" s="83"/>
      <c r="G43" s="23">
        <f>SUMIF($E$7:$E$34,D43,$G$7:$G$34)</f>
        <v>440</v>
      </c>
      <c r="H43" s="23">
        <f>SUMIF($E$7:$E$34,D43,$H$7:$H$34)</f>
        <v>440</v>
      </c>
      <c r="I43" s="23">
        <f>SUMIF($E$7:$E$34,D43,$J$7:$J$34)</f>
        <v>0</v>
      </c>
      <c r="J43" s="23">
        <f>SUMIF($E$7:$E$34,D43,$K$7:$K$34)</f>
        <v>0</v>
      </c>
      <c r="K43" s="23">
        <f t="shared" ref="K43:L45" si="8">SUM(G43,I43)</f>
        <v>440</v>
      </c>
      <c r="L43" s="23">
        <f t="shared" si="8"/>
        <v>440</v>
      </c>
    </row>
    <row r="44" spans="1:18" x14ac:dyDescent="0.15">
      <c r="D44" s="85" t="s">
        <v>1318</v>
      </c>
      <c r="E44" s="85"/>
      <c r="F44" s="83"/>
      <c r="G44" s="23">
        <f>SUMIF($E$7:$E$34,D44,$G$7:$G$34)</f>
        <v>80</v>
      </c>
      <c r="H44" s="23">
        <f>SUMIF($E$7:$E$34,D44,$H$7:$H$34)</f>
        <v>80</v>
      </c>
      <c r="I44" s="23">
        <f>SUMIF($E$7:$E$34,D44,$J$7:$J$34)</f>
        <v>48</v>
      </c>
      <c r="J44" s="23">
        <f>SUMIF($E$7:$E$34,D44,$K$7:$K$34)</f>
        <v>48</v>
      </c>
      <c r="K44" s="23">
        <f t="shared" si="8"/>
        <v>128</v>
      </c>
      <c r="L44" s="23">
        <f t="shared" si="8"/>
        <v>128</v>
      </c>
    </row>
    <row r="45" spans="1:18" x14ac:dyDescent="0.15">
      <c r="D45" s="85" t="s">
        <v>1319</v>
      </c>
      <c r="E45" s="85"/>
      <c r="F45" s="83"/>
      <c r="G45" s="23">
        <f>SUMIF($E$7:$E$34,D45,$G$7:$G$34)</f>
        <v>80</v>
      </c>
      <c r="H45" s="23">
        <f>SUMIF($E$7:$E$34,D45,$H$7:$H$34)</f>
        <v>80</v>
      </c>
      <c r="I45" s="23">
        <f>SUMIF($E$7:$E$34,D45,$J$7:$J$34)</f>
        <v>324</v>
      </c>
      <c r="J45" s="23">
        <f>SUMIF($E$7:$E$34,D45,$K$7:$K$34)</f>
        <v>324</v>
      </c>
      <c r="K45" s="23">
        <f t="shared" si="8"/>
        <v>404</v>
      </c>
      <c r="L45" s="23">
        <f t="shared" si="8"/>
        <v>404</v>
      </c>
    </row>
    <row r="46" spans="1:18" x14ac:dyDescent="0.15">
      <c r="D46" s="85" t="s">
        <v>1783</v>
      </c>
      <c r="E46" s="85"/>
      <c r="F46" s="83"/>
      <c r="G46" s="23">
        <f>SUM(G42:G45)</f>
        <v>606</v>
      </c>
      <c r="H46" s="23">
        <f>SUM(H42:H45)</f>
        <v>606</v>
      </c>
      <c r="I46" s="23">
        <f t="shared" ref="I46:L46" si="9">SUM(I42:I45)</f>
        <v>372</v>
      </c>
      <c r="J46" s="23">
        <f t="shared" si="9"/>
        <v>372</v>
      </c>
      <c r="K46" s="23">
        <f t="shared" si="9"/>
        <v>978</v>
      </c>
      <c r="L46" s="23">
        <f t="shared" si="9"/>
        <v>978</v>
      </c>
    </row>
  </sheetData>
  <mergeCells count="25">
    <mergeCell ref="D43:F43"/>
    <mergeCell ref="D44:F44"/>
    <mergeCell ref="D45:F45"/>
    <mergeCell ref="D46:F46"/>
    <mergeCell ref="D40:F41"/>
    <mergeCell ref="G40:H40"/>
    <mergeCell ref="I40:J40"/>
    <mergeCell ref="K40:L40"/>
    <mergeCell ref="D42:F42"/>
    <mergeCell ref="A36:F36"/>
    <mergeCell ref="A37:F37"/>
    <mergeCell ref="A38:F38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view="pageBreakPreview" topLeftCell="A2" zoomScale="85" zoomScaleNormal="70" zoomScaleSheetLayoutView="85" workbookViewId="0">
      <pane xSplit="3" ySplit="5" topLeftCell="D214" activePane="bottomRight" state="frozen"/>
      <selection activeCell="Q31" sqref="Q31"/>
      <selection pane="topRight" activeCell="Q31" sqref="Q31"/>
      <selection pane="bottomLeft" activeCell="Q31" sqref="Q31"/>
      <selection pane="bottomRight" activeCell="B230" sqref="B230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3.625" style="18" customWidth="1"/>
    <col min="7" max="15" width="6" style="18" bestFit="1" customWidth="1"/>
    <col min="16" max="16" width="5.625" style="18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1940</v>
      </c>
    </row>
    <row r="2" spans="1:18" x14ac:dyDescent="0.15">
      <c r="A2" s="1" t="s">
        <v>2765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2881</v>
      </c>
      <c r="F4" s="72" t="s">
        <v>2882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1773</v>
      </c>
      <c r="B7" s="20" t="s">
        <v>2</v>
      </c>
      <c r="C7" s="43" t="s">
        <v>2766</v>
      </c>
      <c r="D7" s="43" t="s">
        <v>588</v>
      </c>
      <c r="E7" s="33" t="s">
        <v>1322</v>
      </c>
      <c r="F7" s="33" t="s">
        <v>1322</v>
      </c>
      <c r="G7" s="33">
        <v>48</v>
      </c>
      <c r="H7" s="33">
        <v>48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54</v>
      </c>
      <c r="Q7" s="33" t="s">
        <v>2392</v>
      </c>
      <c r="R7" s="33">
        <v>48</v>
      </c>
    </row>
    <row r="8" spans="1:18" x14ac:dyDescent="0.15">
      <c r="A8" s="20" t="s">
        <v>1773</v>
      </c>
      <c r="B8" s="20" t="s">
        <v>2</v>
      </c>
      <c r="C8" s="43" t="s">
        <v>2766</v>
      </c>
      <c r="D8" s="43" t="s">
        <v>587</v>
      </c>
      <c r="E8" s="33" t="s">
        <v>1323</v>
      </c>
      <c r="F8" s="33" t="s">
        <v>1323</v>
      </c>
      <c r="G8" s="33">
        <v>0</v>
      </c>
      <c r="H8" s="33">
        <v>0</v>
      </c>
      <c r="I8" s="33">
        <v>0</v>
      </c>
      <c r="J8" s="33">
        <v>42</v>
      </c>
      <c r="K8" s="33">
        <v>42</v>
      </c>
      <c r="L8" s="33">
        <v>0</v>
      </c>
      <c r="M8" s="33">
        <v>0</v>
      </c>
      <c r="N8" s="33">
        <v>0</v>
      </c>
      <c r="O8" s="33">
        <v>0</v>
      </c>
      <c r="P8" s="33">
        <v>49</v>
      </c>
      <c r="Q8" s="33" t="s">
        <v>1956</v>
      </c>
      <c r="R8" s="33">
        <v>42</v>
      </c>
    </row>
    <row r="9" spans="1:18" x14ac:dyDescent="0.15">
      <c r="A9" s="20" t="s">
        <v>1773</v>
      </c>
      <c r="B9" s="20" t="s">
        <v>2</v>
      </c>
      <c r="C9" s="43" t="s">
        <v>2766</v>
      </c>
      <c r="D9" s="43" t="s">
        <v>493</v>
      </c>
      <c r="E9" s="33" t="s">
        <v>1193</v>
      </c>
      <c r="F9" s="33" t="s">
        <v>1193</v>
      </c>
      <c r="G9" s="33">
        <v>0</v>
      </c>
      <c r="H9" s="33">
        <v>0</v>
      </c>
      <c r="I9" s="33">
        <v>0</v>
      </c>
      <c r="J9" s="33">
        <v>45</v>
      </c>
      <c r="K9" s="33">
        <v>45</v>
      </c>
      <c r="L9" s="33">
        <v>0</v>
      </c>
      <c r="M9" s="33">
        <v>0</v>
      </c>
      <c r="N9" s="33">
        <v>0</v>
      </c>
      <c r="O9" s="33">
        <v>0</v>
      </c>
      <c r="P9" s="33">
        <v>13</v>
      </c>
      <c r="Q9" s="33" t="s">
        <v>2616</v>
      </c>
      <c r="R9" s="33">
        <v>45</v>
      </c>
    </row>
    <row r="10" spans="1:18" x14ac:dyDescent="0.15">
      <c r="A10" s="20"/>
      <c r="B10" s="20"/>
      <c r="C10" s="43" t="s">
        <v>2839</v>
      </c>
      <c r="D10" s="43"/>
      <c r="E10" s="33"/>
      <c r="F10" s="33"/>
      <c r="G10" s="33">
        <f>SUM(G7:G9)</f>
        <v>48</v>
      </c>
      <c r="H10" s="33">
        <f t="shared" ref="H10:O10" si="0">SUM(H7:H9)</f>
        <v>48</v>
      </c>
      <c r="I10" s="33">
        <f t="shared" si="0"/>
        <v>0</v>
      </c>
      <c r="J10" s="33">
        <f t="shared" si="0"/>
        <v>87</v>
      </c>
      <c r="K10" s="33">
        <f t="shared" si="0"/>
        <v>87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/>
      <c r="Q10" s="33"/>
      <c r="R10" s="33"/>
    </row>
    <row r="11" spans="1:18" x14ac:dyDescent="0.15">
      <c r="A11" s="20" t="s">
        <v>1773</v>
      </c>
      <c r="B11" s="20" t="s">
        <v>2</v>
      </c>
      <c r="C11" s="43" t="s">
        <v>257</v>
      </c>
      <c r="D11" s="43" t="s">
        <v>2335</v>
      </c>
      <c r="E11" s="33" t="s">
        <v>1322</v>
      </c>
      <c r="F11" s="33" t="s">
        <v>1322</v>
      </c>
      <c r="G11" s="33">
        <v>42</v>
      </c>
      <c r="H11" s="33">
        <v>42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1</v>
      </c>
      <c r="Q11" s="33" t="s">
        <v>2114</v>
      </c>
      <c r="R11" s="33">
        <v>42</v>
      </c>
    </row>
    <row r="12" spans="1:18" x14ac:dyDescent="0.15">
      <c r="A12" s="20" t="s">
        <v>1773</v>
      </c>
      <c r="B12" s="20" t="s">
        <v>2</v>
      </c>
      <c r="C12" s="43" t="s">
        <v>257</v>
      </c>
      <c r="D12" s="43" t="s">
        <v>2767</v>
      </c>
      <c r="E12" s="33" t="s">
        <v>1322</v>
      </c>
      <c r="F12" s="33" t="s">
        <v>1322</v>
      </c>
      <c r="G12" s="33">
        <v>36</v>
      </c>
      <c r="H12" s="33">
        <v>36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1</v>
      </c>
      <c r="Q12" s="33" t="s">
        <v>2114</v>
      </c>
      <c r="R12" s="33">
        <v>36</v>
      </c>
    </row>
    <row r="13" spans="1:18" x14ac:dyDescent="0.15">
      <c r="A13" s="20" t="s">
        <v>1773</v>
      </c>
      <c r="B13" s="20" t="s">
        <v>2</v>
      </c>
      <c r="C13" s="43" t="s">
        <v>257</v>
      </c>
      <c r="D13" s="43" t="s">
        <v>2245</v>
      </c>
      <c r="E13" s="33" t="s">
        <v>1322</v>
      </c>
      <c r="F13" s="33" t="s">
        <v>1322</v>
      </c>
      <c r="G13" s="33">
        <v>42</v>
      </c>
      <c r="H13" s="33">
        <v>42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</v>
      </c>
      <c r="Q13" s="33" t="s">
        <v>2114</v>
      </c>
      <c r="R13" s="33">
        <v>42</v>
      </c>
    </row>
    <row r="14" spans="1:18" x14ac:dyDescent="0.15">
      <c r="A14" s="20" t="s">
        <v>1773</v>
      </c>
      <c r="B14" s="20" t="s">
        <v>2</v>
      </c>
      <c r="C14" s="43" t="s">
        <v>257</v>
      </c>
      <c r="D14" s="43" t="s">
        <v>2768</v>
      </c>
      <c r="E14" s="33" t="s">
        <v>1322</v>
      </c>
      <c r="F14" s="33" t="s">
        <v>1322</v>
      </c>
      <c r="G14" s="33">
        <v>44</v>
      </c>
      <c r="H14" s="33">
        <v>44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 t="s">
        <v>2114</v>
      </c>
      <c r="R14" s="33">
        <v>44</v>
      </c>
    </row>
    <row r="15" spans="1:18" x14ac:dyDescent="0.15">
      <c r="A15" s="20" t="s">
        <v>1773</v>
      </c>
      <c r="B15" s="20" t="s">
        <v>2</v>
      </c>
      <c r="C15" s="43" t="s">
        <v>257</v>
      </c>
      <c r="D15" s="43" t="s">
        <v>2769</v>
      </c>
      <c r="E15" s="33" t="s">
        <v>1322</v>
      </c>
      <c r="F15" s="33" t="s">
        <v>1322</v>
      </c>
      <c r="G15" s="33">
        <v>42</v>
      </c>
      <c r="H15" s="33">
        <v>42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1</v>
      </c>
      <c r="Q15" s="33" t="s">
        <v>2114</v>
      </c>
      <c r="R15" s="33">
        <v>42</v>
      </c>
    </row>
    <row r="16" spans="1:18" x14ac:dyDescent="0.15">
      <c r="A16" s="20" t="s">
        <v>1773</v>
      </c>
      <c r="B16" s="20" t="s">
        <v>2</v>
      </c>
      <c r="C16" s="43" t="s">
        <v>257</v>
      </c>
      <c r="D16" s="43" t="s">
        <v>886</v>
      </c>
      <c r="E16" s="33" t="s">
        <v>1321</v>
      </c>
      <c r="F16" s="33" t="s">
        <v>1321</v>
      </c>
      <c r="G16" s="33">
        <v>8</v>
      </c>
      <c r="H16" s="33">
        <v>8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30</v>
      </c>
      <c r="Q16" s="33" t="s">
        <v>2617</v>
      </c>
      <c r="R16" s="33">
        <v>8</v>
      </c>
    </row>
    <row r="17" spans="1:18" x14ac:dyDescent="0.15">
      <c r="A17" s="20" t="s">
        <v>1773</v>
      </c>
      <c r="B17" s="20" t="s">
        <v>2</v>
      </c>
      <c r="C17" s="43" t="s">
        <v>257</v>
      </c>
      <c r="D17" s="43" t="s">
        <v>2404</v>
      </c>
      <c r="E17" s="33" t="s">
        <v>1321</v>
      </c>
      <c r="F17" s="33" t="s">
        <v>1321</v>
      </c>
      <c r="G17" s="33">
        <v>20</v>
      </c>
      <c r="H17" s="33">
        <v>20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32</v>
      </c>
      <c r="Q17" s="33" t="s">
        <v>2618</v>
      </c>
      <c r="R17" s="33">
        <v>20</v>
      </c>
    </row>
    <row r="18" spans="1:18" x14ac:dyDescent="0.15">
      <c r="A18" s="20"/>
      <c r="B18" s="20"/>
      <c r="C18" s="43" t="s">
        <v>2840</v>
      </c>
      <c r="D18" s="43"/>
      <c r="E18" s="33"/>
      <c r="F18" s="33"/>
      <c r="G18" s="33">
        <f>SUM(G11:G17)</f>
        <v>234</v>
      </c>
      <c r="H18" s="33">
        <f t="shared" ref="H18:O18" si="1">SUM(H11:H17)</f>
        <v>234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/>
      <c r="Q18" s="33"/>
      <c r="R18" s="33"/>
    </row>
    <row r="19" spans="1:18" x14ac:dyDescent="0.15">
      <c r="A19" s="20" t="s">
        <v>1773</v>
      </c>
      <c r="B19" s="20" t="s">
        <v>2</v>
      </c>
      <c r="C19" s="43" t="s">
        <v>2770</v>
      </c>
      <c r="D19" s="43" t="s">
        <v>2771</v>
      </c>
      <c r="E19" s="33" t="s">
        <v>1322</v>
      </c>
      <c r="F19" s="33" t="s">
        <v>1322</v>
      </c>
      <c r="G19" s="33">
        <v>36</v>
      </c>
      <c r="H19" s="33">
        <v>36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6</v>
      </c>
      <c r="Q19" s="33" t="s">
        <v>2391</v>
      </c>
      <c r="R19" s="33">
        <v>36</v>
      </c>
    </row>
    <row r="20" spans="1:18" x14ac:dyDescent="0.15">
      <c r="A20" s="20" t="s">
        <v>1773</v>
      </c>
      <c r="B20" s="20" t="s">
        <v>2</v>
      </c>
      <c r="C20" s="43" t="s">
        <v>2770</v>
      </c>
      <c r="D20" s="43" t="s">
        <v>2772</v>
      </c>
      <c r="E20" s="33" t="s">
        <v>1193</v>
      </c>
      <c r="F20" s="33" t="s">
        <v>1193</v>
      </c>
      <c r="G20" s="33">
        <v>0</v>
      </c>
      <c r="H20" s="33">
        <v>0</v>
      </c>
      <c r="I20" s="33">
        <v>0</v>
      </c>
      <c r="J20" s="33">
        <v>37</v>
      </c>
      <c r="K20" s="33">
        <v>36</v>
      </c>
      <c r="L20" s="33">
        <v>1</v>
      </c>
      <c r="M20" s="33">
        <v>0</v>
      </c>
      <c r="N20" s="33">
        <v>0</v>
      </c>
      <c r="O20" s="33">
        <v>0</v>
      </c>
      <c r="P20" s="33">
        <v>12</v>
      </c>
      <c r="Q20" s="33" t="s">
        <v>1957</v>
      </c>
      <c r="R20" s="33">
        <v>37</v>
      </c>
    </row>
    <row r="21" spans="1:18" x14ac:dyDescent="0.15">
      <c r="A21" s="20" t="s">
        <v>1773</v>
      </c>
      <c r="B21" s="20" t="s">
        <v>2</v>
      </c>
      <c r="C21" s="43" t="s">
        <v>2770</v>
      </c>
      <c r="D21" s="43" t="s">
        <v>2773</v>
      </c>
      <c r="E21" s="33" t="s">
        <v>1193</v>
      </c>
      <c r="F21" s="33" t="s">
        <v>1193</v>
      </c>
      <c r="G21" s="33">
        <v>0</v>
      </c>
      <c r="H21" s="33">
        <v>0</v>
      </c>
      <c r="I21" s="33">
        <v>0</v>
      </c>
      <c r="J21" s="33">
        <v>52</v>
      </c>
      <c r="K21" s="33">
        <v>52</v>
      </c>
      <c r="L21" s="33">
        <v>0</v>
      </c>
      <c r="M21" s="33">
        <v>0</v>
      </c>
      <c r="N21" s="33">
        <v>0</v>
      </c>
      <c r="O21" s="33">
        <v>0</v>
      </c>
      <c r="P21" s="33">
        <v>48</v>
      </c>
      <c r="Q21" s="33" t="s">
        <v>1955</v>
      </c>
      <c r="R21" s="33">
        <v>52</v>
      </c>
    </row>
    <row r="22" spans="1:18" x14ac:dyDescent="0.15">
      <c r="A22" s="20"/>
      <c r="B22" s="20"/>
      <c r="C22" s="43" t="s">
        <v>2841</v>
      </c>
      <c r="D22" s="43"/>
      <c r="E22" s="33"/>
      <c r="F22" s="33"/>
      <c r="G22" s="33">
        <f>SUM(G19:G21)</f>
        <v>36</v>
      </c>
      <c r="H22" s="33">
        <f t="shared" ref="H22:O22" si="2">SUM(H19:H21)</f>
        <v>36</v>
      </c>
      <c r="I22" s="33">
        <f t="shared" si="2"/>
        <v>0</v>
      </c>
      <c r="J22" s="33">
        <f t="shared" si="2"/>
        <v>89</v>
      </c>
      <c r="K22" s="33">
        <f t="shared" si="2"/>
        <v>88</v>
      </c>
      <c r="L22" s="33">
        <f t="shared" si="2"/>
        <v>1</v>
      </c>
      <c r="M22" s="33">
        <f t="shared" si="2"/>
        <v>0</v>
      </c>
      <c r="N22" s="33">
        <f t="shared" si="2"/>
        <v>0</v>
      </c>
      <c r="O22" s="33">
        <f t="shared" si="2"/>
        <v>0</v>
      </c>
      <c r="P22" s="33"/>
      <c r="Q22" s="33"/>
      <c r="R22" s="33"/>
    </row>
    <row r="23" spans="1:18" x14ac:dyDescent="0.15">
      <c r="A23" s="20" t="s">
        <v>1773</v>
      </c>
      <c r="B23" s="20" t="s">
        <v>2</v>
      </c>
      <c r="C23" s="43" t="s">
        <v>209</v>
      </c>
      <c r="D23" s="43" t="s">
        <v>2774</v>
      </c>
      <c r="E23" s="33" t="s">
        <v>1322</v>
      </c>
      <c r="F23" s="33" t="s">
        <v>1322</v>
      </c>
      <c r="G23" s="33">
        <v>50</v>
      </c>
      <c r="H23" s="33">
        <v>50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5</v>
      </c>
      <c r="Q23" s="33" t="s">
        <v>2625</v>
      </c>
      <c r="R23" s="33">
        <v>50</v>
      </c>
    </row>
    <row r="24" spans="1:18" x14ac:dyDescent="0.15">
      <c r="A24" s="20" t="s">
        <v>1773</v>
      </c>
      <c r="B24" s="20" t="s">
        <v>2</v>
      </c>
      <c r="C24" s="43" t="s">
        <v>209</v>
      </c>
      <c r="D24" s="43" t="s">
        <v>2775</v>
      </c>
      <c r="E24" s="33" t="s">
        <v>1322</v>
      </c>
      <c r="F24" s="33" t="s">
        <v>1322</v>
      </c>
      <c r="G24" s="33">
        <v>50</v>
      </c>
      <c r="H24" s="33">
        <v>50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5</v>
      </c>
      <c r="Q24" s="33" t="s">
        <v>2625</v>
      </c>
      <c r="R24" s="33">
        <v>50</v>
      </c>
    </row>
    <row r="25" spans="1:18" x14ac:dyDescent="0.15">
      <c r="A25" s="20" t="s">
        <v>1773</v>
      </c>
      <c r="B25" s="20" t="s">
        <v>2</v>
      </c>
      <c r="C25" s="43" t="s">
        <v>209</v>
      </c>
      <c r="D25" s="43" t="s">
        <v>2776</v>
      </c>
      <c r="E25" s="33" t="s">
        <v>1323</v>
      </c>
      <c r="F25" s="33" t="s">
        <v>1323</v>
      </c>
      <c r="G25" s="33">
        <v>50</v>
      </c>
      <c r="H25" s="33">
        <v>50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52</v>
      </c>
      <c r="Q25" s="33" t="s">
        <v>2779</v>
      </c>
      <c r="R25" s="33">
        <v>50</v>
      </c>
    </row>
    <row r="26" spans="1:18" x14ac:dyDescent="0.15">
      <c r="A26" s="20" t="s">
        <v>1773</v>
      </c>
      <c r="B26" s="20" t="s">
        <v>2</v>
      </c>
      <c r="C26" s="43" t="s">
        <v>209</v>
      </c>
      <c r="D26" s="43" t="s">
        <v>2777</v>
      </c>
      <c r="E26" s="33" t="s">
        <v>1193</v>
      </c>
      <c r="F26" s="33" t="s">
        <v>1193</v>
      </c>
      <c r="G26" s="33">
        <v>50</v>
      </c>
      <c r="H26" s="33">
        <v>40</v>
      </c>
      <c r="I26" s="33">
        <v>10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54</v>
      </c>
      <c r="Q26" s="33" t="s">
        <v>2392</v>
      </c>
      <c r="R26" s="33">
        <v>40</v>
      </c>
    </row>
    <row r="27" spans="1:18" x14ac:dyDescent="0.15">
      <c r="A27" s="20" t="s">
        <v>1773</v>
      </c>
      <c r="B27" s="20" t="s">
        <v>2</v>
      </c>
      <c r="C27" s="43" t="s">
        <v>209</v>
      </c>
      <c r="D27" s="43" t="s">
        <v>2778</v>
      </c>
      <c r="E27" s="33" t="s">
        <v>1322</v>
      </c>
      <c r="F27" s="33" t="s">
        <v>1322</v>
      </c>
      <c r="G27" s="33">
        <v>50</v>
      </c>
      <c r="H27" s="33">
        <v>44</v>
      </c>
      <c r="I27" s="33">
        <v>6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5</v>
      </c>
      <c r="Q27" s="33" t="s">
        <v>2625</v>
      </c>
      <c r="R27" s="33">
        <v>44</v>
      </c>
    </row>
    <row r="28" spans="1:18" x14ac:dyDescent="0.15">
      <c r="A28" s="20"/>
      <c r="B28" s="20"/>
      <c r="C28" s="43" t="s">
        <v>2842</v>
      </c>
      <c r="D28" s="43"/>
      <c r="E28" s="33"/>
      <c r="F28" s="33"/>
      <c r="G28" s="33">
        <f>SUM(G23:G27)</f>
        <v>250</v>
      </c>
      <c r="H28" s="33">
        <f t="shared" ref="H28:O28" si="3">SUM(H23:H27)</f>
        <v>234</v>
      </c>
      <c r="I28" s="33">
        <f t="shared" si="3"/>
        <v>16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33">
        <f t="shared" si="3"/>
        <v>0</v>
      </c>
      <c r="N28" s="33">
        <f t="shared" si="3"/>
        <v>0</v>
      </c>
      <c r="O28" s="33">
        <f t="shared" si="3"/>
        <v>0</v>
      </c>
      <c r="P28" s="33"/>
      <c r="Q28" s="33"/>
      <c r="R28" s="33"/>
    </row>
    <row r="29" spans="1:18" x14ac:dyDescent="0.15">
      <c r="A29" s="20" t="s">
        <v>1773</v>
      </c>
      <c r="B29" s="20" t="s">
        <v>2</v>
      </c>
      <c r="C29" s="43" t="s">
        <v>216</v>
      </c>
      <c r="D29" s="43" t="s">
        <v>937</v>
      </c>
      <c r="E29" s="33" t="s">
        <v>1193</v>
      </c>
      <c r="F29" s="33" t="s">
        <v>1193</v>
      </c>
      <c r="G29" s="33">
        <v>50</v>
      </c>
      <c r="H29" s="33">
        <v>48</v>
      </c>
      <c r="I29" s="33">
        <v>2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21</v>
      </c>
      <c r="Q29" s="33" t="s">
        <v>2621</v>
      </c>
      <c r="R29" s="33">
        <v>50</v>
      </c>
    </row>
    <row r="30" spans="1:18" x14ac:dyDescent="0.15">
      <c r="A30" s="20" t="s">
        <v>1773</v>
      </c>
      <c r="B30" s="20" t="s">
        <v>2</v>
      </c>
      <c r="C30" s="43" t="s">
        <v>216</v>
      </c>
      <c r="D30" s="43" t="s">
        <v>939</v>
      </c>
      <c r="E30" s="33" t="s">
        <v>1193</v>
      </c>
      <c r="F30" s="33" t="s">
        <v>1193</v>
      </c>
      <c r="G30" s="33">
        <v>50</v>
      </c>
      <c r="H30" s="33">
        <v>40</v>
      </c>
      <c r="I30" s="33">
        <v>10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21</v>
      </c>
      <c r="Q30" s="33" t="s">
        <v>2621</v>
      </c>
      <c r="R30" s="33">
        <v>50</v>
      </c>
    </row>
    <row r="31" spans="1:18" x14ac:dyDescent="0.15">
      <c r="A31" s="20" t="s">
        <v>1773</v>
      </c>
      <c r="B31" s="20" t="s">
        <v>2</v>
      </c>
      <c r="C31" s="43" t="s">
        <v>216</v>
      </c>
      <c r="D31" s="43" t="s">
        <v>938</v>
      </c>
      <c r="E31" s="33" t="s">
        <v>1193</v>
      </c>
      <c r="F31" s="33" t="s">
        <v>1193</v>
      </c>
      <c r="G31" s="33">
        <v>50</v>
      </c>
      <c r="H31" s="33">
        <v>45</v>
      </c>
      <c r="I31" s="33">
        <v>5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21</v>
      </c>
      <c r="Q31" s="33" t="s">
        <v>2621</v>
      </c>
      <c r="R31" s="33">
        <v>50</v>
      </c>
    </row>
    <row r="32" spans="1:18" x14ac:dyDescent="0.15">
      <c r="A32" s="20"/>
      <c r="B32" s="20"/>
      <c r="C32" s="43" t="s">
        <v>2843</v>
      </c>
      <c r="D32" s="43"/>
      <c r="E32" s="33"/>
      <c r="F32" s="33"/>
      <c r="G32" s="33">
        <f>SUM(G29:G31)</f>
        <v>150</v>
      </c>
      <c r="H32" s="33">
        <f t="shared" ref="H32:O32" si="4">SUM(H29:H31)</f>
        <v>133</v>
      </c>
      <c r="I32" s="33">
        <f t="shared" si="4"/>
        <v>17</v>
      </c>
      <c r="J32" s="33">
        <f t="shared" si="4"/>
        <v>0</v>
      </c>
      <c r="K32" s="33">
        <f t="shared" si="4"/>
        <v>0</v>
      </c>
      <c r="L32" s="33">
        <f t="shared" si="4"/>
        <v>0</v>
      </c>
      <c r="M32" s="33">
        <f t="shared" si="4"/>
        <v>0</v>
      </c>
      <c r="N32" s="33">
        <f t="shared" si="4"/>
        <v>0</v>
      </c>
      <c r="O32" s="33">
        <f t="shared" si="4"/>
        <v>0</v>
      </c>
      <c r="P32" s="33"/>
      <c r="Q32" s="33"/>
      <c r="R32" s="33"/>
    </row>
    <row r="33" spans="1:18" x14ac:dyDescent="0.15">
      <c r="A33" s="20" t="s">
        <v>1773</v>
      </c>
      <c r="B33" s="20" t="s">
        <v>2</v>
      </c>
      <c r="C33" s="43" t="s">
        <v>464</v>
      </c>
      <c r="D33" s="43" t="s">
        <v>2780</v>
      </c>
      <c r="E33" s="33" t="s">
        <v>1193</v>
      </c>
      <c r="F33" s="33" t="s">
        <v>1193</v>
      </c>
      <c r="G33" s="33">
        <v>0</v>
      </c>
      <c r="H33" s="33">
        <v>0</v>
      </c>
      <c r="I33" s="33">
        <v>0</v>
      </c>
      <c r="J33" s="33">
        <v>50</v>
      </c>
      <c r="K33" s="33">
        <v>44</v>
      </c>
      <c r="L33" s="33">
        <v>6</v>
      </c>
      <c r="M33" s="33">
        <v>0</v>
      </c>
      <c r="N33" s="33">
        <v>0</v>
      </c>
      <c r="O33" s="33">
        <v>0</v>
      </c>
      <c r="P33" s="33">
        <v>13</v>
      </c>
      <c r="Q33" s="33" t="s">
        <v>2616</v>
      </c>
      <c r="R33" s="33">
        <v>50</v>
      </c>
    </row>
    <row r="34" spans="1:18" x14ac:dyDescent="0.15">
      <c r="A34" s="20"/>
      <c r="B34" s="20"/>
      <c r="C34" s="43" t="s">
        <v>2844</v>
      </c>
      <c r="D34" s="43"/>
      <c r="E34" s="33"/>
      <c r="F34" s="33"/>
      <c r="G34" s="33">
        <f>SUM(G33)</f>
        <v>0</v>
      </c>
      <c r="H34" s="33">
        <f t="shared" ref="H34:O34" si="5">SUM(H33)</f>
        <v>0</v>
      </c>
      <c r="I34" s="33">
        <f t="shared" si="5"/>
        <v>0</v>
      </c>
      <c r="J34" s="33">
        <f t="shared" si="5"/>
        <v>50</v>
      </c>
      <c r="K34" s="33">
        <f t="shared" si="5"/>
        <v>44</v>
      </c>
      <c r="L34" s="33">
        <f t="shared" si="5"/>
        <v>6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/>
      <c r="Q34" s="33"/>
      <c r="R34" s="33"/>
    </row>
    <row r="35" spans="1:18" x14ac:dyDescent="0.15">
      <c r="A35" s="20" t="s">
        <v>1773</v>
      </c>
      <c r="B35" s="20" t="s">
        <v>2</v>
      </c>
      <c r="C35" s="43" t="s">
        <v>2781</v>
      </c>
      <c r="D35" s="43" t="s">
        <v>492</v>
      </c>
      <c r="E35" s="33" t="s">
        <v>1322</v>
      </c>
      <c r="F35" s="33" t="s">
        <v>1322</v>
      </c>
      <c r="G35" s="33">
        <v>57</v>
      </c>
      <c r="H35" s="33">
        <v>48</v>
      </c>
      <c r="I35" s="33">
        <v>9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7</v>
      </c>
      <c r="Q35" s="33" t="s">
        <v>2636</v>
      </c>
      <c r="R35" s="33">
        <v>57</v>
      </c>
    </row>
    <row r="36" spans="1:18" x14ac:dyDescent="0.15">
      <c r="A36" s="20"/>
      <c r="B36" s="20"/>
      <c r="C36" s="43" t="s">
        <v>2845</v>
      </c>
      <c r="D36" s="43"/>
      <c r="E36" s="33"/>
      <c r="F36" s="33"/>
      <c r="G36" s="33">
        <f>SUM(G35)</f>
        <v>57</v>
      </c>
      <c r="H36" s="33">
        <f t="shared" ref="H36:O36" si="6">SUM(H35)</f>
        <v>48</v>
      </c>
      <c r="I36" s="33">
        <f t="shared" si="6"/>
        <v>9</v>
      </c>
      <c r="J36" s="33">
        <f t="shared" si="6"/>
        <v>0</v>
      </c>
      <c r="K36" s="33">
        <f t="shared" si="6"/>
        <v>0</v>
      </c>
      <c r="L36" s="33">
        <f t="shared" si="6"/>
        <v>0</v>
      </c>
      <c r="M36" s="33">
        <f t="shared" si="6"/>
        <v>0</v>
      </c>
      <c r="N36" s="33">
        <f t="shared" si="6"/>
        <v>0</v>
      </c>
      <c r="O36" s="33">
        <f t="shared" si="6"/>
        <v>0</v>
      </c>
      <c r="P36" s="33"/>
      <c r="Q36" s="33"/>
      <c r="R36" s="33"/>
    </row>
    <row r="37" spans="1:18" x14ac:dyDescent="0.15">
      <c r="A37" s="20" t="s">
        <v>1773</v>
      </c>
      <c r="B37" s="20" t="s">
        <v>2</v>
      </c>
      <c r="C37" s="43" t="s">
        <v>94</v>
      </c>
      <c r="D37" s="43" t="s">
        <v>543</v>
      </c>
      <c r="E37" s="33" t="s">
        <v>1321</v>
      </c>
      <c r="F37" s="33" t="s">
        <v>1321</v>
      </c>
      <c r="G37" s="33">
        <v>33</v>
      </c>
      <c r="H37" s="33">
        <v>21</v>
      </c>
      <c r="I37" s="33">
        <v>12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39</v>
      </c>
      <c r="Q37" s="33" t="s">
        <v>1762</v>
      </c>
      <c r="R37" s="33">
        <v>33</v>
      </c>
    </row>
    <row r="38" spans="1:18" x14ac:dyDescent="0.15">
      <c r="A38" s="20" t="s">
        <v>1773</v>
      </c>
      <c r="B38" s="20" t="s">
        <v>2</v>
      </c>
      <c r="C38" s="43" t="s">
        <v>94</v>
      </c>
      <c r="D38" s="43" t="s">
        <v>2782</v>
      </c>
      <c r="E38" s="33" t="s">
        <v>1321</v>
      </c>
      <c r="F38" s="33" t="s">
        <v>1321</v>
      </c>
      <c r="G38" s="33">
        <v>49</v>
      </c>
      <c r="H38" s="33">
        <v>18</v>
      </c>
      <c r="I38" s="33">
        <v>31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42</v>
      </c>
      <c r="Q38" s="33" t="s">
        <v>2624</v>
      </c>
      <c r="R38" s="33">
        <v>49</v>
      </c>
    </row>
    <row r="39" spans="1:18" x14ac:dyDescent="0.15">
      <c r="A39" s="20" t="s">
        <v>1773</v>
      </c>
      <c r="B39" s="20" t="s">
        <v>2</v>
      </c>
      <c r="C39" s="43" t="s">
        <v>94</v>
      </c>
      <c r="D39" s="43" t="s">
        <v>2783</v>
      </c>
      <c r="E39" s="33" t="s">
        <v>1321</v>
      </c>
      <c r="F39" s="33" t="s">
        <v>1321</v>
      </c>
      <c r="G39" s="33">
        <v>11</v>
      </c>
      <c r="H39" s="33">
        <v>11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1</v>
      </c>
      <c r="Q39" s="33" t="s">
        <v>2114</v>
      </c>
      <c r="R39" s="33">
        <v>11</v>
      </c>
    </row>
    <row r="40" spans="1:18" x14ac:dyDescent="0.15">
      <c r="A40" s="20" t="s">
        <v>1773</v>
      </c>
      <c r="B40" s="20" t="s">
        <v>2</v>
      </c>
      <c r="C40" s="43" t="s">
        <v>94</v>
      </c>
      <c r="D40" s="43" t="s">
        <v>534</v>
      </c>
      <c r="E40" s="33" t="s">
        <v>1321</v>
      </c>
      <c r="F40" s="33" t="s">
        <v>1321</v>
      </c>
      <c r="G40" s="33">
        <v>16</v>
      </c>
      <c r="H40" s="33">
        <v>14</v>
      </c>
      <c r="I40" s="33">
        <v>2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30</v>
      </c>
      <c r="Q40" s="33" t="s">
        <v>2617</v>
      </c>
      <c r="R40" s="33">
        <v>16</v>
      </c>
    </row>
    <row r="41" spans="1:18" x14ac:dyDescent="0.15">
      <c r="A41" s="20" t="s">
        <v>1773</v>
      </c>
      <c r="B41" s="20" t="s">
        <v>2</v>
      </c>
      <c r="C41" s="43" t="s">
        <v>94</v>
      </c>
      <c r="D41" s="43" t="s">
        <v>533</v>
      </c>
      <c r="E41" s="33" t="s">
        <v>1321</v>
      </c>
      <c r="F41" s="33" t="s">
        <v>1321</v>
      </c>
      <c r="G41" s="33">
        <v>15</v>
      </c>
      <c r="H41" s="33">
        <v>15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1</v>
      </c>
      <c r="Q41" s="33" t="s">
        <v>2114</v>
      </c>
      <c r="R41" s="33">
        <v>15</v>
      </c>
    </row>
    <row r="42" spans="1:18" x14ac:dyDescent="0.15">
      <c r="A42" s="20" t="s">
        <v>1773</v>
      </c>
      <c r="B42" s="20" t="s">
        <v>2</v>
      </c>
      <c r="C42" s="43" t="s">
        <v>94</v>
      </c>
      <c r="D42" s="43" t="s">
        <v>790</v>
      </c>
      <c r="E42" s="33" t="s">
        <v>1321</v>
      </c>
      <c r="F42" s="33" t="s">
        <v>1321</v>
      </c>
      <c r="G42" s="33">
        <v>12</v>
      </c>
      <c r="H42" s="33">
        <v>12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38</v>
      </c>
      <c r="Q42" s="33" t="s">
        <v>1761</v>
      </c>
      <c r="R42" s="33">
        <v>12</v>
      </c>
    </row>
    <row r="43" spans="1:18" x14ac:dyDescent="0.15">
      <c r="A43" s="20" t="s">
        <v>1773</v>
      </c>
      <c r="B43" s="20" t="s">
        <v>2</v>
      </c>
      <c r="C43" s="43" t="s">
        <v>94</v>
      </c>
      <c r="D43" s="43" t="s">
        <v>2784</v>
      </c>
      <c r="E43" s="33" t="s">
        <v>1321</v>
      </c>
      <c r="F43" s="33" t="s">
        <v>1321</v>
      </c>
      <c r="G43" s="33">
        <v>12</v>
      </c>
      <c r="H43" s="33">
        <v>11</v>
      </c>
      <c r="I43" s="33">
        <v>1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27</v>
      </c>
      <c r="Q43" s="33" t="s">
        <v>2629</v>
      </c>
      <c r="R43" s="33">
        <v>12</v>
      </c>
    </row>
    <row r="44" spans="1:18" x14ac:dyDescent="0.15">
      <c r="A44" s="20" t="s">
        <v>1773</v>
      </c>
      <c r="B44" s="20" t="s">
        <v>2</v>
      </c>
      <c r="C44" s="43" t="s">
        <v>94</v>
      </c>
      <c r="D44" s="43" t="s">
        <v>2785</v>
      </c>
      <c r="E44" s="33" t="s">
        <v>1321</v>
      </c>
      <c r="F44" s="33" t="s">
        <v>1321</v>
      </c>
      <c r="G44" s="33">
        <v>17</v>
      </c>
      <c r="H44" s="33">
        <v>17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32</v>
      </c>
      <c r="Q44" s="33" t="s">
        <v>2618</v>
      </c>
      <c r="R44" s="33">
        <v>17</v>
      </c>
    </row>
    <row r="45" spans="1:18" x14ac:dyDescent="0.15">
      <c r="A45" s="20" t="s">
        <v>1773</v>
      </c>
      <c r="B45" s="20" t="s">
        <v>2</v>
      </c>
      <c r="C45" s="43" t="s">
        <v>94</v>
      </c>
      <c r="D45" s="43" t="s">
        <v>2786</v>
      </c>
      <c r="E45" s="33" t="s">
        <v>1322</v>
      </c>
      <c r="F45" s="33" t="s">
        <v>1322</v>
      </c>
      <c r="G45" s="33">
        <v>52</v>
      </c>
      <c r="H45" s="33">
        <v>51</v>
      </c>
      <c r="I45" s="33">
        <v>1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1</v>
      </c>
      <c r="Q45" s="33" t="s">
        <v>2114</v>
      </c>
      <c r="R45" s="33">
        <v>52</v>
      </c>
    </row>
    <row r="46" spans="1:18" x14ac:dyDescent="0.15">
      <c r="A46" s="20" t="s">
        <v>1773</v>
      </c>
      <c r="B46" s="20" t="s">
        <v>2</v>
      </c>
      <c r="C46" s="43" t="s">
        <v>94</v>
      </c>
      <c r="D46" s="43" t="s">
        <v>2787</v>
      </c>
      <c r="E46" s="33" t="s">
        <v>1322</v>
      </c>
      <c r="F46" s="33" t="s">
        <v>1322</v>
      </c>
      <c r="G46" s="33">
        <v>40</v>
      </c>
      <c r="H46" s="33">
        <v>40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1</v>
      </c>
      <c r="Q46" s="33" t="s">
        <v>2114</v>
      </c>
      <c r="R46" s="33">
        <v>40</v>
      </c>
    </row>
    <row r="47" spans="1:18" x14ac:dyDescent="0.15">
      <c r="A47" s="20" t="s">
        <v>1773</v>
      </c>
      <c r="B47" s="20" t="s">
        <v>2</v>
      </c>
      <c r="C47" s="43" t="s">
        <v>94</v>
      </c>
      <c r="D47" s="43" t="s">
        <v>2788</v>
      </c>
      <c r="E47" s="33" t="s">
        <v>1322</v>
      </c>
      <c r="F47" s="33" t="s">
        <v>1322</v>
      </c>
      <c r="G47" s="33">
        <v>36</v>
      </c>
      <c r="H47" s="33">
        <v>36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1</v>
      </c>
      <c r="Q47" s="33" t="s">
        <v>2114</v>
      </c>
      <c r="R47" s="33">
        <v>36</v>
      </c>
    </row>
    <row r="48" spans="1:18" x14ac:dyDescent="0.15">
      <c r="A48" s="20" t="s">
        <v>1773</v>
      </c>
      <c r="B48" s="20" t="s">
        <v>2</v>
      </c>
      <c r="C48" s="43" t="s">
        <v>94</v>
      </c>
      <c r="D48" s="43" t="s">
        <v>2789</v>
      </c>
      <c r="E48" s="33" t="s">
        <v>1322</v>
      </c>
      <c r="F48" s="33" t="s">
        <v>1322</v>
      </c>
      <c r="G48" s="33">
        <v>42</v>
      </c>
      <c r="H48" s="33">
        <v>42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1</v>
      </c>
      <c r="Q48" s="33" t="s">
        <v>2114</v>
      </c>
      <c r="R48" s="33">
        <v>42</v>
      </c>
    </row>
    <row r="49" spans="1:18" x14ac:dyDescent="0.15">
      <c r="A49" s="20" t="s">
        <v>1773</v>
      </c>
      <c r="B49" s="20" t="s">
        <v>2</v>
      </c>
      <c r="C49" s="43" t="s">
        <v>94</v>
      </c>
      <c r="D49" s="43" t="s">
        <v>2790</v>
      </c>
      <c r="E49" s="33" t="s">
        <v>1322</v>
      </c>
      <c r="F49" s="33" t="s">
        <v>1322</v>
      </c>
      <c r="G49" s="33">
        <v>42</v>
      </c>
      <c r="H49" s="33">
        <v>42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1</v>
      </c>
      <c r="Q49" s="33" t="s">
        <v>2114</v>
      </c>
      <c r="R49" s="33">
        <v>42</v>
      </c>
    </row>
    <row r="50" spans="1:18" x14ac:dyDescent="0.15">
      <c r="A50" s="20" t="s">
        <v>1773</v>
      </c>
      <c r="B50" s="20" t="s">
        <v>2</v>
      </c>
      <c r="C50" s="43" t="s">
        <v>94</v>
      </c>
      <c r="D50" s="43" t="s">
        <v>2791</v>
      </c>
      <c r="E50" s="33" t="s">
        <v>1322</v>
      </c>
      <c r="F50" s="33" t="s">
        <v>1322</v>
      </c>
      <c r="G50" s="33">
        <v>42</v>
      </c>
      <c r="H50" s="33">
        <v>42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1</v>
      </c>
      <c r="Q50" s="33" t="s">
        <v>2114</v>
      </c>
      <c r="R50" s="33">
        <v>42</v>
      </c>
    </row>
    <row r="51" spans="1:18" x14ac:dyDescent="0.15">
      <c r="A51" s="20" t="s">
        <v>1773</v>
      </c>
      <c r="B51" s="20" t="s">
        <v>2</v>
      </c>
      <c r="C51" s="43" t="s">
        <v>94</v>
      </c>
      <c r="D51" s="43" t="s">
        <v>2792</v>
      </c>
      <c r="E51" s="33" t="s">
        <v>1322</v>
      </c>
      <c r="F51" s="33" t="s">
        <v>1322</v>
      </c>
      <c r="G51" s="33">
        <v>33</v>
      </c>
      <c r="H51" s="33">
        <v>33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1</v>
      </c>
      <c r="Q51" s="33" t="s">
        <v>2114</v>
      </c>
      <c r="R51" s="33">
        <v>33</v>
      </c>
    </row>
    <row r="52" spans="1:18" x14ac:dyDescent="0.15">
      <c r="A52" s="20" t="s">
        <v>1773</v>
      </c>
      <c r="B52" s="20" t="s">
        <v>2</v>
      </c>
      <c r="C52" s="43" t="s">
        <v>94</v>
      </c>
      <c r="D52" s="43" t="s">
        <v>2793</v>
      </c>
      <c r="E52" s="33" t="s">
        <v>1322</v>
      </c>
      <c r="F52" s="33" t="s">
        <v>1322</v>
      </c>
      <c r="G52" s="33">
        <v>42</v>
      </c>
      <c r="H52" s="33">
        <v>42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1</v>
      </c>
      <c r="Q52" s="33" t="s">
        <v>2114</v>
      </c>
      <c r="R52" s="33">
        <v>42</v>
      </c>
    </row>
    <row r="53" spans="1:18" x14ac:dyDescent="0.15">
      <c r="A53" s="20" t="s">
        <v>1773</v>
      </c>
      <c r="B53" s="20" t="s">
        <v>2</v>
      </c>
      <c r="C53" s="43" t="s">
        <v>94</v>
      </c>
      <c r="D53" s="43" t="s">
        <v>2794</v>
      </c>
      <c r="E53" s="33" t="s">
        <v>1322</v>
      </c>
      <c r="F53" s="33" t="s">
        <v>1322</v>
      </c>
      <c r="G53" s="33">
        <v>42</v>
      </c>
      <c r="H53" s="33">
        <v>42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1</v>
      </c>
      <c r="Q53" s="33" t="s">
        <v>2114</v>
      </c>
      <c r="R53" s="33">
        <v>42</v>
      </c>
    </row>
    <row r="54" spans="1:18" x14ac:dyDescent="0.15">
      <c r="A54" s="20" t="s">
        <v>1773</v>
      </c>
      <c r="B54" s="20" t="s">
        <v>2</v>
      </c>
      <c r="C54" s="43" t="s">
        <v>94</v>
      </c>
      <c r="D54" s="43" t="s">
        <v>2795</v>
      </c>
      <c r="E54" s="33" t="s">
        <v>1322</v>
      </c>
      <c r="F54" s="33" t="s">
        <v>1322</v>
      </c>
      <c r="G54" s="33">
        <v>42</v>
      </c>
      <c r="H54" s="33">
        <v>42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1</v>
      </c>
      <c r="Q54" s="33" t="s">
        <v>2114</v>
      </c>
      <c r="R54" s="33">
        <v>42</v>
      </c>
    </row>
    <row r="55" spans="1:18" x14ac:dyDescent="0.15">
      <c r="A55" s="20" t="s">
        <v>1773</v>
      </c>
      <c r="B55" s="20" t="s">
        <v>2</v>
      </c>
      <c r="C55" s="43" t="s">
        <v>94</v>
      </c>
      <c r="D55" s="43" t="s">
        <v>2796</v>
      </c>
      <c r="E55" s="33" t="s">
        <v>1322</v>
      </c>
      <c r="F55" s="33" t="s">
        <v>1322</v>
      </c>
      <c r="G55" s="33">
        <v>34</v>
      </c>
      <c r="H55" s="33">
        <v>33</v>
      </c>
      <c r="I55" s="33">
        <v>1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1</v>
      </c>
      <c r="Q55" s="33" t="s">
        <v>2114</v>
      </c>
      <c r="R55" s="33">
        <v>34</v>
      </c>
    </row>
    <row r="56" spans="1:18" x14ac:dyDescent="0.15">
      <c r="A56" s="20" t="s">
        <v>1773</v>
      </c>
      <c r="B56" s="20" t="s">
        <v>2</v>
      </c>
      <c r="C56" s="43" t="s">
        <v>94</v>
      </c>
      <c r="D56" s="43" t="s">
        <v>2797</v>
      </c>
      <c r="E56" s="33" t="s">
        <v>1322</v>
      </c>
      <c r="F56" s="33" t="s">
        <v>1322</v>
      </c>
      <c r="G56" s="33">
        <v>47</v>
      </c>
      <c r="H56" s="33">
        <v>44</v>
      </c>
      <c r="I56" s="33">
        <v>3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42</v>
      </c>
      <c r="Q56" s="33" t="s">
        <v>2624</v>
      </c>
      <c r="R56" s="33">
        <v>47</v>
      </c>
    </row>
    <row r="57" spans="1:18" x14ac:dyDescent="0.15">
      <c r="A57" s="20" t="s">
        <v>1773</v>
      </c>
      <c r="B57" s="20" t="s">
        <v>2</v>
      </c>
      <c r="C57" s="43" t="s">
        <v>94</v>
      </c>
      <c r="D57" s="43" t="s">
        <v>2798</v>
      </c>
      <c r="E57" s="33" t="s">
        <v>1322</v>
      </c>
      <c r="F57" s="33" t="s">
        <v>1322</v>
      </c>
      <c r="G57" s="33">
        <v>25</v>
      </c>
      <c r="H57" s="33">
        <v>25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1</v>
      </c>
      <c r="Q57" s="33" t="s">
        <v>2114</v>
      </c>
      <c r="R57" s="33">
        <v>25</v>
      </c>
    </row>
    <row r="58" spans="1:18" x14ac:dyDescent="0.15">
      <c r="A58" s="20" t="s">
        <v>1773</v>
      </c>
      <c r="B58" s="20" t="s">
        <v>2</v>
      </c>
      <c r="C58" s="43" t="s">
        <v>94</v>
      </c>
      <c r="D58" s="43" t="s">
        <v>2799</v>
      </c>
      <c r="E58" s="33" t="s">
        <v>1322</v>
      </c>
      <c r="F58" s="33" t="s">
        <v>1322</v>
      </c>
      <c r="G58" s="33">
        <v>50</v>
      </c>
      <c r="H58" s="33">
        <v>50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1</v>
      </c>
      <c r="Q58" s="33" t="s">
        <v>2114</v>
      </c>
      <c r="R58" s="33">
        <v>50</v>
      </c>
    </row>
    <row r="59" spans="1:18" x14ac:dyDescent="0.15">
      <c r="A59" s="20" t="s">
        <v>1773</v>
      </c>
      <c r="B59" s="20" t="s">
        <v>2</v>
      </c>
      <c r="C59" s="43" t="s">
        <v>94</v>
      </c>
      <c r="D59" s="43" t="s">
        <v>2800</v>
      </c>
      <c r="E59" s="33" t="s">
        <v>1322</v>
      </c>
      <c r="F59" s="33" t="s">
        <v>1322</v>
      </c>
      <c r="G59" s="33">
        <v>42</v>
      </c>
      <c r="H59" s="33">
        <v>42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1</v>
      </c>
      <c r="Q59" s="33" t="s">
        <v>2114</v>
      </c>
      <c r="R59" s="33">
        <v>42</v>
      </c>
    </row>
    <row r="60" spans="1:18" x14ac:dyDescent="0.15">
      <c r="A60" s="20" t="s">
        <v>1773</v>
      </c>
      <c r="B60" s="20" t="s">
        <v>2</v>
      </c>
      <c r="C60" s="43" t="s">
        <v>94</v>
      </c>
      <c r="D60" s="43" t="s">
        <v>2801</v>
      </c>
      <c r="E60" s="33" t="s">
        <v>1322</v>
      </c>
      <c r="F60" s="33" t="s">
        <v>1322</v>
      </c>
      <c r="G60" s="33">
        <v>42</v>
      </c>
      <c r="H60" s="33">
        <v>42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1</v>
      </c>
      <c r="Q60" s="33" t="s">
        <v>2114</v>
      </c>
      <c r="R60" s="33">
        <v>42</v>
      </c>
    </row>
    <row r="61" spans="1:18" x14ac:dyDescent="0.15">
      <c r="A61" s="20" t="s">
        <v>1773</v>
      </c>
      <c r="B61" s="20" t="s">
        <v>2</v>
      </c>
      <c r="C61" s="43" t="s">
        <v>94</v>
      </c>
      <c r="D61" s="43" t="s">
        <v>2802</v>
      </c>
      <c r="E61" s="33" t="s">
        <v>1193</v>
      </c>
      <c r="F61" s="33" t="s">
        <v>1193</v>
      </c>
      <c r="G61" s="33">
        <v>50</v>
      </c>
      <c r="H61" s="33">
        <v>40</v>
      </c>
      <c r="I61" s="33">
        <v>10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21</v>
      </c>
      <c r="Q61" s="33" t="s">
        <v>2621</v>
      </c>
      <c r="R61" s="33">
        <v>50</v>
      </c>
    </row>
    <row r="62" spans="1:18" x14ac:dyDescent="0.15">
      <c r="A62" s="20" t="s">
        <v>1773</v>
      </c>
      <c r="B62" s="20" t="s">
        <v>2</v>
      </c>
      <c r="C62" s="43" t="s">
        <v>94</v>
      </c>
      <c r="D62" s="43" t="s">
        <v>2803</v>
      </c>
      <c r="E62" s="33" t="s">
        <v>1193</v>
      </c>
      <c r="F62" s="33" t="s">
        <v>1193</v>
      </c>
      <c r="G62" s="33">
        <v>16</v>
      </c>
      <c r="H62" s="33">
        <v>15</v>
      </c>
      <c r="I62" s="33">
        <v>1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61</v>
      </c>
      <c r="Q62" s="33" t="s">
        <v>2622</v>
      </c>
      <c r="R62" s="33">
        <v>16</v>
      </c>
    </row>
    <row r="63" spans="1:18" x14ac:dyDescent="0.15">
      <c r="A63" s="20" t="s">
        <v>1773</v>
      </c>
      <c r="B63" s="20" t="s">
        <v>2</v>
      </c>
      <c r="C63" s="43" t="s">
        <v>94</v>
      </c>
      <c r="D63" s="43" t="s">
        <v>2804</v>
      </c>
      <c r="E63" s="33" t="s">
        <v>2637</v>
      </c>
      <c r="F63" s="33" t="s">
        <v>2637</v>
      </c>
      <c r="G63" s="33">
        <v>0</v>
      </c>
      <c r="H63" s="33">
        <v>0</v>
      </c>
      <c r="I63" s="33">
        <v>0</v>
      </c>
      <c r="J63" s="33">
        <v>40</v>
      </c>
      <c r="K63" s="33">
        <v>0</v>
      </c>
      <c r="L63" s="33">
        <v>40</v>
      </c>
      <c r="M63" s="33">
        <v>0</v>
      </c>
      <c r="N63" s="33">
        <v>0</v>
      </c>
      <c r="O63" s="33">
        <v>0</v>
      </c>
      <c r="P63" s="33"/>
      <c r="Q63" s="33" t="s">
        <v>433</v>
      </c>
      <c r="R63" s="33">
        <v>0</v>
      </c>
    </row>
    <row r="64" spans="1:18" x14ac:dyDescent="0.15">
      <c r="A64" s="20" t="s">
        <v>1773</v>
      </c>
      <c r="B64" s="20" t="s">
        <v>2</v>
      </c>
      <c r="C64" s="43" t="s">
        <v>94</v>
      </c>
      <c r="D64" s="43" t="s">
        <v>2805</v>
      </c>
      <c r="E64" s="33" t="s">
        <v>2637</v>
      </c>
      <c r="F64" s="33" t="s">
        <v>2637</v>
      </c>
      <c r="G64" s="33">
        <v>0</v>
      </c>
      <c r="H64" s="33">
        <v>0</v>
      </c>
      <c r="I64" s="33">
        <v>0</v>
      </c>
      <c r="J64" s="33">
        <v>40</v>
      </c>
      <c r="K64" s="33">
        <v>0</v>
      </c>
      <c r="L64" s="33">
        <v>40</v>
      </c>
      <c r="M64" s="33">
        <v>0</v>
      </c>
      <c r="N64" s="33">
        <v>0</v>
      </c>
      <c r="O64" s="33">
        <v>0</v>
      </c>
      <c r="P64" s="33"/>
      <c r="Q64" s="33" t="s">
        <v>433</v>
      </c>
      <c r="R64" s="33">
        <v>0</v>
      </c>
    </row>
    <row r="65" spans="1:18" x14ac:dyDescent="0.15">
      <c r="A65" s="20" t="s">
        <v>1773</v>
      </c>
      <c r="B65" s="20" t="s">
        <v>2</v>
      </c>
      <c r="C65" s="43" t="s">
        <v>94</v>
      </c>
      <c r="D65" s="43" t="s">
        <v>2806</v>
      </c>
      <c r="E65" s="33" t="s">
        <v>2637</v>
      </c>
      <c r="F65" s="33" t="s">
        <v>2637</v>
      </c>
      <c r="G65" s="33">
        <v>0</v>
      </c>
      <c r="H65" s="33">
        <v>0</v>
      </c>
      <c r="I65" s="33">
        <v>0</v>
      </c>
      <c r="J65" s="33">
        <v>20</v>
      </c>
      <c r="K65" s="33">
        <v>0</v>
      </c>
      <c r="L65" s="33">
        <v>20</v>
      </c>
      <c r="M65" s="33">
        <v>0</v>
      </c>
      <c r="N65" s="33">
        <v>0</v>
      </c>
      <c r="O65" s="33">
        <v>0</v>
      </c>
      <c r="P65" s="33"/>
      <c r="Q65" s="33" t="s">
        <v>433</v>
      </c>
      <c r="R65" s="33">
        <v>0</v>
      </c>
    </row>
    <row r="66" spans="1:18" x14ac:dyDescent="0.15">
      <c r="A66" s="20" t="s">
        <v>1773</v>
      </c>
      <c r="B66" s="20" t="s">
        <v>2</v>
      </c>
      <c r="C66" s="43" t="s">
        <v>94</v>
      </c>
      <c r="D66" s="43" t="s">
        <v>2807</v>
      </c>
      <c r="E66" s="33" t="s">
        <v>2637</v>
      </c>
      <c r="F66" s="33" t="s">
        <v>2637</v>
      </c>
      <c r="G66" s="33">
        <v>47</v>
      </c>
      <c r="H66" s="33">
        <v>0</v>
      </c>
      <c r="I66" s="33">
        <v>47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/>
      <c r="Q66" s="33" t="s">
        <v>433</v>
      </c>
      <c r="R66" s="33">
        <v>0</v>
      </c>
    </row>
    <row r="67" spans="1:18" x14ac:dyDescent="0.15">
      <c r="A67" s="20"/>
      <c r="B67" s="20"/>
      <c r="C67" s="43" t="s">
        <v>2846</v>
      </c>
      <c r="D67" s="43"/>
      <c r="E67" s="33"/>
      <c r="F67" s="33"/>
      <c r="G67" s="33">
        <f>SUM(G37:G66)</f>
        <v>931</v>
      </c>
      <c r="H67" s="33">
        <f t="shared" ref="H67:O67" si="7">SUM(H37:H66)</f>
        <v>822</v>
      </c>
      <c r="I67" s="33">
        <f t="shared" si="7"/>
        <v>109</v>
      </c>
      <c r="J67" s="33">
        <f t="shared" si="7"/>
        <v>100</v>
      </c>
      <c r="K67" s="33">
        <f t="shared" si="7"/>
        <v>0</v>
      </c>
      <c r="L67" s="33">
        <f t="shared" si="7"/>
        <v>100</v>
      </c>
      <c r="M67" s="33">
        <f t="shared" si="7"/>
        <v>0</v>
      </c>
      <c r="N67" s="33">
        <f t="shared" si="7"/>
        <v>0</v>
      </c>
      <c r="O67" s="33">
        <f t="shared" si="7"/>
        <v>0</v>
      </c>
      <c r="P67" s="33"/>
      <c r="Q67" s="33"/>
      <c r="R67" s="33"/>
    </row>
    <row r="68" spans="1:18" x14ac:dyDescent="0.15">
      <c r="A68" s="20" t="s">
        <v>1773</v>
      </c>
      <c r="B68" s="20" t="s">
        <v>2</v>
      </c>
      <c r="C68" s="43" t="s">
        <v>424</v>
      </c>
      <c r="D68" s="43" t="s">
        <v>483</v>
      </c>
      <c r="E68" s="33" t="s">
        <v>1323</v>
      </c>
      <c r="F68" s="33" t="s">
        <v>1323</v>
      </c>
      <c r="G68" s="33">
        <v>0</v>
      </c>
      <c r="H68" s="33">
        <v>0</v>
      </c>
      <c r="I68" s="33">
        <v>0</v>
      </c>
      <c r="J68" s="33">
        <v>50</v>
      </c>
      <c r="K68" s="33">
        <v>50</v>
      </c>
      <c r="L68" s="33">
        <v>0</v>
      </c>
      <c r="M68" s="33">
        <v>0</v>
      </c>
      <c r="N68" s="33">
        <v>0</v>
      </c>
      <c r="O68" s="33">
        <v>0</v>
      </c>
      <c r="P68" s="33">
        <v>47</v>
      </c>
      <c r="Q68" s="33" t="s">
        <v>2619</v>
      </c>
      <c r="R68" s="33">
        <v>50</v>
      </c>
    </row>
    <row r="69" spans="1:18" x14ac:dyDescent="0.15">
      <c r="A69" s="20" t="s">
        <v>1773</v>
      </c>
      <c r="B69" s="20" t="s">
        <v>2</v>
      </c>
      <c r="C69" s="43" t="s">
        <v>424</v>
      </c>
      <c r="D69" s="43" t="s">
        <v>468</v>
      </c>
      <c r="E69" s="33" t="s">
        <v>1323</v>
      </c>
      <c r="F69" s="33" t="s">
        <v>1323</v>
      </c>
      <c r="G69" s="33">
        <v>0</v>
      </c>
      <c r="H69" s="33">
        <v>0</v>
      </c>
      <c r="I69" s="33">
        <v>0</v>
      </c>
      <c r="J69" s="33">
        <v>50</v>
      </c>
      <c r="K69" s="33">
        <v>50</v>
      </c>
      <c r="L69" s="33">
        <v>0</v>
      </c>
      <c r="M69" s="33">
        <v>0</v>
      </c>
      <c r="N69" s="33">
        <v>0</v>
      </c>
      <c r="O69" s="33">
        <v>0</v>
      </c>
      <c r="P69" s="33">
        <v>47</v>
      </c>
      <c r="Q69" s="33" t="s">
        <v>2619</v>
      </c>
      <c r="R69" s="33">
        <v>50</v>
      </c>
    </row>
    <row r="70" spans="1:18" s="41" customFormat="1" x14ac:dyDescent="0.15">
      <c r="A70" s="63"/>
      <c r="B70" s="63"/>
      <c r="C70" s="65" t="s">
        <v>2847</v>
      </c>
      <c r="D70" s="65"/>
      <c r="E70" s="34"/>
      <c r="F70" s="34"/>
      <c r="G70" s="34">
        <f>SUM(G68:G69)</f>
        <v>0</v>
      </c>
      <c r="H70" s="34">
        <f t="shared" ref="H70:O70" si="8">SUM(H68:H69)</f>
        <v>0</v>
      </c>
      <c r="I70" s="34">
        <f t="shared" si="8"/>
        <v>0</v>
      </c>
      <c r="J70" s="34">
        <f t="shared" si="8"/>
        <v>100</v>
      </c>
      <c r="K70" s="34">
        <f t="shared" si="8"/>
        <v>100</v>
      </c>
      <c r="L70" s="34">
        <f t="shared" si="8"/>
        <v>0</v>
      </c>
      <c r="M70" s="34">
        <f t="shared" si="8"/>
        <v>0</v>
      </c>
      <c r="N70" s="34">
        <f t="shared" si="8"/>
        <v>0</v>
      </c>
      <c r="O70" s="34">
        <f t="shared" si="8"/>
        <v>0</v>
      </c>
      <c r="P70" s="34"/>
      <c r="Q70" s="34"/>
      <c r="R70" s="34"/>
    </row>
    <row r="71" spans="1:18" x14ac:dyDescent="0.15">
      <c r="A71" s="20" t="s">
        <v>1773</v>
      </c>
      <c r="B71" s="20" t="s">
        <v>2</v>
      </c>
      <c r="C71" s="43" t="s">
        <v>366</v>
      </c>
      <c r="D71" s="43" t="s">
        <v>1191</v>
      </c>
      <c r="E71" s="33" t="s">
        <v>1193</v>
      </c>
      <c r="F71" s="33" t="s">
        <v>2620</v>
      </c>
      <c r="G71" s="33">
        <v>0</v>
      </c>
      <c r="H71" s="33">
        <v>0</v>
      </c>
      <c r="I71" s="33">
        <v>0</v>
      </c>
      <c r="J71" s="33">
        <v>52</v>
      </c>
      <c r="K71" s="33">
        <v>52</v>
      </c>
      <c r="L71" s="33">
        <v>0</v>
      </c>
      <c r="M71" s="33">
        <v>52</v>
      </c>
      <c r="N71" s="33">
        <v>52</v>
      </c>
      <c r="O71" s="33">
        <v>0</v>
      </c>
      <c r="P71" s="33"/>
      <c r="Q71" s="33" t="s">
        <v>433</v>
      </c>
      <c r="R71" s="33">
        <v>0</v>
      </c>
    </row>
    <row r="72" spans="1:18" x14ac:dyDescent="0.15">
      <c r="A72" s="20"/>
      <c r="B72" s="20"/>
      <c r="C72" s="43" t="s">
        <v>2848</v>
      </c>
      <c r="D72" s="43"/>
      <c r="E72" s="33"/>
      <c r="F72" s="33"/>
      <c r="G72" s="33">
        <f>SUM(G71)</f>
        <v>0</v>
      </c>
      <c r="H72" s="33">
        <f t="shared" ref="H72:O72" si="9">SUM(H71)</f>
        <v>0</v>
      </c>
      <c r="I72" s="33">
        <f t="shared" si="9"/>
        <v>0</v>
      </c>
      <c r="J72" s="33">
        <f t="shared" si="9"/>
        <v>52</v>
      </c>
      <c r="K72" s="33">
        <f t="shared" si="9"/>
        <v>52</v>
      </c>
      <c r="L72" s="33">
        <f t="shared" si="9"/>
        <v>0</v>
      </c>
      <c r="M72" s="33">
        <f t="shared" si="9"/>
        <v>52</v>
      </c>
      <c r="N72" s="33">
        <f t="shared" si="9"/>
        <v>52</v>
      </c>
      <c r="O72" s="33">
        <f t="shared" si="9"/>
        <v>0</v>
      </c>
      <c r="P72" s="33"/>
      <c r="Q72" s="33"/>
      <c r="R72" s="33"/>
    </row>
    <row r="73" spans="1:18" x14ac:dyDescent="0.15">
      <c r="A73" s="20" t="s">
        <v>1773</v>
      </c>
      <c r="B73" s="20" t="s">
        <v>2</v>
      </c>
      <c r="C73" s="43" t="s">
        <v>2808</v>
      </c>
      <c r="D73" s="43" t="s">
        <v>524</v>
      </c>
      <c r="E73" s="33" t="s">
        <v>1322</v>
      </c>
      <c r="F73" s="33" t="s">
        <v>1322</v>
      </c>
      <c r="G73" s="33">
        <v>41</v>
      </c>
      <c r="H73" s="33">
        <v>41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1</v>
      </c>
      <c r="Q73" s="33" t="s">
        <v>2114</v>
      </c>
      <c r="R73" s="33">
        <v>41</v>
      </c>
    </row>
    <row r="74" spans="1:18" x14ac:dyDescent="0.15">
      <c r="A74" s="20" t="s">
        <v>1773</v>
      </c>
      <c r="B74" s="20" t="s">
        <v>2</v>
      </c>
      <c r="C74" s="43" t="s">
        <v>2808</v>
      </c>
      <c r="D74" s="43" t="s">
        <v>536</v>
      </c>
      <c r="E74" s="33" t="s">
        <v>1322</v>
      </c>
      <c r="F74" s="33" t="s">
        <v>1322</v>
      </c>
      <c r="G74" s="33">
        <v>49</v>
      </c>
      <c r="H74" s="33">
        <v>49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53</v>
      </c>
      <c r="Q74" s="33" t="s">
        <v>693</v>
      </c>
      <c r="R74" s="33">
        <v>49</v>
      </c>
    </row>
    <row r="75" spans="1:18" x14ac:dyDescent="0.15">
      <c r="A75" s="20"/>
      <c r="B75" s="20"/>
      <c r="C75" s="43" t="s">
        <v>2849</v>
      </c>
      <c r="D75" s="43"/>
      <c r="E75" s="33"/>
      <c r="F75" s="33"/>
      <c r="G75" s="33">
        <f>SUM(G73:G74)</f>
        <v>90</v>
      </c>
      <c r="H75" s="33">
        <f t="shared" ref="H75:O75" si="10">SUM(H73:H74)</f>
        <v>90</v>
      </c>
      <c r="I75" s="33">
        <f t="shared" si="10"/>
        <v>0</v>
      </c>
      <c r="J75" s="33">
        <f t="shared" si="10"/>
        <v>0</v>
      </c>
      <c r="K75" s="33">
        <f t="shared" si="10"/>
        <v>0</v>
      </c>
      <c r="L75" s="33">
        <f t="shared" si="10"/>
        <v>0</v>
      </c>
      <c r="M75" s="33">
        <f t="shared" si="10"/>
        <v>0</v>
      </c>
      <c r="N75" s="33">
        <f t="shared" si="10"/>
        <v>0</v>
      </c>
      <c r="O75" s="33">
        <f t="shared" si="10"/>
        <v>0</v>
      </c>
      <c r="P75" s="33"/>
      <c r="Q75" s="33"/>
      <c r="R75" s="33"/>
    </row>
    <row r="76" spans="1:18" x14ac:dyDescent="0.15">
      <c r="A76" s="20" t="s">
        <v>1773</v>
      </c>
      <c r="B76" s="20" t="s">
        <v>2</v>
      </c>
      <c r="C76" s="43" t="s">
        <v>2809</v>
      </c>
      <c r="D76" s="43" t="s">
        <v>530</v>
      </c>
      <c r="E76" s="33" t="s">
        <v>1322</v>
      </c>
      <c r="F76" s="33" t="s">
        <v>1322</v>
      </c>
      <c r="G76" s="33">
        <v>46</v>
      </c>
      <c r="H76" s="33">
        <v>46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1</v>
      </c>
      <c r="Q76" s="33" t="s">
        <v>2114</v>
      </c>
      <c r="R76" s="33">
        <v>46</v>
      </c>
    </row>
    <row r="77" spans="1:18" x14ac:dyDescent="0.15">
      <c r="A77" s="20" t="s">
        <v>1773</v>
      </c>
      <c r="B77" s="20" t="s">
        <v>2</v>
      </c>
      <c r="C77" s="43" t="s">
        <v>2809</v>
      </c>
      <c r="D77" s="43" t="s">
        <v>523</v>
      </c>
      <c r="E77" s="33" t="s">
        <v>1322</v>
      </c>
      <c r="F77" s="33" t="s">
        <v>1322</v>
      </c>
      <c r="G77" s="33">
        <v>54</v>
      </c>
      <c r="H77" s="33">
        <v>54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1</v>
      </c>
      <c r="Q77" s="33" t="s">
        <v>2114</v>
      </c>
      <c r="R77" s="33">
        <v>54</v>
      </c>
    </row>
    <row r="78" spans="1:18" x14ac:dyDescent="0.15">
      <c r="A78" s="20" t="s">
        <v>1773</v>
      </c>
      <c r="B78" s="20" t="s">
        <v>2</v>
      </c>
      <c r="C78" s="43" t="s">
        <v>2809</v>
      </c>
      <c r="D78" s="43" t="s">
        <v>524</v>
      </c>
      <c r="E78" s="33" t="s">
        <v>1323</v>
      </c>
      <c r="F78" s="33" t="s">
        <v>1323</v>
      </c>
      <c r="G78" s="33">
        <v>43</v>
      </c>
      <c r="H78" s="33">
        <v>43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49</v>
      </c>
      <c r="Q78" s="33" t="s">
        <v>1956</v>
      </c>
      <c r="R78" s="33">
        <v>43</v>
      </c>
    </row>
    <row r="79" spans="1:18" x14ac:dyDescent="0.15">
      <c r="A79" s="20" t="s">
        <v>1773</v>
      </c>
      <c r="B79" s="20" t="s">
        <v>2</v>
      </c>
      <c r="C79" s="43" t="s">
        <v>2809</v>
      </c>
      <c r="D79" s="43" t="s">
        <v>536</v>
      </c>
      <c r="E79" s="33" t="s">
        <v>1322</v>
      </c>
      <c r="F79" s="33" t="s">
        <v>1322</v>
      </c>
      <c r="G79" s="33">
        <v>52</v>
      </c>
      <c r="H79" s="33">
        <v>52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1</v>
      </c>
      <c r="Q79" s="33" t="s">
        <v>2114</v>
      </c>
      <c r="R79" s="33">
        <v>52</v>
      </c>
    </row>
    <row r="80" spans="1:18" x14ac:dyDescent="0.15">
      <c r="A80" s="20" t="s">
        <v>1773</v>
      </c>
      <c r="B80" s="20" t="s">
        <v>2</v>
      </c>
      <c r="C80" s="43" t="s">
        <v>2809</v>
      </c>
      <c r="D80" s="43" t="s">
        <v>1168</v>
      </c>
      <c r="E80" s="33" t="s">
        <v>1321</v>
      </c>
      <c r="F80" s="33" t="s">
        <v>1321</v>
      </c>
      <c r="G80" s="33">
        <v>8</v>
      </c>
      <c r="H80" s="33">
        <v>8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32</v>
      </c>
      <c r="Q80" s="33" t="s">
        <v>2618</v>
      </c>
      <c r="R80" s="33">
        <v>8</v>
      </c>
    </row>
    <row r="81" spans="1:18" x14ac:dyDescent="0.15">
      <c r="A81" s="20" t="s">
        <v>1773</v>
      </c>
      <c r="B81" s="20" t="s">
        <v>2</v>
      </c>
      <c r="C81" s="43" t="s">
        <v>2809</v>
      </c>
      <c r="D81" s="43" t="s">
        <v>495</v>
      </c>
      <c r="E81" s="33" t="s">
        <v>1322</v>
      </c>
      <c r="F81" s="33" t="s">
        <v>1322</v>
      </c>
      <c r="G81" s="33">
        <v>14</v>
      </c>
      <c r="H81" s="33">
        <v>14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61</v>
      </c>
      <c r="Q81" s="33" t="s">
        <v>2622</v>
      </c>
      <c r="R81" s="33">
        <v>14</v>
      </c>
    </row>
    <row r="82" spans="1:18" x14ac:dyDescent="0.15">
      <c r="A82" s="20"/>
      <c r="B82" s="20"/>
      <c r="C82" s="43" t="s">
        <v>2850</v>
      </c>
      <c r="D82" s="43"/>
      <c r="E82" s="33"/>
      <c r="F82" s="33"/>
      <c r="G82" s="33">
        <f>SUM(G76:G81)</f>
        <v>217</v>
      </c>
      <c r="H82" s="33">
        <f t="shared" ref="H82:O82" si="11">SUM(H76:H81)</f>
        <v>217</v>
      </c>
      <c r="I82" s="33">
        <f t="shared" si="11"/>
        <v>0</v>
      </c>
      <c r="J82" s="33">
        <f t="shared" si="11"/>
        <v>0</v>
      </c>
      <c r="K82" s="33">
        <f t="shared" si="11"/>
        <v>0</v>
      </c>
      <c r="L82" s="33">
        <f t="shared" si="11"/>
        <v>0</v>
      </c>
      <c r="M82" s="33">
        <f t="shared" si="11"/>
        <v>0</v>
      </c>
      <c r="N82" s="33">
        <f t="shared" si="11"/>
        <v>0</v>
      </c>
      <c r="O82" s="33">
        <f t="shared" si="11"/>
        <v>0</v>
      </c>
      <c r="P82" s="33"/>
      <c r="Q82" s="33"/>
      <c r="R82" s="33"/>
    </row>
    <row r="83" spans="1:18" x14ac:dyDescent="0.15">
      <c r="A83" s="20" t="s">
        <v>1773</v>
      </c>
      <c r="B83" s="20" t="s">
        <v>2</v>
      </c>
      <c r="C83" s="43" t="s">
        <v>379</v>
      </c>
      <c r="D83" s="43" t="s">
        <v>492</v>
      </c>
      <c r="E83" s="33" t="s">
        <v>1322</v>
      </c>
      <c r="F83" s="33" t="s">
        <v>1322</v>
      </c>
      <c r="G83" s="33">
        <v>18</v>
      </c>
      <c r="H83" s="33">
        <v>18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10</v>
      </c>
      <c r="Q83" s="33" t="s">
        <v>1954</v>
      </c>
      <c r="R83" s="33">
        <v>18</v>
      </c>
    </row>
    <row r="84" spans="1:18" x14ac:dyDescent="0.15">
      <c r="A84" s="20" t="s">
        <v>1773</v>
      </c>
      <c r="B84" s="20" t="s">
        <v>2</v>
      </c>
      <c r="C84" s="43" t="s">
        <v>379</v>
      </c>
      <c r="D84" s="43" t="s">
        <v>493</v>
      </c>
      <c r="E84" s="33" t="s">
        <v>1193</v>
      </c>
      <c r="F84" s="33" t="s">
        <v>1193</v>
      </c>
      <c r="G84" s="33">
        <v>0</v>
      </c>
      <c r="H84" s="33">
        <v>0</v>
      </c>
      <c r="I84" s="33">
        <v>0</v>
      </c>
      <c r="J84" s="33">
        <v>30</v>
      </c>
      <c r="K84" s="33">
        <v>30</v>
      </c>
      <c r="L84" s="33">
        <v>0</v>
      </c>
      <c r="M84" s="33">
        <v>0</v>
      </c>
      <c r="N84" s="33">
        <v>0</v>
      </c>
      <c r="O84" s="33">
        <v>0</v>
      </c>
      <c r="P84" s="33">
        <v>12</v>
      </c>
      <c r="Q84" s="33" t="s">
        <v>1957</v>
      </c>
      <c r="R84" s="33">
        <v>24</v>
      </c>
    </row>
    <row r="85" spans="1:18" x14ac:dyDescent="0.15">
      <c r="A85" s="20"/>
      <c r="B85" s="20"/>
      <c r="C85" s="43" t="s">
        <v>2851</v>
      </c>
      <c r="D85" s="43"/>
      <c r="E85" s="33"/>
      <c r="F85" s="33"/>
      <c r="G85" s="33">
        <f>SUM(G83:G84)</f>
        <v>18</v>
      </c>
      <c r="H85" s="33">
        <f t="shared" ref="H85:O85" si="12">SUM(H83:H84)</f>
        <v>18</v>
      </c>
      <c r="I85" s="33">
        <f t="shared" si="12"/>
        <v>0</v>
      </c>
      <c r="J85" s="33">
        <f t="shared" si="12"/>
        <v>30</v>
      </c>
      <c r="K85" s="33">
        <f t="shared" si="12"/>
        <v>30</v>
      </c>
      <c r="L85" s="33">
        <f t="shared" si="12"/>
        <v>0</v>
      </c>
      <c r="M85" s="33">
        <f t="shared" si="12"/>
        <v>0</v>
      </c>
      <c r="N85" s="33">
        <f t="shared" si="12"/>
        <v>0</v>
      </c>
      <c r="O85" s="33">
        <f t="shared" si="12"/>
        <v>0</v>
      </c>
      <c r="P85" s="33"/>
      <c r="Q85" s="33"/>
      <c r="R85" s="33"/>
    </row>
    <row r="86" spans="1:18" x14ac:dyDescent="0.15">
      <c r="A86" s="20" t="s">
        <v>1773</v>
      </c>
      <c r="B86" s="24" t="s">
        <v>2</v>
      </c>
      <c r="C86" s="43" t="s">
        <v>240</v>
      </c>
      <c r="D86" s="43" t="s">
        <v>492</v>
      </c>
      <c r="E86" s="33" t="s">
        <v>1322</v>
      </c>
      <c r="F86" s="33" t="s">
        <v>1322</v>
      </c>
      <c r="G86" s="33">
        <v>61</v>
      </c>
      <c r="H86" s="33">
        <v>61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1</v>
      </c>
      <c r="Q86" s="33" t="s">
        <v>2114</v>
      </c>
      <c r="R86" s="33">
        <v>61</v>
      </c>
    </row>
    <row r="87" spans="1:18" s="41" customFormat="1" x14ac:dyDescent="0.15">
      <c r="A87" s="63"/>
      <c r="B87" s="64"/>
      <c r="C87" s="65" t="s">
        <v>2852</v>
      </c>
      <c r="D87" s="65"/>
      <c r="E87" s="34"/>
      <c r="F87" s="34"/>
      <c r="G87" s="34">
        <f>SUM(G86)</f>
        <v>61</v>
      </c>
      <c r="H87" s="34">
        <f t="shared" ref="H87:O87" si="13">SUM(H86)</f>
        <v>61</v>
      </c>
      <c r="I87" s="34">
        <f t="shared" si="13"/>
        <v>0</v>
      </c>
      <c r="J87" s="34">
        <f t="shared" si="13"/>
        <v>0</v>
      </c>
      <c r="K87" s="34">
        <f t="shared" si="13"/>
        <v>0</v>
      </c>
      <c r="L87" s="34">
        <f t="shared" si="13"/>
        <v>0</v>
      </c>
      <c r="M87" s="34">
        <f t="shared" si="13"/>
        <v>0</v>
      </c>
      <c r="N87" s="34">
        <f t="shared" si="13"/>
        <v>0</v>
      </c>
      <c r="O87" s="34">
        <f t="shared" si="13"/>
        <v>0</v>
      </c>
      <c r="P87" s="34"/>
      <c r="Q87" s="34"/>
      <c r="R87" s="34"/>
    </row>
    <row r="88" spans="1:18" x14ac:dyDescent="0.15">
      <c r="A88" s="20" t="s">
        <v>1773</v>
      </c>
      <c r="B88" s="24" t="s">
        <v>2</v>
      </c>
      <c r="C88" s="43" t="s">
        <v>229</v>
      </c>
      <c r="D88" s="43" t="s">
        <v>491</v>
      </c>
      <c r="E88" s="33" t="s">
        <v>1193</v>
      </c>
      <c r="F88" s="33" t="s">
        <v>1193</v>
      </c>
      <c r="G88" s="33">
        <v>0</v>
      </c>
      <c r="H88" s="33">
        <v>0</v>
      </c>
      <c r="I88" s="33">
        <v>0</v>
      </c>
      <c r="J88" s="33">
        <v>48</v>
      </c>
      <c r="K88" s="33">
        <v>48</v>
      </c>
      <c r="L88" s="33">
        <v>0</v>
      </c>
      <c r="M88" s="33">
        <v>0</v>
      </c>
      <c r="N88" s="33">
        <v>0</v>
      </c>
      <c r="O88" s="33">
        <v>0</v>
      </c>
      <c r="P88" s="33">
        <v>13</v>
      </c>
      <c r="Q88" s="33" t="s">
        <v>2616</v>
      </c>
      <c r="R88" s="33">
        <v>48</v>
      </c>
    </row>
    <row r="89" spans="1:18" x14ac:dyDescent="0.15">
      <c r="A89" s="20" t="s">
        <v>1773</v>
      </c>
      <c r="B89" s="24" t="s">
        <v>2</v>
      </c>
      <c r="C89" s="43" t="s">
        <v>229</v>
      </c>
      <c r="D89" s="43" t="s">
        <v>634</v>
      </c>
      <c r="E89" s="33" t="s">
        <v>1193</v>
      </c>
      <c r="F89" s="33" t="s">
        <v>1193</v>
      </c>
      <c r="G89" s="33">
        <v>0</v>
      </c>
      <c r="H89" s="33">
        <v>0</v>
      </c>
      <c r="I89" s="33">
        <v>0</v>
      </c>
      <c r="J89" s="33">
        <v>52</v>
      </c>
      <c r="K89" s="33">
        <v>52</v>
      </c>
      <c r="L89" s="33">
        <v>0</v>
      </c>
      <c r="M89" s="33">
        <v>0</v>
      </c>
      <c r="N89" s="33">
        <v>0</v>
      </c>
      <c r="O89" s="33">
        <v>0</v>
      </c>
      <c r="P89" s="33">
        <v>13</v>
      </c>
      <c r="Q89" s="33" t="s">
        <v>2616</v>
      </c>
      <c r="R89" s="33">
        <v>52</v>
      </c>
    </row>
    <row r="90" spans="1:18" x14ac:dyDescent="0.15">
      <c r="A90" s="20"/>
      <c r="B90" s="24"/>
      <c r="C90" s="43" t="s">
        <v>2853</v>
      </c>
      <c r="D90" s="43"/>
      <c r="E90" s="33"/>
      <c r="F90" s="33"/>
      <c r="G90" s="33">
        <f>SUM(G88:G89)</f>
        <v>0</v>
      </c>
      <c r="H90" s="33">
        <f t="shared" ref="H90:O90" si="14">SUM(H88:H89)</f>
        <v>0</v>
      </c>
      <c r="I90" s="33">
        <f t="shared" si="14"/>
        <v>0</v>
      </c>
      <c r="J90" s="33">
        <f t="shared" si="14"/>
        <v>100</v>
      </c>
      <c r="K90" s="33">
        <f t="shared" si="14"/>
        <v>100</v>
      </c>
      <c r="L90" s="33">
        <f t="shared" si="14"/>
        <v>0</v>
      </c>
      <c r="M90" s="33">
        <f t="shared" si="14"/>
        <v>0</v>
      </c>
      <c r="N90" s="33">
        <f t="shared" si="14"/>
        <v>0</v>
      </c>
      <c r="O90" s="33">
        <f t="shared" si="14"/>
        <v>0</v>
      </c>
      <c r="P90" s="33"/>
      <c r="Q90" s="33"/>
      <c r="R90" s="33"/>
    </row>
    <row r="91" spans="1:18" x14ac:dyDescent="0.15">
      <c r="A91" s="20" t="s">
        <v>1773</v>
      </c>
      <c r="B91" s="24" t="s">
        <v>2</v>
      </c>
      <c r="C91" s="43" t="s">
        <v>234</v>
      </c>
      <c r="D91" s="43" t="s">
        <v>523</v>
      </c>
      <c r="E91" s="33" t="s">
        <v>1322</v>
      </c>
      <c r="F91" s="33" t="s">
        <v>1322</v>
      </c>
      <c r="G91" s="33">
        <v>60</v>
      </c>
      <c r="H91" s="33">
        <v>52</v>
      </c>
      <c r="I91" s="33">
        <v>8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1</v>
      </c>
      <c r="Q91" s="33" t="s">
        <v>2114</v>
      </c>
      <c r="R91" s="33">
        <v>52</v>
      </c>
    </row>
    <row r="92" spans="1:18" x14ac:dyDescent="0.15">
      <c r="A92" s="20" t="s">
        <v>1773</v>
      </c>
      <c r="B92" s="24" t="s">
        <v>2</v>
      </c>
      <c r="C92" s="43" t="s">
        <v>234</v>
      </c>
      <c r="D92" s="43" t="s">
        <v>524</v>
      </c>
      <c r="E92" s="33" t="s">
        <v>1322</v>
      </c>
      <c r="F92" s="33" t="s">
        <v>1322</v>
      </c>
      <c r="G92" s="33">
        <v>55</v>
      </c>
      <c r="H92" s="33">
        <v>46</v>
      </c>
      <c r="I92" s="33">
        <v>9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1</v>
      </c>
      <c r="Q92" s="33" t="s">
        <v>2114</v>
      </c>
      <c r="R92" s="33">
        <v>46</v>
      </c>
    </row>
    <row r="93" spans="1:18" x14ac:dyDescent="0.15">
      <c r="A93" s="20" t="s">
        <v>1773</v>
      </c>
      <c r="B93" s="24" t="s">
        <v>2</v>
      </c>
      <c r="C93" s="43" t="s">
        <v>234</v>
      </c>
      <c r="D93" s="43" t="s">
        <v>536</v>
      </c>
      <c r="E93" s="33" t="s">
        <v>1322</v>
      </c>
      <c r="F93" s="33" t="s">
        <v>1322</v>
      </c>
      <c r="G93" s="33">
        <v>60</v>
      </c>
      <c r="H93" s="33">
        <v>56</v>
      </c>
      <c r="I93" s="33">
        <v>4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1</v>
      </c>
      <c r="Q93" s="33" t="s">
        <v>2114</v>
      </c>
      <c r="R93" s="33">
        <v>56</v>
      </c>
    </row>
    <row r="94" spans="1:18" x14ac:dyDescent="0.15">
      <c r="A94" s="20"/>
      <c r="B94" s="24"/>
      <c r="C94" s="43" t="s">
        <v>2854</v>
      </c>
      <c r="D94" s="43"/>
      <c r="E94" s="33"/>
      <c r="F94" s="33"/>
      <c r="G94" s="33">
        <f>SUM(G91:G93)</f>
        <v>175</v>
      </c>
      <c r="H94" s="33">
        <f t="shared" ref="H94:O94" si="15">SUM(H91:H93)</f>
        <v>154</v>
      </c>
      <c r="I94" s="33">
        <f t="shared" si="15"/>
        <v>21</v>
      </c>
      <c r="J94" s="33">
        <f t="shared" si="15"/>
        <v>0</v>
      </c>
      <c r="K94" s="33">
        <f t="shared" si="15"/>
        <v>0</v>
      </c>
      <c r="L94" s="33">
        <f t="shared" si="15"/>
        <v>0</v>
      </c>
      <c r="M94" s="33">
        <f t="shared" si="15"/>
        <v>0</v>
      </c>
      <c r="N94" s="33">
        <f t="shared" si="15"/>
        <v>0</v>
      </c>
      <c r="O94" s="33">
        <f t="shared" si="15"/>
        <v>0</v>
      </c>
      <c r="P94" s="33"/>
      <c r="Q94" s="33"/>
      <c r="R94" s="33"/>
    </row>
    <row r="95" spans="1:18" x14ac:dyDescent="0.15">
      <c r="A95" s="20" t="s">
        <v>1773</v>
      </c>
      <c r="B95" s="24" t="s">
        <v>2</v>
      </c>
      <c r="C95" s="43" t="s">
        <v>2810</v>
      </c>
      <c r="D95" s="43" t="s">
        <v>988</v>
      </c>
      <c r="E95" s="33" t="s">
        <v>1322</v>
      </c>
      <c r="F95" s="33" t="s">
        <v>1322</v>
      </c>
      <c r="G95" s="33">
        <v>49</v>
      </c>
      <c r="H95" s="33">
        <v>49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1</v>
      </c>
      <c r="Q95" s="33" t="s">
        <v>2114</v>
      </c>
      <c r="R95" s="33">
        <v>49</v>
      </c>
    </row>
    <row r="96" spans="1:18" x14ac:dyDescent="0.15">
      <c r="A96" s="20" t="s">
        <v>1773</v>
      </c>
      <c r="B96" s="24" t="s">
        <v>2</v>
      </c>
      <c r="C96" s="43" t="s">
        <v>2810</v>
      </c>
      <c r="D96" s="43" t="s">
        <v>989</v>
      </c>
      <c r="E96" s="33" t="s">
        <v>1323</v>
      </c>
      <c r="F96" s="33" t="s">
        <v>1323</v>
      </c>
      <c r="G96" s="33">
        <v>13</v>
      </c>
      <c r="H96" s="33">
        <v>13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61</v>
      </c>
      <c r="Q96" s="33" t="s">
        <v>2622</v>
      </c>
      <c r="R96" s="33">
        <v>13</v>
      </c>
    </row>
    <row r="97" spans="1:18" x14ac:dyDescent="0.15">
      <c r="A97" s="20" t="s">
        <v>1773</v>
      </c>
      <c r="B97" s="24" t="s">
        <v>2</v>
      </c>
      <c r="C97" s="43" t="s">
        <v>2810</v>
      </c>
      <c r="D97" s="43" t="s">
        <v>990</v>
      </c>
      <c r="E97" s="33" t="s">
        <v>1322</v>
      </c>
      <c r="F97" s="33" t="s">
        <v>1322</v>
      </c>
      <c r="G97" s="33">
        <v>41</v>
      </c>
      <c r="H97" s="33">
        <v>41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1</v>
      </c>
      <c r="Q97" s="33" t="s">
        <v>2114</v>
      </c>
      <c r="R97" s="33">
        <v>41</v>
      </c>
    </row>
    <row r="98" spans="1:18" x14ac:dyDescent="0.15">
      <c r="A98" s="20" t="s">
        <v>1773</v>
      </c>
      <c r="B98" s="24" t="s">
        <v>2</v>
      </c>
      <c r="C98" s="43" t="s">
        <v>2810</v>
      </c>
      <c r="D98" s="43" t="s">
        <v>991</v>
      </c>
      <c r="E98" s="33" t="s">
        <v>1323</v>
      </c>
      <c r="F98" s="33" t="s">
        <v>1323</v>
      </c>
      <c r="G98" s="33">
        <v>34</v>
      </c>
      <c r="H98" s="33">
        <v>34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54</v>
      </c>
      <c r="Q98" s="33" t="s">
        <v>2392</v>
      </c>
      <c r="R98" s="33">
        <v>34</v>
      </c>
    </row>
    <row r="99" spans="1:18" x14ac:dyDescent="0.15">
      <c r="A99" s="20" t="s">
        <v>1773</v>
      </c>
      <c r="B99" s="24" t="s">
        <v>2</v>
      </c>
      <c r="C99" s="43" t="s">
        <v>2810</v>
      </c>
      <c r="D99" s="43" t="s">
        <v>992</v>
      </c>
      <c r="E99" s="33" t="s">
        <v>1323</v>
      </c>
      <c r="F99" s="33" t="s">
        <v>1323</v>
      </c>
      <c r="G99" s="33">
        <v>0</v>
      </c>
      <c r="H99" s="33">
        <v>0</v>
      </c>
      <c r="I99" s="33">
        <v>0</v>
      </c>
      <c r="J99" s="33">
        <v>47</v>
      </c>
      <c r="K99" s="33">
        <v>47</v>
      </c>
      <c r="L99" s="33">
        <v>0</v>
      </c>
      <c r="M99" s="33">
        <v>0</v>
      </c>
      <c r="N99" s="33">
        <v>0</v>
      </c>
      <c r="O99" s="33">
        <v>0</v>
      </c>
      <c r="P99" s="33">
        <v>47</v>
      </c>
      <c r="Q99" s="33" t="s">
        <v>2619</v>
      </c>
      <c r="R99" s="33">
        <v>47</v>
      </c>
    </row>
    <row r="100" spans="1:18" x14ac:dyDescent="0.15">
      <c r="A100" s="20" t="s">
        <v>1773</v>
      </c>
      <c r="B100" s="24" t="s">
        <v>2</v>
      </c>
      <c r="C100" s="43" t="s">
        <v>2810</v>
      </c>
      <c r="D100" s="43" t="s">
        <v>986</v>
      </c>
      <c r="E100" s="33" t="s">
        <v>1193</v>
      </c>
      <c r="F100" s="33" t="s">
        <v>1193</v>
      </c>
      <c r="G100" s="33">
        <v>41</v>
      </c>
      <c r="H100" s="33">
        <v>41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21</v>
      </c>
      <c r="Q100" s="33" t="s">
        <v>2621</v>
      </c>
      <c r="R100" s="33">
        <v>41</v>
      </c>
    </row>
    <row r="101" spans="1:18" x14ac:dyDescent="0.15">
      <c r="A101" s="20" t="s">
        <v>1773</v>
      </c>
      <c r="B101" s="24" t="s">
        <v>2</v>
      </c>
      <c r="C101" s="43" t="s">
        <v>2810</v>
      </c>
      <c r="D101" s="43" t="s">
        <v>987</v>
      </c>
      <c r="E101" s="33" t="s">
        <v>1193</v>
      </c>
      <c r="F101" s="33" t="s">
        <v>1193</v>
      </c>
      <c r="G101" s="33">
        <v>0</v>
      </c>
      <c r="H101" s="33">
        <v>0</v>
      </c>
      <c r="I101" s="33">
        <v>0</v>
      </c>
      <c r="J101" s="33">
        <v>25</v>
      </c>
      <c r="K101" s="33">
        <v>25</v>
      </c>
      <c r="L101" s="33">
        <v>0</v>
      </c>
      <c r="M101" s="33">
        <v>0</v>
      </c>
      <c r="N101" s="33">
        <v>0</v>
      </c>
      <c r="O101" s="33">
        <v>0</v>
      </c>
      <c r="P101" s="33">
        <v>12</v>
      </c>
      <c r="Q101" s="33" t="s">
        <v>1957</v>
      </c>
      <c r="R101" s="33">
        <v>25</v>
      </c>
    </row>
    <row r="102" spans="1:18" x14ac:dyDescent="0.15">
      <c r="A102" s="20"/>
      <c r="B102" s="24"/>
      <c r="C102" s="43" t="s">
        <v>2855</v>
      </c>
      <c r="D102" s="43"/>
      <c r="E102" s="33"/>
      <c r="F102" s="33"/>
      <c r="G102" s="33">
        <f>SUM(G95:G101)</f>
        <v>178</v>
      </c>
      <c r="H102" s="33">
        <f t="shared" ref="H102:O102" si="16">SUM(H95:H101)</f>
        <v>178</v>
      </c>
      <c r="I102" s="33">
        <f t="shared" si="16"/>
        <v>0</v>
      </c>
      <c r="J102" s="33">
        <f t="shared" si="16"/>
        <v>72</v>
      </c>
      <c r="K102" s="33">
        <f t="shared" si="16"/>
        <v>72</v>
      </c>
      <c r="L102" s="33">
        <f t="shared" si="16"/>
        <v>0</v>
      </c>
      <c r="M102" s="33">
        <f t="shared" si="16"/>
        <v>0</v>
      </c>
      <c r="N102" s="33">
        <f t="shared" si="16"/>
        <v>0</v>
      </c>
      <c r="O102" s="33">
        <f t="shared" si="16"/>
        <v>0</v>
      </c>
      <c r="P102" s="33"/>
      <c r="Q102" s="33"/>
      <c r="R102" s="33"/>
    </row>
    <row r="103" spans="1:18" x14ac:dyDescent="0.15">
      <c r="A103" s="20" t="s">
        <v>1773</v>
      </c>
      <c r="B103" s="24" t="s">
        <v>2</v>
      </c>
      <c r="C103" s="43" t="s">
        <v>140</v>
      </c>
      <c r="D103" s="43" t="s">
        <v>523</v>
      </c>
      <c r="E103" s="33" t="s">
        <v>1322</v>
      </c>
      <c r="F103" s="33" t="s">
        <v>1322</v>
      </c>
      <c r="G103" s="33">
        <v>45</v>
      </c>
      <c r="H103" s="33">
        <v>45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5</v>
      </c>
      <c r="Q103" s="33" t="s">
        <v>2625</v>
      </c>
      <c r="R103" s="33">
        <v>45</v>
      </c>
    </row>
    <row r="104" spans="1:18" x14ac:dyDescent="0.15">
      <c r="A104" s="20" t="s">
        <v>1773</v>
      </c>
      <c r="B104" s="24" t="s">
        <v>2</v>
      </c>
      <c r="C104" s="43" t="s">
        <v>140</v>
      </c>
      <c r="D104" s="43" t="s">
        <v>524</v>
      </c>
      <c r="E104" s="33" t="s">
        <v>1322</v>
      </c>
      <c r="F104" s="33" t="s">
        <v>1322</v>
      </c>
      <c r="G104" s="33">
        <v>40</v>
      </c>
      <c r="H104" s="33">
        <v>40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2</v>
      </c>
      <c r="Q104" s="33" t="s">
        <v>2811</v>
      </c>
      <c r="R104" s="33">
        <v>40</v>
      </c>
    </row>
    <row r="105" spans="1:18" x14ac:dyDescent="0.15">
      <c r="A105" s="20"/>
      <c r="B105" s="24"/>
      <c r="C105" s="43" t="s">
        <v>2856</v>
      </c>
      <c r="D105" s="43"/>
      <c r="E105" s="33"/>
      <c r="F105" s="33"/>
      <c r="G105" s="33">
        <f>SUM(G103:G104)</f>
        <v>85</v>
      </c>
      <c r="H105" s="33">
        <f t="shared" ref="H105:O105" si="17">SUM(H103:H104)</f>
        <v>85</v>
      </c>
      <c r="I105" s="33">
        <f t="shared" si="17"/>
        <v>0</v>
      </c>
      <c r="J105" s="33">
        <f t="shared" si="17"/>
        <v>0</v>
      </c>
      <c r="K105" s="33">
        <f t="shared" si="17"/>
        <v>0</v>
      </c>
      <c r="L105" s="33">
        <f t="shared" si="17"/>
        <v>0</v>
      </c>
      <c r="M105" s="33">
        <f t="shared" si="17"/>
        <v>0</v>
      </c>
      <c r="N105" s="33">
        <f t="shared" si="17"/>
        <v>0</v>
      </c>
      <c r="O105" s="33">
        <f t="shared" si="17"/>
        <v>0</v>
      </c>
      <c r="P105" s="33"/>
      <c r="Q105" s="33"/>
      <c r="R105" s="33"/>
    </row>
    <row r="106" spans="1:18" x14ac:dyDescent="0.15">
      <c r="A106" s="20" t="s">
        <v>1773</v>
      </c>
      <c r="B106" s="24" t="s">
        <v>2</v>
      </c>
      <c r="C106" s="43" t="s">
        <v>184</v>
      </c>
      <c r="D106" s="43" t="s">
        <v>530</v>
      </c>
      <c r="E106" s="33" t="s">
        <v>1193</v>
      </c>
      <c r="F106" s="33" t="s">
        <v>1193</v>
      </c>
      <c r="G106" s="33">
        <v>0</v>
      </c>
      <c r="H106" s="33">
        <v>0</v>
      </c>
      <c r="I106" s="33">
        <v>0</v>
      </c>
      <c r="J106" s="33">
        <v>58</v>
      </c>
      <c r="K106" s="33">
        <v>58</v>
      </c>
      <c r="L106" s="33">
        <v>0</v>
      </c>
      <c r="M106" s="33">
        <v>0</v>
      </c>
      <c r="N106" s="33">
        <v>0</v>
      </c>
      <c r="O106" s="33">
        <v>0</v>
      </c>
      <c r="P106" s="33">
        <v>12</v>
      </c>
      <c r="Q106" s="33" t="s">
        <v>1957</v>
      </c>
      <c r="R106" s="33">
        <v>58</v>
      </c>
    </row>
    <row r="107" spans="1:18" x14ac:dyDescent="0.15">
      <c r="A107" s="20" t="s">
        <v>1773</v>
      </c>
      <c r="B107" s="24" t="s">
        <v>2</v>
      </c>
      <c r="C107" s="43" t="s">
        <v>184</v>
      </c>
      <c r="D107" s="43" t="s">
        <v>468</v>
      </c>
      <c r="E107" s="33" t="s">
        <v>1193</v>
      </c>
      <c r="F107" s="33" t="s">
        <v>1193</v>
      </c>
      <c r="G107" s="33">
        <v>0</v>
      </c>
      <c r="H107" s="33">
        <v>0</v>
      </c>
      <c r="I107" s="33">
        <v>0</v>
      </c>
      <c r="J107" s="33">
        <v>43</v>
      </c>
      <c r="K107" s="33">
        <v>43</v>
      </c>
      <c r="L107" s="33">
        <v>0</v>
      </c>
      <c r="M107" s="33">
        <v>0</v>
      </c>
      <c r="N107" s="33">
        <v>0</v>
      </c>
      <c r="O107" s="33">
        <v>0</v>
      </c>
      <c r="P107" s="33">
        <v>12</v>
      </c>
      <c r="Q107" s="33" t="s">
        <v>1957</v>
      </c>
      <c r="R107" s="33">
        <v>43</v>
      </c>
    </row>
    <row r="108" spans="1:18" x14ac:dyDescent="0.15">
      <c r="A108" s="20" t="s">
        <v>1773</v>
      </c>
      <c r="B108" s="24" t="s">
        <v>2</v>
      </c>
      <c r="C108" s="43" t="s">
        <v>184</v>
      </c>
      <c r="D108" s="43" t="s">
        <v>524</v>
      </c>
      <c r="E108" s="33" t="s">
        <v>1193</v>
      </c>
      <c r="F108" s="33" t="s">
        <v>1193</v>
      </c>
      <c r="G108" s="33">
        <v>0</v>
      </c>
      <c r="H108" s="33">
        <v>0</v>
      </c>
      <c r="I108" s="33">
        <v>0</v>
      </c>
      <c r="J108" s="33">
        <v>59</v>
      </c>
      <c r="K108" s="33">
        <v>59</v>
      </c>
      <c r="L108" s="33">
        <v>0</v>
      </c>
      <c r="M108" s="33">
        <v>0</v>
      </c>
      <c r="N108" s="33">
        <v>0</v>
      </c>
      <c r="O108" s="33">
        <v>0</v>
      </c>
      <c r="P108" s="33">
        <v>12</v>
      </c>
      <c r="Q108" s="33" t="s">
        <v>1957</v>
      </c>
      <c r="R108" s="33">
        <v>59</v>
      </c>
    </row>
    <row r="109" spans="1:18" x14ac:dyDescent="0.15">
      <c r="A109" s="20"/>
      <c r="B109" s="24"/>
      <c r="C109" s="43" t="s">
        <v>2857</v>
      </c>
      <c r="D109" s="43"/>
      <c r="E109" s="33"/>
      <c r="F109" s="33"/>
      <c r="G109" s="33">
        <f>SUM(G106:G108)</f>
        <v>0</v>
      </c>
      <c r="H109" s="33">
        <f t="shared" ref="H109:O109" si="18">SUM(H106:H108)</f>
        <v>0</v>
      </c>
      <c r="I109" s="33">
        <f t="shared" si="18"/>
        <v>0</v>
      </c>
      <c r="J109" s="33">
        <f t="shared" si="18"/>
        <v>160</v>
      </c>
      <c r="K109" s="33">
        <f t="shared" si="18"/>
        <v>160</v>
      </c>
      <c r="L109" s="33">
        <f t="shared" si="18"/>
        <v>0</v>
      </c>
      <c r="M109" s="33">
        <f t="shared" si="18"/>
        <v>0</v>
      </c>
      <c r="N109" s="33">
        <f t="shared" si="18"/>
        <v>0</v>
      </c>
      <c r="O109" s="33">
        <f t="shared" si="18"/>
        <v>0</v>
      </c>
      <c r="P109" s="33"/>
      <c r="Q109" s="33"/>
      <c r="R109" s="33"/>
    </row>
    <row r="110" spans="1:18" x14ac:dyDescent="0.15">
      <c r="A110" s="20" t="s">
        <v>1773</v>
      </c>
      <c r="B110" s="24" t="s">
        <v>2</v>
      </c>
      <c r="C110" s="43" t="s">
        <v>263</v>
      </c>
      <c r="D110" s="43" t="s">
        <v>491</v>
      </c>
      <c r="E110" s="33" t="s">
        <v>1322</v>
      </c>
      <c r="F110" s="33" t="s">
        <v>1322</v>
      </c>
      <c r="G110" s="33">
        <v>42</v>
      </c>
      <c r="H110" s="33">
        <v>42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4</v>
      </c>
      <c r="Q110" s="33" t="s">
        <v>2626</v>
      </c>
      <c r="R110" s="33">
        <v>42</v>
      </c>
    </row>
    <row r="111" spans="1:18" x14ac:dyDescent="0.15">
      <c r="A111" s="20" t="s">
        <v>1773</v>
      </c>
      <c r="B111" s="24" t="s">
        <v>2</v>
      </c>
      <c r="C111" s="43" t="s">
        <v>263</v>
      </c>
      <c r="D111" s="43" t="s">
        <v>587</v>
      </c>
      <c r="E111" s="33" t="s">
        <v>1323</v>
      </c>
      <c r="F111" s="33" t="s">
        <v>1323</v>
      </c>
      <c r="G111" s="33">
        <v>0</v>
      </c>
      <c r="H111" s="33">
        <v>0</v>
      </c>
      <c r="I111" s="33">
        <v>0</v>
      </c>
      <c r="J111" s="33">
        <v>33</v>
      </c>
      <c r="K111" s="33">
        <v>33</v>
      </c>
      <c r="L111" s="33">
        <v>0</v>
      </c>
      <c r="M111" s="33">
        <v>0</v>
      </c>
      <c r="N111" s="33">
        <v>0</v>
      </c>
      <c r="O111" s="33">
        <v>0</v>
      </c>
      <c r="P111" s="33">
        <v>47</v>
      </c>
      <c r="Q111" s="33" t="s">
        <v>2619</v>
      </c>
      <c r="R111" s="33">
        <v>33</v>
      </c>
    </row>
    <row r="112" spans="1:18" x14ac:dyDescent="0.15">
      <c r="A112" s="20" t="s">
        <v>1773</v>
      </c>
      <c r="B112" s="24" t="s">
        <v>2</v>
      </c>
      <c r="C112" s="43" t="s">
        <v>263</v>
      </c>
      <c r="D112" s="43" t="s">
        <v>633</v>
      </c>
      <c r="E112" s="33" t="s">
        <v>1193</v>
      </c>
      <c r="F112" s="33" t="s">
        <v>1193</v>
      </c>
      <c r="G112" s="33">
        <v>0</v>
      </c>
      <c r="H112" s="33">
        <v>0</v>
      </c>
      <c r="I112" s="33">
        <v>0</v>
      </c>
      <c r="J112" s="33">
        <v>25</v>
      </c>
      <c r="K112" s="33">
        <v>25</v>
      </c>
      <c r="L112" s="33">
        <v>0</v>
      </c>
      <c r="M112" s="33">
        <v>0</v>
      </c>
      <c r="N112" s="33">
        <v>0</v>
      </c>
      <c r="O112" s="33">
        <v>0</v>
      </c>
      <c r="P112" s="33">
        <v>12</v>
      </c>
      <c r="Q112" s="33" t="s">
        <v>1957</v>
      </c>
      <c r="R112" s="33">
        <v>25</v>
      </c>
    </row>
    <row r="113" spans="1:18" x14ac:dyDescent="0.15">
      <c r="A113" s="20"/>
      <c r="B113" s="24"/>
      <c r="C113" s="43" t="s">
        <v>2858</v>
      </c>
      <c r="D113" s="43"/>
      <c r="E113" s="33"/>
      <c r="F113" s="33"/>
      <c r="G113" s="33">
        <f>SUM(G110:G112)</f>
        <v>42</v>
      </c>
      <c r="H113" s="33">
        <f t="shared" ref="H113:O113" si="19">SUM(H110:H112)</f>
        <v>42</v>
      </c>
      <c r="I113" s="33">
        <f t="shared" si="19"/>
        <v>0</v>
      </c>
      <c r="J113" s="33">
        <f t="shared" si="19"/>
        <v>58</v>
      </c>
      <c r="K113" s="33">
        <f t="shared" si="19"/>
        <v>58</v>
      </c>
      <c r="L113" s="33">
        <f t="shared" si="19"/>
        <v>0</v>
      </c>
      <c r="M113" s="33">
        <f t="shared" si="19"/>
        <v>0</v>
      </c>
      <c r="N113" s="33">
        <f t="shared" si="19"/>
        <v>0</v>
      </c>
      <c r="O113" s="33">
        <f t="shared" si="19"/>
        <v>0</v>
      </c>
      <c r="P113" s="33"/>
      <c r="Q113" s="33"/>
      <c r="R113" s="33"/>
    </row>
    <row r="114" spans="1:18" x14ac:dyDescent="0.15">
      <c r="A114" s="20" t="s">
        <v>1773</v>
      </c>
      <c r="B114" s="24" t="s">
        <v>2</v>
      </c>
      <c r="C114" s="43" t="s">
        <v>444</v>
      </c>
      <c r="D114" s="43" t="s">
        <v>1249</v>
      </c>
      <c r="E114" s="33" t="s">
        <v>1193</v>
      </c>
      <c r="F114" s="33" t="s">
        <v>1193</v>
      </c>
      <c r="G114" s="33">
        <v>0</v>
      </c>
      <c r="H114" s="33">
        <v>0</v>
      </c>
      <c r="I114" s="33">
        <v>0</v>
      </c>
      <c r="J114" s="33">
        <v>55</v>
      </c>
      <c r="K114" s="33">
        <v>55</v>
      </c>
      <c r="L114" s="33">
        <v>0</v>
      </c>
      <c r="M114" s="33">
        <v>0</v>
      </c>
      <c r="N114" s="33">
        <v>0</v>
      </c>
      <c r="O114" s="33">
        <v>0</v>
      </c>
      <c r="P114" s="33">
        <v>12</v>
      </c>
      <c r="Q114" s="33" t="s">
        <v>1957</v>
      </c>
      <c r="R114" s="33">
        <v>55</v>
      </c>
    </row>
    <row r="115" spans="1:18" x14ac:dyDescent="0.15">
      <c r="A115" s="20"/>
      <c r="B115" s="24"/>
      <c r="C115" s="43" t="s">
        <v>2859</v>
      </c>
      <c r="D115" s="43"/>
      <c r="E115" s="33"/>
      <c r="F115" s="33"/>
      <c r="G115" s="33">
        <f>SUM(G114)</f>
        <v>0</v>
      </c>
      <c r="H115" s="33">
        <f t="shared" ref="H115:O115" si="20">SUM(H114)</f>
        <v>0</v>
      </c>
      <c r="I115" s="33">
        <f t="shared" si="20"/>
        <v>0</v>
      </c>
      <c r="J115" s="33">
        <f t="shared" si="20"/>
        <v>55</v>
      </c>
      <c r="K115" s="33">
        <f t="shared" si="20"/>
        <v>55</v>
      </c>
      <c r="L115" s="33">
        <f t="shared" si="20"/>
        <v>0</v>
      </c>
      <c r="M115" s="33">
        <f t="shared" si="20"/>
        <v>0</v>
      </c>
      <c r="N115" s="33">
        <f t="shared" si="20"/>
        <v>0</v>
      </c>
      <c r="O115" s="33">
        <f t="shared" si="20"/>
        <v>0</v>
      </c>
      <c r="P115" s="33"/>
      <c r="Q115" s="33"/>
      <c r="R115" s="33"/>
    </row>
    <row r="116" spans="1:18" x14ac:dyDescent="0.15">
      <c r="A116" s="20" t="s">
        <v>1773</v>
      </c>
      <c r="B116" s="24" t="s">
        <v>2</v>
      </c>
      <c r="C116" s="43" t="s">
        <v>174</v>
      </c>
      <c r="D116" s="43" t="s">
        <v>484</v>
      </c>
      <c r="E116" s="33" t="s">
        <v>1323</v>
      </c>
      <c r="F116" s="33" t="s">
        <v>1323</v>
      </c>
      <c r="G116" s="33">
        <v>0</v>
      </c>
      <c r="H116" s="33">
        <v>0</v>
      </c>
      <c r="I116" s="33">
        <v>0</v>
      </c>
      <c r="J116" s="33">
        <v>50</v>
      </c>
      <c r="K116" s="33">
        <v>50</v>
      </c>
      <c r="L116" s="33">
        <v>0</v>
      </c>
      <c r="M116" s="33">
        <v>0</v>
      </c>
      <c r="N116" s="33">
        <v>0</v>
      </c>
      <c r="O116" s="33">
        <v>0</v>
      </c>
      <c r="P116" s="33">
        <v>47</v>
      </c>
      <c r="Q116" s="33" t="s">
        <v>2619</v>
      </c>
      <c r="R116" s="33">
        <v>50</v>
      </c>
    </row>
    <row r="117" spans="1:18" x14ac:dyDescent="0.15">
      <c r="A117" s="20" t="s">
        <v>1773</v>
      </c>
      <c r="B117" s="24" t="s">
        <v>2</v>
      </c>
      <c r="C117" s="43" t="s">
        <v>174</v>
      </c>
      <c r="D117" s="43" t="s">
        <v>485</v>
      </c>
      <c r="E117" s="33" t="s">
        <v>1323</v>
      </c>
      <c r="F117" s="33" t="s">
        <v>1323</v>
      </c>
      <c r="G117" s="33">
        <v>0</v>
      </c>
      <c r="H117" s="33">
        <v>0</v>
      </c>
      <c r="I117" s="33">
        <v>0</v>
      </c>
      <c r="J117" s="33">
        <v>50</v>
      </c>
      <c r="K117" s="33">
        <v>50</v>
      </c>
      <c r="L117" s="33">
        <v>0</v>
      </c>
      <c r="M117" s="33">
        <v>0</v>
      </c>
      <c r="N117" s="33">
        <v>0</v>
      </c>
      <c r="O117" s="33">
        <v>0</v>
      </c>
      <c r="P117" s="33">
        <v>49</v>
      </c>
      <c r="Q117" s="33" t="s">
        <v>1956</v>
      </c>
      <c r="R117" s="33">
        <v>50</v>
      </c>
    </row>
    <row r="118" spans="1:18" x14ac:dyDescent="0.15">
      <c r="A118" s="20" t="s">
        <v>1773</v>
      </c>
      <c r="B118" s="24" t="s">
        <v>2</v>
      </c>
      <c r="C118" s="43" t="s">
        <v>174</v>
      </c>
      <c r="D118" s="43" t="s">
        <v>529</v>
      </c>
      <c r="E118" s="33" t="s">
        <v>1323</v>
      </c>
      <c r="F118" s="33" t="s">
        <v>1323</v>
      </c>
      <c r="G118" s="33">
        <v>0</v>
      </c>
      <c r="H118" s="33">
        <v>0</v>
      </c>
      <c r="I118" s="33">
        <v>0</v>
      </c>
      <c r="J118" s="33">
        <v>50</v>
      </c>
      <c r="K118" s="33">
        <v>50</v>
      </c>
      <c r="L118" s="33">
        <v>0</v>
      </c>
      <c r="M118" s="33">
        <v>0</v>
      </c>
      <c r="N118" s="33">
        <v>0</v>
      </c>
      <c r="O118" s="33">
        <v>0</v>
      </c>
      <c r="P118" s="33">
        <v>49</v>
      </c>
      <c r="Q118" s="33" t="s">
        <v>1956</v>
      </c>
      <c r="R118" s="33">
        <v>50</v>
      </c>
    </row>
    <row r="119" spans="1:18" x14ac:dyDescent="0.15">
      <c r="A119" s="20" t="s">
        <v>1773</v>
      </c>
      <c r="B119" s="24" t="s">
        <v>2</v>
      </c>
      <c r="C119" s="43" t="s">
        <v>174</v>
      </c>
      <c r="D119" s="43" t="s">
        <v>532</v>
      </c>
      <c r="E119" s="33" t="s">
        <v>1193</v>
      </c>
      <c r="F119" s="33" t="s">
        <v>1323</v>
      </c>
      <c r="G119" s="33">
        <v>0</v>
      </c>
      <c r="H119" s="33">
        <v>0</v>
      </c>
      <c r="I119" s="33">
        <v>0</v>
      </c>
      <c r="J119" s="33">
        <v>48</v>
      </c>
      <c r="K119" s="33">
        <v>48</v>
      </c>
      <c r="L119" s="33">
        <v>0</v>
      </c>
      <c r="M119" s="33">
        <v>0</v>
      </c>
      <c r="N119" s="33">
        <v>0</v>
      </c>
      <c r="O119" s="33">
        <v>0</v>
      </c>
      <c r="P119" s="33">
        <v>12</v>
      </c>
      <c r="Q119" s="33" t="s">
        <v>1957</v>
      </c>
      <c r="R119" s="33">
        <v>48</v>
      </c>
    </row>
    <row r="120" spans="1:18" x14ac:dyDescent="0.15">
      <c r="A120" s="20"/>
      <c r="B120" s="24"/>
      <c r="C120" s="43" t="s">
        <v>2860</v>
      </c>
      <c r="D120" s="43"/>
      <c r="E120" s="33"/>
      <c r="F120" s="33"/>
      <c r="G120" s="33">
        <f>SUM(G116:G119)</f>
        <v>0</v>
      </c>
      <c r="H120" s="33">
        <f t="shared" ref="H120:O120" si="21">SUM(H116:H119)</f>
        <v>0</v>
      </c>
      <c r="I120" s="33">
        <f t="shared" si="21"/>
        <v>0</v>
      </c>
      <c r="J120" s="33">
        <f t="shared" si="21"/>
        <v>198</v>
      </c>
      <c r="K120" s="33">
        <f t="shared" si="21"/>
        <v>198</v>
      </c>
      <c r="L120" s="33">
        <f t="shared" si="21"/>
        <v>0</v>
      </c>
      <c r="M120" s="33">
        <f t="shared" si="21"/>
        <v>0</v>
      </c>
      <c r="N120" s="33">
        <f t="shared" si="21"/>
        <v>0</v>
      </c>
      <c r="O120" s="33">
        <f t="shared" si="21"/>
        <v>0</v>
      </c>
      <c r="P120" s="33"/>
      <c r="Q120" s="33"/>
      <c r="R120" s="33"/>
    </row>
    <row r="121" spans="1:18" x14ac:dyDescent="0.15">
      <c r="A121" s="20" t="s">
        <v>1773</v>
      </c>
      <c r="B121" s="24" t="s">
        <v>2</v>
      </c>
      <c r="C121" s="43" t="s">
        <v>2812</v>
      </c>
      <c r="D121" s="43" t="s">
        <v>492</v>
      </c>
      <c r="E121" s="33" t="s">
        <v>1322</v>
      </c>
      <c r="F121" s="33" t="s">
        <v>1322</v>
      </c>
      <c r="G121" s="33">
        <v>37</v>
      </c>
      <c r="H121" s="33">
        <v>37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10</v>
      </c>
      <c r="Q121" s="33" t="s">
        <v>1954</v>
      </c>
      <c r="R121" s="33">
        <v>37</v>
      </c>
    </row>
    <row r="122" spans="1:18" x14ac:dyDescent="0.15">
      <c r="A122" s="20"/>
      <c r="B122" s="24"/>
      <c r="C122" s="43" t="s">
        <v>2861</v>
      </c>
      <c r="D122" s="43"/>
      <c r="E122" s="33"/>
      <c r="F122" s="33"/>
      <c r="G122" s="33">
        <f>SUM(G121)</f>
        <v>37</v>
      </c>
      <c r="H122" s="33">
        <f t="shared" ref="H122:O122" si="22">SUM(H121)</f>
        <v>37</v>
      </c>
      <c r="I122" s="33">
        <f t="shared" si="22"/>
        <v>0</v>
      </c>
      <c r="J122" s="33">
        <f t="shared" si="22"/>
        <v>0</v>
      </c>
      <c r="K122" s="33">
        <f t="shared" si="22"/>
        <v>0</v>
      </c>
      <c r="L122" s="33">
        <f t="shared" si="22"/>
        <v>0</v>
      </c>
      <c r="M122" s="33">
        <f t="shared" si="22"/>
        <v>0</v>
      </c>
      <c r="N122" s="33">
        <f t="shared" si="22"/>
        <v>0</v>
      </c>
      <c r="O122" s="33">
        <f t="shared" si="22"/>
        <v>0</v>
      </c>
      <c r="P122" s="33"/>
      <c r="Q122" s="33"/>
      <c r="R122" s="33"/>
    </row>
    <row r="123" spans="1:18" x14ac:dyDescent="0.15">
      <c r="A123" s="20" t="s">
        <v>1773</v>
      </c>
      <c r="B123" s="24" t="s">
        <v>2</v>
      </c>
      <c r="C123" s="43" t="s">
        <v>456</v>
      </c>
      <c r="D123" s="43" t="s">
        <v>1252</v>
      </c>
      <c r="E123" s="33" t="s">
        <v>1193</v>
      </c>
      <c r="F123" s="33" t="s">
        <v>2620</v>
      </c>
      <c r="G123" s="33">
        <v>0</v>
      </c>
      <c r="H123" s="33">
        <v>0</v>
      </c>
      <c r="I123" s="33">
        <v>0</v>
      </c>
      <c r="J123" s="33">
        <v>17</v>
      </c>
      <c r="K123" s="33">
        <v>17</v>
      </c>
      <c r="L123" s="33">
        <v>0</v>
      </c>
      <c r="M123" s="33">
        <v>0</v>
      </c>
      <c r="N123" s="33">
        <v>0</v>
      </c>
      <c r="O123" s="33">
        <v>0</v>
      </c>
      <c r="P123" s="33">
        <v>13</v>
      </c>
      <c r="Q123" s="33" t="s">
        <v>2616</v>
      </c>
      <c r="R123" s="33">
        <v>17</v>
      </c>
    </row>
    <row r="124" spans="1:18" x14ac:dyDescent="0.15">
      <c r="A124" s="20"/>
      <c r="B124" s="24"/>
      <c r="C124" s="43" t="s">
        <v>2862</v>
      </c>
      <c r="D124" s="43"/>
      <c r="E124" s="33"/>
      <c r="F124" s="33"/>
      <c r="G124" s="33">
        <f>SUM(G123)</f>
        <v>0</v>
      </c>
      <c r="H124" s="33">
        <f t="shared" ref="H124:O124" si="23">SUM(H123)</f>
        <v>0</v>
      </c>
      <c r="I124" s="33">
        <f t="shared" si="23"/>
        <v>0</v>
      </c>
      <c r="J124" s="33">
        <f t="shared" si="23"/>
        <v>17</v>
      </c>
      <c r="K124" s="33">
        <f t="shared" si="23"/>
        <v>17</v>
      </c>
      <c r="L124" s="33">
        <f t="shared" si="23"/>
        <v>0</v>
      </c>
      <c r="M124" s="33">
        <f t="shared" si="23"/>
        <v>0</v>
      </c>
      <c r="N124" s="33">
        <f t="shared" si="23"/>
        <v>0</v>
      </c>
      <c r="O124" s="33">
        <f t="shared" si="23"/>
        <v>0</v>
      </c>
      <c r="P124" s="33"/>
      <c r="Q124" s="33"/>
      <c r="R124" s="33"/>
    </row>
    <row r="125" spans="1:18" x14ac:dyDescent="0.15">
      <c r="A125" s="20" t="s">
        <v>1773</v>
      </c>
      <c r="B125" s="24" t="s">
        <v>2</v>
      </c>
      <c r="C125" s="43" t="s">
        <v>352</v>
      </c>
      <c r="D125" s="43" t="s">
        <v>531</v>
      </c>
      <c r="E125" s="33" t="s">
        <v>1193</v>
      </c>
      <c r="F125" s="33" t="s">
        <v>2620</v>
      </c>
      <c r="G125" s="33">
        <v>0</v>
      </c>
      <c r="H125" s="33">
        <v>0</v>
      </c>
      <c r="I125" s="33">
        <v>0</v>
      </c>
      <c r="J125" s="33">
        <v>59</v>
      </c>
      <c r="K125" s="33">
        <v>59</v>
      </c>
      <c r="L125" s="33">
        <v>0</v>
      </c>
      <c r="M125" s="33">
        <v>51</v>
      </c>
      <c r="N125" s="33">
        <v>51</v>
      </c>
      <c r="O125" s="33">
        <v>0</v>
      </c>
      <c r="P125" s="33">
        <v>12</v>
      </c>
      <c r="Q125" s="33" t="s">
        <v>1957</v>
      </c>
      <c r="R125" s="33">
        <v>8</v>
      </c>
    </row>
    <row r="126" spans="1:18" x14ac:dyDescent="0.15">
      <c r="A126" s="20"/>
      <c r="B126" s="24"/>
      <c r="C126" s="43" t="s">
        <v>2863</v>
      </c>
      <c r="D126" s="43"/>
      <c r="E126" s="33"/>
      <c r="F126" s="33"/>
      <c r="G126" s="33">
        <f>SUM(G125)</f>
        <v>0</v>
      </c>
      <c r="H126" s="33">
        <f t="shared" ref="H126:O126" si="24">SUM(H125)</f>
        <v>0</v>
      </c>
      <c r="I126" s="33">
        <f t="shared" si="24"/>
        <v>0</v>
      </c>
      <c r="J126" s="33">
        <f t="shared" si="24"/>
        <v>59</v>
      </c>
      <c r="K126" s="33">
        <f t="shared" si="24"/>
        <v>59</v>
      </c>
      <c r="L126" s="33">
        <f t="shared" si="24"/>
        <v>0</v>
      </c>
      <c r="M126" s="33">
        <f t="shared" si="24"/>
        <v>51</v>
      </c>
      <c r="N126" s="33">
        <f t="shared" si="24"/>
        <v>51</v>
      </c>
      <c r="O126" s="33">
        <f t="shared" si="24"/>
        <v>0</v>
      </c>
      <c r="P126" s="33"/>
      <c r="Q126" s="33"/>
      <c r="R126" s="33"/>
    </row>
    <row r="127" spans="1:18" x14ac:dyDescent="0.15">
      <c r="A127" s="20" t="s">
        <v>1773</v>
      </c>
      <c r="B127" s="24" t="s">
        <v>2</v>
      </c>
      <c r="C127" s="43" t="s">
        <v>427</v>
      </c>
      <c r="D127" s="43" t="s">
        <v>2813</v>
      </c>
      <c r="E127" s="33" t="s">
        <v>1193</v>
      </c>
      <c r="F127" s="33" t="s">
        <v>1193</v>
      </c>
      <c r="G127" s="33">
        <v>30</v>
      </c>
      <c r="H127" s="33">
        <v>30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21</v>
      </c>
      <c r="Q127" s="33" t="s">
        <v>2621</v>
      </c>
      <c r="R127" s="33">
        <v>30</v>
      </c>
    </row>
    <row r="128" spans="1:18" x14ac:dyDescent="0.15">
      <c r="A128" s="20" t="s">
        <v>1773</v>
      </c>
      <c r="B128" s="24" t="s">
        <v>2</v>
      </c>
      <c r="C128" s="43" t="s">
        <v>427</v>
      </c>
      <c r="D128" s="43" t="s">
        <v>2814</v>
      </c>
      <c r="E128" s="33" t="s">
        <v>1193</v>
      </c>
      <c r="F128" s="33" t="s">
        <v>1193</v>
      </c>
      <c r="G128" s="33">
        <v>0</v>
      </c>
      <c r="H128" s="33">
        <v>0</v>
      </c>
      <c r="I128" s="33">
        <v>0</v>
      </c>
      <c r="J128" s="33">
        <v>60</v>
      </c>
      <c r="K128" s="33">
        <v>60</v>
      </c>
      <c r="L128" s="33">
        <v>0</v>
      </c>
      <c r="M128" s="33">
        <v>0</v>
      </c>
      <c r="N128" s="33">
        <v>0</v>
      </c>
      <c r="O128" s="33">
        <v>0</v>
      </c>
      <c r="P128" s="33">
        <v>13</v>
      </c>
      <c r="Q128" s="33" t="s">
        <v>2616</v>
      </c>
      <c r="R128" s="33">
        <v>60</v>
      </c>
    </row>
    <row r="129" spans="1:18" x14ac:dyDescent="0.15">
      <c r="A129" s="20" t="s">
        <v>1773</v>
      </c>
      <c r="B129" s="24" t="s">
        <v>2</v>
      </c>
      <c r="C129" s="43" t="s">
        <v>427</v>
      </c>
      <c r="D129" s="43" t="s">
        <v>2815</v>
      </c>
      <c r="E129" s="33" t="s">
        <v>1193</v>
      </c>
      <c r="F129" s="33" t="s">
        <v>1193</v>
      </c>
      <c r="G129" s="33">
        <v>0</v>
      </c>
      <c r="H129" s="33">
        <v>0</v>
      </c>
      <c r="I129" s="33">
        <v>0</v>
      </c>
      <c r="J129" s="33">
        <v>45</v>
      </c>
      <c r="K129" s="33">
        <v>45</v>
      </c>
      <c r="L129" s="33">
        <v>0</v>
      </c>
      <c r="M129" s="33">
        <v>0</v>
      </c>
      <c r="N129" s="33">
        <v>0</v>
      </c>
      <c r="O129" s="33">
        <v>0</v>
      </c>
      <c r="P129" s="33">
        <v>13</v>
      </c>
      <c r="Q129" s="33" t="s">
        <v>2616</v>
      </c>
      <c r="R129" s="33">
        <v>45</v>
      </c>
    </row>
    <row r="130" spans="1:18" x14ac:dyDescent="0.15">
      <c r="A130" s="20"/>
      <c r="B130" s="24"/>
      <c r="C130" s="43" t="s">
        <v>2864</v>
      </c>
      <c r="D130" s="43"/>
      <c r="E130" s="33"/>
      <c r="F130" s="33"/>
      <c r="G130" s="33">
        <f>SUM(G127:G129)</f>
        <v>30</v>
      </c>
      <c r="H130" s="33">
        <f t="shared" ref="H130:O130" si="25">SUM(H127:H129)</f>
        <v>30</v>
      </c>
      <c r="I130" s="33">
        <f t="shared" si="25"/>
        <v>0</v>
      </c>
      <c r="J130" s="33">
        <f t="shared" si="25"/>
        <v>105</v>
      </c>
      <c r="K130" s="33">
        <f t="shared" si="25"/>
        <v>105</v>
      </c>
      <c r="L130" s="33">
        <f t="shared" si="25"/>
        <v>0</v>
      </c>
      <c r="M130" s="33">
        <f t="shared" si="25"/>
        <v>0</v>
      </c>
      <c r="N130" s="33">
        <f t="shared" si="25"/>
        <v>0</v>
      </c>
      <c r="O130" s="33">
        <f t="shared" si="25"/>
        <v>0</v>
      </c>
      <c r="P130" s="33"/>
      <c r="Q130" s="33"/>
      <c r="R130" s="33"/>
    </row>
    <row r="131" spans="1:18" x14ac:dyDescent="0.15">
      <c r="A131" s="20" t="s">
        <v>1773</v>
      </c>
      <c r="B131" s="24" t="s">
        <v>2</v>
      </c>
      <c r="C131" s="43" t="s">
        <v>154</v>
      </c>
      <c r="D131" s="43" t="s">
        <v>760</v>
      </c>
      <c r="E131" s="33" t="s">
        <v>1193</v>
      </c>
      <c r="F131" s="33" t="s">
        <v>1193</v>
      </c>
      <c r="G131" s="33">
        <v>0</v>
      </c>
      <c r="H131" s="33">
        <v>0</v>
      </c>
      <c r="I131" s="33">
        <v>0</v>
      </c>
      <c r="J131" s="33">
        <v>60</v>
      </c>
      <c r="K131" s="33">
        <v>38</v>
      </c>
      <c r="L131" s="33">
        <v>22</v>
      </c>
      <c r="M131" s="33">
        <v>0</v>
      </c>
      <c r="N131" s="33">
        <v>0</v>
      </c>
      <c r="O131" s="33">
        <v>0</v>
      </c>
      <c r="P131" s="33">
        <v>12</v>
      </c>
      <c r="Q131" s="33" t="s">
        <v>1957</v>
      </c>
      <c r="R131" s="33">
        <v>60</v>
      </c>
    </row>
    <row r="132" spans="1:18" x14ac:dyDescent="0.15">
      <c r="A132" s="20" t="s">
        <v>1773</v>
      </c>
      <c r="B132" s="24" t="s">
        <v>2</v>
      </c>
      <c r="C132" s="43" t="s">
        <v>154</v>
      </c>
      <c r="D132" s="43" t="s">
        <v>681</v>
      </c>
      <c r="E132" s="33" t="s">
        <v>1193</v>
      </c>
      <c r="F132" s="33" t="s">
        <v>1193</v>
      </c>
      <c r="G132" s="33">
        <v>0</v>
      </c>
      <c r="H132" s="33">
        <v>0</v>
      </c>
      <c r="I132" s="33">
        <v>0</v>
      </c>
      <c r="J132" s="33">
        <v>52</v>
      </c>
      <c r="K132" s="33">
        <v>40</v>
      </c>
      <c r="L132" s="33">
        <v>12</v>
      </c>
      <c r="M132" s="33">
        <v>0</v>
      </c>
      <c r="N132" s="33">
        <v>0</v>
      </c>
      <c r="O132" s="33">
        <v>0</v>
      </c>
      <c r="P132" s="33">
        <v>12</v>
      </c>
      <c r="Q132" s="33" t="s">
        <v>1957</v>
      </c>
      <c r="R132" s="33">
        <v>52</v>
      </c>
    </row>
    <row r="133" spans="1:18" x14ac:dyDescent="0.15">
      <c r="A133" s="20"/>
      <c r="B133" s="24"/>
      <c r="C133" s="43" t="s">
        <v>2865</v>
      </c>
      <c r="D133" s="43"/>
      <c r="E133" s="33"/>
      <c r="F133" s="33"/>
      <c r="G133" s="33">
        <f>SUM(G131:G132)</f>
        <v>0</v>
      </c>
      <c r="H133" s="33">
        <f t="shared" ref="H133:O133" si="26">SUM(H131:H132)</f>
        <v>0</v>
      </c>
      <c r="I133" s="33">
        <f t="shared" si="26"/>
        <v>0</v>
      </c>
      <c r="J133" s="33">
        <f t="shared" si="26"/>
        <v>112</v>
      </c>
      <c r="K133" s="33">
        <f t="shared" si="26"/>
        <v>78</v>
      </c>
      <c r="L133" s="33">
        <f t="shared" si="26"/>
        <v>34</v>
      </c>
      <c r="M133" s="33">
        <f t="shared" si="26"/>
        <v>0</v>
      </c>
      <c r="N133" s="33">
        <f t="shared" si="26"/>
        <v>0</v>
      </c>
      <c r="O133" s="33">
        <f t="shared" si="26"/>
        <v>0</v>
      </c>
      <c r="P133" s="33"/>
      <c r="Q133" s="33"/>
      <c r="R133" s="33"/>
    </row>
    <row r="134" spans="1:18" x14ac:dyDescent="0.15">
      <c r="A134" s="20" t="s">
        <v>1773</v>
      </c>
      <c r="B134" s="24" t="s">
        <v>2</v>
      </c>
      <c r="C134" s="43" t="s">
        <v>210</v>
      </c>
      <c r="D134" s="43" t="s">
        <v>918</v>
      </c>
      <c r="E134" s="33" t="s">
        <v>1321</v>
      </c>
      <c r="F134" s="33" t="s">
        <v>1321</v>
      </c>
      <c r="G134" s="33">
        <v>50</v>
      </c>
      <c r="H134" s="33">
        <v>50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15</v>
      </c>
      <c r="Q134" s="33" t="s">
        <v>2632</v>
      </c>
      <c r="R134" s="33">
        <v>50</v>
      </c>
    </row>
    <row r="135" spans="1:18" x14ac:dyDescent="0.15">
      <c r="A135" s="20" t="s">
        <v>1773</v>
      </c>
      <c r="B135" s="24" t="s">
        <v>2</v>
      </c>
      <c r="C135" s="43" t="s">
        <v>210</v>
      </c>
      <c r="D135" s="43" t="s">
        <v>919</v>
      </c>
      <c r="E135" s="33" t="s">
        <v>1321</v>
      </c>
      <c r="F135" s="33" t="s">
        <v>1321</v>
      </c>
      <c r="G135" s="33">
        <v>56</v>
      </c>
      <c r="H135" s="33">
        <v>56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42</v>
      </c>
      <c r="Q135" s="33" t="s">
        <v>2624</v>
      </c>
      <c r="R135" s="33">
        <v>56</v>
      </c>
    </row>
    <row r="136" spans="1:18" x14ac:dyDescent="0.15">
      <c r="A136" s="20" t="s">
        <v>1773</v>
      </c>
      <c r="B136" s="24" t="s">
        <v>2</v>
      </c>
      <c r="C136" s="43" t="s">
        <v>210</v>
      </c>
      <c r="D136" s="43" t="s">
        <v>899</v>
      </c>
      <c r="E136" s="33" t="s">
        <v>1321</v>
      </c>
      <c r="F136" s="33" t="s">
        <v>1321</v>
      </c>
      <c r="G136" s="33">
        <v>48</v>
      </c>
      <c r="H136" s="33">
        <v>48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15</v>
      </c>
      <c r="Q136" s="33" t="s">
        <v>2632</v>
      </c>
      <c r="R136" s="33">
        <v>48</v>
      </c>
    </row>
    <row r="137" spans="1:18" x14ac:dyDescent="0.15">
      <c r="A137" s="20" t="s">
        <v>1773</v>
      </c>
      <c r="B137" s="24" t="s">
        <v>2</v>
      </c>
      <c r="C137" s="43" t="s">
        <v>210</v>
      </c>
      <c r="D137" s="43" t="s">
        <v>900</v>
      </c>
      <c r="E137" s="33" t="s">
        <v>1321</v>
      </c>
      <c r="F137" s="33" t="s">
        <v>1321</v>
      </c>
      <c r="G137" s="33">
        <v>49</v>
      </c>
      <c r="H137" s="33">
        <v>49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15</v>
      </c>
      <c r="Q137" s="33" t="s">
        <v>2632</v>
      </c>
      <c r="R137" s="33">
        <v>49</v>
      </c>
    </row>
    <row r="138" spans="1:18" x14ac:dyDescent="0.15">
      <c r="A138" s="20" t="s">
        <v>1773</v>
      </c>
      <c r="B138" s="24" t="s">
        <v>2</v>
      </c>
      <c r="C138" s="43" t="s">
        <v>210</v>
      </c>
      <c r="D138" s="43" t="s">
        <v>901</v>
      </c>
      <c r="E138" s="33" t="s">
        <v>1321</v>
      </c>
      <c r="F138" s="33" t="s">
        <v>1321</v>
      </c>
      <c r="G138" s="33">
        <v>47</v>
      </c>
      <c r="H138" s="33">
        <v>47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15</v>
      </c>
      <c r="Q138" s="33" t="s">
        <v>2632</v>
      </c>
      <c r="R138" s="33">
        <v>47</v>
      </c>
    </row>
    <row r="139" spans="1:18" x14ac:dyDescent="0.15">
      <c r="A139" s="20" t="s">
        <v>1773</v>
      </c>
      <c r="B139" s="24" t="s">
        <v>2</v>
      </c>
      <c r="C139" s="43" t="s">
        <v>210</v>
      </c>
      <c r="D139" s="43" t="s">
        <v>920</v>
      </c>
      <c r="E139" s="33" t="s">
        <v>1321</v>
      </c>
      <c r="F139" s="33" t="s">
        <v>1321</v>
      </c>
      <c r="G139" s="33">
        <v>49</v>
      </c>
      <c r="H139" s="33">
        <v>49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15</v>
      </c>
      <c r="Q139" s="33" t="s">
        <v>2632</v>
      </c>
      <c r="R139" s="33">
        <v>49</v>
      </c>
    </row>
    <row r="140" spans="1:18" x14ac:dyDescent="0.15">
      <c r="A140" s="20" t="s">
        <v>1773</v>
      </c>
      <c r="B140" s="24" t="s">
        <v>2</v>
      </c>
      <c r="C140" s="43" t="s">
        <v>210</v>
      </c>
      <c r="D140" s="43" t="s">
        <v>902</v>
      </c>
      <c r="E140" s="33" t="s">
        <v>1321</v>
      </c>
      <c r="F140" s="33" t="s">
        <v>1321</v>
      </c>
      <c r="G140" s="33">
        <v>49</v>
      </c>
      <c r="H140" s="33">
        <v>49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15</v>
      </c>
      <c r="Q140" s="33" t="s">
        <v>2632</v>
      </c>
      <c r="R140" s="33">
        <v>49</v>
      </c>
    </row>
    <row r="141" spans="1:18" x14ac:dyDescent="0.15">
      <c r="A141" s="20" t="s">
        <v>1773</v>
      </c>
      <c r="B141" s="24" t="s">
        <v>2</v>
      </c>
      <c r="C141" s="43" t="s">
        <v>210</v>
      </c>
      <c r="D141" s="43" t="s">
        <v>903</v>
      </c>
      <c r="E141" s="33" t="s">
        <v>1321</v>
      </c>
      <c r="F141" s="33" t="s">
        <v>1321</v>
      </c>
      <c r="G141" s="33">
        <v>30</v>
      </c>
      <c r="H141" s="33">
        <v>30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15</v>
      </c>
      <c r="Q141" s="33" t="s">
        <v>2632</v>
      </c>
      <c r="R141" s="33">
        <v>30</v>
      </c>
    </row>
    <row r="142" spans="1:18" x14ac:dyDescent="0.15">
      <c r="A142" s="20" t="s">
        <v>1773</v>
      </c>
      <c r="B142" s="24" t="s">
        <v>2</v>
      </c>
      <c r="C142" s="43" t="s">
        <v>210</v>
      </c>
      <c r="D142" s="43" t="s">
        <v>904</v>
      </c>
      <c r="E142" s="33" t="s">
        <v>1321</v>
      </c>
      <c r="F142" s="33" t="s">
        <v>1321</v>
      </c>
      <c r="G142" s="33">
        <v>40</v>
      </c>
      <c r="H142" s="33">
        <v>40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15</v>
      </c>
      <c r="Q142" s="33" t="s">
        <v>2632</v>
      </c>
      <c r="R142" s="33">
        <v>40</v>
      </c>
    </row>
    <row r="143" spans="1:18" x14ac:dyDescent="0.15">
      <c r="A143" s="20" t="s">
        <v>1773</v>
      </c>
      <c r="B143" s="24" t="s">
        <v>2</v>
      </c>
      <c r="C143" s="43" t="s">
        <v>210</v>
      </c>
      <c r="D143" s="43" t="s">
        <v>905</v>
      </c>
      <c r="E143" s="33" t="s">
        <v>1321</v>
      </c>
      <c r="F143" s="33" t="s">
        <v>1321</v>
      </c>
      <c r="G143" s="33">
        <v>18</v>
      </c>
      <c r="H143" s="33">
        <v>18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15</v>
      </c>
      <c r="Q143" s="33" t="s">
        <v>2632</v>
      </c>
      <c r="R143" s="33">
        <v>18</v>
      </c>
    </row>
    <row r="144" spans="1:18" x14ac:dyDescent="0.15">
      <c r="A144" s="20" t="s">
        <v>1773</v>
      </c>
      <c r="B144" s="24" t="s">
        <v>2</v>
      </c>
      <c r="C144" s="43" t="s">
        <v>210</v>
      </c>
      <c r="D144" s="43" t="s">
        <v>2816</v>
      </c>
      <c r="E144" s="33" t="s">
        <v>1321</v>
      </c>
      <c r="F144" s="33" t="s">
        <v>1321</v>
      </c>
      <c r="G144" s="33">
        <v>9</v>
      </c>
      <c r="H144" s="33">
        <v>9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38</v>
      </c>
      <c r="Q144" s="33" t="s">
        <v>1761</v>
      </c>
      <c r="R144" s="33">
        <v>9</v>
      </c>
    </row>
    <row r="145" spans="1:18" x14ac:dyDescent="0.15">
      <c r="A145" s="20" t="s">
        <v>1773</v>
      </c>
      <c r="B145" s="24" t="s">
        <v>2</v>
      </c>
      <c r="C145" s="43" t="s">
        <v>210</v>
      </c>
      <c r="D145" s="43" t="s">
        <v>2817</v>
      </c>
      <c r="E145" s="33" t="s">
        <v>1321</v>
      </c>
      <c r="F145" s="33" t="s">
        <v>1321</v>
      </c>
      <c r="G145" s="33">
        <v>12</v>
      </c>
      <c r="H145" s="33">
        <v>12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39</v>
      </c>
      <c r="Q145" s="33" t="s">
        <v>1762</v>
      </c>
      <c r="R145" s="33">
        <v>12</v>
      </c>
    </row>
    <row r="146" spans="1:18" x14ac:dyDescent="0.15">
      <c r="A146" s="20" t="s">
        <v>1773</v>
      </c>
      <c r="B146" s="24" t="s">
        <v>2</v>
      </c>
      <c r="C146" s="43" t="s">
        <v>210</v>
      </c>
      <c r="D146" s="43" t="s">
        <v>2818</v>
      </c>
      <c r="E146" s="33" t="s">
        <v>1321</v>
      </c>
      <c r="F146" s="33" t="s">
        <v>1321</v>
      </c>
      <c r="G146" s="33">
        <v>18</v>
      </c>
      <c r="H146" s="33">
        <v>18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40</v>
      </c>
      <c r="Q146" s="33" t="s">
        <v>1763</v>
      </c>
      <c r="R146" s="33">
        <v>18</v>
      </c>
    </row>
    <row r="147" spans="1:18" x14ac:dyDescent="0.15">
      <c r="A147" s="20" t="s">
        <v>1773</v>
      </c>
      <c r="B147" s="24" t="s">
        <v>2</v>
      </c>
      <c r="C147" s="43" t="s">
        <v>210</v>
      </c>
      <c r="D147" s="43" t="s">
        <v>921</v>
      </c>
      <c r="E147" s="33" t="s">
        <v>1321</v>
      </c>
      <c r="F147" s="33" t="s">
        <v>1321</v>
      </c>
      <c r="G147" s="33">
        <v>44</v>
      </c>
      <c r="H147" s="33">
        <v>44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15</v>
      </c>
      <c r="Q147" s="33" t="s">
        <v>2632</v>
      </c>
      <c r="R147" s="33">
        <v>44</v>
      </c>
    </row>
    <row r="148" spans="1:18" x14ac:dyDescent="0.15">
      <c r="A148" s="20" t="s">
        <v>1773</v>
      </c>
      <c r="B148" s="24" t="s">
        <v>2</v>
      </c>
      <c r="C148" s="43" t="s">
        <v>210</v>
      </c>
      <c r="D148" s="43" t="s">
        <v>909</v>
      </c>
      <c r="E148" s="33" t="s">
        <v>1321</v>
      </c>
      <c r="F148" s="33" t="s">
        <v>1321</v>
      </c>
      <c r="G148" s="33">
        <v>49</v>
      </c>
      <c r="H148" s="33">
        <v>49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15</v>
      </c>
      <c r="Q148" s="33" t="s">
        <v>2632</v>
      </c>
      <c r="R148" s="33">
        <v>49</v>
      </c>
    </row>
    <row r="149" spans="1:18" x14ac:dyDescent="0.15">
      <c r="A149" s="20" t="s">
        <v>1773</v>
      </c>
      <c r="B149" s="24" t="s">
        <v>2</v>
      </c>
      <c r="C149" s="43" t="s">
        <v>210</v>
      </c>
      <c r="D149" s="43" t="s">
        <v>910</v>
      </c>
      <c r="E149" s="33" t="s">
        <v>1321</v>
      </c>
      <c r="F149" s="33" t="s">
        <v>1321</v>
      </c>
      <c r="G149" s="33">
        <v>49</v>
      </c>
      <c r="H149" s="33">
        <v>49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15</v>
      </c>
      <c r="Q149" s="33" t="s">
        <v>2632</v>
      </c>
      <c r="R149" s="33">
        <v>49</v>
      </c>
    </row>
    <row r="150" spans="1:18" x14ac:dyDescent="0.15">
      <c r="A150" s="20" t="s">
        <v>1773</v>
      </c>
      <c r="B150" s="24" t="s">
        <v>2</v>
      </c>
      <c r="C150" s="43" t="s">
        <v>210</v>
      </c>
      <c r="D150" s="43" t="s">
        <v>922</v>
      </c>
      <c r="E150" s="33" t="s">
        <v>1321</v>
      </c>
      <c r="F150" s="33" t="s">
        <v>1321</v>
      </c>
      <c r="G150" s="33">
        <v>44</v>
      </c>
      <c r="H150" s="33">
        <v>44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15</v>
      </c>
      <c r="Q150" s="33" t="s">
        <v>2632</v>
      </c>
      <c r="R150" s="33">
        <v>44</v>
      </c>
    </row>
    <row r="151" spans="1:18" x14ac:dyDescent="0.15">
      <c r="A151" s="20" t="s">
        <v>1773</v>
      </c>
      <c r="B151" s="24" t="s">
        <v>2</v>
      </c>
      <c r="C151" s="43" t="s">
        <v>210</v>
      </c>
      <c r="D151" s="43" t="s">
        <v>911</v>
      </c>
      <c r="E151" s="33" t="s">
        <v>1321</v>
      </c>
      <c r="F151" s="33" t="s">
        <v>1321</v>
      </c>
      <c r="G151" s="33">
        <v>43</v>
      </c>
      <c r="H151" s="33">
        <v>43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15</v>
      </c>
      <c r="Q151" s="33" t="s">
        <v>2632</v>
      </c>
      <c r="R151" s="33">
        <v>43</v>
      </c>
    </row>
    <row r="152" spans="1:18" x14ac:dyDescent="0.15">
      <c r="A152" s="20" t="s">
        <v>1773</v>
      </c>
      <c r="B152" s="24" t="s">
        <v>2</v>
      </c>
      <c r="C152" s="43" t="s">
        <v>210</v>
      </c>
      <c r="D152" s="43" t="s">
        <v>912</v>
      </c>
      <c r="E152" s="33" t="s">
        <v>1321</v>
      </c>
      <c r="F152" s="33" t="s">
        <v>1321</v>
      </c>
      <c r="G152" s="33">
        <v>42</v>
      </c>
      <c r="H152" s="33">
        <v>42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15</v>
      </c>
      <c r="Q152" s="33" t="s">
        <v>2632</v>
      </c>
      <c r="R152" s="33">
        <v>42</v>
      </c>
    </row>
    <row r="153" spans="1:18" x14ac:dyDescent="0.15">
      <c r="A153" s="20" t="s">
        <v>1773</v>
      </c>
      <c r="B153" s="24" t="s">
        <v>2</v>
      </c>
      <c r="C153" s="43" t="s">
        <v>210</v>
      </c>
      <c r="D153" s="43" t="s">
        <v>923</v>
      </c>
      <c r="E153" s="33" t="s">
        <v>1321</v>
      </c>
      <c r="F153" s="33" t="s">
        <v>1321</v>
      </c>
      <c r="G153" s="33">
        <v>44</v>
      </c>
      <c r="H153" s="33">
        <v>44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15</v>
      </c>
      <c r="Q153" s="33" t="s">
        <v>2632</v>
      </c>
      <c r="R153" s="33">
        <v>44</v>
      </c>
    </row>
    <row r="154" spans="1:18" x14ac:dyDescent="0.15">
      <c r="A154" s="20" t="s">
        <v>1773</v>
      </c>
      <c r="B154" s="24" t="s">
        <v>2</v>
      </c>
      <c r="C154" s="43" t="s">
        <v>210</v>
      </c>
      <c r="D154" s="43" t="s">
        <v>913</v>
      </c>
      <c r="E154" s="33" t="s">
        <v>1193</v>
      </c>
      <c r="F154" s="33" t="s">
        <v>1193</v>
      </c>
      <c r="G154" s="33">
        <v>16</v>
      </c>
      <c r="H154" s="33">
        <v>16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61</v>
      </c>
      <c r="Q154" s="33" t="s">
        <v>2622</v>
      </c>
      <c r="R154" s="33">
        <v>16</v>
      </c>
    </row>
    <row r="155" spans="1:18" x14ac:dyDescent="0.15">
      <c r="A155" s="20" t="s">
        <v>1773</v>
      </c>
      <c r="B155" s="24" t="s">
        <v>2</v>
      </c>
      <c r="C155" s="43" t="s">
        <v>210</v>
      </c>
      <c r="D155" s="43" t="s">
        <v>924</v>
      </c>
      <c r="E155" s="33" t="s">
        <v>1321</v>
      </c>
      <c r="F155" s="33" t="s">
        <v>1321</v>
      </c>
      <c r="G155" s="33">
        <v>45</v>
      </c>
      <c r="H155" s="33">
        <v>45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15</v>
      </c>
      <c r="Q155" s="33" t="s">
        <v>2632</v>
      </c>
      <c r="R155" s="33">
        <v>45</v>
      </c>
    </row>
    <row r="156" spans="1:18" x14ac:dyDescent="0.15">
      <c r="A156" s="20" t="s">
        <v>1773</v>
      </c>
      <c r="B156" s="24" t="s">
        <v>2</v>
      </c>
      <c r="C156" s="43" t="s">
        <v>210</v>
      </c>
      <c r="D156" s="43" t="s">
        <v>2819</v>
      </c>
      <c r="E156" s="33" t="s">
        <v>1321</v>
      </c>
      <c r="F156" s="33" t="s">
        <v>1321</v>
      </c>
      <c r="G156" s="33">
        <v>18</v>
      </c>
      <c r="H156" s="33">
        <v>18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28</v>
      </c>
      <c r="Q156" s="33" t="s">
        <v>2628</v>
      </c>
      <c r="R156" s="33">
        <v>18</v>
      </c>
    </row>
    <row r="157" spans="1:18" x14ac:dyDescent="0.15">
      <c r="A157" s="20" t="s">
        <v>1773</v>
      </c>
      <c r="B157" s="24" t="s">
        <v>2</v>
      </c>
      <c r="C157" s="43" t="s">
        <v>210</v>
      </c>
      <c r="D157" s="43" t="s">
        <v>2820</v>
      </c>
      <c r="E157" s="33" t="s">
        <v>1321</v>
      </c>
      <c r="F157" s="33" t="s">
        <v>1321</v>
      </c>
      <c r="G157" s="33">
        <v>16</v>
      </c>
      <c r="H157" s="33">
        <v>16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32</v>
      </c>
      <c r="Q157" s="33" t="s">
        <v>2618</v>
      </c>
      <c r="R157" s="33">
        <v>16</v>
      </c>
    </row>
    <row r="158" spans="1:18" x14ac:dyDescent="0.15">
      <c r="A158" s="20" t="s">
        <v>1773</v>
      </c>
      <c r="B158" s="24" t="s">
        <v>2</v>
      </c>
      <c r="C158" s="43" t="s">
        <v>210</v>
      </c>
      <c r="D158" s="43" t="s">
        <v>925</v>
      </c>
      <c r="E158" s="33" t="s">
        <v>1321</v>
      </c>
      <c r="F158" s="33" t="s">
        <v>1321</v>
      </c>
      <c r="G158" s="33">
        <v>44</v>
      </c>
      <c r="H158" s="33">
        <v>44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/>
      <c r="Q158" s="33" t="s">
        <v>433</v>
      </c>
      <c r="R158" s="33">
        <v>0</v>
      </c>
    </row>
    <row r="159" spans="1:18" x14ac:dyDescent="0.15">
      <c r="A159" s="20" t="s">
        <v>1773</v>
      </c>
      <c r="B159" s="24" t="s">
        <v>2</v>
      </c>
      <c r="C159" s="43" t="s">
        <v>210</v>
      </c>
      <c r="D159" s="43" t="s">
        <v>2821</v>
      </c>
      <c r="E159" s="33" t="s">
        <v>1321</v>
      </c>
      <c r="F159" s="33" t="s">
        <v>1321</v>
      </c>
      <c r="G159" s="33">
        <v>20</v>
      </c>
      <c r="H159" s="33">
        <v>20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27</v>
      </c>
      <c r="Q159" s="33" t="s">
        <v>2629</v>
      </c>
      <c r="R159" s="33">
        <v>20</v>
      </c>
    </row>
    <row r="160" spans="1:18" x14ac:dyDescent="0.15">
      <c r="A160" s="20" t="s">
        <v>1773</v>
      </c>
      <c r="B160" s="24" t="s">
        <v>2</v>
      </c>
      <c r="C160" s="43" t="s">
        <v>210</v>
      </c>
      <c r="D160" s="43" t="s">
        <v>2822</v>
      </c>
      <c r="E160" s="33" t="s">
        <v>1321</v>
      </c>
      <c r="F160" s="33" t="s">
        <v>1321</v>
      </c>
      <c r="G160" s="33">
        <v>23</v>
      </c>
      <c r="H160" s="33">
        <v>23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24</v>
      </c>
      <c r="Q160" s="33" t="s">
        <v>2630</v>
      </c>
      <c r="R160" s="33">
        <v>23</v>
      </c>
    </row>
    <row r="161" spans="1:18" x14ac:dyDescent="0.15">
      <c r="A161" s="20"/>
      <c r="B161" s="24"/>
      <c r="C161" s="43" t="s">
        <v>2866</v>
      </c>
      <c r="D161" s="43"/>
      <c r="E161" s="33"/>
      <c r="F161" s="33"/>
      <c r="G161" s="33">
        <f>SUM(G134:G160)</f>
        <v>972</v>
      </c>
      <c r="H161" s="33">
        <f t="shared" ref="H161:O161" si="27">SUM(H134:H160)</f>
        <v>972</v>
      </c>
      <c r="I161" s="33">
        <f t="shared" si="27"/>
        <v>0</v>
      </c>
      <c r="J161" s="33">
        <f t="shared" si="27"/>
        <v>0</v>
      </c>
      <c r="K161" s="33">
        <f t="shared" si="27"/>
        <v>0</v>
      </c>
      <c r="L161" s="33">
        <f t="shared" si="27"/>
        <v>0</v>
      </c>
      <c r="M161" s="33">
        <f t="shared" si="27"/>
        <v>0</v>
      </c>
      <c r="N161" s="33">
        <f t="shared" si="27"/>
        <v>0</v>
      </c>
      <c r="O161" s="33">
        <f t="shared" si="27"/>
        <v>0</v>
      </c>
      <c r="P161" s="33"/>
      <c r="Q161" s="33"/>
      <c r="R161" s="33"/>
    </row>
    <row r="162" spans="1:18" x14ac:dyDescent="0.15">
      <c r="A162" s="20" t="s">
        <v>1773</v>
      </c>
      <c r="B162" s="24" t="s">
        <v>2</v>
      </c>
      <c r="C162" s="43" t="s">
        <v>190</v>
      </c>
      <c r="D162" s="43" t="s">
        <v>530</v>
      </c>
      <c r="E162" s="33" t="s">
        <v>1193</v>
      </c>
      <c r="F162" s="33" t="s">
        <v>1193</v>
      </c>
      <c r="G162" s="33">
        <v>26</v>
      </c>
      <c r="H162" s="33">
        <v>26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10</v>
      </c>
      <c r="Q162" s="33" t="s">
        <v>1954</v>
      </c>
      <c r="R162" s="33">
        <v>26</v>
      </c>
    </row>
    <row r="163" spans="1:18" x14ac:dyDescent="0.15">
      <c r="A163" s="20" t="s">
        <v>1773</v>
      </c>
      <c r="B163" s="24" t="s">
        <v>2</v>
      </c>
      <c r="C163" s="43" t="s">
        <v>190</v>
      </c>
      <c r="D163" s="43" t="s">
        <v>523</v>
      </c>
      <c r="E163" s="33" t="s">
        <v>1193</v>
      </c>
      <c r="F163" s="33" t="s">
        <v>1193</v>
      </c>
      <c r="G163" s="33">
        <v>0</v>
      </c>
      <c r="H163" s="33">
        <v>0</v>
      </c>
      <c r="I163" s="33">
        <v>0</v>
      </c>
      <c r="J163" s="33">
        <v>45</v>
      </c>
      <c r="K163" s="33">
        <v>45</v>
      </c>
      <c r="L163" s="33">
        <v>0</v>
      </c>
      <c r="M163" s="33">
        <v>0</v>
      </c>
      <c r="N163" s="33">
        <v>0</v>
      </c>
      <c r="O163" s="33">
        <v>0</v>
      </c>
      <c r="P163" s="33">
        <v>12</v>
      </c>
      <c r="Q163" s="33" t="s">
        <v>1957</v>
      </c>
      <c r="R163" s="33">
        <v>45</v>
      </c>
    </row>
    <row r="164" spans="1:18" x14ac:dyDescent="0.15">
      <c r="A164" s="20"/>
      <c r="B164" s="24"/>
      <c r="C164" s="43" t="s">
        <v>2867</v>
      </c>
      <c r="D164" s="43"/>
      <c r="E164" s="33"/>
      <c r="F164" s="33"/>
      <c r="G164" s="33">
        <f>SUM(G162:G163)</f>
        <v>26</v>
      </c>
      <c r="H164" s="33">
        <f t="shared" ref="H164:O164" si="28">SUM(H162:H163)</f>
        <v>26</v>
      </c>
      <c r="I164" s="33">
        <f t="shared" si="28"/>
        <v>0</v>
      </c>
      <c r="J164" s="33">
        <f t="shared" si="28"/>
        <v>45</v>
      </c>
      <c r="K164" s="33">
        <f t="shared" si="28"/>
        <v>45</v>
      </c>
      <c r="L164" s="33">
        <f t="shared" si="28"/>
        <v>0</v>
      </c>
      <c r="M164" s="33">
        <f t="shared" si="28"/>
        <v>0</v>
      </c>
      <c r="N164" s="33">
        <f t="shared" si="28"/>
        <v>0</v>
      </c>
      <c r="O164" s="33">
        <f t="shared" si="28"/>
        <v>0</v>
      </c>
      <c r="P164" s="33"/>
      <c r="Q164" s="33"/>
      <c r="R164" s="33"/>
    </row>
    <row r="165" spans="1:18" x14ac:dyDescent="0.15">
      <c r="A165" s="20" t="s">
        <v>1773</v>
      </c>
      <c r="B165" s="24" t="s">
        <v>37</v>
      </c>
      <c r="C165" s="43" t="s">
        <v>151</v>
      </c>
      <c r="D165" s="43" t="s">
        <v>2823</v>
      </c>
      <c r="E165" s="33" t="s">
        <v>1193</v>
      </c>
      <c r="F165" s="33" t="s">
        <v>1193</v>
      </c>
      <c r="G165" s="33">
        <v>42</v>
      </c>
      <c r="H165" s="33">
        <v>42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14</v>
      </c>
      <c r="Q165" s="33" t="s">
        <v>1774</v>
      </c>
      <c r="R165" s="33">
        <v>42</v>
      </c>
    </row>
    <row r="166" spans="1:18" x14ac:dyDescent="0.15">
      <c r="A166" s="20" t="s">
        <v>1773</v>
      </c>
      <c r="B166" s="24" t="s">
        <v>37</v>
      </c>
      <c r="C166" s="43" t="s">
        <v>151</v>
      </c>
      <c r="D166" s="43" t="s">
        <v>2824</v>
      </c>
      <c r="E166" s="33" t="s">
        <v>1193</v>
      </c>
      <c r="F166" s="33" t="s">
        <v>1193</v>
      </c>
      <c r="G166" s="33">
        <v>41</v>
      </c>
      <c r="H166" s="33">
        <v>41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14</v>
      </c>
      <c r="Q166" s="33" t="s">
        <v>1774</v>
      </c>
      <c r="R166" s="33">
        <v>41</v>
      </c>
    </row>
    <row r="167" spans="1:18" x14ac:dyDescent="0.15">
      <c r="A167" s="20" t="s">
        <v>1773</v>
      </c>
      <c r="B167" s="24" t="s">
        <v>37</v>
      </c>
      <c r="C167" s="43" t="s">
        <v>151</v>
      </c>
      <c r="D167" s="43" t="s">
        <v>2825</v>
      </c>
      <c r="E167" s="33" t="s">
        <v>1322</v>
      </c>
      <c r="F167" s="33" t="s">
        <v>1322</v>
      </c>
      <c r="G167" s="33">
        <v>47</v>
      </c>
      <c r="H167" s="33">
        <v>47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1</v>
      </c>
      <c r="Q167" s="33" t="s">
        <v>2114</v>
      </c>
      <c r="R167" s="33">
        <v>47</v>
      </c>
    </row>
    <row r="168" spans="1:18" x14ac:dyDescent="0.15">
      <c r="A168" s="20" t="s">
        <v>1773</v>
      </c>
      <c r="B168" s="24" t="s">
        <v>37</v>
      </c>
      <c r="C168" s="43" t="s">
        <v>151</v>
      </c>
      <c r="D168" s="43" t="s">
        <v>2826</v>
      </c>
      <c r="E168" s="33" t="s">
        <v>1322</v>
      </c>
      <c r="F168" s="33" t="s">
        <v>1322</v>
      </c>
      <c r="G168" s="33">
        <v>42</v>
      </c>
      <c r="H168" s="33">
        <v>42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1</v>
      </c>
      <c r="Q168" s="33" t="s">
        <v>2114</v>
      </c>
      <c r="R168" s="33">
        <v>42</v>
      </c>
    </row>
    <row r="169" spans="1:18" x14ac:dyDescent="0.15">
      <c r="A169" s="20" t="s">
        <v>1773</v>
      </c>
      <c r="B169" s="24" t="s">
        <v>37</v>
      </c>
      <c r="C169" s="43" t="s">
        <v>151</v>
      </c>
      <c r="D169" s="43" t="s">
        <v>2827</v>
      </c>
      <c r="E169" s="33" t="s">
        <v>1193</v>
      </c>
      <c r="F169" s="33" t="s">
        <v>1193</v>
      </c>
      <c r="G169" s="33">
        <v>0</v>
      </c>
      <c r="H169" s="33">
        <v>0</v>
      </c>
      <c r="I169" s="33">
        <v>0</v>
      </c>
      <c r="J169" s="33">
        <v>40</v>
      </c>
      <c r="K169" s="33">
        <v>40</v>
      </c>
      <c r="L169" s="33">
        <v>0</v>
      </c>
      <c r="M169" s="33">
        <v>0</v>
      </c>
      <c r="N169" s="33">
        <v>0</v>
      </c>
      <c r="O169" s="33">
        <v>0</v>
      </c>
      <c r="P169" s="33">
        <v>12</v>
      </c>
      <c r="Q169" s="33" t="s">
        <v>1957</v>
      </c>
      <c r="R169" s="33">
        <v>40</v>
      </c>
    </row>
    <row r="170" spans="1:18" x14ac:dyDescent="0.15">
      <c r="A170" s="20" t="s">
        <v>1773</v>
      </c>
      <c r="B170" s="24" t="s">
        <v>37</v>
      </c>
      <c r="C170" s="43" t="s">
        <v>151</v>
      </c>
      <c r="D170" s="43" t="s">
        <v>2828</v>
      </c>
      <c r="E170" s="33" t="s">
        <v>1193</v>
      </c>
      <c r="F170" s="33" t="s">
        <v>1193</v>
      </c>
      <c r="G170" s="33">
        <v>0</v>
      </c>
      <c r="H170" s="33">
        <v>0</v>
      </c>
      <c r="I170" s="33">
        <v>0</v>
      </c>
      <c r="J170" s="33">
        <v>40</v>
      </c>
      <c r="K170" s="33">
        <v>40</v>
      </c>
      <c r="L170" s="33">
        <v>0</v>
      </c>
      <c r="M170" s="33">
        <v>0</v>
      </c>
      <c r="N170" s="33">
        <v>0</v>
      </c>
      <c r="O170" s="33">
        <v>0</v>
      </c>
      <c r="P170" s="33">
        <v>13</v>
      </c>
      <c r="Q170" s="33" t="s">
        <v>2616</v>
      </c>
      <c r="R170" s="33">
        <v>40</v>
      </c>
    </row>
    <row r="171" spans="1:18" x14ac:dyDescent="0.15">
      <c r="A171" s="20" t="s">
        <v>1773</v>
      </c>
      <c r="B171" s="24" t="s">
        <v>37</v>
      </c>
      <c r="C171" s="43" t="s">
        <v>151</v>
      </c>
      <c r="D171" s="43" t="s">
        <v>2829</v>
      </c>
      <c r="E171" s="33" t="s">
        <v>1322</v>
      </c>
      <c r="F171" s="33" t="s">
        <v>1322</v>
      </c>
      <c r="G171" s="33">
        <v>29</v>
      </c>
      <c r="H171" s="33">
        <v>29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1</v>
      </c>
      <c r="Q171" s="33" t="s">
        <v>2114</v>
      </c>
      <c r="R171" s="33">
        <v>29</v>
      </c>
    </row>
    <row r="172" spans="1:18" x14ac:dyDescent="0.15">
      <c r="A172" s="20" t="s">
        <v>1773</v>
      </c>
      <c r="B172" s="24" t="s">
        <v>37</v>
      </c>
      <c r="C172" s="43" t="s">
        <v>151</v>
      </c>
      <c r="D172" s="43" t="s">
        <v>2830</v>
      </c>
      <c r="E172" s="33" t="s">
        <v>1322</v>
      </c>
      <c r="F172" s="33" t="s">
        <v>1322</v>
      </c>
      <c r="G172" s="33">
        <v>29</v>
      </c>
      <c r="H172" s="33">
        <v>29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1</v>
      </c>
      <c r="Q172" s="33" t="s">
        <v>2114</v>
      </c>
      <c r="R172" s="33">
        <v>29</v>
      </c>
    </row>
    <row r="173" spans="1:18" x14ac:dyDescent="0.15">
      <c r="A173" s="20" t="s">
        <v>1773</v>
      </c>
      <c r="B173" s="24" t="s">
        <v>37</v>
      </c>
      <c r="C173" s="43" t="s">
        <v>151</v>
      </c>
      <c r="D173" s="43" t="s">
        <v>2831</v>
      </c>
      <c r="E173" s="33" t="s">
        <v>1322</v>
      </c>
      <c r="F173" s="33" t="s">
        <v>1322</v>
      </c>
      <c r="G173" s="33">
        <v>40</v>
      </c>
      <c r="H173" s="33">
        <v>40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1</v>
      </c>
      <c r="Q173" s="33" t="s">
        <v>2114</v>
      </c>
      <c r="R173" s="33">
        <v>40</v>
      </c>
    </row>
    <row r="174" spans="1:18" x14ac:dyDescent="0.15">
      <c r="A174" s="20" t="s">
        <v>1773</v>
      </c>
      <c r="B174" s="24" t="s">
        <v>37</v>
      </c>
      <c r="C174" s="43" t="s">
        <v>151</v>
      </c>
      <c r="D174" s="43" t="s">
        <v>2832</v>
      </c>
      <c r="E174" s="33" t="s">
        <v>1322</v>
      </c>
      <c r="F174" s="33" t="s">
        <v>1322</v>
      </c>
      <c r="G174" s="33">
        <v>46</v>
      </c>
      <c r="H174" s="33">
        <v>46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1</v>
      </c>
      <c r="Q174" s="33" t="s">
        <v>2114</v>
      </c>
      <c r="R174" s="33">
        <v>46</v>
      </c>
    </row>
    <row r="175" spans="1:18" x14ac:dyDescent="0.15">
      <c r="A175" s="20" t="s">
        <v>1773</v>
      </c>
      <c r="B175" s="24" t="s">
        <v>37</v>
      </c>
      <c r="C175" s="43" t="s">
        <v>151</v>
      </c>
      <c r="D175" s="43" t="s">
        <v>2833</v>
      </c>
      <c r="E175" s="33" t="s">
        <v>1322</v>
      </c>
      <c r="F175" s="33" t="s">
        <v>1322</v>
      </c>
      <c r="G175" s="33">
        <v>48</v>
      </c>
      <c r="H175" s="33">
        <v>48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1</v>
      </c>
      <c r="Q175" s="33" t="s">
        <v>2114</v>
      </c>
      <c r="R175" s="33">
        <v>48</v>
      </c>
    </row>
    <row r="176" spans="1:18" x14ac:dyDescent="0.15">
      <c r="A176" s="20" t="s">
        <v>1773</v>
      </c>
      <c r="B176" s="24" t="s">
        <v>37</v>
      </c>
      <c r="C176" s="43" t="s">
        <v>151</v>
      </c>
      <c r="D176" s="43" t="s">
        <v>2834</v>
      </c>
      <c r="E176" s="33" t="s">
        <v>1322</v>
      </c>
      <c r="F176" s="33" t="s">
        <v>1322</v>
      </c>
      <c r="G176" s="33">
        <v>48</v>
      </c>
      <c r="H176" s="33">
        <v>48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1</v>
      </c>
      <c r="Q176" s="33" t="s">
        <v>2114</v>
      </c>
      <c r="R176" s="33">
        <v>48</v>
      </c>
    </row>
    <row r="177" spans="1:18" x14ac:dyDescent="0.15">
      <c r="A177" s="20" t="s">
        <v>1773</v>
      </c>
      <c r="B177" s="24" t="s">
        <v>37</v>
      </c>
      <c r="C177" s="43" t="s">
        <v>151</v>
      </c>
      <c r="D177" s="43" t="s">
        <v>533</v>
      </c>
      <c r="E177" s="33" t="s">
        <v>1321</v>
      </c>
      <c r="F177" s="33" t="s">
        <v>1321</v>
      </c>
      <c r="G177" s="33">
        <v>8</v>
      </c>
      <c r="H177" s="33">
        <v>8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32</v>
      </c>
      <c r="Q177" s="33" t="s">
        <v>2618</v>
      </c>
      <c r="R177" s="33">
        <v>8</v>
      </c>
    </row>
    <row r="178" spans="1:18" x14ac:dyDescent="0.15">
      <c r="A178" s="20" t="s">
        <v>1773</v>
      </c>
      <c r="B178" s="24" t="s">
        <v>37</v>
      </c>
      <c r="C178" s="43" t="s">
        <v>151</v>
      </c>
      <c r="D178" s="43" t="s">
        <v>534</v>
      </c>
      <c r="E178" s="33" t="s">
        <v>1321</v>
      </c>
      <c r="F178" s="33" t="s">
        <v>1321</v>
      </c>
      <c r="G178" s="33">
        <v>6</v>
      </c>
      <c r="H178" s="33">
        <v>6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30</v>
      </c>
      <c r="Q178" s="33" t="s">
        <v>2617</v>
      </c>
      <c r="R178" s="33">
        <v>6</v>
      </c>
    </row>
    <row r="179" spans="1:18" x14ac:dyDescent="0.15">
      <c r="A179" s="20"/>
      <c r="B179" s="24"/>
      <c r="C179" s="43" t="s">
        <v>2868</v>
      </c>
      <c r="D179" s="43"/>
      <c r="E179" s="33"/>
      <c r="F179" s="33"/>
      <c r="G179" s="33">
        <f>SUM(G165:G178)</f>
        <v>426</v>
      </c>
      <c r="H179" s="33">
        <f t="shared" ref="H179:O179" si="29">SUM(H165:H178)</f>
        <v>426</v>
      </c>
      <c r="I179" s="33">
        <f t="shared" si="29"/>
        <v>0</v>
      </c>
      <c r="J179" s="33">
        <f t="shared" si="29"/>
        <v>80</v>
      </c>
      <c r="K179" s="33">
        <f t="shared" si="29"/>
        <v>80</v>
      </c>
      <c r="L179" s="33">
        <f t="shared" si="29"/>
        <v>0</v>
      </c>
      <c r="M179" s="33">
        <f t="shared" si="29"/>
        <v>0</v>
      </c>
      <c r="N179" s="33">
        <f t="shared" si="29"/>
        <v>0</v>
      </c>
      <c r="O179" s="33">
        <f t="shared" si="29"/>
        <v>0</v>
      </c>
      <c r="P179" s="33"/>
      <c r="Q179" s="33"/>
      <c r="R179" s="33"/>
    </row>
    <row r="180" spans="1:18" s="41" customFormat="1" x14ac:dyDescent="0.15">
      <c r="A180" s="63" t="s">
        <v>1773</v>
      </c>
      <c r="B180" s="64" t="s">
        <v>37</v>
      </c>
      <c r="C180" s="65" t="s">
        <v>2835</v>
      </c>
      <c r="D180" s="65" t="s">
        <v>492</v>
      </c>
      <c r="E180" s="34" t="s">
        <v>1322</v>
      </c>
      <c r="F180" s="34" t="s">
        <v>1322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1</v>
      </c>
      <c r="Q180" s="34" t="s">
        <v>2114</v>
      </c>
      <c r="R180" s="34">
        <v>53</v>
      </c>
    </row>
    <row r="181" spans="1:18" s="41" customFormat="1" x14ac:dyDescent="0.15">
      <c r="A181" s="63" t="s">
        <v>1773</v>
      </c>
      <c r="B181" s="64" t="s">
        <v>37</v>
      </c>
      <c r="C181" s="65" t="s">
        <v>2835</v>
      </c>
      <c r="D181" s="65" t="s">
        <v>588</v>
      </c>
      <c r="E181" s="34" t="s">
        <v>1323</v>
      </c>
      <c r="F181" s="34" t="s">
        <v>1323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54</v>
      </c>
      <c r="Q181" s="34" t="s">
        <v>2392</v>
      </c>
      <c r="R181" s="34">
        <v>30</v>
      </c>
    </row>
    <row r="182" spans="1:18" s="41" customFormat="1" x14ac:dyDescent="0.15">
      <c r="A182" s="63" t="s">
        <v>1773</v>
      </c>
      <c r="B182" s="64" t="s">
        <v>37</v>
      </c>
      <c r="C182" s="65" t="s">
        <v>2835</v>
      </c>
      <c r="D182" s="65" t="s">
        <v>493</v>
      </c>
      <c r="E182" s="34" t="s">
        <v>1193</v>
      </c>
      <c r="F182" s="34" t="s">
        <v>1193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13</v>
      </c>
      <c r="Q182" s="34" t="s">
        <v>2616</v>
      </c>
      <c r="R182" s="34">
        <v>30</v>
      </c>
    </row>
    <row r="183" spans="1:18" s="41" customFormat="1" x14ac:dyDescent="0.15">
      <c r="A183" s="63"/>
      <c r="B183" s="64"/>
      <c r="C183" s="65" t="s">
        <v>2869</v>
      </c>
      <c r="D183" s="65"/>
      <c r="E183" s="34"/>
      <c r="F183" s="34"/>
      <c r="G183" s="34">
        <f>SUM(G180:G182)</f>
        <v>0</v>
      </c>
      <c r="H183" s="34">
        <f t="shared" ref="H183:O183" si="30">SUM(H180:H182)</f>
        <v>0</v>
      </c>
      <c r="I183" s="34">
        <f t="shared" si="30"/>
        <v>0</v>
      </c>
      <c r="J183" s="34">
        <f t="shared" si="30"/>
        <v>0</v>
      </c>
      <c r="K183" s="34">
        <f t="shared" si="30"/>
        <v>0</v>
      </c>
      <c r="L183" s="34">
        <f t="shared" si="30"/>
        <v>0</v>
      </c>
      <c r="M183" s="34">
        <f t="shared" si="30"/>
        <v>0</v>
      </c>
      <c r="N183" s="34">
        <f t="shared" si="30"/>
        <v>0</v>
      </c>
      <c r="O183" s="34">
        <f t="shared" si="30"/>
        <v>0</v>
      </c>
      <c r="P183" s="34"/>
      <c r="Q183" s="34"/>
      <c r="R183" s="34"/>
    </row>
    <row r="184" spans="1:18" x14ac:dyDescent="0.15">
      <c r="A184" s="20" t="s">
        <v>1773</v>
      </c>
      <c r="B184" s="24" t="s">
        <v>11</v>
      </c>
      <c r="C184" s="43" t="s">
        <v>81</v>
      </c>
      <c r="D184" s="43" t="s">
        <v>492</v>
      </c>
      <c r="E184" s="33" t="s">
        <v>1322</v>
      </c>
      <c r="F184" s="33" t="s">
        <v>1322</v>
      </c>
      <c r="G184" s="33">
        <v>61</v>
      </c>
      <c r="H184" s="33">
        <v>60</v>
      </c>
      <c r="I184" s="33">
        <v>1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7</v>
      </c>
      <c r="Q184" s="33" t="s">
        <v>2636</v>
      </c>
      <c r="R184" s="33">
        <v>60</v>
      </c>
    </row>
    <row r="185" spans="1:18" x14ac:dyDescent="0.15">
      <c r="A185" s="20"/>
      <c r="B185" s="24"/>
      <c r="C185" s="43" t="s">
        <v>2870</v>
      </c>
      <c r="D185" s="43"/>
      <c r="E185" s="33"/>
      <c r="F185" s="33"/>
      <c r="G185" s="33">
        <f>SUM(G184)</f>
        <v>61</v>
      </c>
      <c r="H185" s="33">
        <f t="shared" ref="H185:O185" si="31">SUM(H184)</f>
        <v>60</v>
      </c>
      <c r="I185" s="33">
        <f t="shared" si="31"/>
        <v>1</v>
      </c>
      <c r="J185" s="33">
        <f t="shared" si="31"/>
        <v>0</v>
      </c>
      <c r="K185" s="33">
        <f t="shared" si="31"/>
        <v>0</v>
      </c>
      <c r="L185" s="33">
        <f t="shared" si="31"/>
        <v>0</v>
      </c>
      <c r="M185" s="33">
        <f t="shared" si="31"/>
        <v>0</v>
      </c>
      <c r="N185" s="33">
        <f t="shared" si="31"/>
        <v>0</v>
      </c>
      <c r="O185" s="33">
        <f t="shared" si="31"/>
        <v>0</v>
      </c>
      <c r="P185" s="33"/>
      <c r="Q185" s="33"/>
      <c r="R185" s="33"/>
    </row>
    <row r="186" spans="1:18" x14ac:dyDescent="0.15">
      <c r="A186" s="20" t="s">
        <v>1773</v>
      </c>
      <c r="B186" s="24" t="s">
        <v>11</v>
      </c>
      <c r="C186" s="43" t="s">
        <v>243</v>
      </c>
      <c r="D186" s="43" t="s">
        <v>878</v>
      </c>
      <c r="E186" s="33" t="s">
        <v>1323</v>
      </c>
      <c r="F186" s="33" t="s">
        <v>1323</v>
      </c>
      <c r="G186" s="33">
        <v>51</v>
      </c>
      <c r="H186" s="33">
        <v>51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10</v>
      </c>
      <c r="Q186" s="33" t="s">
        <v>1954</v>
      </c>
      <c r="R186" s="33">
        <v>51</v>
      </c>
    </row>
    <row r="187" spans="1:18" x14ac:dyDescent="0.15">
      <c r="A187" s="20" t="s">
        <v>1773</v>
      </c>
      <c r="B187" s="24" t="s">
        <v>11</v>
      </c>
      <c r="C187" s="43" t="s">
        <v>243</v>
      </c>
      <c r="D187" s="43" t="s">
        <v>976</v>
      </c>
      <c r="E187" s="33" t="s">
        <v>1193</v>
      </c>
      <c r="F187" s="33" t="s">
        <v>1193</v>
      </c>
      <c r="G187" s="33">
        <v>44</v>
      </c>
      <c r="H187" s="33">
        <v>44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22</v>
      </c>
      <c r="Q187" s="33" t="s">
        <v>2644</v>
      </c>
      <c r="R187" s="33">
        <v>44</v>
      </c>
    </row>
    <row r="188" spans="1:18" x14ac:dyDescent="0.15">
      <c r="A188" s="20" t="s">
        <v>1773</v>
      </c>
      <c r="B188" s="24" t="s">
        <v>11</v>
      </c>
      <c r="C188" s="43" t="s">
        <v>243</v>
      </c>
      <c r="D188" s="43" t="s">
        <v>973</v>
      </c>
      <c r="E188" s="33" t="s">
        <v>1193</v>
      </c>
      <c r="F188" s="33" t="s">
        <v>1193</v>
      </c>
      <c r="G188" s="33">
        <v>0</v>
      </c>
      <c r="H188" s="33">
        <v>0</v>
      </c>
      <c r="I188" s="33">
        <v>0</v>
      </c>
      <c r="J188" s="33">
        <v>30</v>
      </c>
      <c r="K188" s="33">
        <v>30</v>
      </c>
      <c r="L188" s="33">
        <v>0</v>
      </c>
      <c r="M188" s="33">
        <v>0</v>
      </c>
      <c r="N188" s="33">
        <v>0</v>
      </c>
      <c r="O188" s="33">
        <v>0</v>
      </c>
      <c r="P188" s="33">
        <v>12</v>
      </c>
      <c r="Q188" s="33" t="s">
        <v>1957</v>
      </c>
      <c r="R188" s="33">
        <v>30</v>
      </c>
    </row>
    <row r="189" spans="1:18" x14ac:dyDescent="0.15">
      <c r="A189" s="20" t="s">
        <v>1773</v>
      </c>
      <c r="B189" s="24" t="s">
        <v>11</v>
      </c>
      <c r="C189" s="43" t="s">
        <v>243</v>
      </c>
      <c r="D189" s="43" t="s">
        <v>974</v>
      </c>
      <c r="E189" s="33" t="s">
        <v>1193</v>
      </c>
      <c r="F189" s="33" t="s">
        <v>1193</v>
      </c>
      <c r="G189" s="33">
        <v>0</v>
      </c>
      <c r="H189" s="33">
        <v>0</v>
      </c>
      <c r="I189" s="33">
        <v>0</v>
      </c>
      <c r="J189" s="33">
        <v>38</v>
      </c>
      <c r="K189" s="33">
        <v>38</v>
      </c>
      <c r="L189" s="33">
        <v>0</v>
      </c>
      <c r="M189" s="33">
        <v>0</v>
      </c>
      <c r="N189" s="33">
        <v>0</v>
      </c>
      <c r="O189" s="33">
        <v>0</v>
      </c>
      <c r="P189" s="33">
        <v>12</v>
      </c>
      <c r="Q189" s="33" t="s">
        <v>1957</v>
      </c>
      <c r="R189" s="33">
        <v>38</v>
      </c>
    </row>
    <row r="190" spans="1:18" x14ac:dyDescent="0.15">
      <c r="A190" s="20" t="s">
        <v>1773</v>
      </c>
      <c r="B190" s="24" t="s">
        <v>11</v>
      </c>
      <c r="C190" s="43" t="s">
        <v>243</v>
      </c>
      <c r="D190" s="43" t="s">
        <v>975</v>
      </c>
      <c r="E190" s="33" t="s">
        <v>1193</v>
      </c>
      <c r="F190" s="33" t="s">
        <v>2620</v>
      </c>
      <c r="G190" s="33">
        <v>0</v>
      </c>
      <c r="H190" s="33">
        <v>0</v>
      </c>
      <c r="I190" s="33">
        <v>0</v>
      </c>
      <c r="J190" s="33">
        <v>32</v>
      </c>
      <c r="K190" s="33">
        <v>32</v>
      </c>
      <c r="L190" s="33">
        <v>0</v>
      </c>
      <c r="M190" s="33">
        <v>32</v>
      </c>
      <c r="N190" s="33">
        <v>32</v>
      </c>
      <c r="O190" s="33">
        <v>0</v>
      </c>
      <c r="P190" s="33"/>
      <c r="Q190" s="33" t="s">
        <v>433</v>
      </c>
      <c r="R190" s="33">
        <v>0</v>
      </c>
    </row>
    <row r="191" spans="1:18" x14ac:dyDescent="0.15">
      <c r="A191" s="20"/>
      <c r="B191" s="24"/>
      <c r="C191" s="43" t="s">
        <v>2871</v>
      </c>
      <c r="D191" s="43"/>
      <c r="E191" s="33"/>
      <c r="F191" s="33"/>
      <c r="G191" s="33">
        <f>SUM(G186:G190)</f>
        <v>95</v>
      </c>
      <c r="H191" s="33">
        <f t="shared" ref="H191:O191" si="32">SUM(H186:H190)</f>
        <v>95</v>
      </c>
      <c r="I191" s="33">
        <f t="shared" si="32"/>
        <v>0</v>
      </c>
      <c r="J191" s="33">
        <f t="shared" si="32"/>
        <v>100</v>
      </c>
      <c r="K191" s="33">
        <f t="shared" si="32"/>
        <v>100</v>
      </c>
      <c r="L191" s="33">
        <f t="shared" si="32"/>
        <v>0</v>
      </c>
      <c r="M191" s="33">
        <f t="shared" si="32"/>
        <v>32</v>
      </c>
      <c r="N191" s="33">
        <f t="shared" si="32"/>
        <v>32</v>
      </c>
      <c r="O191" s="33">
        <f t="shared" si="32"/>
        <v>0</v>
      </c>
      <c r="P191" s="33"/>
      <c r="Q191" s="33"/>
      <c r="R191" s="33"/>
    </row>
    <row r="192" spans="1:18" x14ac:dyDescent="0.15">
      <c r="A192" s="20" t="s">
        <v>1773</v>
      </c>
      <c r="B192" s="24" t="s">
        <v>11</v>
      </c>
      <c r="C192" s="43" t="s">
        <v>102</v>
      </c>
      <c r="D192" s="43" t="s">
        <v>534</v>
      </c>
      <c r="E192" s="33" t="s">
        <v>1321</v>
      </c>
      <c r="F192" s="33" t="s">
        <v>1321</v>
      </c>
      <c r="G192" s="33">
        <v>8</v>
      </c>
      <c r="H192" s="33">
        <v>8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30</v>
      </c>
      <c r="Q192" s="33" t="s">
        <v>2617</v>
      </c>
      <c r="R192" s="33">
        <v>8</v>
      </c>
    </row>
    <row r="193" spans="1:18" x14ac:dyDescent="0.15">
      <c r="A193" s="20" t="s">
        <v>1773</v>
      </c>
      <c r="B193" s="24" t="s">
        <v>11</v>
      </c>
      <c r="C193" s="43" t="s">
        <v>102</v>
      </c>
      <c r="D193" s="43" t="s">
        <v>596</v>
      </c>
      <c r="E193" s="33" t="s">
        <v>1322</v>
      </c>
      <c r="F193" s="33" t="s">
        <v>1322</v>
      </c>
      <c r="G193" s="33">
        <v>55</v>
      </c>
      <c r="H193" s="33">
        <v>55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1</v>
      </c>
      <c r="Q193" s="33" t="s">
        <v>2114</v>
      </c>
      <c r="R193" s="33">
        <v>55</v>
      </c>
    </row>
    <row r="194" spans="1:18" x14ac:dyDescent="0.15">
      <c r="A194" s="20" t="s">
        <v>1773</v>
      </c>
      <c r="B194" s="24" t="s">
        <v>11</v>
      </c>
      <c r="C194" s="43" t="s">
        <v>102</v>
      </c>
      <c r="D194" s="43" t="s">
        <v>597</v>
      </c>
      <c r="E194" s="33" t="s">
        <v>1322</v>
      </c>
      <c r="F194" s="33" t="s">
        <v>1322</v>
      </c>
      <c r="G194" s="33">
        <v>37</v>
      </c>
      <c r="H194" s="33">
        <v>37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1</v>
      </c>
      <c r="Q194" s="33" t="s">
        <v>2114</v>
      </c>
      <c r="R194" s="33">
        <v>37</v>
      </c>
    </row>
    <row r="195" spans="1:18" x14ac:dyDescent="0.15">
      <c r="A195" s="20" t="s">
        <v>1773</v>
      </c>
      <c r="B195" s="24" t="s">
        <v>11</v>
      </c>
      <c r="C195" s="43" t="s">
        <v>102</v>
      </c>
      <c r="D195" s="43" t="s">
        <v>2836</v>
      </c>
      <c r="E195" s="33" t="s">
        <v>1323</v>
      </c>
      <c r="F195" s="33" t="s">
        <v>1323</v>
      </c>
      <c r="G195" s="33">
        <v>36</v>
      </c>
      <c r="H195" s="33">
        <v>36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47</v>
      </c>
      <c r="Q195" s="33" t="s">
        <v>2619</v>
      </c>
      <c r="R195" s="33">
        <v>36</v>
      </c>
    </row>
    <row r="196" spans="1:18" x14ac:dyDescent="0.15">
      <c r="A196" s="20" t="s">
        <v>1773</v>
      </c>
      <c r="B196" s="24" t="s">
        <v>11</v>
      </c>
      <c r="C196" s="43" t="s">
        <v>102</v>
      </c>
      <c r="D196" s="43" t="s">
        <v>495</v>
      </c>
      <c r="E196" s="33" t="s">
        <v>1193</v>
      </c>
      <c r="F196" s="33" t="s">
        <v>1193</v>
      </c>
      <c r="G196" s="33">
        <v>14</v>
      </c>
      <c r="H196" s="33">
        <v>14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61</v>
      </c>
      <c r="Q196" s="33" t="s">
        <v>2622</v>
      </c>
      <c r="R196" s="33">
        <v>14</v>
      </c>
    </row>
    <row r="197" spans="1:18" x14ac:dyDescent="0.15">
      <c r="A197" s="20"/>
      <c r="B197" s="24"/>
      <c r="C197" s="43" t="s">
        <v>2872</v>
      </c>
      <c r="D197" s="43"/>
      <c r="E197" s="33"/>
      <c r="F197" s="33"/>
      <c r="G197" s="33">
        <f>SUM(G192:G196)</f>
        <v>150</v>
      </c>
      <c r="H197" s="33">
        <f t="shared" ref="H197:O197" si="33">SUM(H192:H196)</f>
        <v>150</v>
      </c>
      <c r="I197" s="33">
        <f t="shared" si="33"/>
        <v>0</v>
      </c>
      <c r="J197" s="33">
        <f t="shared" si="33"/>
        <v>0</v>
      </c>
      <c r="K197" s="33">
        <f t="shared" si="33"/>
        <v>0</v>
      </c>
      <c r="L197" s="33">
        <f t="shared" si="33"/>
        <v>0</v>
      </c>
      <c r="M197" s="33">
        <f t="shared" si="33"/>
        <v>0</v>
      </c>
      <c r="N197" s="33">
        <f t="shared" si="33"/>
        <v>0</v>
      </c>
      <c r="O197" s="33">
        <f t="shared" si="33"/>
        <v>0</v>
      </c>
      <c r="P197" s="33"/>
      <c r="Q197" s="33"/>
      <c r="R197" s="33"/>
    </row>
    <row r="198" spans="1:18" x14ac:dyDescent="0.15">
      <c r="A198" s="20" t="s">
        <v>1773</v>
      </c>
      <c r="B198" s="24" t="s">
        <v>11</v>
      </c>
      <c r="C198" s="43" t="s">
        <v>442</v>
      </c>
      <c r="D198" s="43" t="s">
        <v>493</v>
      </c>
      <c r="E198" s="33" t="s">
        <v>1193</v>
      </c>
      <c r="F198" s="33" t="s">
        <v>1193</v>
      </c>
      <c r="G198" s="33">
        <v>0</v>
      </c>
      <c r="H198" s="33">
        <v>0</v>
      </c>
      <c r="I198" s="33">
        <v>0</v>
      </c>
      <c r="J198" s="33">
        <v>45</v>
      </c>
      <c r="K198" s="33">
        <v>45</v>
      </c>
      <c r="L198" s="33">
        <v>0</v>
      </c>
      <c r="M198" s="33">
        <v>0</v>
      </c>
      <c r="N198" s="33">
        <v>0</v>
      </c>
      <c r="O198" s="33">
        <v>0</v>
      </c>
      <c r="P198" s="33">
        <v>13</v>
      </c>
      <c r="Q198" s="33" t="s">
        <v>2616</v>
      </c>
      <c r="R198" s="33">
        <v>45</v>
      </c>
    </row>
    <row r="199" spans="1:18" x14ac:dyDescent="0.15">
      <c r="A199" s="20" t="s">
        <v>1773</v>
      </c>
      <c r="B199" s="24" t="s">
        <v>11</v>
      </c>
      <c r="C199" s="43" t="s">
        <v>442</v>
      </c>
      <c r="D199" s="43" t="s">
        <v>492</v>
      </c>
      <c r="E199" s="33" t="s">
        <v>1323</v>
      </c>
      <c r="F199" s="33" t="s">
        <v>1323</v>
      </c>
      <c r="G199" s="33">
        <v>40</v>
      </c>
      <c r="H199" s="33">
        <v>40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10</v>
      </c>
      <c r="Q199" s="33" t="s">
        <v>1954</v>
      </c>
      <c r="R199" s="33">
        <v>26</v>
      </c>
    </row>
    <row r="200" spans="1:18" x14ac:dyDescent="0.15">
      <c r="A200" s="20"/>
      <c r="B200" s="24"/>
      <c r="C200" s="43" t="s">
        <v>2873</v>
      </c>
      <c r="D200" s="43"/>
      <c r="E200" s="33"/>
      <c r="F200" s="33"/>
      <c r="G200" s="33">
        <f>SUM(G198:G199)</f>
        <v>40</v>
      </c>
      <c r="H200" s="33">
        <f t="shared" ref="H200:O200" si="34">SUM(H198:H199)</f>
        <v>40</v>
      </c>
      <c r="I200" s="33">
        <f t="shared" si="34"/>
        <v>0</v>
      </c>
      <c r="J200" s="33">
        <f t="shared" si="34"/>
        <v>45</v>
      </c>
      <c r="K200" s="33">
        <f t="shared" si="34"/>
        <v>45</v>
      </c>
      <c r="L200" s="33">
        <f t="shared" si="34"/>
        <v>0</v>
      </c>
      <c r="M200" s="33">
        <f t="shared" si="34"/>
        <v>0</v>
      </c>
      <c r="N200" s="33">
        <f t="shared" si="34"/>
        <v>0</v>
      </c>
      <c r="O200" s="33">
        <f t="shared" si="34"/>
        <v>0</v>
      </c>
      <c r="P200" s="33"/>
      <c r="Q200" s="33"/>
      <c r="R200" s="33"/>
    </row>
    <row r="201" spans="1:18" x14ac:dyDescent="0.15">
      <c r="A201" s="20" t="s">
        <v>1773</v>
      </c>
      <c r="B201" s="24" t="s">
        <v>11</v>
      </c>
      <c r="C201" s="43" t="s">
        <v>381</v>
      </c>
      <c r="D201" s="43" t="s">
        <v>507</v>
      </c>
      <c r="E201" s="33" t="s">
        <v>1193</v>
      </c>
      <c r="F201" s="33" t="s">
        <v>1193</v>
      </c>
      <c r="G201" s="33">
        <v>0</v>
      </c>
      <c r="H201" s="33">
        <v>0</v>
      </c>
      <c r="I201" s="33">
        <v>0</v>
      </c>
      <c r="J201" s="33">
        <v>50</v>
      </c>
      <c r="K201" s="33">
        <v>50</v>
      </c>
      <c r="L201" s="33">
        <v>0</v>
      </c>
      <c r="M201" s="33">
        <v>0</v>
      </c>
      <c r="N201" s="33">
        <v>0</v>
      </c>
      <c r="O201" s="33">
        <v>0</v>
      </c>
      <c r="P201" s="33">
        <v>12</v>
      </c>
      <c r="Q201" s="33" t="s">
        <v>1957</v>
      </c>
      <c r="R201" s="33">
        <v>50</v>
      </c>
    </row>
    <row r="202" spans="1:18" x14ac:dyDescent="0.15">
      <c r="A202" s="20"/>
      <c r="B202" s="24"/>
      <c r="C202" s="43" t="s">
        <v>2874</v>
      </c>
      <c r="D202" s="43"/>
      <c r="E202" s="33"/>
      <c r="F202" s="33"/>
      <c r="G202" s="33">
        <f>SUM(G201)</f>
        <v>0</v>
      </c>
      <c r="H202" s="33">
        <f t="shared" ref="H202:O202" si="35">SUM(H201)</f>
        <v>0</v>
      </c>
      <c r="I202" s="33">
        <f t="shared" si="35"/>
        <v>0</v>
      </c>
      <c r="J202" s="33">
        <f t="shared" si="35"/>
        <v>50</v>
      </c>
      <c r="K202" s="33">
        <f t="shared" si="35"/>
        <v>50</v>
      </c>
      <c r="L202" s="33">
        <f t="shared" si="35"/>
        <v>0</v>
      </c>
      <c r="M202" s="33">
        <f t="shared" si="35"/>
        <v>0</v>
      </c>
      <c r="N202" s="33">
        <f t="shared" si="35"/>
        <v>0</v>
      </c>
      <c r="O202" s="33">
        <f t="shared" si="35"/>
        <v>0</v>
      </c>
      <c r="P202" s="33"/>
      <c r="Q202" s="33"/>
      <c r="R202" s="33"/>
    </row>
    <row r="203" spans="1:18" x14ac:dyDescent="0.15">
      <c r="A203" s="20" t="s">
        <v>1773</v>
      </c>
      <c r="B203" s="24" t="s">
        <v>11</v>
      </c>
      <c r="C203" s="43" t="s">
        <v>2837</v>
      </c>
      <c r="D203" s="43" t="s">
        <v>875</v>
      </c>
      <c r="E203" s="33" t="s">
        <v>1193</v>
      </c>
      <c r="F203" s="33" t="s">
        <v>2620</v>
      </c>
      <c r="G203" s="33">
        <v>0</v>
      </c>
      <c r="H203" s="33">
        <v>0</v>
      </c>
      <c r="I203" s="33">
        <v>0</v>
      </c>
      <c r="J203" s="33">
        <v>60</v>
      </c>
      <c r="K203" s="33">
        <v>60</v>
      </c>
      <c r="L203" s="33">
        <v>0</v>
      </c>
      <c r="M203" s="33">
        <v>60</v>
      </c>
      <c r="N203" s="33">
        <v>60</v>
      </c>
      <c r="O203" s="33">
        <v>0</v>
      </c>
      <c r="P203" s="33"/>
      <c r="Q203" s="33" t="s">
        <v>433</v>
      </c>
      <c r="R203" s="33">
        <v>0</v>
      </c>
    </row>
    <row r="204" spans="1:18" x14ac:dyDescent="0.15">
      <c r="A204" s="20" t="s">
        <v>1773</v>
      </c>
      <c r="B204" s="24" t="s">
        <v>11</v>
      </c>
      <c r="C204" s="43" t="s">
        <v>2837</v>
      </c>
      <c r="D204" s="43" t="s">
        <v>876</v>
      </c>
      <c r="E204" s="33" t="s">
        <v>1193</v>
      </c>
      <c r="F204" s="33" t="s">
        <v>1193</v>
      </c>
      <c r="G204" s="33">
        <v>0</v>
      </c>
      <c r="H204" s="33">
        <v>0</v>
      </c>
      <c r="I204" s="33">
        <v>0</v>
      </c>
      <c r="J204" s="33">
        <v>38</v>
      </c>
      <c r="K204" s="33">
        <v>38</v>
      </c>
      <c r="L204" s="33">
        <v>0</v>
      </c>
      <c r="M204" s="33">
        <v>0</v>
      </c>
      <c r="N204" s="33">
        <v>0</v>
      </c>
      <c r="O204" s="33">
        <v>0</v>
      </c>
      <c r="P204" s="33">
        <v>12</v>
      </c>
      <c r="Q204" s="33" t="s">
        <v>1957</v>
      </c>
      <c r="R204" s="33">
        <v>38</v>
      </c>
    </row>
    <row r="205" spans="1:18" x14ac:dyDescent="0.15">
      <c r="A205" s="20" t="s">
        <v>1773</v>
      </c>
      <c r="B205" s="24" t="s">
        <v>11</v>
      </c>
      <c r="C205" s="43" t="s">
        <v>2837</v>
      </c>
      <c r="D205" s="43" t="s">
        <v>517</v>
      </c>
      <c r="E205" s="33" t="s">
        <v>1193</v>
      </c>
      <c r="F205" s="33" t="s">
        <v>1193</v>
      </c>
      <c r="G205" s="33">
        <v>0</v>
      </c>
      <c r="H205" s="33">
        <v>0</v>
      </c>
      <c r="I205" s="33">
        <v>0</v>
      </c>
      <c r="J205" s="33">
        <v>59</v>
      </c>
      <c r="K205" s="33">
        <v>59</v>
      </c>
      <c r="L205" s="33">
        <v>0</v>
      </c>
      <c r="M205" s="33">
        <v>0</v>
      </c>
      <c r="N205" s="33">
        <v>0</v>
      </c>
      <c r="O205" s="33">
        <v>0</v>
      </c>
      <c r="P205" s="33">
        <v>12</v>
      </c>
      <c r="Q205" s="33" t="s">
        <v>1957</v>
      </c>
      <c r="R205" s="33">
        <v>59</v>
      </c>
    </row>
    <row r="206" spans="1:18" x14ac:dyDescent="0.15">
      <c r="A206" s="20" t="s">
        <v>1773</v>
      </c>
      <c r="B206" s="24" t="s">
        <v>11</v>
      </c>
      <c r="C206" s="43" t="s">
        <v>2837</v>
      </c>
      <c r="D206" s="43" t="s">
        <v>516</v>
      </c>
      <c r="E206" s="33" t="s">
        <v>1323</v>
      </c>
      <c r="F206" s="33" t="s">
        <v>1323</v>
      </c>
      <c r="G206" s="33">
        <v>0</v>
      </c>
      <c r="H206" s="33">
        <v>0</v>
      </c>
      <c r="I206" s="33">
        <v>0</v>
      </c>
      <c r="J206" s="33">
        <v>48</v>
      </c>
      <c r="K206" s="33">
        <v>48</v>
      </c>
      <c r="L206" s="33">
        <v>0</v>
      </c>
      <c r="M206" s="33">
        <v>0</v>
      </c>
      <c r="N206" s="33">
        <v>0</v>
      </c>
      <c r="O206" s="33">
        <v>0</v>
      </c>
      <c r="P206" s="33">
        <v>50</v>
      </c>
      <c r="Q206" s="33" t="s">
        <v>2633</v>
      </c>
      <c r="R206" s="33">
        <v>48</v>
      </c>
    </row>
    <row r="207" spans="1:18" x14ac:dyDescent="0.15">
      <c r="A207" s="20"/>
      <c r="B207" s="24"/>
      <c r="C207" s="43" t="s">
        <v>2875</v>
      </c>
      <c r="D207" s="43"/>
      <c r="E207" s="33"/>
      <c r="F207" s="33"/>
      <c r="G207" s="33">
        <f>SUM(G203:G206)</f>
        <v>0</v>
      </c>
      <c r="H207" s="33">
        <f t="shared" ref="H207:O207" si="36">SUM(H203:H206)</f>
        <v>0</v>
      </c>
      <c r="I207" s="33">
        <f t="shared" si="36"/>
        <v>0</v>
      </c>
      <c r="J207" s="33">
        <f t="shared" si="36"/>
        <v>205</v>
      </c>
      <c r="K207" s="33">
        <f t="shared" si="36"/>
        <v>205</v>
      </c>
      <c r="L207" s="33">
        <f t="shared" si="36"/>
        <v>0</v>
      </c>
      <c r="M207" s="33">
        <f t="shared" si="36"/>
        <v>60</v>
      </c>
      <c r="N207" s="33">
        <f t="shared" si="36"/>
        <v>60</v>
      </c>
      <c r="O207" s="33">
        <f t="shared" si="36"/>
        <v>0</v>
      </c>
      <c r="P207" s="33"/>
      <c r="Q207" s="33"/>
      <c r="R207" s="33"/>
    </row>
    <row r="208" spans="1:18" x14ac:dyDescent="0.15">
      <c r="A208" s="20" t="s">
        <v>1773</v>
      </c>
      <c r="B208" s="24" t="s">
        <v>11</v>
      </c>
      <c r="C208" s="43" t="s">
        <v>203</v>
      </c>
      <c r="D208" s="43" t="s">
        <v>882</v>
      </c>
      <c r="E208" s="33" t="s">
        <v>1193</v>
      </c>
      <c r="F208" s="33" t="s">
        <v>1193</v>
      </c>
      <c r="G208" s="33">
        <v>0</v>
      </c>
      <c r="H208" s="33">
        <v>0</v>
      </c>
      <c r="I208" s="33">
        <v>0</v>
      </c>
      <c r="J208" s="33">
        <v>50</v>
      </c>
      <c r="K208" s="33">
        <v>50</v>
      </c>
      <c r="L208" s="33">
        <v>0</v>
      </c>
      <c r="M208" s="33">
        <v>0</v>
      </c>
      <c r="N208" s="33">
        <v>0</v>
      </c>
      <c r="O208" s="33">
        <v>0</v>
      </c>
      <c r="P208" s="33">
        <v>12</v>
      </c>
      <c r="Q208" s="33" t="s">
        <v>1957</v>
      </c>
      <c r="R208" s="33">
        <v>50</v>
      </c>
    </row>
    <row r="209" spans="1:18" x14ac:dyDescent="0.15">
      <c r="A209" s="20"/>
      <c r="B209" s="24"/>
      <c r="C209" s="43" t="s">
        <v>2876</v>
      </c>
      <c r="D209" s="43"/>
      <c r="E209" s="33"/>
      <c r="F209" s="33"/>
      <c r="G209" s="33">
        <f>SUM(G208)</f>
        <v>0</v>
      </c>
      <c r="H209" s="33">
        <f t="shared" ref="H209:O209" si="37">SUM(H208)</f>
        <v>0</v>
      </c>
      <c r="I209" s="33">
        <f t="shared" si="37"/>
        <v>0</v>
      </c>
      <c r="J209" s="33">
        <f t="shared" si="37"/>
        <v>50</v>
      </c>
      <c r="K209" s="33">
        <f t="shared" si="37"/>
        <v>50</v>
      </c>
      <c r="L209" s="33">
        <f t="shared" si="37"/>
        <v>0</v>
      </c>
      <c r="M209" s="33">
        <f t="shared" si="37"/>
        <v>0</v>
      </c>
      <c r="N209" s="33">
        <f t="shared" si="37"/>
        <v>0</v>
      </c>
      <c r="O209" s="33">
        <f t="shared" si="37"/>
        <v>0</v>
      </c>
      <c r="P209" s="33"/>
      <c r="Q209" s="33"/>
      <c r="R209" s="33"/>
    </row>
    <row r="210" spans="1:18" x14ac:dyDescent="0.15">
      <c r="A210" s="20" t="s">
        <v>1773</v>
      </c>
      <c r="B210" s="24" t="s">
        <v>48</v>
      </c>
      <c r="C210" s="43" t="s">
        <v>446</v>
      </c>
      <c r="D210" s="43" t="s">
        <v>530</v>
      </c>
      <c r="E210" s="33" t="s">
        <v>1323</v>
      </c>
      <c r="F210" s="33" t="s">
        <v>1323</v>
      </c>
      <c r="G210" s="33">
        <v>52</v>
      </c>
      <c r="H210" s="33">
        <v>52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10</v>
      </c>
      <c r="Q210" s="33" t="s">
        <v>1954</v>
      </c>
      <c r="R210" s="33">
        <v>52</v>
      </c>
    </row>
    <row r="211" spans="1:18" x14ac:dyDescent="0.15">
      <c r="A211" s="20" t="s">
        <v>1773</v>
      </c>
      <c r="B211" s="24" t="s">
        <v>48</v>
      </c>
      <c r="C211" s="43" t="s">
        <v>446</v>
      </c>
      <c r="D211" s="43" t="s">
        <v>523</v>
      </c>
      <c r="E211" s="33" t="s">
        <v>1193</v>
      </c>
      <c r="F211" s="33" t="s">
        <v>1193</v>
      </c>
      <c r="G211" s="33">
        <v>0</v>
      </c>
      <c r="H211" s="33">
        <v>0</v>
      </c>
      <c r="I211" s="33">
        <v>0</v>
      </c>
      <c r="J211" s="33">
        <v>56</v>
      </c>
      <c r="K211" s="33">
        <v>56</v>
      </c>
      <c r="L211" s="33">
        <v>0</v>
      </c>
      <c r="M211" s="33">
        <v>16</v>
      </c>
      <c r="N211" s="33">
        <v>16</v>
      </c>
      <c r="O211" s="33">
        <v>0</v>
      </c>
      <c r="P211" s="33">
        <v>12</v>
      </c>
      <c r="Q211" s="33" t="s">
        <v>1957</v>
      </c>
      <c r="R211" s="33">
        <v>40</v>
      </c>
    </row>
    <row r="212" spans="1:18" x14ac:dyDescent="0.15">
      <c r="A212" s="20"/>
      <c r="B212" s="24"/>
      <c r="C212" s="43" t="s">
        <v>2877</v>
      </c>
      <c r="D212" s="43"/>
      <c r="E212" s="33"/>
      <c r="F212" s="33"/>
      <c r="G212" s="33">
        <f>SUM(G210:G211)</f>
        <v>52</v>
      </c>
      <c r="H212" s="33">
        <f t="shared" ref="H212:O212" si="38">SUM(H210:H211)</f>
        <v>52</v>
      </c>
      <c r="I212" s="33">
        <f t="shared" si="38"/>
        <v>0</v>
      </c>
      <c r="J212" s="33">
        <f t="shared" si="38"/>
        <v>56</v>
      </c>
      <c r="K212" s="33">
        <f t="shared" si="38"/>
        <v>56</v>
      </c>
      <c r="L212" s="33">
        <f t="shared" si="38"/>
        <v>0</v>
      </c>
      <c r="M212" s="33">
        <f t="shared" si="38"/>
        <v>16</v>
      </c>
      <c r="N212" s="33">
        <f t="shared" si="38"/>
        <v>16</v>
      </c>
      <c r="O212" s="33">
        <f t="shared" si="38"/>
        <v>0</v>
      </c>
      <c r="P212" s="33"/>
      <c r="Q212" s="33"/>
      <c r="R212" s="33"/>
    </row>
    <row r="213" spans="1:18" x14ac:dyDescent="0.15">
      <c r="A213" s="20" t="s">
        <v>1773</v>
      </c>
      <c r="B213" s="24" t="s">
        <v>48</v>
      </c>
      <c r="C213" s="43" t="s">
        <v>211</v>
      </c>
      <c r="D213" s="43" t="s">
        <v>587</v>
      </c>
      <c r="E213" s="33" t="s">
        <v>1323</v>
      </c>
      <c r="F213" s="33" t="s">
        <v>1323</v>
      </c>
      <c r="G213" s="33">
        <v>0</v>
      </c>
      <c r="H213" s="33">
        <v>0</v>
      </c>
      <c r="I213" s="33">
        <v>0</v>
      </c>
      <c r="J213" s="33">
        <v>42</v>
      </c>
      <c r="K213" s="33">
        <v>42</v>
      </c>
      <c r="L213" s="33">
        <v>0</v>
      </c>
      <c r="M213" s="33">
        <v>0</v>
      </c>
      <c r="N213" s="33">
        <v>0</v>
      </c>
      <c r="O213" s="33">
        <v>0</v>
      </c>
      <c r="P213" s="33">
        <v>50</v>
      </c>
      <c r="Q213" s="33" t="s">
        <v>2633</v>
      </c>
      <c r="R213" s="33">
        <v>42</v>
      </c>
    </row>
    <row r="214" spans="1:18" x14ac:dyDescent="0.15">
      <c r="A214" s="20" t="s">
        <v>1773</v>
      </c>
      <c r="B214" s="24" t="s">
        <v>48</v>
      </c>
      <c r="C214" s="43" t="s">
        <v>211</v>
      </c>
      <c r="D214" s="43" t="s">
        <v>670</v>
      </c>
      <c r="E214" s="33" t="s">
        <v>1193</v>
      </c>
      <c r="F214" s="33" t="s">
        <v>2620</v>
      </c>
      <c r="G214" s="33">
        <v>0</v>
      </c>
      <c r="H214" s="33">
        <v>0</v>
      </c>
      <c r="I214" s="33">
        <v>0</v>
      </c>
      <c r="J214" s="33">
        <v>36</v>
      </c>
      <c r="K214" s="33">
        <v>36</v>
      </c>
      <c r="L214" s="33">
        <v>0</v>
      </c>
      <c r="M214" s="33">
        <v>0</v>
      </c>
      <c r="N214" s="33">
        <v>0</v>
      </c>
      <c r="O214" s="33">
        <v>0</v>
      </c>
      <c r="P214" s="33">
        <v>13</v>
      </c>
      <c r="Q214" s="33" t="s">
        <v>2616</v>
      </c>
      <c r="R214" s="33">
        <v>36</v>
      </c>
    </row>
    <row r="215" spans="1:18" x14ac:dyDescent="0.15">
      <c r="A215" s="20"/>
      <c r="B215" s="24"/>
      <c r="C215" s="43" t="s">
        <v>2878</v>
      </c>
      <c r="D215" s="43"/>
      <c r="E215" s="33"/>
      <c r="F215" s="33"/>
      <c r="G215" s="33">
        <f>SUM(G213:G214)</f>
        <v>0</v>
      </c>
      <c r="H215" s="33">
        <f t="shared" ref="H215:O215" si="39">SUM(H213:H214)</f>
        <v>0</v>
      </c>
      <c r="I215" s="33">
        <f t="shared" si="39"/>
        <v>0</v>
      </c>
      <c r="J215" s="33">
        <f t="shared" si="39"/>
        <v>78</v>
      </c>
      <c r="K215" s="33">
        <f t="shared" si="39"/>
        <v>78</v>
      </c>
      <c r="L215" s="33">
        <f t="shared" si="39"/>
        <v>0</v>
      </c>
      <c r="M215" s="33">
        <f t="shared" si="39"/>
        <v>0</v>
      </c>
      <c r="N215" s="33">
        <f t="shared" si="39"/>
        <v>0</v>
      </c>
      <c r="O215" s="33">
        <f t="shared" si="39"/>
        <v>0</v>
      </c>
      <c r="P215" s="33"/>
      <c r="Q215" s="33"/>
      <c r="R215" s="33"/>
    </row>
    <row r="216" spans="1:18" x14ac:dyDescent="0.15">
      <c r="A216" s="20" t="s">
        <v>1773</v>
      </c>
      <c r="B216" s="24" t="s">
        <v>51</v>
      </c>
      <c r="C216" s="43" t="s">
        <v>2838</v>
      </c>
      <c r="D216" s="43" t="s">
        <v>967</v>
      </c>
      <c r="E216" s="33" t="s">
        <v>1193</v>
      </c>
      <c r="F216" s="33" t="s">
        <v>1193</v>
      </c>
      <c r="G216" s="33">
        <v>40</v>
      </c>
      <c r="H216" s="33">
        <v>40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21</v>
      </c>
      <c r="Q216" s="33" t="s">
        <v>2621</v>
      </c>
      <c r="R216" s="33">
        <v>40</v>
      </c>
    </row>
    <row r="217" spans="1:18" x14ac:dyDescent="0.15">
      <c r="A217" s="20" t="s">
        <v>1773</v>
      </c>
      <c r="B217" s="24" t="s">
        <v>51</v>
      </c>
      <c r="C217" s="43" t="s">
        <v>2838</v>
      </c>
      <c r="D217" s="43" t="s">
        <v>968</v>
      </c>
      <c r="E217" s="33" t="s">
        <v>1193</v>
      </c>
      <c r="F217" s="33" t="s">
        <v>1193</v>
      </c>
      <c r="G217" s="33">
        <v>40</v>
      </c>
      <c r="H217" s="33">
        <v>39</v>
      </c>
      <c r="I217" s="33">
        <v>1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21</v>
      </c>
      <c r="Q217" s="33" t="s">
        <v>2621</v>
      </c>
      <c r="R217" s="33">
        <v>40</v>
      </c>
    </row>
    <row r="218" spans="1:18" x14ac:dyDescent="0.15">
      <c r="A218" s="20" t="s">
        <v>1773</v>
      </c>
      <c r="B218" s="24" t="s">
        <v>51</v>
      </c>
      <c r="C218" s="43" t="s">
        <v>2838</v>
      </c>
      <c r="D218" s="43" t="s">
        <v>969</v>
      </c>
      <c r="E218" s="33" t="s">
        <v>1193</v>
      </c>
      <c r="F218" s="33" t="s">
        <v>1193</v>
      </c>
      <c r="G218" s="33">
        <v>40</v>
      </c>
      <c r="H218" s="33">
        <v>39</v>
      </c>
      <c r="I218" s="33">
        <v>1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21</v>
      </c>
      <c r="Q218" s="33" t="s">
        <v>2621</v>
      </c>
      <c r="R218" s="33">
        <v>40</v>
      </c>
    </row>
    <row r="219" spans="1:18" x14ac:dyDescent="0.15">
      <c r="A219" s="20"/>
      <c r="B219" s="24"/>
      <c r="C219" s="43" t="s">
        <v>2879</v>
      </c>
      <c r="D219" s="43"/>
      <c r="E219" s="33"/>
      <c r="F219" s="33"/>
      <c r="G219" s="33">
        <f>SUM(G216:G218)</f>
        <v>120</v>
      </c>
      <c r="H219" s="33">
        <f t="shared" ref="H219:O219" si="40">SUM(H216:H218)</f>
        <v>118</v>
      </c>
      <c r="I219" s="33">
        <f t="shared" si="40"/>
        <v>2</v>
      </c>
      <c r="J219" s="33">
        <f t="shared" si="40"/>
        <v>0</v>
      </c>
      <c r="K219" s="33">
        <f t="shared" si="40"/>
        <v>0</v>
      </c>
      <c r="L219" s="33">
        <f t="shared" si="40"/>
        <v>0</v>
      </c>
      <c r="M219" s="33">
        <f t="shared" si="40"/>
        <v>0</v>
      </c>
      <c r="N219" s="33">
        <f t="shared" si="40"/>
        <v>0</v>
      </c>
      <c r="O219" s="33">
        <f t="shared" si="40"/>
        <v>0</v>
      </c>
      <c r="P219" s="33"/>
      <c r="Q219" s="33"/>
      <c r="R219" s="33"/>
    </row>
    <row r="220" spans="1:18" x14ac:dyDescent="0.15">
      <c r="A220" s="20" t="s">
        <v>1773</v>
      </c>
      <c r="B220" s="24" t="s">
        <v>2883</v>
      </c>
      <c r="C220" s="43" t="s">
        <v>304</v>
      </c>
      <c r="D220" s="43" t="s">
        <v>468</v>
      </c>
      <c r="E220" s="33" t="s">
        <v>1193</v>
      </c>
      <c r="F220" s="33" t="s">
        <v>1193</v>
      </c>
      <c r="G220" s="33">
        <v>0</v>
      </c>
      <c r="H220" s="33">
        <v>0</v>
      </c>
      <c r="I220" s="33">
        <v>0</v>
      </c>
      <c r="J220" s="33">
        <v>60</v>
      </c>
      <c r="K220" s="33">
        <v>60</v>
      </c>
      <c r="L220" s="33">
        <v>0</v>
      </c>
      <c r="M220" s="33">
        <v>0</v>
      </c>
      <c r="N220" s="33">
        <v>0</v>
      </c>
      <c r="O220" s="33">
        <v>0</v>
      </c>
      <c r="P220" s="33">
        <v>12</v>
      </c>
      <c r="Q220" s="33" t="s">
        <v>1957</v>
      </c>
      <c r="R220" s="33">
        <v>60</v>
      </c>
    </row>
    <row r="221" spans="1:18" x14ac:dyDescent="0.15">
      <c r="A221" s="20" t="s">
        <v>1773</v>
      </c>
      <c r="B221" s="24" t="s">
        <v>2883</v>
      </c>
      <c r="C221" s="43" t="s">
        <v>304</v>
      </c>
      <c r="D221" s="43" t="s">
        <v>484</v>
      </c>
      <c r="E221" s="33" t="s">
        <v>1193</v>
      </c>
      <c r="F221" s="33" t="s">
        <v>1193</v>
      </c>
      <c r="G221" s="33">
        <v>0</v>
      </c>
      <c r="H221" s="33">
        <v>0</v>
      </c>
      <c r="I221" s="33">
        <v>0</v>
      </c>
      <c r="J221" s="33">
        <v>60</v>
      </c>
      <c r="K221" s="33">
        <v>60</v>
      </c>
      <c r="L221" s="33">
        <v>0</v>
      </c>
      <c r="M221" s="33">
        <v>0</v>
      </c>
      <c r="N221" s="33">
        <v>0</v>
      </c>
      <c r="O221" s="33">
        <v>0</v>
      </c>
      <c r="P221" s="33">
        <v>12</v>
      </c>
      <c r="Q221" s="33" t="s">
        <v>1957</v>
      </c>
      <c r="R221" s="33">
        <v>60</v>
      </c>
    </row>
    <row r="222" spans="1:18" x14ac:dyDescent="0.15">
      <c r="A222" s="24"/>
      <c r="B222" s="25"/>
      <c r="C222" s="43" t="s">
        <v>2880</v>
      </c>
      <c r="D222" s="43"/>
      <c r="E222" s="33"/>
      <c r="F222" s="33"/>
      <c r="G222" s="33">
        <f>SUM(G220:G221)</f>
        <v>0</v>
      </c>
      <c r="H222" s="33">
        <f t="shared" ref="H222:O222" si="41">SUM(H220:H221)</f>
        <v>0</v>
      </c>
      <c r="I222" s="33">
        <f t="shared" si="41"/>
        <v>0</v>
      </c>
      <c r="J222" s="33">
        <f t="shared" si="41"/>
        <v>120</v>
      </c>
      <c r="K222" s="33">
        <f t="shared" si="41"/>
        <v>120</v>
      </c>
      <c r="L222" s="33">
        <f t="shared" si="41"/>
        <v>0</v>
      </c>
      <c r="M222" s="33">
        <f t="shared" si="41"/>
        <v>0</v>
      </c>
      <c r="N222" s="33">
        <f t="shared" si="41"/>
        <v>0</v>
      </c>
      <c r="O222" s="33">
        <f t="shared" si="41"/>
        <v>0</v>
      </c>
      <c r="P222" s="33"/>
      <c r="Q222" s="33"/>
      <c r="R222" s="33"/>
    </row>
    <row r="223" spans="1:18" x14ac:dyDescent="0.15">
      <c r="A223" s="87" t="s">
        <v>1751</v>
      </c>
      <c r="B223" s="88"/>
      <c r="C223" s="88"/>
      <c r="D223" s="88"/>
      <c r="E223" s="88"/>
      <c r="F223" s="89"/>
      <c r="G223" s="26">
        <f>SUM(G222,G219,G215,G212,G209,G207,G202,G200,G197,G191,G185,G183,G179,G164,G161,G133,G130,G126,G124,G122,G120,G115,G113,G109,G105,G102,G94,G90,G87,G85,G82,G75,G72,G70,G67,G36,G34,G32,G28,G22,G18,G10)</f>
        <v>4581</v>
      </c>
      <c r="H223" s="26">
        <f t="shared" ref="H223:O223" si="42">SUM(H222,H219,H215,H212,H209,H207,H202,H200,H197,H191,H185,H183,H179,H164,H161,H133,H130,H126,H124,H122,H120,H115,H113,H109,H105,H102,H94,H90,H87,H85,H82,H75,H72,H70,H67,H36,H34,H32,H28,H22,H18,H10)</f>
        <v>4406</v>
      </c>
      <c r="I223" s="26">
        <f t="shared" si="42"/>
        <v>175</v>
      </c>
      <c r="J223" s="26">
        <f t="shared" si="42"/>
        <v>2273</v>
      </c>
      <c r="K223" s="26">
        <f t="shared" si="42"/>
        <v>2132</v>
      </c>
      <c r="L223" s="26">
        <f t="shared" si="42"/>
        <v>141</v>
      </c>
      <c r="M223" s="26">
        <f t="shared" si="42"/>
        <v>211</v>
      </c>
      <c r="N223" s="26">
        <f t="shared" si="42"/>
        <v>211</v>
      </c>
      <c r="O223" s="26">
        <f t="shared" si="42"/>
        <v>0</v>
      </c>
      <c r="P223" s="20"/>
      <c r="Q223" s="20"/>
      <c r="R223" s="26">
        <f>SUM(R7:R222)</f>
        <v>6507</v>
      </c>
    </row>
    <row r="224" spans="1:18" x14ac:dyDescent="0.15">
      <c r="A224" s="87" t="s">
        <v>1745</v>
      </c>
      <c r="B224" s="88"/>
      <c r="C224" s="88"/>
      <c r="D224" s="88"/>
      <c r="E224" s="88"/>
      <c r="F224" s="89"/>
      <c r="G224" s="26">
        <v>47</v>
      </c>
      <c r="H224" s="26">
        <v>0</v>
      </c>
      <c r="I224" s="26">
        <v>47</v>
      </c>
      <c r="J224" s="26">
        <v>100</v>
      </c>
      <c r="K224" s="26">
        <v>0</v>
      </c>
      <c r="L224" s="26">
        <v>100</v>
      </c>
      <c r="M224" s="26">
        <v>0</v>
      </c>
      <c r="N224" s="26">
        <v>0</v>
      </c>
      <c r="O224" s="26">
        <v>0</v>
      </c>
      <c r="P224" s="20"/>
      <c r="Q224" s="20"/>
      <c r="R224" s="26">
        <v>0</v>
      </c>
    </row>
    <row r="225" spans="1:18" x14ac:dyDescent="0.15">
      <c r="A225" s="87" t="s">
        <v>1767</v>
      </c>
      <c r="B225" s="88"/>
      <c r="C225" s="88"/>
      <c r="D225" s="88"/>
      <c r="E225" s="88"/>
      <c r="F225" s="89"/>
      <c r="G225" s="26">
        <f>G223-G224</f>
        <v>4534</v>
      </c>
      <c r="H225" s="26">
        <f t="shared" ref="H225:O225" si="43">H223-H224</f>
        <v>4406</v>
      </c>
      <c r="I225" s="26">
        <f t="shared" si="43"/>
        <v>128</v>
      </c>
      <c r="J225" s="26">
        <f t="shared" si="43"/>
        <v>2173</v>
      </c>
      <c r="K225" s="26">
        <f t="shared" si="43"/>
        <v>2132</v>
      </c>
      <c r="L225" s="26">
        <f t="shared" si="43"/>
        <v>41</v>
      </c>
      <c r="M225" s="26">
        <f t="shared" si="43"/>
        <v>211</v>
      </c>
      <c r="N225" s="26">
        <f t="shared" si="43"/>
        <v>211</v>
      </c>
      <c r="O225" s="26">
        <f t="shared" si="43"/>
        <v>0</v>
      </c>
      <c r="P225" s="20"/>
      <c r="Q225" s="20"/>
      <c r="R225" s="26">
        <f t="shared" ref="R225" si="44">R223-R224</f>
        <v>6507</v>
      </c>
    </row>
    <row r="226" spans="1:18" x14ac:dyDescent="0.15">
      <c r="A226" s="29"/>
      <c r="B226" s="29"/>
      <c r="C226" s="29"/>
      <c r="D226" s="29"/>
      <c r="E226" s="29"/>
      <c r="F226" s="29"/>
      <c r="G226" s="30"/>
      <c r="H226" s="30"/>
      <c r="I226" s="30"/>
      <c r="J226" s="30"/>
      <c r="K226" s="30"/>
      <c r="L226" s="30"/>
      <c r="M226" s="30"/>
      <c r="N226" s="30"/>
      <c r="O226" s="30"/>
      <c r="P226" s="31"/>
      <c r="Q226" s="31"/>
      <c r="R226" s="30"/>
    </row>
    <row r="227" spans="1:18" x14ac:dyDescent="0.15">
      <c r="A227" s="29"/>
      <c r="B227" s="29"/>
      <c r="C227" s="29"/>
      <c r="D227" s="29"/>
      <c r="E227" s="29"/>
      <c r="F227" s="29"/>
      <c r="G227" s="30"/>
      <c r="H227" s="30"/>
      <c r="I227" s="30"/>
      <c r="J227" s="30"/>
      <c r="K227" s="30"/>
      <c r="L227" s="30"/>
      <c r="M227" s="30"/>
      <c r="N227" s="30"/>
      <c r="O227" s="30"/>
      <c r="P227" s="31"/>
      <c r="Q227" s="31"/>
      <c r="R227" s="30"/>
    </row>
    <row r="228" spans="1:18" x14ac:dyDescent="0.15">
      <c r="A228" s="29"/>
      <c r="B228" s="29"/>
      <c r="C228" s="29"/>
      <c r="D228" s="29"/>
      <c r="E228" s="29"/>
      <c r="F228" s="29"/>
      <c r="G228" s="30"/>
      <c r="H228" s="30"/>
      <c r="I228" s="30"/>
      <c r="J228" s="30"/>
      <c r="K228" s="30"/>
      <c r="L228" s="30"/>
      <c r="M228" s="30"/>
      <c r="N228" s="30"/>
      <c r="O228" s="30"/>
      <c r="P228" s="31"/>
      <c r="Q228" s="31"/>
      <c r="R228" s="30"/>
    </row>
    <row r="229" spans="1:18" x14ac:dyDescent="0.15">
      <c r="A229" s="29"/>
      <c r="B229" s="29"/>
      <c r="C229" s="29"/>
      <c r="D229" s="29"/>
      <c r="E229" s="29"/>
      <c r="F229" s="29"/>
      <c r="G229" s="30"/>
      <c r="H229" s="30"/>
      <c r="I229" s="30"/>
      <c r="J229" s="30"/>
      <c r="K229" s="30"/>
      <c r="L229" s="30"/>
      <c r="M229" s="30"/>
      <c r="N229" s="30"/>
      <c r="O229" s="30"/>
      <c r="P229" s="31"/>
      <c r="Q229" s="31"/>
      <c r="R229" s="30"/>
    </row>
    <row r="230" spans="1:18" x14ac:dyDescent="0.15">
      <c r="A230" s="29"/>
      <c r="B230" s="29"/>
      <c r="C230" s="29"/>
      <c r="D230" s="29"/>
      <c r="E230" s="29"/>
      <c r="F230" s="29"/>
      <c r="G230" s="30"/>
      <c r="H230" s="30"/>
      <c r="I230" s="30"/>
      <c r="J230" s="30"/>
      <c r="K230" s="30"/>
      <c r="L230" s="30"/>
      <c r="M230" s="30"/>
      <c r="N230" s="30"/>
      <c r="O230" s="30"/>
      <c r="P230" s="31"/>
      <c r="Q230" s="31"/>
      <c r="R230" s="30"/>
    </row>
    <row r="231" spans="1:18" x14ac:dyDescent="0.15">
      <c r="A231" s="29"/>
      <c r="B231" s="29"/>
      <c r="C231" s="29"/>
      <c r="D231" s="29"/>
      <c r="E231" s="29"/>
      <c r="F231" s="29"/>
      <c r="G231" s="30"/>
      <c r="H231" s="30"/>
      <c r="I231" s="30"/>
      <c r="J231" s="30"/>
      <c r="K231" s="30"/>
      <c r="L231" s="30"/>
      <c r="M231" s="30"/>
      <c r="N231" s="30"/>
      <c r="O231" s="30"/>
      <c r="P231" s="31"/>
      <c r="Q231" s="31"/>
      <c r="R231" s="30"/>
    </row>
    <row r="233" spans="1:18" x14ac:dyDescent="0.15">
      <c r="D233" s="85" t="s">
        <v>1950</v>
      </c>
      <c r="E233" s="85"/>
      <c r="F233" s="85"/>
      <c r="G233" s="85" t="s">
        <v>1781</v>
      </c>
      <c r="H233" s="85"/>
      <c r="I233" s="85" t="s">
        <v>1782</v>
      </c>
      <c r="J233" s="85"/>
      <c r="K233" s="83" t="s">
        <v>1783</v>
      </c>
      <c r="L233" s="84"/>
    </row>
    <row r="234" spans="1:18" x14ac:dyDescent="0.15">
      <c r="D234" s="85"/>
      <c r="E234" s="85"/>
      <c r="F234" s="85"/>
      <c r="G234" s="22" t="s">
        <v>1784</v>
      </c>
      <c r="H234" s="22" t="s">
        <v>1785</v>
      </c>
      <c r="I234" s="22" t="s">
        <v>1784</v>
      </c>
      <c r="J234" s="22" t="s">
        <v>1785</v>
      </c>
      <c r="K234" s="22" t="s">
        <v>1784</v>
      </c>
      <c r="L234" s="22" t="s">
        <v>1785</v>
      </c>
    </row>
    <row r="235" spans="1:18" x14ac:dyDescent="0.15">
      <c r="D235" s="85" t="s">
        <v>1316</v>
      </c>
      <c r="E235" s="85"/>
      <c r="F235" s="83"/>
      <c r="G235" s="23">
        <f>SUMIF($E$7:$E$221,D235,$G$7:$G$221)</f>
        <v>1179</v>
      </c>
      <c r="H235" s="23">
        <f>SUMIF($E$7:$E$221,D235,$H$7:$H$221)</f>
        <v>1133</v>
      </c>
      <c r="I235" s="23">
        <f>SUMIF($E$7:$E$221,D235,$J$7:$J$221)</f>
        <v>0</v>
      </c>
      <c r="J235" s="23">
        <f>SUMIF($E$7:$E$221,D235,$K$7:$K$221)</f>
        <v>0</v>
      </c>
      <c r="K235" s="23">
        <f>SUM(G235,I235)</f>
        <v>1179</v>
      </c>
      <c r="L235" s="23">
        <f>SUM(H235,J235)</f>
        <v>1133</v>
      </c>
    </row>
    <row r="236" spans="1:18" x14ac:dyDescent="0.15">
      <c r="D236" s="85" t="s">
        <v>1317</v>
      </c>
      <c r="E236" s="85"/>
      <c r="F236" s="83"/>
      <c r="G236" s="23">
        <f>SUMIF($E$7:$E$221,D236,$G$7:$G$221)</f>
        <v>2396</v>
      </c>
      <c r="H236" s="23">
        <f>SUMIF($E$7:$E$221,D236,$H$7:$H$221)</f>
        <v>2354</v>
      </c>
      <c r="I236" s="23">
        <f>SUMIF($E$7:$E$221,D236,$J$7:$J$221)</f>
        <v>0</v>
      </c>
      <c r="J236" s="23">
        <f>SUMIF($E$7:$E$221,D236,$K$7:$K$221)</f>
        <v>0</v>
      </c>
      <c r="K236" s="23">
        <f t="shared" ref="K236:L238" si="45">SUM(G236,I236)</f>
        <v>2396</v>
      </c>
      <c r="L236" s="23">
        <f t="shared" si="45"/>
        <v>2354</v>
      </c>
    </row>
    <row r="237" spans="1:18" x14ac:dyDescent="0.15">
      <c r="D237" s="85" t="s">
        <v>1318</v>
      </c>
      <c r="E237" s="85"/>
      <c r="F237" s="83"/>
      <c r="G237" s="23">
        <f>SUMIF($E$7:$E$221,D237,$G$7:$G$221)</f>
        <v>319</v>
      </c>
      <c r="H237" s="23">
        <f>SUMIF($E$7:$E$221,D237,$H$7:$H$221)</f>
        <v>319</v>
      </c>
      <c r="I237" s="23">
        <f>SUMIF($E$7:$E$221,D237,$J$7:$J$221)</f>
        <v>462</v>
      </c>
      <c r="J237" s="23">
        <f>SUMIF($E$7:$E$221,D237,$K$7:$K$221)</f>
        <v>462</v>
      </c>
      <c r="K237" s="23">
        <f t="shared" si="45"/>
        <v>781</v>
      </c>
      <c r="L237" s="23">
        <f t="shared" si="45"/>
        <v>781</v>
      </c>
    </row>
    <row r="238" spans="1:18" x14ac:dyDescent="0.15">
      <c r="D238" s="85" t="s">
        <v>1319</v>
      </c>
      <c r="E238" s="85"/>
      <c r="F238" s="83"/>
      <c r="G238" s="23">
        <f>SUMIF($E$7:$E$221,D238,$G$7:$G$221)</f>
        <v>640</v>
      </c>
      <c r="H238" s="23">
        <f>SUMIF($E$7:$E$221,D238,$H$7:$H$221)</f>
        <v>600</v>
      </c>
      <c r="I238" s="23">
        <f>SUMIF($E$7:$E$221,D238,$J$7:$J$221)</f>
        <v>1711</v>
      </c>
      <c r="J238" s="23">
        <f>SUMIF($E$7:$E$221,D238,$K$7:$K$221)</f>
        <v>1670</v>
      </c>
      <c r="K238" s="23">
        <f t="shared" si="45"/>
        <v>2351</v>
      </c>
      <c r="L238" s="23">
        <f t="shared" si="45"/>
        <v>2270</v>
      </c>
    </row>
    <row r="239" spans="1:18" x14ac:dyDescent="0.15">
      <c r="D239" s="85" t="s">
        <v>1783</v>
      </c>
      <c r="E239" s="85"/>
      <c r="F239" s="83"/>
      <c r="G239" s="23">
        <f>SUM(G235:G238)</f>
        <v>4534</v>
      </c>
      <c r="H239" s="23">
        <f>SUM(H235:H238)</f>
        <v>4406</v>
      </c>
      <c r="I239" s="23">
        <f t="shared" ref="I239:L239" si="46">SUM(I235:I238)</f>
        <v>2173</v>
      </c>
      <c r="J239" s="23">
        <f t="shared" si="46"/>
        <v>2132</v>
      </c>
      <c r="K239" s="23">
        <f t="shared" si="46"/>
        <v>6707</v>
      </c>
      <c r="L239" s="23">
        <f t="shared" si="46"/>
        <v>6538</v>
      </c>
    </row>
  </sheetData>
  <autoFilter ref="A6:R225"/>
  <mergeCells count="25">
    <mergeCell ref="D236:F236"/>
    <mergeCell ref="D237:F237"/>
    <mergeCell ref="D238:F238"/>
    <mergeCell ref="D239:F239"/>
    <mergeCell ref="D233:F234"/>
    <mergeCell ref="G233:H233"/>
    <mergeCell ref="I233:J233"/>
    <mergeCell ref="K233:L233"/>
    <mergeCell ref="D235:F235"/>
    <mergeCell ref="A223:F223"/>
    <mergeCell ref="A224:F224"/>
    <mergeCell ref="A225:F225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scale="99" fitToHeight="0" orientation="landscape" r:id="rId1"/>
  <rowBreaks count="2" manualBreakCount="2">
    <brk id="142" max="17" man="1"/>
    <brk id="20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view="pageBreakPreview" zoomScaleNormal="70" zoomScaleSheetLayoutView="100" workbookViewId="0">
      <pane xSplit="3" ySplit="6" topLeftCell="G43" activePane="bottomRight" state="frozen"/>
      <selection activeCell="Q31" sqref="Q31"/>
      <selection pane="topRight" activeCell="Q31" sqref="Q31"/>
      <selection pane="bottomLeft" activeCell="Q31" sqref="Q31"/>
      <selection pane="bottomRight" activeCell="Q43" sqref="Q43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4" width="6" style="18" bestFit="1" customWidth="1"/>
    <col min="15" max="15" width="7.25" style="18" customWidth="1"/>
    <col min="16" max="16" width="7" style="18" customWidth="1"/>
    <col min="17" max="17" width="31.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1951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1942</v>
      </c>
      <c r="F4" s="72" t="s">
        <v>1943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1775</v>
      </c>
      <c r="B7" s="20" t="s">
        <v>12</v>
      </c>
      <c r="C7" s="43" t="s">
        <v>1953</v>
      </c>
      <c r="D7" s="43" t="s">
        <v>491</v>
      </c>
      <c r="E7" s="33" t="s">
        <v>1977</v>
      </c>
      <c r="F7" s="33" t="s">
        <v>1977</v>
      </c>
      <c r="G7" s="33">
        <v>0</v>
      </c>
      <c r="H7" s="33">
        <v>0</v>
      </c>
      <c r="I7" s="33">
        <v>0</v>
      </c>
      <c r="J7" s="33">
        <v>58</v>
      </c>
      <c r="K7" s="33">
        <v>58</v>
      </c>
      <c r="L7" s="33">
        <v>0</v>
      </c>
      <c r="M7" s="26">
        <v>0</v>
      </c>
      <c r="N7" s="26">
        <v>0</v>
      </c>
      <c r="O7" s="26">
        <v>0</v>
      </c>
      <c r="P7" s="35" t="s">
        <v>1982</v>
      </c>
      <c r="Q7" s="7" t="str">
        <f>IF(P7="","",VLOOKUP(P7,Sheet2!$A$14:$B$79,2,0))</f>
        <v>療養病棟入院料２</v>
      </c>
      <c r="R7" s="33">
        <v>58</v>
      </c>
    </row>
    <row r="8" spans="1:18" x14ac:dyDescent="0.15">
      <c r="A8" s="20" t="s">
        <v>1975</v>
      </c>
      <c r="B8" s="20" t="s">
        <v>12</v>
      </c>
      <c r="C8" s="43" t="s">
        <v>1953</v>
      </c>
      <c r="D8" s="43" t="s">
        <v>634</v>
      </c>
      <c r="E8" s="33" t="s">
        <v>1977</v>
      </c>
      <c r="F8" s="33" t="s">
        <v>1978</v>
      </c>
      <c r="G8" s="33">
        <v>0</v>
      </c>
      <c r="H8" s="33">
        <v>0</v>
      </c>
      <c r="I8" s="33">
        <v>0</v>
      </c>
      <c r="J8" s="33">
        <v>50</v>
      </c>
      <c r="K8" s="33">
        <v>50</v>
      </c>
      <c r="L8" s="33">
        <v>0</v>
      </c>
      <c r="M8" s="26">
        <v>0</v>
      </c>
      <c r="N8" s="26">
        <v>0</v>
      </c>
      <c r="O8" s="26">
        <v>0</v>
      </c>
      <c r="P8" s="35" t="s">
        <v>1983</v>
      </c>
      <c r="Q8" s="7" t="str">
        <f>IF(P8="","",VLOOKUP(P8,Sheet2!$A$14:$B$79,2,0))</f>
        <v>療養病棟入院料２</v>
      </c>
      <c r="R8" s="33">
        <v>50</v>
      </c>
    </row>
    <row r="9" spans="1:18" x14ac:dyDescent="0.15">
      <c r="A9" s="20"/>
      <c r="B9" s="20"/>
      <c r="C9" s="43" t="s">
        <v>1959</v>
      </c>
      <c r="D9" s="20"/>
      <c r="E9" s="20"/>
      <c r="F9" s="20"/>
      <c r="G9" s="26">
        <v>0</v>
      </c>
      <c r="H9" s="26">
        <v>0</v>
      </c>
      <c r="I9" s="26">
        <v>0</v>
      </c>
      <c r="J9" s="26">
        <v>108</v>
      </c>
      <c r="K9" s="26">
        <v>108</v>
      </c>
      <c r="L9" s="26">
        <v>0</v>
      </c>
      <c r="M9" s="26">
        <v>0</v>
      </c>
      <c r="N9" s="26">
        <v>0</v>
      </c>
      <c r="O9" s="26">
        <v>0</v>
      </c>
      <c r="P9" s="20"/>
      <c r="Q9" s="7" t="str">
        <f>IF(P9="","",VLOOKUP(P9,Sheet2!$A$14:$B$79,2,0))</f>
        <v/>
      </c>
      <c r="R9" s="26">
        <v>108</v>
      </c>
    </row>
    <row r="10" spans="1:18" x14ac:dyDescent="0.15">
      <c r="A10" s="20" t="s">
        <v>1775</v>
      </c>
      <c r="B10" s="20" t="s">
        <v>12</v>
      </c>
      <c r="C10" s="43" t="s">
        <v>360</v>
      </c>
      <c r="D10" s="43" t="s">
        <v>1954</v>
      </c>
      <c r="E10" s="33" t="s">
        <v>1979</v>
      </c>
      <c r="F10" s="33" t="s">
        <v>1979</v>
      </c>
      <c r="G10" s="33">
        <v>51</v>
      </c>
      <c r="H10" s="33">
        <v>51</v>
      </c>
      <c r="I10" s="33">
        <v>0</v>
      </c>
      <c r="J10" s="33">
        <v>0</v>
      </c>
      <c r="K10" s="33">
        <v>0</v>
      </c>
      <c r="L10" s="33">
        <v>0</v>
      </c>
      <c r="M10" s="26">
        <v>0</v>
      </c>
      <c r="N10" s="26">
        <v>0</v>
      </c>
      <c r="O10" s="26">
        <v>0</v>
      </c>
      <c r="P10" s="35" t="s">
        <v>1984</v>
      </c>
      <c r="Q10" s="7" t="str">
        <f>IF(P10="","",VLOOKUP(P10,Sheet2!$A$14:$B$79,2,0))</f>
        <v>地域一般入院料３</v>
      </c>
      <c r="R10" s="33">
        <v>51</v>
      </c>
    </row>
    <row r="11" spans="1:18" x14ac:dyDescent="0.15">
      <c r="A11" s="20" t="s">
        <v>1775</v>
      </c>
      <c r="B11" s="20" t="s">
        <v>12</v>
      </c>
      <c r="C11" s="43" t="s">
        <v>360</v>
      </c>
      <c r="D11" s="43" t="s">
        <v>1955</v>
      </c>
      <c r="E11" s="33" t="s">
        <v>1979</v>
      </c>
      <c r="F11" s="33" t="s">
        <v>1979</v>
      </c>
      <c r="G11" s="33">
        <v>0</v>
      </c>
      <c r="H11" s="33">
        <v>0</v>
      </c>
      <c r="I11" s="33">
        <v>0</v>
      </c>
      <c r="J11" s="33">
        <v>48</v>
      </c>
      <c r="K11" s="33">
        <v>48</v>
      </c>
      <c r="L11" s="33">
        <v>0</v>
      </c>
      <c r="M11" s="26">
        <v>0</v>
      </c>
      <c r="N11" s="26">
        <v>0</v>
      </c>
      <c r="O11" s="26">
        <v>0</v>
      </c>
      <c r="P11" s="35" t="s">
        <v>1985</v>
      </c>
      <c r="Q11" s="7" t="str">
        <f>IF(P11="","",VLOOKUP(P11,Sheet2!$A$14:$B$79,2,0))</f>
        <v>回復期リハビリテーション病棟入院料２</v>
      </c>
      <c r="R11" s="33">
        <v>48</v>
      </c>
    </row>
    <row r="12" spans="1:18" x14ac:dyDescent="0.15">
      <c r="A12" s="20" t="s">
        <v>1975</v>
      </c>
      <c r="B12" s="20" t="s">
        <v>12</v>
      </c>
      <c r="C12" s="43" t="s">
        <v>360</v>
      </c>
      <c r="D12" s="43" t="s">
        <v>1956</v>
      </c>
      <c r="E12" s="33" t="s">
        <v>1979</v>
      </c>
      <c r="F12" s="33" t="s">
        <v>1979</v>
      </c>
      <c r="G12" s="33">
        <v>0</v>
      </c>
      <c r="H12" s="33">
        <v>0</v>
      </c>
      <c r="I12" s="33">
        <v>0</v>
      </c>
      <c r="J12" s="33">
        <v>39</v>
      </c>
      <c r="K12" s="33">
        <v>39</v>
      </c>
      <c r="L12" s="33">
        <v>0</v>
      </c>
      <c r="M12" s="26">
        <v>0</v>
      </c>
      <c r="N12" s="26">
        <v>0</v>
      </c>
      <c r="O12" s="26">
        <v>0</v>
      </c>
      <c r="P12" s="35" t="s">
        <v>1986</v>
      </c>
      <c r="Q12" s="7" t="str">
        <f>IF(P12="","",VLOOKUP(P12,Sheet2!$A$14:$B$79,2,0))</f>
        <v>回復期リハビリテーション病棟入院料３</v>
      </c>
      <c r="R12" s="33">
        <v>39</v>
      </c>
    </row>
    <row r="13" spans="1:18" x14ac:dyDescent="0.15">
      <c r="A13" s="20" t="s">
        <v>1775</v>
      </c>
      <c r="B13" s="20" t="s">
        <v>12</v>
      </c>
      <c r="C13" s="43" t="s">
        <v>360</v>
      </c>
      <c r="D13" s="43" t="s">
        <v>1957</v>
      </c>
      <c r="E13" s="33" t="s">
        <v>1977</v>
      </c>
      <c r="F13" s="33" t="s">
        <v>1977</v>
      </c>
      <c r="G13" s="33">
        <v>0</v>
      </c>
      <c r="H13" s="33">
        <v>0</v>
      </c>
      <c r="I13" s="33">
        <v>0</v>
      </c>
      <c r="J13" s="33">
        <v>52</v>
      </c>
      <c r="K13" s="33">
        <v>52</v>
      </c>
      <c r="L13" s="33">
        <v>0</v>
      </c>
      <c r="M13" s="26">
        <v>0</v>
      </c>
      <c r="N13" s="26">
        <v>0</v>
      </c>
      <c r="O13" s="26">
        <v>0</v>
      </c>
      <c r="P13" s="35" t="s">
        <v>1987</v>
      </c>
      <c r="Q13" s="7" t="str">
        <f>IF(P13="","",VLOOKUP(P13,Sheet2!$A$14:$B$79,2,0))</f>
        <v>療養病棟入院料１</v>
      </c>
      <c r="R13" s="33">
        <v>52</v>
      </c>
    </row>
    <row r="14" spans="1:18" x14ac:dyDescent="0.15">
      <c r="A14" s="20"/>
      <c r="B14" s="20"/>
      <c r="C14" s="43" t="s">
        <v>1960</v>
      </c>
      <c r="D14" s="20"/>
      <c r="E14" s="20"/>
      <c r="F14" s="20"/>
      <c r="G14" s="26">
        <v>51</v>
      </c>
      <c r="H14" s="26">
        <v>51</v>
      </c>
      <c r="I14" s="26">
        <v>0</v>
      </c>
      <c r="J14" s="26">
        <v>139</v>
      </c>
      <c r="K14" s="26">
        <v>139</v>
      </c>
      <c r="L14" s="26">
        <v>0</v>
      </c>
      <c r="M14" s="26">
        <v>0</v>
      </c>
      <c r="N14" s="26">
        <v>0</v>
      </c>
      <c r="O14" s="26">
        <v>0</v>
      </c>
      <c r="P14" s="20"/>
      <c r="Q14" s="7" t="str">
        <f>IF(P14="","",VLOOKUP(P14,Sheet2!$A$14:$B$79,2,0))</f>
        <v/>
      </c>
      <c r="R14" s="26">
        <f>SUM(R10:R13)</f>
        <v>190</v>
      </c>
    </row>
    <row r="15" spans="1:18" x14ac:dyDescent="0.15">
      <c r="A15" s="20" t="s">
        <v>1775</v>
      </c>
      <c r="B15" s="20" t="s">
        <v>12</v>
      </c>
      <c r="C15" s="43" t="s">
        <v>89</v>
      </c>
      <c r="D15" s="43" t="s">
        <v>491</v>
      </c>
      <c r="E15" s="33" t="s">
        <v>1977</v>
      </c>
      <c r="F15" s="33" t="s">
        <v>1977</v>
      </c>
      <c r="G15" s="33">
        <v>0</v>
      </c>
      <c r="H15" s="33">
        <v>0</v>
      </c>
      <c r="I15" s="33">
        <v>0</v>
      </c>
      <c r="J15" s="33">
        <v>54</v>
      </c>
      <c r="K15" s="33">
        <v>54</v>
      </c>
      <c r="L15" s="33">
        <v>0</v>
      </c>
      <c r="M15" s="26">
        <v>0</v>
      </c>
      <c r="N15" s="26">
        <v>0</v>
      </c>
      <c r="O15" s="26">
        <v>0</v>
      </c>
      <c r="P15" s="35" t="s">
        <v>1983</v>
      </c>
      <c r="Q15" s="7" t="str">
        <f>IF(P15="","",VLOOKUP(P15,Sheet2!$A$14:$B$79,2,0))</f>
        <v>療養病棟入院料２</v>
      </c>
      <c r="R15" s="33">
        <v>54</v>
      </c>
    </row>
    <row r="16" spans="1:18" x14ac:dyDescent="0.15">
      <c r="A16" s="20" t="s">
        <v>1775</v>
      </c>
      <c r="B16" s="20" t="s">
        <v>12</v>
      </c>
      <c r="C16" s="43" t="s">
        <v>89</v>
      </c>
      <c r="D16" s="43" t="s">
        <v>634</v>
      </c>
      <c r="E16" s="33" t="s">
        <v>1977</v>
      </c>
      <c r="F16" s="33" t="s">
        <v>1977</v>
      </c>
      <c r="G16" s="33">
        <v>0</v>
      </c>
      <c r="H16" s="33">
        <v>0</v>
      </c>
      <c r="I16" s="33">
        <v>0</v>
      </c>
      <c r="J16" s="33">
        <v>54</v>
      </c>
      <c r="K16" s="33">
        <v>54</v>
      </c>
      <c r="L16" s="33">
        <v>0</v>
      </c>
      <c r="M16" s="26">
        <v>0</v>
      </c>
      <c r="N16" s="26">
        <v>0</v>
      </c>
      <c r="O16" s="26">
        <v>0</v>
      </c>
      <c r="P16" s="35" t="s">
        <v>1983</v>
      </c>
      <c r="Q16" s="7" t="str">
        <f>IF(P16="","",VLOOKUP(P16,Sheet2!$A$14:$B$79,2,0))</f>
        <v>療養病棟入院料２</v>
      </c>
      <c r="R16" s="33">
        <v>54</v>
      </c>
    </row>
    <row r="17" spans="1:18" x14ac:dyDescent="0.15">
      <c r="A17" s="20" t="s">
        <v>1775</v>
      </c>
      <c r="B17" s="20" t="s">
        <v>12</v>
      </c>
      <c r="C17" s="43" t="s">
        <v>89</v>
      </c>
      <c r="D17" s="43" t="s">
        <v>633</v>
      </c>
      <c r="E17" s="33" t="s">
        <v>1977</v>
      </c>
      <c r="F17" s="33" t="s">
        <v>1977</v>
      </c>
      <c r="G17" s="33">
        <v>0</v>
      </c>
      <c r="H17" s="33">
        <v>0</v>
      </c>
      <c r="I17" s="33">
        <v>0</v>
      </c>
      <c r="J17" s="33">
        <v>52</v>
      </c>
      <c r="K17" s="33">
        <v>52</v>
      </c>
      <c r="L17" s="33">
        <v>0</v>
      </c>
      <c r="M17" s="26">
        <v>0</v>
      </c>
      <c r="N17" s="26">
        <v>0</v>
      </c>
      <c r="O17" s="26">
        <v>0</v>
      </c>
      <c r="P17" s="35" t="s">
        <v>1983</v>
      </c>
      <c r="Q17" s="7" t="str">
        <f>IF(P17="","",VLOOKUP(P17,Sheet2!$A$14:$B$79,2,0))</f>
        <v>療養病棟入院料２</v>
      </c>
      <c r="R17" s="33">
        <v>52</v>
      </c>
    </row>
    <row r="18" spans="1:18" x14ac:dyDescent="0.15">
      <c r="A18" s="20"/>
      <c r="B18" s="20"/>
      <c r="C18" s="43" t="s">
        <v>1961</v>
      </c>
      <c r="D18" s="20"/>
      <c r="E18" s="20"/>
      <c r="F18" s="20"/>
      <c r="G18" s="26">
        <v>0</v>
      </c>
      <c r="H18" s="26">
        <v>0</v>
      </c>
      <c r="I18" s="26">
        <v>0</v>
      </c>
      <c r="J18" s="26">
        <v>160</v>
      </c>
      <c r="K18" s="26">
        <v>160</v>
      </c>
      <c r="L18" s="26">
        <v>0</v>
      </c>
      <c r="M18" s="26">
        <v>0</v>
      </c>
      <c r="N18" s="26">
        <v>0</v>
      </c>
      <c r="O18" s="26">
        <v>0</v>
      </c>
      <c r="P18" s="33"/>
      <c r="Q18" s="7" t="str">
        <f>IF(P18="","",VLOOKUP(P18,Sheet2!$A$14:$B$79,2,0))</f>
        <v/>
      </c>
      <c r="R18" s="26">
        <f>SUM(R15:R17)</f>
        <v>160</v>
      </c>
    </row>
    <row r="19" spans="1:18" x14ac:dyDescent="0.15">
      <c r="A19" s="20" t="s">
        <v>1775</v>
      </c>
      <c r="B19" s="20" t="s">
        <v>12</v>
      </c>
      <c r="C19" s="43" t="s">
        <v>82</v>
      </c>
      <c r="D19" s="43" t="s">
        <v>525</v>
      </c>
      <c r="E19" s="33" t="s">
        <v>1977</v>
      </c>
      <c r="F19" s="33" t="s">
        <v>1977</v>
      </c>
      <c r="G19" s="33">
        <v>30</v>
      </c>
      <c r="H19" s="33">
        <v>30</v>
      </c>
      <c r="I19" s="33">
        <v>0</v>
      </c>
      <c r="J19" s="33">
        <v>0</v>
      </c>
      <c r="K19" s="33">
        <v>0</v>
      </c>
      <c r="L19" s="33">
        <v>0</v>
      </c>
      <c r="M19" s="26">
        <v>0</v>
      </c>
      <c r="N19" s="26">
        <v>0</v>
      </c>
      <c r="O19" s="26">
        <v>0</v>
      </c>
      <c r="P19" s="35" t="s">
        <v>1988</v>
      </c>
      <c r="Q19" s="7" t="str">
        <f>IF(P19="","",VLOOKUP(P19,Sheet2!$A$14:$B$79,2,0))</f>
        <v>特殊疾患病棟入院料１</v>
      </c>
      <c r="R19" s="33">
        <v>30</v>
      </c>
    </row>
    <row r="20" spans="1:18" x14ac:dyDescent="0.15">
      <c r="A20" s="20"/>
      <c r="B20" s="20"/>
      <c r="C20" s="43" t="s">
        <v>1962</v>
      </c>
      <c r="D20" s="20"/>
      <c r="E20" s="20"/>
      <c r="F20" s="20"/>
      <c r="G20" s="26">
        <v>30</v>
      </c>
      <c r="H20" s="26">
        <v>30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0"/>
      <c r="Q20" s="7" t="str">
        <f>IF(P20="","",VLOOKUP(P20,Sheet2!$A$14:$B$79,2,0))</f>
        <v/>
      </c>
      <c r="R20" s="26">
        <v>30</v>
      </c>
    </row>
    <row r="21" spans="1:18" x14ac:dyDescent="0.15">
      <c r="A21" s="20" t="s">
        <v>1775</v>
      </c>
      <c r="B21" s="20" t="s">
        <v>12</v>
      </c>
      <c r="C21" s="43" t="s">
        <v>405</v>
      </c>
      <c r="D21" s="43" t="s">
        <v>523</v>
      </c>
      <c r="E21" s="33" t="s">
        <v>1980</v>
      </c>
      <c r="F21" s="33" t="s">
        <v>1980</v>
      </c>
      <c r="G21" s="33">
        <v>44</v>
      </c>
      <c r="H21" s="33">
        <v>41</v>
      </c>
      <c r="I21" s="33">
        <v>3</v>
      </c>
      <c r="J21" s="33">
        <v>0</v>
      </c>
      <c r="K21" s="33">
        <v>0</v>
      </c>
      <c r="L21" s="33">
        <v>0</v>
      </c>
      <c r="M21" s="26">
        <v>0</v>
      </c>
      <c r="N21" s="26">
        <v>0</v>
      </c>
      <c r="O21" s="26">
        <v>0</v>
      </c>
      <c r="P21" s="35" t="s">
        <v>1989</v>
      </c>
      <c r="Q21" s="7" t="str">
        <f>IF(P21="","",VLOOKUP(P21,Sheet2!$A$14:$B$79,2,0))</f>
        <v>急性期一般入院料６</v>
      </c>
      <c r="R21" s="33">
        <v>44</v>
      </c>
    </row>
    <row r="22" spans="1:18" x14ac:dyDescent="0.15">
      <c r="A22" s="20" t="s">
        <v>1775</v>
      </c>
      <c r="B22" s="20" t="s">
        <v>12</v>
      </c>
      <c r="C22" s="43" t="s">
        <v>405</v>
      </c>
      <c r="D22" s="43" t="s">
        <v>524</v>
      </c>
      <c r="E22" s="33" t="s">
        <v>1977</v>
      </c>
      <c r="F22" s="33" t="s">
        <v>1977</v>
      </c>
      <c r="G22" s="33">
        <v>42</v>
      </c>
      <c r="H22" s="33">
        <v>42</v>
      </c>
      <c r="I22" s="33">
        <v>0</v>
      </c>
      <c r="J22" s="33">
        <v>0</v>
      </c>
      <c r="K22" s="33">
        <v>0</v>
      </c>
      <c r="L22" s="33">
        <v>0</v>
      </c>
      <c r="M22" s="26">
        <v>0</v>
      </c>
      <c r="N22" s="26">
        <v>0</v>
      </c>
      <c r="O22" s="26">
        <v>0</v>
      </c>
      <c r="P22" s="35" t="s">
        <v>1990</v>
      </c>
      <c r="Q22" s="7" t="str">
        <f>IF(P22="","",VLOOKUP(P22,Sheet2!$A$14:$B$79,2,0))</f>
        <v>障害者施設等10対１入院基本料</v>
      </c>
      <c r="R22" s="33">
        <v>42</v>
      </c>
    </row>
    <row r="23" spans="1:18" x14ac:dyDescent="0.15">
      <c r="A23" s="20" t="s">
        <v>1775</v>
      </c>
      <c r="B23" s="20" t="s">
        <v>12</v>
      </c>
      <c r="C23" s="43" t="s">
        <v>405</v>
      </c>
      <c r="D23" s="43" t="s">
        <v>536</v>
      </c>
      <c r="E23" s="33" t="s">
        <v>1979</v>
      </c>
      <c r="F23" s="33" t="s">
        <v>1979</v>
      </c>
      <c r="G23" s="33">
        <v>0</v>
      </c>
      <c r="H23" s="33">
        <v>0</v>
      </c>
      <c r="I23" s="33">
        <v>0</v>
      </c>
      <c r="J23" s="33">
        <v>49</v>
      </c>
      <c r="K23" s="33">
        <v>46</v>
      </c>
      <c r="L23" s="33">
        <v>3</v>
      </c>
      <c r="M23" s="26">
        <v>0</v>
      </c>
      <c r="N23" s="26">
        <v>0</v>
      </c>
      <c r="O23" s="26">
        <v>0</v>
      </c>
      <c r="P23" s="35" t="s">
        <v>1987</v>
      </c>
      <c r="Q23" s="7" t="str">
        <f>IF(P23="","",VLOOKUP(P23,Sheet2!$A$14:$B$79,2,0))</f>
        <v>療養病棟入院料１</v>
      </c>
      <c r="R23" s="33">
        <v>49</v>
      </c>
    </row>
    <row r="24" spans="1:18" x14ac:dyDescent="0.15">
      <c r="A24" s="20"/>
      <c r="B24" s="20"/>
      <c r="C24" s="43" t="s">
        <v>1963</v>
      </c>
      <c r="D24" s="20"/>
      <c r="E24" s="20"/>
      <c r="F24" s="20"/>
      <c r="G24" s="26">
        <v>86</v>
      </c>
      <c r="H24" s="26">
        <v>83</v>
      </c>
      <c r="I24" s="26">
        <v>3</v>
      </c>
      <c r="J24" s="26">
        <v>49</v>
      </c>
      <c r="K24" s="26">
        <v>46</v>
      </c>
      <c r="L24" s="26">
        <v>3</v>
      </c>
      <c r="M24" s="26">
        <v>0</v>
      </c>
      <c r="N24" s="26">
        <v>0</v>
      </c>
      <c r="O24" s="26">
        <v>0</v>
      </c>
      <c r="P24" s="20"/>
      <c r="Q24" s="7" t="str">
        <f>IF(P24="","",VLOOKUP(P24,Sheet2!$A$14:$B$79,2,0))</f>
        <v/>
      </c>
      <c r="R24" s="26">
        <f>SUM(R21:R23)</f>
        <v>135</v>
      </c>
    </row>
    <row r="25" spans="1:18" x14ac:dyDescent="0.15">
      <c r="A25" s="20" t="s">
        <v>1775</v>
      </c>
      <c r="B25" s="20" t="s">
        <v>12</v>
      </c>
      <c r="C25" s="43" t="s">
        <v>83</v>
      </c>
      <c r="D25" s="43" t="s">
        <v>516</v>
      </c>
      <c r="E25" s="33" t="s">
        <v>1980</v>
      </c>
      <c r="F25" s="33" t="s">
        <v>1980</v>
      </c>
      <c r="G25" s="33">
        <v>46</v>
      </c>
      <c r="H25" s="33">
        <v>46</v>
      </c>
      <c r="I25" s="33">
        <v>0</v>
      </c>
      <c r="J25" s="33">
        <v>0</v>
      </c>
      <c r="K25" s="33">
        <v>0</v>
      </c>
      <c r="L25" s="33">
        <v>0</v>
      </c>
      <c r="M25" s="26">
        <v>0</v>
      </c>
      <c r="N25" s="26">
        <v>0</v>
      </c>
      <c r="O25" s="26">
        <v>0</v>
      </c>
      <c r="P25" s="35" t="s">
        <v>1991</v>
      </c>
      <c r="Q25" s="7" t="str">
        <f>IF(P25="","",VLOOKUP(P25,Sheet2!$A$14:$B$79,2,0))</f>
        <v>急性期一般入院料１</v>
      </c>
      <c r="R25" s="33">
        <v>46</v>
      </c>
    </row>
    <row r="26" spans="1:18" x14ac:dyDescent="0.15">
      <c r="A26" s="20" t="s">
        <v>1976</v>
      </c>
      <c r="B26" s="20" t="s">
        <v>12</v>
      </c>
      <c r="C26" s="43" t="s">
        <v>83</v>
      </c>
      <c r="D26" s="43" t="s">
        <v>517</v>
      </c>
      <c r="E26" s="33" t="s">
        <v>1980</v>
      </c>
      <c r="F26" s="33" t="s">
        <v>1981</v>
      </c>
      <c r="G26" s="33">
        <v>48</v>
      </c>
      <c r="H26" s="33">
        <v>48</v>
      </c>
      <c r="I26" s="33">
        <v>0</v>
      </c>
      <c r="J26" s="33">
        <v>0</v>
      </c>
      <c r="K26" s="33">
        <v>0</v>
      </c>
      <c r="L26" s="33">
        <v>0</v>
      </c>
      <c r="M26" s="26">
        <v>0</v>
      </c>
      <c r="N26" s="26">
        <v>0</v>
      </c>
      <c r="O26" s="26">
        <v>0</v>
      </c>
      <c r="P26" s="35" t="s">
        <v>1991</v>
      </c>
      <c r="Q26" s="7" t="str">
        <f>IF(P26="","",VLOOKUP(P26,Sheet2!$A$14:$B$79,2,0))</f>
        <v>急性期一般入院料１</v>
      </c>
      <c r="R26" s="33">
        <v>48</v>
      </c>
    </row>
    <row r="27" spans="1:18" x14ac:dyDescent="0.15">
      <c r="A27" s="20" t="s">
        <v>1775</v>
      </c>
      <c r="B27" s="20" t="s">
        <v>12</v>
      </c>
      <c r="C27" s="43" t="s">
        <v>83</v>
      </c>
      <c r="D27" s="43" t="s">
        <v>518</v>
      </c>
      <c r="E27" s="33" t="s">
        <v>1980</v>
      </c>
      <c r="F27" s="33" t="s">
        <v>1981</v>
      </c>
      <c r="G27" s="33">
        <v>47</v>
      </c>
      <c r="H27" s="33">
        <v>47</v>
      </c>
      <c r="I27" s="33">
        <v>0</v>
      </c>
      <c r="J27" s="33">
        <v>0</v>
      </c>
      <c r="K27" s="33">
        <v>0</v>
      </c>
      <c r="L27" s="33">
        <v>0</v>
      </c>
      <c r="M27" s="26">
        <v>0</v>
      </c>
      <c r="N27" s="26">
        <v>0</v>
      </c>
      <c r="O27" s="26">
        <v>0</v>
      </c>
      <c r="P27" s="35" t="s">
        <v>1219</v>
      </c>
      <c r="Q27" s="7" t="str">
        <f>IF(P27="","",VLOOKUP(P27,Sheet2!$A$14:$B$79,2,0))</f>
        <v>急性期一般入院料１</v>
      </c>
      <c r="R27" s="33">
        <v>47</v>
      </c>
    </row>
    <row r="28" spans="1:18" x14ac:dyDescent="0.15">
      <c r="A28" s="20" t="s">
        <v>1775</v>
      </c>
      <c r="B28" s="20" t="s">
        <v>12</v>
      </c>
      <c r="C28" s="43" t="s">
        <v>83</v>
      </c>
      <c r="D28" s="43" t="s">
        <v>519</v>
      </c>
      <c r="E28" s="33" t="s">
        <v>1980</v>
      </c>
      <c r="F28" s="33" t="s">
        <v>1980</v>
      </c>
      <c r="G28" s="33">
        <v>49</v>
      </c>
      <c r="H28" s="33">
        <v>49</v>
      </c>
      <c r="I28" s="33">
        <v>0</v>
      </c>
      <c r="J28" s="33">
        <v>0</v>
      </c>
      <c r="K28" s="33">
        <v>0</v>
      </c>
      <c r="L28" s="33">
        <v>0</v>
      </c>
      <c r="M28" s="26">
        <v>0</v>
      </c>
      <c r="N28" s="26">
        <v>0</v>
      </c>
      <c r="O28" s="26">
        <v>0</v>
      </c>
      <c r="P28" s="35" t="s">
        <v>1219</v>
      </c>
      <c r="Q28" s="7" t="str">
        <f>IF(P28="","",VLOOKUP(P28,Sheet2!$A$14:$B$79,2,0))</f>
        <v>急性期一般入院料１</v>
      </c>
      <c r="R28" s="33">
        <v>49</v>
      </c>
    </row>
    <row r="29" spans="1:18" x14ac:dyDescent="0.15">
      <c r="A29" s="20" t="s">
        <v>1775</v>
      </c>
      <c r="B29" s="20" t="s">
        <v>12</v>
      </c>
      <c r="C29" s="43" t="s">
        <v>83</v>
      </c>
      <c r="D29" s="43" t="s">
        <v>527</v>
      </c>
      <c r="E29" s="33" t="s">
        <v>1980</v>
      </c>
      <c r="F29" s="33" t="s">
        <v>1979</v>
      </c>
      <c r="G29" s="33">
        <v>51</v>
      </c>
      <c r="H29" s="33">
        <v>51</v>
      </c>
      <c r="I29" s="33">
        <v>0</v>
      </c>
      <c r="J29" s="33">
        <v>0</v>
      </c>
      <c r="K29" s="33">
        <v>0</v>
      </c>
      <c r="L29" s="33">
        <v>0</v>
      </c>
      <c r="M29" s="26">
        <v>0</v>
      </c>
      <c r="N29" s="26">
        <v>0</v>
      </c>
      <c r="O29" s="26">
        <v>0</v>
      </c>
      <c r="P29" s="35" t="s">
        <v>1219</v>
      </c>
      <c r="Q29" s="7" t="str">
        <f>IF(P29="","",VLOOKUP(P29,Sheet2!$A$14:$B$79,2,0))</f>
        <v>急性期一般入院料１</v>
      </c>
      <c r="R29" s="33">
        <v>51</v>
      </c>
    </row>
    <row r="30" spans="1:18" x14ac:dyDescent="0.15">
      <c r="A30" s="20" t="s">
        <v>1775</v>
      </c>
      <c r="B30" s="20" t="s">
        <v>12</v>
      </c>
      <c r="C30" s="43" t="s">
        <v>83</v>
      </c>
      <c r="D30" s="43" t="s">
        <v>526</v>
      </c>
      <c r="E30" s="33" t="s">
        <v>1980</v>
      </c>
      <c r="F30" s="33" t="s">
        <v>1980</v>
      </c>
      <c r="G30" s="33">
        <v>49</v>
      </c>
      <c r="H30" s="33">
        <v>49</v>
      </c>
      <c r="I30" s="33">
        <v>0</v>
      </c>
      <c r="J30" s="33">
        <v>0</v>
      </c>
      <c r="K30" s="33">
        <v>0</v>
      </c>
      <c r="L30" s="33">
        <v>0</v>
      </c>
      <c r="M30" s="26">
        <v>0</v>
      </c>
      <c r="N30" s="26">
        <v>0</v>
      </c>
      <c r="O30" s="26">
        <v>0</v>
      </c>
      <c r="P30" s="35" t="s">
        <v>1219</v>
      </c>
      <c r="Q30" s="7" t="str">
        <f>IF(P30="","",VLOOKUP(P30,Sheet2!$A$14:$B$79,2,0))</f>
        <v>急性期一般入院料１</v>
      </c>
      <c r="R30" s="33">
        <v>49</v>
      </c>
    </row>
    <row r="31" spans="1:18" x14ac:dyDescent="0.15">
      <c r="A31" s="20" t="s">
        <v>1975</v>
      </c>
      <c r="B31" s="20" t="s">
        <v>12</v>
      </c>
      <c r="C31" s="43" t="s">
        <v>83</v>
      </c>
      <c r="D31" s="43" t="s">
        <v>528</v>
      </c>
      <c r="E31" s="33" t="s">
        <v>1980</v>
      </c>
      <c r="F31" s="33" t="s">
        <v>1980</v>
      </c>
      <c r="G31" s="33">
        <v>10</v>
      </c>
      <c r="H31" s="33">
        <v>10</v>
      </c>
      <c r="I31" s="33">
        <v>0</v>
      </c>
      <c r="J31" s="33">
        <v>0</v>
      </c>
      <c r="K31" s="33">
        <v>0</v>
      </c>
      <c r="L31" s="33">
        <v>0</v>
      </c>
      <c r="M31" s="26">
        <v>0</v>
      </c>
      <c r="N31" s="26">
        <v>0</v>
      </c>
      <c r="O31" s="26">
        <v>0</v>
      </c>
      <c r="P31" s="35" t="s">
        <v>1219</v>
      </c>
      <c r="Q31" s="7" t="str">
        <f>IF(P31="","",VLOOKUP(P31,Sheet2!$A$14:$B$79,2,0))</f>
        <v>急性期一般入院料１</v>
      </c>
      <c r="R31" s="33">
        <v>10</v>
      </c>
    </row>
    <row r="32" spans="1:18" x14ac:dyDescent="0.15">
      <c r="A32" s="20"/>
      <c r="B32" s="20"/>
      <c r="C32" s="43" t="s">
        <v>1964</v>
      </c>
      <c r="D32" s="43"/>
      <c r="E32" s="20"/>
      <c r="F32" s="20"/>
      <c r="G32" s="26">
        <f>SUM(G25:G31)</f>
        <v>300</v>
      </c>
      <c r="H32" s="26">
        <f t="shared" ref="H32:O32" si="0">SUM(H25:H31)</f>
        <v>300</v>
      </c>
      <c r="I32" s="26">
        <f t="shared" si="0"/>
        <v>0</v>
      </c>
      <c r="J32" s="26">
        <f t="shared" si="0"/>
        <v>0</v>
      </c>
      <c r="K32" s="26">
        <f t="shared" si="0"/>
        <v>0</v>
      </c>
      <c r="L32" s="26">
        <f t="shared" si="0"/>
        <v>0</v>
      </c>
      <c r="M32" s="26">
        <f t="shared" si="0"/>
        <v>0</v>
      </c>
      <c r="N32" s="26">
        <f t="shared" si="0"/>
        <v>0</v>
      </c>
      <c r="O32" s="26">
        <f t="shared" si="0"/>
        <v>0</v>
      </c>
      <c r="P32" s="20"/>
      <c r="Q32" s="7" t="str">
        <f>IF(P32="","",VLOOKUP(P32,Sheet2!$A$14:$B$79,2,0))</f>
        <v/>
      </c>
      <c r="R32" s="26">
        <f>SUM(R25:R31)</f>
        <v>300</v>
      </c>
    </row>
    <row r="33" spans="1:18" x14ac:dyDescent="0.15">
      <c r="A33" s="20" t="s">
        <v>1775</v>
      </c>
      <c r="B33" s="20" t="s">
        <v>12</v>
      </c>
      <c r="C33" s="43" t="s">
        <v>1958</v>
      </c>
      <c r="D33" s="43" t="s">
        <v>1051</v>
      </c>
      <c r="E33" s="33" t="s">
        <v>1980</v>
      </c>
      <c r="F33" s="33" t="s">
        <v>1980</v>
      </c>
      <c r="G33" s="33">
        <v>50</v>
      </c>
      <c r="H33" s="33">
        <v>50</v>
      </c>
      <c r="I33" s="33">
        <v>0</v>
      </c>
      <c r="J33" s="33">
        <v>0</v>
      </c>
      <c r="K33" s="33">
        <v>0</v>
      </c>
      <c r="L33" s="33">
        <v>0</v>
      </c>
      <c r="M33" s="26">
        <v>0</v>
      </c>
      <c r="N33" s="26">
        <v>0</v>
      </c>
      <c r="O33" s="26">
        <v>0</v>
      </c>
      <c r="P33" s="35" t="s">
        <v>1219</v>
      </c>
      <c r="Q33" s="7" t="str">
        <f>IF(P33="","",VLOOKUP(P33,Sheet2!$A$14:$B$79,2,0))</f>
        <v>急性期一般入院料１</v>
      </c>
      <c r="R33" s="33">
        <v>50</v>
      </c>
    </row>
    <row r="34" spans="1:18" x14ac:dyDescent="0.15">
      <c r="A34" s="20" t="s">
        <v>1976</v>
      </c>
      <c r="B34" s="20" t="s">
        <v>12</v>
      </c>
      <c r="C34" s="43" t="s">
        <v>1958</v>
      </c>
      <c r="D34" s="43" t="s">
        <v>508</v>
      </c>
      <c r="E34" s="33" t="s">
        <v>1980</v>
      </c>
      <c r="F34" s="33" t="s">
        <v>1980</v>
      </c>
      <c r="G34" s="33">
        <v>45</v>
      </c>
      <c r="H34" s="33">
        <v>45</v>
      </c>
      <c r="I34" s="33">
        <v>0</v>
      </c>
      <c r="J34" s="33">
        <v>0</v>
      </c>
      <c r="K34" s="33">
        <v>0</v>
      </c>
      <c r="L34" s="33">
        <v>0</v>
      </c>
      <c r="M34" s="26">
        <v>0</v>
      </c>
      <c r="N34" s="26">
        <v>0</v>
      </c>
      <c r="O34" s="26">
        <v>0</v>
      </c>
      <c r="P34" s="35" t="s">
        <v>1219</v>
      </c>
      <c r="Q34" s="7" t="str">
        <f>IF(P34="","",VLOOKUP(P34,Sheet2!$A$14:$B$79,2,0))</f>
        <v>急性期一般入院料１</v>
      </c>
      <c r="R34" s="33">
        <v>45</v>
      </c>
    </row>
    <row r="35" spans="1:18" x14ac:dyDescent="0.15">
      <c r="A35" s="20" t="s">
        <v>1975</v>
      </c>
      <c r="B35" s="20" t="s">
        <v>12</v>
      </c>
      <c r="C35" s="43" t="s">
        <v>1958</v>
      </c>
      <c r="D35" s="43" t="s">
        <v>1052</v>
      </c>
      <c r="E35" s="33" t="s">
        <v>1979</v>
      </c>
      <c r="F35" s="33" t="s">
        <v>1979</v>
      </c>
      <c r="G35" s="33">
        <v>0</v>
      </c>
      <c r="H35" s="33">
        <v>0</v>
      </c>
      <c r="I35" s="33">
        <v>0</v>
      </c>
      <c r="J35" s="33">
        <v>48</v>
      </c>
      <c r="K35" s="33">
        <v>48</v>
      </c>
      <c r="L35" s="33">
        <v>0</v>
      </c>
      <c r="M35" s="26">
        <v>0</v>
      </c>
      <c r="N35" s="26">
        <v>0</v>
      </c>
      <c r="O35" s="26">
        <v>0</v>
      </c>
      <c r="P35" s="35" t="s">
        <v>1992</v>
      </c>
      <c r="Q35" s="7" t="str">
        <f>IF(P35="","",VLOOKUP(P35,Sheet2!$A$14:$B$79,2,0))</f>
        <v>地域包括ケア病棟入院料２</v>
      </c>
      <c r="R35" s="33">
        <v>48</v>
      </c>
    </row>
    <row r="36" spans="1:18" x14ac:dyDescent="0.15">
      <c r="A36" s="20" t="s">
        <v>1975</v>
      </c>
      <c r="B36" s="20" t="s">
        <v>12</v>
      </c>
      <c r="C36" s="43" t="s">
        <v>1958</v>
      </c>
      <c r="D36" s="43" t="s">
        <v>509</v>
      </c>
      <c r="E36" s="33" t="s">
        <v>1979</v>
      </c>
      <c r="F36" s="33" t="s">
        <v>1979</v>
      </c>
      <c r="G36" s="33">
        <v>0</v>
      </c>
      <c r="H36" s="33">
        <v>0</v>
      </c>
      <c r="I36" s="33">
        <v>0</v>
      </c>
      <c r="J36" s="33">
        <v>52</v>
      </c>
      <c r="K36" s="33">
        <v>52</v>
      </c>
      <c r="L36" s="33">
        <v>0</v>
      </c>
      <c r="M36" s="26">
        <v>0</v>
      </c>
      <c r="N36" s="26">
        <v>0</v>
      </c>
      <c r="O36" s="26">
        <v>0</v>
      </c>
      <c r="P36" s="35" t="s">
        <v>1993</v>
      </c>
      <c r="Q36" s="7" t="str">
        <f>IF(P36="","",VLOOKUP(P36,Sheet2!$A$14:$B$79,2,0))</f>
        <v>回復期リハビリテーション病棟入院料４</v>
      </c>
      <c r="R36" s="33">
        <v>52</v>
      </c>
    </row>
    <row r="37" spans="1:18" x14ac:dyDescent="0.15">
      <c r="A37" s="20" t="s">
        <v>1976</v>
      </c>
      <c r="B37" s="20" t="s">
        <v>12</v>
      </c>
      <c r="C37" s="43" t="s">
        <v>1958</v>
      </c>
      <c r="D37" s="43" t="s">
        <v>1050</v>
      </c>
      <c r="E37" s="33" t="s">
        <v>1977</v>
      </c>
      <c r="F37" s="33" t="s">
        <v>1977</v>
      </c>
      <c r="G37" s="33">
        <v>0</v>
      </c>
      <c r="H37" s="33">
        <v>0</v>
      </c>
      <c r="I37" s="33">
        <v>0</v>
      </c>
      <c r="J37" s="33">
        <v>20</v>
      </c>
      <c r="K37" s="33">
        <v>20</v>
      </c>
      <c r="L37" s="33">
        <v>0</v>
      </c>
      <c r="M37" s="26">
        <v>0</v>
      </c>
      <c r="N37" s="26">
        <v>0</v>
      </c>
      <c r="O37" s="26">
        <v>0</v>
      </c>
      <c r="P37" s="35" t="s">
        <v>1987</v>
      </c>
      <c r="Q37" s="7" t="str">
        <f>IF(P37="","",VLOOKUP(P37,Sheet2!$A$14:$B$79,2,0))</f>
        <v>療養病棟入院料１</v>
      </c>
      <c r="R37" s="33">
        <v>20</v>
      </c>
    </row>
    <row r="38" spans="1:18" x14ac:dyDescent="0.15">
      <c r="A38" s="20"/>
      <c r="B38" s="20"/>
      <c r="C38" s="43" t="s">
        <v>1965</v>
      </c>
      <c r="D38" s="20"/>
      <c r="E38" s="20"/>
      <c r="F38" s="20"/>
      <c r="G38" s="26">
        <f>SUM(G33:G37)</f>
        <v>95</v>
      </c>
      <c r="H38" s="26">
        <f t="shared" ref="H38:O38" si="1">SUM(H33:H37)</f>
        <v>95</v>
      </c>
      <c r="I38" s="26">
        <f t="shared" si="1"/>
        <v>0</v>
      </c>
      <c r="J38" s="26">
        <f t="shared" si="1"/>
        <v>120</v>
      </c>
      <c r="K38" s="26">
        <f t="shared" si="1"/>
        <v>120</v>
      </c>
      <c r="L38" s="26">
        <f t="shared" si="1"/>
        <v>0</v>
      </c>
      <c r="M38" s="26">
        <f t="shared" si="1"/>
        <v>0</v>
      </c>
      <c r="N38" s="26">
        <f t="shared" si="1"/>
        <v>0</v>
      </c>
      <c r="O38" s="26">
        <f t="shared" si="1"/>
        <v>0</v>
      </c>
      <c r="P38" s="20"/>
      <c r="Q38" s="7" t="str">
        <f>IF(P38="","",VLOOKUP(P38,Sheet2!$A$14:$B$79,2,0))</f>
        <v/>
      </c>
      <c r="R38" s="26">
        <f>SUM(R33:R37)</f>
        <v>215</v>
      </c>
    </row>
    <row r="39" spans="1:18" x14ac:dyDescent="0.15">
      <c r="A39" s="20" t="s">
        <v>1775</v>
      </c>
      <c r="B39" s="20" t="s">
        <v>47</v>
      </c>
      <c r="C39" s="43" t="s">
        <v>1967</v>
      </c>
      <c r="D39" s="43" t="s">
        <v>784</v>
      </c>
      <c r="E39" s="33" t="s">
        <v>1977</v>
      </c>
      <c r="F39" s="33" t="s">
        <v>1977</v>
      </c>
      <c r="G39" s="33">
        <v>0</v>
      </c>
      <c r="H39" s="33">
        <v>0</v>
      </c>
      <c r="I39" s="33">
        <v>0</v>
      </c>
      <c r="J39" s="33">
        <v>41</v>
      </c>
      <c r="K39" s="33">
        <v>41</v>
      </c>
      <c r="L39" s="33">
        <v>0</v>
      </c>
      <c r="M39" s="26">
        <v>0</v>
      </c>
      <c r="N39" s="26">
        <v>0</v>
      </c>
      <c r="O39" s="26">
        <v>0</v>
      </c>
      <c r="P39" s="35" t="s">
        <v>1987</v>
      </c>
      <c r="Q39" s="7" t="str">
        <f>IF(P39="","",VLOOKUP(P39,Sheet2!$A$14:$B$79,2,0))</f>
        <v>療養病棟入院料１</v>
      </c>
      <c r="R39" s="33">
        <v>41</v>
      </c>
    </row>
    <row r="40" spans="1:18" x14ac:dyDescent="0.15">
      <c r="A40" s="20"/>
      <c r="B40" s="20"/>
      <c r="C40" s="43" t="s">
        <v>1966</v>
      </c>
      <c r="D40" s="20"/>
      <c r="E40" s="20"/>
      <c r="F40" s="20"/>
      <c r="G40" s="26">
        <v>0</v>
      </c>
      <c r="H40" s="26">
        <v>0</v>
      </c>
      <c r="I40" s="26">
        <v>0</v>
      </c>
      <c r="J40" s="26">
        <v>41</v>
      </c>
      <c r="K40" s="26">
        <v>41</v>
      </c>
      <c r="L40" s="26">
        <v>0</v>
      </c>
      <c r="M40" s="26">
        <v>0</v>
      </c>
      <c r="N40" s="26">
        <v>0</v>
      </c>
      <c r="O40" s="26">
        <v>0</v>
      </c>
      <c r="P40" s="20"/>
      <c r="Q40" s="7" t="str">
        <f>IF(P40="","",VLOOKUP(P40,Sheet2!$A$14:$B$79,2,0))</f>
        <v/>
      </c>
      <c r="R40" s="26">
        <v>41</v>
      </c>
    </row>
    <row r="41" spans="1:18" x14ac:dyDescent="0.15">
      <c r="A41" s="20" t="s">
        <v>1775</v>
      </c>
      <c r="B41" s="20" t="s">
        <v>47</v>
      </c>
      <c r="C41" s="43" t="s">
        <v>205</v>
      </c>
      <c r="D41" s="43" t="s">
        <v>1108</v>
      </c>
      <c r="E41" s="33" t="s">
        <v>1980</v>
      </c>
      <c r="F41" s="33" t="s">
        <v>1980</v>
      </c>
      <c r="G41" s="33">
        <v>60</v>
      </c>
      <c r="H41" s="33">
        <v>60</v>
      </c>
      <c r="I41" s="33">
        <v>0</v>
      </c>
      <c r="J41" s="33">
        <v>0</v>
      </c>
      <c r="K41" s="33">
        <v>0</v>
      </c>
      <c r="L41" s="33">
        <v>0</v>
      </c>
      <c r="M41" s="26">
        <v>0</v>
      </c>
      <c r="N41" s="26">
        <v>0</v>
      </c>
      <c r="O41" s="26">
        <v>0</v>
      </c>
      <c r="P41" s="35" t="s">
        <v>1991</v>
      </c>
      <c r="Q41" s="7" t="str">
        <f>IF(P41="","",VLOOKUP(P41,Sheet2!$A$14:$B$79,2,0))</f>
        <v>急性期一般入院料１</v>
      </c>
      <c r="R41" s="33">
        <v>60</v>
      </c>
    </row>
    <row r="42" spans="1:18" x14ac:dyDescent="0.15">
      <c r="A42" s="20" t="s">
        <v>1775</v>
      </c>
      <c r="B42" s="20" t="s">
        <v>47</v>
      </c>
      <c r="C42" s="43" t="s">
        <v>205</v>
      </c>
      <c r="D42" s="43" t="s">
        <v>1111</v>
      </c>
      <c r="E42" s="33" t="s">
        <v>1980</v>
      </c>
      <c r="F42" s="33" t="s">
        <v>1980</v>
      </c>
      <c r="G42" s="33">
        <v>57</v>
      </c>
      <c r="H42" s="33">
        <v>57</v>
      </c>
      <c r="I42" s="33">
        <v>0</v>
      </c>
      <c r="J42" s="33">
        <v>0</v>
      </c>
      <c r="K42" s="33">
        <v>0</v>
      </c>
      <c r="L42" s="33">
        <v>0</v>
      </c>
      <c r="M42" s="26">
        <v>0</v>
      </c>
      <c r="N42" s="26">
        <v>0</v>
      </c>
      <c r="O42" s="26">
        <v>0</v>
      </c>
      <c r="P42" s="35" t="s">
        <v>1991</v>
      </c>
      <c r="Q42" s="7" t="str">
        <f>IF(P42="","",VLOOKUP(P42,Sheet2!$A$14:$B$79,2,0))</f>
        <v>急性期一般入院料１</v>
      </c>
      <c r="R42" s="33">
        <v>57</v>
      </c>
    </row>
    <row r="43" spans="1:18" x14ac:dyDescent="0.15">
      <c r="A43" s="20" t="s">
        <v>1775</v>
      </c>
      <c r="B43" s="20" t="s">
        <v>47</v>
      </c>
      <c r="C43" s="43" t="s">
        <v>205</v>
      </c>
      <c r="D43" s="43" t="s">
        <v>1110</v>
      </c>
      <c r="E43" s="33" t="s">
        <v>1980</v>
      </c>
      <c r="F43" s="33" t="s">
        <v>1980</v>
      </c>
      <c r="G43" s="33">
        <v>53</v>
      </c>
      <c r="H43" s="33">
        <v>53</v>
      </c>
      <c r="I43" s="33">
        <v>0</v>
      </c>
      <c r="J43" s="33">
        <v>0</v>
      </c>
      <c r="K43" s="33">
        <v>0</v>
      </c>
      <c r="L43" s="33">
        <v>0</v>
      </c>
      <c r="M43" s="26">
        <v>0</v>
      </c>
      <c r="N43" s="26">
        <v>0</v>
      </c>
      <c r="O43" s="26">
        <v>0</v>
      </c>
      <c r="P43" s="35" t="s">
        <v>1991</v>
      </c>
      <c r="Q43" s="7" t="str">
        <f>IF(P43="","",VLOOKUP(P43,Sheet2!$A$14:$B$79,2,0))</f>
        <v>急性期一般入院料１</v>
      </c>
      <c r="R43" s="33">
        <v>53</v>
      </c>
    </row>
    <row r="44" spans="1:18" x14ac:dyDescent="0.15">
      <c r="A44" s="20" t="s">
        <v>1775</v>
      </c>
      <c r="B44" s="20" t="s">
        <v>47</v>
      </c>
      <c r="C44" s="43" t="s">
        <v>205</v>
      </c>
      <c r="D44" s="43" t="s">
        <v>1105</v>
      </c>
      <c r="E44" s="33" t="s">
        <v>1979</v>
      </c>
      <c r="F44" s="33" t="s">
        <v>1979</v>
      </c>
      <c r="G44" s="33">
        <v>57</v>
      </c>
      <c r="H44" s="33">
        <v>57</v>
      </c>
      <c r="I44" s="33">
        <v>0</v>
      </c>
      <c r="J44" s="33">
        <v>0</v>
      </c>
      <c r="K44" s="33">
        <v>0</v>
      </c>
      <c r="L44" s="33">
        <v>0</v>
      </c>
      <c r="M44" s="26">
        <v>0</v>
      </c>
      <c r="N44" s="26">
        <v>0</v>
      </c>
      <c r="O44" s="26">
        <v>0</v>
      </c>
      <c r="P44" s="35" t="s">
        <v>1994</v>
      </c>
      <c r="Q44" s="7" t="str">
        <f>IF(P44="","",VLOOKUP(P44,Sheet2!$A$14:$B$79,2,0))</f>
        <v>地域包括ケア病棟入院料１</v>
      </c>
      <c r="R44" s="33">
        <v>57</v>
      </c>
    </row>
    <row r="45" spans="1:18" x14ac:dyDescent="0.15">
      <c r="A45" s="20" t="s">
        <v>1775</v>
      </c>
      <c r="B45" s="20" t="s">
        <v>47</v>
      </c>
      <c r="C45" s="43" t="s">
        <v>1974</v>
      </c>
      <c r="D45" s="43" t="s">
        <v>995</v>
      </c>
      <c r="E45" s="33" t="s">
        <v>1981</v>
      </c>
      <c r="F45" s="33" t="s">
        <v>1981</v>
      </c>
      <c r="G45" s="33">
        <v>4</v>
      </c>
      <c r="H45" s="33">
        <v>4</v>
      </c>
      <c r="I45" s="33">
        <v>0</v>
      </c>
      <c r="J45" s="33">
        <v>0</v>
      </c>
      <c r="K45" s="33">
        <v>0</v>
      </c>
      <c r="L45" s="33">
        <v>0</v>
      </c>
      <c r="M45" s="26">
        <v>0</v>
      </c>
      <c r="N45" s="26">
        <v>0</v>
      </c>
      <c r="O45" s="26">
        <v>0</v>
      </c>
      <c r="P45" s="35" t="s">
        <v>1995</v>
      </c>
      <c r="Q45" s="7" t="str">
        <f>IF(P45="","",VLOOKUP(P45,Sheet2!$A$14:$B$79,2,0))</f>
        <v>特定集中治療室管理料３</v>
      </c>
      <c r="R45" s="33">
        <v>4</v>
      </c>
    </row>
    <row r="46" spans="1:18" x14ac:dyDescent="0.15">
      <c r="A46" s="20"/>
      <c r="B46" s="20"/>
      <c r="C46" s="43" t="s">
        <v>1968</v>
      </c>
      <c r="D46" s="20"/>
      <c r="E46" s="20"/>
      <c r="F46" s="20"/>
      <c r="G46" s="26">
        <f>SUM(G41:G45)</f>
        <v>231</v>
      </c>
      <c r="H46" s="26">
        <f t="shared" ref="H46:O46" si="2">SUM(H41:H45)</f>
        <v>231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26">
        <f t="shared" si="2"/>
        <v>0</v>
      </c>
      <c r="N46" s="26">
        <f t="shared" si="2"/>
        <v>0</v>
      </c>
      <c r="O46" s="26">
        <f t="shared" si="2"/>
        <v>0</v>
      </c>
      <c r="P46" s="20"/>
      <c r="Q46" s="7" t="str">
        <f>IF(P46="","",VLOOKUP(P46,Sheet2!$A$14:$B$79,2,0))</f>
        <v/>
      </c>
      <c r="R46" s="26">
        <f>SUM(R41:R45)</f>
        <v>231</v>
      </c>
    </row>
    <row r="47" spans="1:18" x14ac:dyDescent="0.15">
      <c r="A47" s="20" t="s">
        <v>1775</v>
      </c>
      <c r="B47" s="20" t="s">
        <v>47</v>
      </c>
      <c r="C47" s="43" t="s">
        <v>77</v>
      </c>
      <c r="D47" s="43" t="s">
        <v>1972</v>
      </c>
      <c r="E47" s="33" t="s">
        <v>1980</v>
      </c>
      <c r="F47" s="33" t="s">
        <v>1980</v>
      </c>
      <c r="G47" s="33">
        <v>60</v>
      </c>
      <c r="H47" s="33">
        <v>60</v>
      </c>
      <c r="I47" s="33">
        <v>0</v>
      </c>
      <c r="J47" s="33">
        <v>0</v>
      </c>
      <c r="K47" s="33">
        <v>0</v>
      </c>
      <c r="L47" s="33">
        <v>0</v>
      </c>
      <c r="M47" s="26">
        <v>0</v>
      </c>
      <c r="N47" s="26">
        <v>0</v>
      </c>
      <c r="O47" s="26">
        <v>0</v>
      </c>
      <c r="P47" s="35" t="s">
        <v>1996</v>
      </c>
      <c r="Q47" s="7" t="str">
        <f>IF(P47="","",VLOOKUP(P47,Sheet2!$A$14:$B$79,2,0))</f>
        <v>地域一般入院料１</v>
      </c>
      <c r="R47" s="33">
        <v>60</v>
      </c>
    </row>
    <row r="48" spans="1:18" x14ac:dyDescent="0.15">
      <c r="A48" s="20"/>
      <c r="B48" s="20"/>
      <c r="C48" s="43" t="s">
        <v>1973</v>
      </c>
      <c r="D48" s="43"/>
      <c r="E48" s="20"/>
      <c r="F48" s="20"/>
      <c r="G48" s="26">
        <v>60</v>
      </c>
      <c r="H48" s="26">
        <v>60</v>
      </c>
      <c r="I48" s="33">
        <v>0</v>
      </c>
      <c r="J48" s="33">
        <v>0</v>
      </c>
      <c r="K48" s="33">
        <v>0</v>
      </c>
      <c r="L48" s="33">
        <v>0</v>
      </c>
      <c r="M48" s="26">
        <v>0</v>
      </c>
      <c r="N48" s="26">
        <v>0</v>
      </c>
      <c r="O48" s="26">
        <v>0</v>
      </c>
      <c r="P48" s="20"/>
      <c r="Q48" s="7"/>
      <c r="R48" s="26">
        <v>60</v>
      </c>
    </row>
    <row r="49" spans="1:18" x14ac:dyDescent="0.15">
      <c r="A49" s="20" t="s">
        <v>1775</v>
      </c>
      <c r="B49" s="20" t="s">
        <v>9</v>
      </c>
      <c r="C49" s="43" t="s">
        <v>194</v>
      </c>
      <c r="D49" s="43" t="s">
        <v>491</v>
      </c>
      <c r="E49" s="33" t="s">
        <v>1977</v>
      </c>
      <c r="F49" s="33" t="s">
        <v>1977</v>
      </c>
      <c r="G49" s="33">
        <v>0</v>
      </c>
      <c r="H49" s="33">
        <v>0</v>
      </c>
      <c r="I49" s="33">
        <v>0</v>
      </c>
      <c r="J49" s="33">
        <v>60</v>
      </c>
      <c r="K49" s="33">
        <v>55</v>
      </c>
      <c r="L49" s="33">
        <v>5</v>
      </c>
      <c r="M49" s="26">
        <v>0</v>
      </c>
      <c r="N49" s="26">
        <v>0</v>
      </c>
      <c r="O49" s="26">
        <v>0</v>
      </c>
      <c r="P49" s="35" t="s">
        <v>1983</v>
      </c>
      <c r="Q49" s="7" t="str">
        <f>IF(P49="","",VLOOKUP(P49,Sheet2!$A$14:$B$79,2,0))</f>
        <v>療養病棟入院料２</v>
      </c>
      <c r="R49" s="33">
        <v>60</v>
      </c>
    </row>
    <row r="50" spans="1:18" x14ac:dyDescent="0.15">
      <c r="A50" s="20" t="s">
        <v>1775</v>
      </c>
      <c r="B50" s="20" t="s">
        <v>9</v>
      </c>
      <c r="C50" s="43" t="s">
        <v>194</v>
      </c>
      <c r="D50" s="43" t="s">
        <v>700</v>
      </c>
      <c r="E50" s="33" t="s">
        <v>1977</v>
      </c>
      <c r="F50" s="33" t="s">
        <v>1977</v>
      </c>
      <c r="G50" s="33">
        <v>0</v>
      </c>
      <c r="H50" s="33">
        <v>0</v>
      </c>
      <c r="I50" s="33">
        <v>0</v>
      </c>
      <c r="J50" s="33">
        <v>60</v>
      </c>
      <c r="K50" s="33">
        <v>52</v>
      </c>
      <c r="L50" s="33">
        <v>8</v>
      </c>
      <c r="M50" s="26">
        <v>0</v>
      </c>
      <c r="N50" s="26">
        <v>0</v>
      </c>
      <c r="O50" s="26">
        <v>0</v>
      </c>
      <c r="P50" s="35" t="s">
        <v>1983</v>
      </c>
      <c r="Q50" s="7" t="str">
        <f>IF(P50="","",VLOOKUP(P50,Sheet2!$A$14:$B$79,2,0))</f>
        <v>療養病棟入院料２</v>
      </c>
      <c r="R50" s="33">
        <v>60</v>
      </c>
    </row>
    <row r="51" spans="1:18" x14ac:dyDescent="0.15">
      <c r="A51" s="20" t="s">
        <v>1775</v>
      </c>
      <c r="B51" s="20" t="s">
        <v>9</v>
      </c>
      <c r="C51" s="43" t="s">
        <v>194</v>
      </c>
      <c r="D51" s="43" t="s">
        <v>702</v>
      </c>
      <c r="E51" s="33" t="s">
        <v>1977</v>
      </c>
      <c r="F51" s="33" t="s">
        <v>1977</v>
      </c>
      <c r="G51" s="33">
        <v>0</v>
      </c>
      <c r="H51" s="33">
        <v>0</v>
      </c>
      <c r="I51" s="33">
        <v>0</v>
      </c>
      <c r="J51" s="33">
        <v>32</v>
      </c>
      <c r="K51" s="33">
        <v>32</v>
      </c>
      <c r="L51" s="33">
        <v>0</v>
      </c>
      <c r="M51" s="26">
        <v>0</v>
      </c>
      <c r="N51" s="26">
        <v>0</v>
      </c>
      <c r="O51" s="26">
        <v>0</v>
      </c>
      <c r="P51" s="35" t="s">
        <v>1304</v>
      </c>
      <c r="Q51" s="7" t="str">
        <f>IF(P51="","",VLOOKUP(P51,Sheet2!$A$14:$B$79,2,0))</f>
        <v>療養病棟入院料２</v>
      </c>
      <c r="R51" s="33">
        <v>32</v>
      </c>
    </row>
    <row r="52" spans="1:18" x14ac:dyDescent="0.15">
      <c r="A52" s="20" t="s">
        <v>1775</v>
      </c>
      <c r="B52" s="20" t="s">
        <v>9</v>
      </c>
      <c r="C52" s="43" t="s">
        <v>194</v>
      </c>
      <c r="D52" s="43" t="s">
        <v>686</v>
      </c>
      <c r="E52" s="33" t="s">
        <v>1977</v>
      </c>
      <c r="F52" s="33" t="s">
        <v>1977</v>
      </c>
      <c r="G52" s="33">
        <v>0</v>
      </c>
      <c r="H52" s="33">
        <v>0</v>
      </c>
      <c r="I52" s="33">
        <v>0</v>
      </c>
      <c r="J52" s="33">
        <v>59</v>
      </c>
      <c r="K52" s="33">
        <v>52</v>
      </c>
      <c r="L52" s="33">
        <v>7</v>
      </c>
      <c r="M52" s="26">
        <v>0</v>
      </c>
      <c r="N52" s="26">
        <v>0</v>
      </c>
      <c r="O52" s="26">
        <v>0</v>
      </c>
      <c r="P52" s="35" t="s">
        <v>1304</v>
      </c>
      <c r="Q52" s="7" t="str">
        <f>IF(P52="","",VLOOKUP(P52,Sheet2!$A$14:$B$79,2,0))</f>
        <v>療養病棟入院料２</v>
      </c>
      <c r="R52" s="33">
        <v>59</v>
      </c>
    </row>
    <row r="53" spans="1:18" x14ac:dyDescent="0.15">
      <c r="A53" s="20"/>
      <c r="B53" s="20"/>
      <c r="C53" s="43" t="s">
        <v>1969</v>
      </c>
      <c r="D53" s="20"/>
      <c r="E53" s="20"/>
      <c r="F53" s="20"/>
      <c r="G53" s="26">
        <v>0</v>
      </c>
      <c r="H53" s="26">
        <v>0</v>
      </c>
      <c r="I53" s="26">
        <v>0</v>
      </c>
      <c r="J53" s="26">
        <f>SUM(J49:J52)</f>
        <v>211</v>
      </c>
      <c r="K53" s="26">
        <f>SUM(K49:K52)</f>
        <v>191</v>
      </c>
      <c r="L53" s="26">
        <f>SUM(L49:L52)</f>
        <v>20</v>
      </c>
      <c r="M53" s="26">
        <v>0</v>
      </c>
      <c r="N53" s="26">
        <v>0</v>
      </c>
      <c r="O53" s="26">
        <v>0</v>
      </c>
      <c r="P53" s="20"/>
      <c r="Q53" s="7" t="str">
        <f>IF(P53="","",VLOOKUP(P53,Sheet2!$A$14:$B$79,2,0))</f>
        <v/>
      </c>
      <c r="R53" s="26">
        <f>SUM(R49:R52)</f>
        <v>211</v>
      </c>
    </row>
    <row r="54" spans="1:18" x14ac:dyDescent="0.15">
      <c r="A54" s="20" t="s">
        <v>1775</v>
      </c>
      <c r="B54" s="20" t="s">
        <v>9</v>
      </c>
      <c r="C54" s="43" t="s">
        <v>454</v>
      </c>
      <c r="D54" s="43" t="s">
        <v>1251</v>
      </c>
      <c r="E54" s="33" t="s">
        <v>1980</v>
      </c>
      <c r="F54" s="33" t="s">
        <v>1980</v>
      </c>
      <c r="G54" s="33">
        <v>52</v>
      </c>
      <c r="H54" s="33">
        <v>52</v>
      </c>
      <c r="I54" s="33">
        <v>0</v>
      </c>
      <c r="J54" s="33">
        <v>0</v>
      </c>
      <c r="K54" s="33">
        <v>0</v>
      </c>
      <c r="L54" s="33">
        <v>0</v>
      </c>
      <c r="M54" s="26">
        <v>0</v>
      </c>
      <c r="N54" s="26">
        <v>0</v>
      </c>
      <c r="O54" s="26">
        <v>0</v>
      </c>
      <c r="P54" s="35" t="s">
        <v>1984</v>
      </c>
      <c r="Q54" s="7" t="str">
        <f>IF(P54="","",VLOOKUP(P54,Sheet2!$A$14:$B$79,2,0))</f>
        <v>地域一般入院料３</v>
      </c>
      <c r="R54" s="33">
        <v>52</v>
      </c>
    </row>
    <row r="55" spans="1:18" x14ac:dyDescent="0.15">
      <c r="A55" s="20"/>
      <c r="B55" s="20"/>
      <c r="C55" s="43" t="s">
        <v>1970</v>
      </c>
      <c r="D55" s="20"/>
      <c r="E55" s="20"/>
      <c r="F55" s="20"/>
      <c r="G55" s="26">
        <v>52</v>
      </c>
      <c r="H55" s="26">
        <v>52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0"/>
      <c r="Q55" s="7" t="str">
        <f>IF(P55="","",VLOOKUP(P55,Sheet2!$A$14:$B$79,2,0))</f>
        <v/>
      </c>
      <c r="R55" s="26">
        <v>52</v>
      </c>
    </row>
    <row r="56" spans="1:18" x14ac:dyDescent="0.15">
      <c r="A56" s="20" t="s">
        <v>1775</v>
      </c>
      <c r="B56" s="20" t="s">
        <v>9</v>
      </c>
      <c r="C56" s="43" t="s">
        <v>344</v>
      </c>
      <c r="D56" s="43" t="s">
        <v>1152</v>
      </c>
      <c r="E56" s="33" t="s">
        <v>1980</v>
      </c>
      <c r="F56" s="33" t="s">
        <v>1980</v>
      </c>
      <c r="G56" s="33">
        <v>35</v>
      </c>
      <c r="H56" s="33">
        <v>35</v>
      </c>
      <c r="I56" s="33">
        <v>0</v>
      </c>
      <c r="J56" s="33">
        <v>0</v>
      </c>
      <c r="K56" s="33">
        <v>0</v>
      </c>
      <c r="L56" s="33">
        <v>0</v>
      </c>
      <c r="M56" s="26">
        <v>0</v>
      </c>
      <c r="N56" s="26">
        <v>0</v>
      </c>
      <c r="O56" s="26">
        <v>0</v>
      </c>
      <c r="P56" s="35" t="s">
        <v>1991</v>
      </c>
      <c r="Q56" s="7" t="str">
        <f>IF(P56="","",VLOOKUP(P56,Sheet2!$A$14:$B$79,2,0))</f>
        <v>急性期一般入院料１</v>
      </c>
      <c r="R56" s="33">
        <v>35</v>
      </c>
    </row>
    <row r="57" spans="1:18" x14ac:dyDescent="0.15">
      <c r="A57" s="20" t="s">
        <v>1998</v>
      </c>
      <c r="B57" s="20" t="s">
        <v>9</v>
      </c>
      <c r="C57" s="43" t="s">
        <v>344</v>
      </c>
      <c r="D57" s="43" t="s">
        <v>1153</v>
      </c>
      <c r="E57" s="33" t="s">
        <v>1980</v>
      </c>
      <c r="F57" s="33" t="s">
        <v>1980</v>
      </c>
      <c r="G57" s="33">
        <v>35</v>
      </c>
      <c r="H57" s="33">
        <v>35</v>
      </c>
      <c r="I57" s="33">
        <v>0</v>
      </c>
      <c r="J57" s="33">
        <v>0</v>
      </c>
      <c r="K57" s="33">
        <v>0</v>
      </c>
      <c r="L57" s="33">
        <v>0</v>
      </c>
      <c r="M57" s="26">
        <v>0</v>
      </c>
      <c r="N57" s="26">
        <v>0</v>
      </c>
      <c r="O57" s="26">
        <v>0</v>
      </c>
      <c r="P57" s="35" t="s">
        <v>1991</v>
      </c>
      <c r="Q57" s="7" t="str">
        <f>IF(P57="","",VLOOKUP(P57,Sheet2!$A$14:$B$79,2,0))</f>
        <v>急性期一般入院料１</v>
      </c>
      <c r="R57" s="33">
        <v>35</v>
      </c>
    </row>
    <row r="58" spans="1:18" x14ac:dyDescent="0.15">
      <c r="A58" s="20" t="s">
        <v>1775</v>
      </c>
      <c r="B58" s="20" t="s">
        <v>9</v>
      </c>
      <c r="C58" s="43" t="s">
        <v>344</v>
      </c>
      <c r="D58" s="43" t="s">
        <v>1154</v>
      </c>
      <c r="E58" s="33" t="s">
        <v>1979</v>
      </c>
      <c r="F58" s="33" t="s">
        <v>1979</v>
      </c>
      <c r="G58" s="33">
        <v>35</v>
      </c>
      <c r="H58" s="33">
        <v>35</v>
      </c>
      <c r="I58" s="33">
        <v>0</v>
      </c>
      <c r="J58" s="33">
        <v>0</v>
      </c>
      <c r="K58" s="33">
        <v>0</v>
      </c>
      <c r="L58" s="33">
        <v>0</v>
      </c>
      <c r="M58" s="26">
        <v>0</v>
      </c>
      <c r="N58" s="26">
        <v>0</v>
      </c>
      <c r="O58" s="26">
        <v>0</v>
      </c>
      <c r="P58" s="35" t="s">
        <v>1997</v>
      </c>
      <c r="Q58" s="7" t="str">
        <f>IF(P58="","",VLOOKUP(P58,Sheet2!$A$14:$B$79,2,0))</f>
        <v>地域包括ケア病棟入院料１</v>
      </c>
      <c r="R58" s="33">
        <v>35</v>
      </c>
    </row>
    <row r="59" spans="1:18" x14ac:dyDescent="0.15">
      <c r="A59" s="20" t="s">
        <v>1775</v>
      </c>
      <c r="B59" s="20" t="s">
        <v>9</v>
      </c>
      <c r="C59" s="43" t="s">
        <v>344</v>
      </c>
      <c r="D59" s="43" t="s">
        <v>1155</v>
      </c>
      <c r="E59" s="33" t="s">
        <v>1979</v>
      </c>
      <c r="F59" s="33" t="s">
        <v>1979</v>
      </c>
      <c r="G59" s="33">
        <v>35</v>
      </c>
      <c r="H59" s="33">
        <v>35</v>
      </c>
      <c r="I59" s="33">
        <v>0</v>
      </c>
      <c r="J59" s="33">
        <v>0</v>
      </c>
      <c r="K59" s="33">
        <v>0</v>
      </c>
      <c r="L59" s="33">
        <v>0</v>
      </c>
      <c r="M59" s="26">
        <v>0</v>
      </c>
      <c r="N59" s="26">
        <v>0</v>
      </c>
      <c r="O59" s="26">
        <v>0</v>
      </c>
      <c r="P59" s="35" t="s">
        <v>1997</v>
      </c>
      <c r="Q59" s="7" t="str">
        <f>IF(P59="","",VLOOKUP(P59,Sheet2!$A$14:$B$79,2,0))</f>
        <v>地域包括ケア病棟入院料１</v>
      </c>
      <c r="R59" s="33">
        <v>35</v>
      </c>
    </row>
    <row r="60" spans="1:18" x14ac:dyDescent="0.15">
      <c r="A60" s="20"/>
      <c r="B60" s="20"/>
      <c r="C60" s="43" t="s">
        <v>1971</v>
      </c>
      <c r="D60" s="20"/>
      <c r="E60" s="20"/>
      <c r="F60" s="20"/>
      <c r="G60" s="26">
        <f>SUM(G56:G59)</f>
        <v>140</v>
      </c>
      <c r="H60" s="26">
        <f>SUM(H56:H59)</f>
        <v>140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0"/>
      <c r="Q60" s="7" t="str">
        <f>IF(P60="","",VLOOKUP(P60,Sheet2!$A$14:$B$79,2,0))</f>
        <v/>
      </c>
      <c r="R60" s="26">
        <f>SUM(R56:R59)</f>
        <v>140</v>
      </c>
    </row>
    <row r="61" spans="1:18" x14ac:dyDescent="0.15">
      <c r="A61" s="87" t="s">
        <v>1752</v>
      </c>
      <c r="B61" s="88"/>
      <c r="C61" s="88"/>
      <c r="D61" s="88"/>
      <c r="E61" s="88"/>
      <c r="F61" s="89"/>
      <c r="G61" s="26">
        <f>SUM(G9,G14,G18,G20,G24,G32,G38,G40,G46,G48,G53,G55,G60)</f>
        <v>1045</v>
      </c>
      <c r="H61" s="26">
        <f>SUM(H9,H14,H18,H20,H24,H32,H38,H40,H46,H48,H53,H55,H60)</f>
        <v>1042</v>
      </c>
      <c r="I61" s="26">
        <f t="shared" ref="I61:O61" si="3">SUM(I9,I14,I18,I20,I24,I32,I38,I40,I46,I48,I53,I55,I60)</f>
        <v>3</v>
      </c>
      <c r="J61" s="26">
        <f t="shared" si="3"/>
        <v>828</v>
      </c>
      <c r="K61" s="26">
        <f t="shared" si="3"/>
        <v>805</v>
      </c>
      <c r="L61" s="26">
        <f t="shared" si="3"/>
        <v>23</v>
      </c>
      <c r="M61" s="26">
        <f t="shared" si="3"/>
        <v>0</v>
      </c>
      <c r="N61" s="26">
        <f t="shared" si="3"/>
        <v>0</v>
      </c>
      <c r="O61" s="26">
        <f t="shared" si="3"/>
        <v>0</v>
      </c>
      <c r="P61" s="20"/>
      <c r="Q61" s="20"/>
      <c r="R61" s="26"/>
    </row>
    <row r="62" spans="1:18" x14ac:dyDescent="0.15">
      <c r="A62" s="87" t="s">
        <v>1745</v>
      </c>
      <c r="B62" s="88"/>
      <c r="C62" s="88"/>
      <c r="D62" s="88"/>
      <c r="E62" s="88"/>
      <c r="F62" s="89"/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0"/>
      <c r="Q62" s="20"/>
      <c r="R62" s="26"/>
    </row>
    <row r="63" spans="1:18" x14ac:dyDescent="0.15">
      <c r="A63" s="87" t="s">
        <v>1767</v>
      </c>
      <c r="B63" s="88"/>
      <c r="C63" s="88"/>
      <c r="D63" s="88"/>
      <c r="E63" s="88"/>
      <c r="F63" s="89"/>
      <c r="G63" s="26">
        <v>1045</v>
      </c>
      <c r="H63" s="26">
        <v>1042</v>
      </c>
      <c r="I63" s="26">
        <v>3</v>
      </c>
      <c r="J63" s="26">
        <v>828</v>
      </c>
      <c r="K63" s="26">
        <v>805</v>
      </c>
      <c r="L63" s="26">
        <v>23</v>
      </c>
      <c r="M63" s="26">
        <v>0</v>
      </c>
      <c r="N63" s="26">
        <v>0</v>
      </c>
      <c r="O63" s="26">
        <v>0</v>
      </c>
      <c r="P63" s="20"/>
      <c r="Q63" s="20"/>
      <c r="R63" s="26"/>
    </row>
    <row r="65" spans="4:12" x14ac:dyDescent="0.15">
      <c r="D65" s="85" t="s">
        <v>1950</v>
      </c>
      <c r="E65" s="85"/>
      <c r="F65" s="85"/>
      <c r="G65" s="85" t="s">
        <v>1781</v>
      </c>
      <c r="H65" s="85"/>
      <c r="I65" s="85" t="s">
        <v>1782</v>
      </c>
      <c r="J65" s="85"/>
      <c r="K65" s="83" t="s">
        <v>1783</v>
      </c>
      <c r="L65" s="84"/>
    </row>
    <row r="66" spans="4:12" x14ac:dyDescent="0.15">
      <c r="D66" s="85"/>
      <c r="E66" s="85"/>
      <c r="F66" s="85"/>
      <c r="G66" s="22" t="s">
        <v>1784</v>
      </c>
      <c r="H66" s="22" t="s">
        <v>1785</v>
      </c>
      <c r="I66" s="22" t="s">
        <v>1784</v>
      </c>
      <c r="J66" s="22" t="s">
        <v>1785</v>
      </c>
      <c r="K66" s="22" t="s">
        <v>1784</v>
      </c>
      <c r="L66" s="22" t="s">
        <v>1785</v>
      </c>
    </row>
    <row r="67" spans="4:12" x14ac:dyDescent="0.15">
      <c r="D67" s="85" t="s">
        <v>1316</v>
      </c>
      <c r="E67" s="85"/>
      <c r="F67" s="83"/>
      <c r="G67" s="23">
        <f>SUMIF($E$7:$E$60,D67,$G$7:$G$60)</f>
        <v>4</v>
      </c>
      <c r="H67" s="23">
        <f>SUMIF($E$7:$E$60,D67,$H$7:$H$60)</f>
        <v>4</v>
      </c>
      <c r="I67" s="23">
        <f>SUMIF($E$7:$E$60,D67,$J$7:$J$60)</f>
        <v>0</v>
      </c>
      <c r="J67" s="23">
        <f>SUMIF($E$7:$E$60,D67,$K$7:$K$60)</f>
        <v>0</v>
      </c>
      <c r="K67" s="23">
        <f>SUM(G67,I67)</f>
        <v>4</v>
      </c>
      <c r="L67" s="23">
        <f>SUM(H67,J67)</f>
        <v>4</v>
      </c>
    </row>
    <row r="68" spans="4:12" x14ac:dyDescent="0.15">
      <c r="D68" s="85" t="s">
        <v>1317</v>
      </c>
      <c r="E68" s="85"/>
      <c r="F68" s="83"/>
      <c r="G68" s="23">
        <f>SUMIF($E$7:$E$60,D68,$G$7:$G$60)</f>
        <v>791</v>
      </c>
      <c r="H68" s="23">
        <f>SUMIF($E$7:$E$60,D68,$H$7:$H$60)</f>
        <v>788</v>
      </c>
      <c r="I68" s="23">
        <f>SUMIF($E$7:$E$60,D68,$J$7:$J$60)</f>
        <v>0</v>
      </c>
      <c r="J68" s="23">
        <f>SUMIF($E$7:$E$60,D68,$K$7:$K$60)</f>
        <v>0</v>
      </c>
      <c r="K68" s="23">
        <f t="shared" ref="K68:L70" si="4">SUM(G68,I68)</f>
        <v>791</v>
      </c>
      <c r="L68" s="23">
        <f t="shared" si="4"/>
        <v>788</v>
      </c>
    </row>
    <row r="69" spans="4:12" x14ac:dyDescent="0.15">
      <c r="D69" s="85" t="s">
        <v>1318</v>
      </c>
      <c r="E69" s="85"/>
      <c r="F69" s="83"/>
      <c r="G69" s="23">
        <f>SUMIF($E$7:$E$60,D69,$G$7:$G$60)</f>
        <v>178</v>
      </c>
      <c r="H69" s="23">
        <f>SUMIF($E$7:$E$60,D69,$H$7:$H$60)</f>
        <v>178</v>
      </c>
      <c r="I69" s="23">
        <f>SUMIF($E$7:$E$60,D69,$J$7:$J$60)</f>
        <v>236</v>
      </c>
      <c r="J69" s="23">
        <f>SUMIF($E$7:$E$60,D69,$K$7:$K$60)</f>
        <v>233</v>
      </c>
      <c r="K69" s="23">
        <f t="shared" si="4"/>
        <v>414</v>
      </c>
      <c r="L69" s="23">
        <f t="shared" si="4"/>
        <v>411</v>
      </c>
    </row>
    <row r="70" spans="4:12" x14ac:dyDescent="0.15">
      <c r="D70" s="85" t="s">
        <v>1319</v>
      </c>
      <c r="E70" s="85"/>
      <c r="F70" s="83"/>
      <c r="G70" s="23">
        <f>SUMIF($E$7:$E$60,D70,$G$7:$G$60)</f>
        <v>72</v>
      </c>
      <c r="H70" s="23">
        <f>SUMIF($E$7:$E$60,D70,$H$7:$H$60)</f>
        <v>72</v>
      </c>
      <c r="I70" s="23">
        <f>SUMIF($E$7:$E$60,D70,$J$7:$J$60)</f>
        <v>592</v>
      </c>
      <c r="J70" s="23">
        <f>SUMIF($E$7:$E$60,D70,$K$7:$K$60)</f>
        <v>572</v>
      </c>
      <c r="K70" s="23">
        <f t="shared" si="4"/>
        <v>664</v>
      </c>
      <c r="L70" s="23">
        <f t="shared" si="4"/>
        <v>644</v>
      </c>
    </row>
    <row r="71" spans="4:12" x14ac:dyDescent="0.15">
      <c r="D71" s="85" t="s">
        <v>1783</v>
      </c>
      <c r="E71" s="85"/>
      <c r="F71" s="83"/>
      <c r="G71" s="23">
        <f>SUM(G67:G70)</f>
        <v>1045</v>
      </c>
      <c r="H71" s="23">
        <f>SUM(H67:H70)</f>
        <v>1042</v>
      </c>
      <c r="I71" s="23">
        <f t="shared" ref="I71:L71" si="5">SUM(I67:I70)</f>
        <v>828</v>
      </c>
      <c r="J71" s="23">
        <f t="shared" si="5"/>
        <v>805</v>
      </c>
      <c r="K71" s="23">
        <f t="shared" si="5"/>
        <v>1873</v>
      </c>
      <c r="L71" s="23">
        <f t="shared" si="5"/>
        <v>1847</v>
      </c>
    </row>
  </sheetData>
  <mergeCells count="25">
    <mergeCell ref="D68:F68"/>
    <mergeCell ref="D69:F69"/>
    <mergeCell ref="D70:F70"/>
    <mergeCell ref="D71:F71"/>
    <mergeCell ref="D65:F66"/>
    <mergeCell ref="G65:H65"/>
    <mergeCell ref="I65:J65"/>
    <mergeCell ref="K65:L65"/>
    <mergeCell ref="D67:F67"/>
    <mergeCell ref="A61:F61"/>
    <mergeCell ref="A62:F62"/>
    <mergeCell ref="A63:F63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view="pageBreakPreview" topLeftCell="A2" zoomScale="85" zoomScaleNormal="70" zoomScaleSheetLayoutView="85" workbookViewId="0">
      <pane xSplit="3" ySplit="5" topLeftCell="D103" activePane="bottomRight" state="frozen"/>
      <selection activeCell="Q31" sqref="Q31"/>
      <selection pane="topRight" activeCell="Q31" sqref="Q31"/>
      <selection pane="bottomLeft" activeCell="Q31" sqref="Q31"/>
      <selection pane="bottomRight" activeCell="R130" sqref="R130"/>
    </sheetView>
  </sheetViews>
  <sheetFormatPr defaultRowHeight="13.5" x14ac:dyDescent="0.15"/>
  <cols>
    <col min="1" max="2" width="10.625" style="18" customWidth="1"/>
    <col min="3" max="3" width="37.75" style="18" customWidth="1"/>
    <col min="4" max="4" width="20.375" style="18" customWidth="1"/>
    <col min="5" max="6" width="10.125" style="18" customWidth="1"/>
    <col min="7" max="15" width="6" style="18" bestFit="1" customWidth="1"/>
    <col min="16" max="16" width="9" style="18" customWidth="1"/>
    <col min="17" max="17" width="29.875" style="18" customWidth="1"/>
    <col min="18" max="18" width="6" style="18" bestFit="1" customWidth="1"/>
    <col min="19" max="16384" width="9" style="18"/>
  </cols>
  <sheetData>
    <row r="1" spans="1:18" x14ac:dyDescent="0.15">
      <c r="Q1" s="28" t="s">
        <v>1952</v>
      </c>
    </row>
    <row r="2" spans="1:18" x14ac:dyDescent="0.15">
      <c r="A2" s="1" t="s">
        <v>2908</v>
      </c>
      <c r="B2" s="1"/>
      <c r="C2" s="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5.25" customHeight="1" x14ac:dyDescent="0.15">
      <c r="A3" s="74" t="s">
        <v>1768</v>
      </c>
      <c r="B3" s="74" t="s">
        <v>1769</v>
      </c>
      <c r="C3" s="75" t="s">
        <v>1723</v>
      </c>
      <c r="D3" s="76" t="s">
        <v>465</v>
      </c>
      <c r="E3" s="71" t="s">
        <v>1259</v>
      </c>
      <c r="F3" s="71"/>
      <c r="G3" s="81" t="s">
        <v>1309</v>
      </c>
      <c r="H3" s="81"/>
      <c r="I3" s="81"/>
      <c r="J3" s="81"/>
      <c r="K3" s="81"/>
      <c r="L3" s="81"/>
      <c r="M3" s="81"/>
      <c r="N3" s="81"/>
      <c r="O3" s="81"/>
      <c r="P3" s="73" t="s">
        <v>1313</v>
      </c>
      <c r="Q3" s="73"/>
      <c r="R3" s="73"/>
    </row>
    <row r="4" spans="1:18" ht="13.5" customHeight="1" x14ac:dyDescent="0.15">
      <c r="A4" s="74"/>
      <c r="B4" s="74"/>
      <c r="C4" s="75"/>
      <c r="D4" s="76"/>
      <c r="E4" s="72" t="s">
        <v>2909</v>
      </c>
      <c r="F4" s="72" t="s">
        <v>2910</v>
      </c>
      <c r="G4" s="77" t="s">
        <v>1260</v>
      </c>
      <c r="H4" s="77"/>
      <c r="I4" s="77"/>
      <c r="J4" s="78" t="s">
        <v>1307</v>
      </c>
      <c r="K4" s="78"/>
      <c r="L4" s="79"/>
      <c r="M4" s="3"/>
      <c r="N4" s="3"/>
      <c r="O4" s="4"/>
      <c r="P4" s="82" t="s">
        <v>1310</v>
      </c>
      <c r="Q4" s="82"/>
      <c r="R4" s="82"/>
    </row>
    <row r="5" spans="1:18" x14ac:dyDescent="0.15">
      <c r="A5" s="74"/>
      <c r="B5" s="74"/>
      <c r="C5" s="75"/>
      <c r="D5" s="76"/>
      <c r="E5" s="73"/>
      <c r="F5" s="73"/>
      <c r="G5" s="77"/>
      <c r="H5" s="77"/>
      <c r="I5" s="77"/>
      <c r="J5" s="78"/>
      <c r="K5" s="78"/>
      <c r="L5" s="78"/>
      <c r="M5" s="80" t="s">
        <v>1308</v>
      </c>
      <c r="N5" s="80"/>
      <c r="O5" s="80"/>
      <c r="P5" s="82"/>
      <c r="Q5" s="82"/>
      <c r="R5" s="82"/>
    </row>
    <row r="6" spans="1:18" ht="22.5" x14ac:dyDescent="0.15">
      <c r="A6" s="74"/>
      <c r="B6" s="74"/>
      <c r="C6" s="75"/>
      <c r="D6" s="76"/>
      <c r="E6" s="73"/>
      <c r="F6" s="73"/>
      <c r="G6" s="17" t="s">
        <v>1724</v>
      </c>
      <c r="H6" s="17" t="s">
        <v>1725</v>
      </c>
      <c r="I6" s="17" t="s">
        <v>1726</v>
      </c>
      <c r="J6" s="17" t="s">
        <v>1724</v>
      </c>
      <c r="K6" s="17" t="s">
        <v>1725</v>
      </c>
      <c r="L6" s="17" t="s">
        <v>1726</v>
      </c>
      <c r="M6" s="17" t="s">
        <v>1724</v>
      </c>
      <c r="N6" s="17" t="s">
        <v>1725</v>
      </c>
      <c r="O6" s="17" t="s">
        <v>1726</v>
      </c>
      <c r="P6" s="5" t="s">
        <v>1311</v>
      </c>
      <c r="Q6" s="5" t="s">
        <v>1311</v>
      </c>
      <c r="R6" s="5" t="s">
        <v>1312</v>
      </c>
    </row>
    <row r="7" spans="1:18" x14ac:dyDescent="0.15">
      <c r="A7" s="20" t="s">
        <v>1776</v>
      </c>
      <c r="B7" s="33" t="s">
        <v>25</v>
      </c>
      <c r="C7" s="43" t="s">
        <v>182</v>
      </c>
      <c r="D7" s="43" t="s">
        <v>849</v>
      </c>
      <c r="E7" s="33" t="s">
        <v>1321</v>
      </c>
      <c r="F7" s="33" t="s">
        <v>1321</v>
      </c>
      <c r="G7" s="33">
        <v>20</v>
      </c>
      <c r="H7" s="33">
        <v>20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1</v>
      </c>
      <c r="Q7" s="33" t="s">
        <v>2114</v>
      </c>
      <c r="R7" s="33">
        <v>20</v>
      </c>
    </row>
    <row r="8" spans="1:18" x14ac:dyDescent="0.15">
      <c r="A8" s="20" t="s">
        <v>1776</v>
      </c>
      <c r="B8" s="33" t="s">
        <v>25</v>
      </c>
      <c r="C8" s="43" t="s">
        <v>182</v>
      </c>
      <c r="D8" s="43" t="s">
        <v>767</v>
      </c>
      <c r="E8" s="33" t="s">
        <v>1322</v>
      </c>
      <c r="F8" s="33" t="s">
        <v>1322</v>
      </c>
      <c r="G8" s="33">
        <v>30</v>
      </c>
      <c r="H8" s="33">
        <v>30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 t="s">
        <v>2114</v>
      </c>
      <c r="R8" s="33">
        <v>30</v>
      </c>
    </row>
    <row r="9" spans="1:18" x14ac:dyDescent="0.15">
      <c r="A9" s="20" t="s">
        <v>1776</v>
      </c>
      <c r="B9" s="33" t="s">
        <v>25</v>
      </c>
      <c r="C9" s="43" t="s">
        <v>182</v>
      </c>
      <c r="D9" s="43" t="s">
        <v>768</v>
      </c>
      <c r="E9" s="33" t="s">
        <v>1321</v>
      </c>
      <c r="F9" s="33" t="s">
        <v>1321</v>
      </c>
      <c r="G9" s="33">
        <v>50</v>
      </c>
      <c r="H9" s="33">
        <v>46</v>
      </c>
      <c r="I9" s="33">
        <v>4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1</v>
      </c>
      <c r="Q9" s="33" t="s">
        <v>2114</v>
      </c>
      <c r="R9" s="33">
        <v>46</v>
      </c>
    </row>
    <row r="10" spans="1:18" x14ac:dyDescent="0.15">
      <c r="A10" s="20" t="s">
        <v>1776</v>
      </c>
      <c r="B10" s="33" t="s">
        <v>25</v>
      </c>
      <c r="C10" s="43" t="s">
        <v>182</v>
      </c>
      <c r="D10" s="43" t="s">
        <v>874</v>
      </c>
      <c r="E10" s="33" t="s">
        <v>1322</v>
      </c>
      <c r="F10" s="33" t="s">
        <v>1322</v>
      </c>
      <c r="G10" s="33">
        <v>50</v>
      </c>
      <c r="H10" s="33">
        <v>46</v>
      </c>
      <c r="I10" s="33">
        <v>4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1</v>
      </c>
      <c r="Q10" s="33" t="s">
        <v>2114</v>
      </c>
      <c r="R10" s="33">
        <v>46</v>
      </c>
    </row>
    <row r="11" spans="1:18" x14ac:dyDescent="0.15">
      <c r="A11" s="20" t="s">
        <v>1776</v>
      </c>
      <c r="B11" s="33" t="s">
        <v>25</v>
      </c>
      <c r="C11" s="43" t="s">
        <v>182</v>
      </c>
      <c r="D11" s="43" t="s">
        <v>769</v>
      </c>
      <c r="E11" s="33" t="s">
        <v>1322</v>
      </c>
      <c r="F11" s="33" t="s">
        <v>2637</v>
      </c>
      <c r="G11" s="33">
        <v>50</v>
      </c>
      <c r="H11" s="33">
        <v>46</v>
      </c>
      <c r="I11" s="33">
        <v>4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1</v>
      </c>
      <c r="Q11" s="33" t="s">
        <v>2114</v>
      </c>
      <c r="R11" s="33">
        <v>46</v>
      </c>
    </row>
    <row r="12" spans="1:18" x14ac:dyDescent="0.15">
      <c r="A12" s="20" t="s">
        <v>1776</v>
      </c>
      <c r="B12" s="33" t="s">
        <v>25</v>
      </c>
      <c r="C12" s="43" t="s">
        <v>182</v>
      </c>
      <c r="D12" s="43" t="s">
        <v>927</v>
      </c>
      <c r="E12" s="33" t="s">
        <v>1322</v>
      </c>
      <c r="F12" s="33" t="s">
        <v>1322</v>
      </c>
      <c r="G12" s="33">
        <v>50</v>
      </c>
      <c r="H12" s="33">
        <v>46</v>
      </c>
      <c r="I12" s="33">
        <v>4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1</v>
      </c>
      <c r="Q12" s="33" t="s">
        <v>2114</v>
      </c>
      <c r="R12" s="33">
        <v>46</v>
      </c>
    </row>
    <row r="13" spans="1:18" x14ac:dyDescent="0.15">
      <c r="A13" s="20" t="s">
        <v>1776</v>
      </c>
      <c r="B13" s="33" t="s">
        <v>25</v>
      </c>
      <c r="C13" s="43" t="s">
        <v>182</v>
      </c>
      <c r="D13" s="43" t="s">
        <v>926</v>
      </c>
      <c r="E13" s="33" t="s">
        <v>1322</v>
      </c>
      <c r="F13" s="33" t="s">
        <v>1322</v>
      </c>
      <c r="G13" s="33">
        <v>50</v>
      </c>
      <c r="H13" s="33">
        <v>46</v>
      </c>
      <c r="I13" s="33">
        <v>4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</v>
      </c>
      <c r="Q13" s="33" t="s">
        <v>2114</v>
      </c>
      <c r="R13" s="33">
        <v>46</v>
      </c>
    </row>
    <row r="14" spans="1:18" x14ac:dyDescent="0.15">
      <c r="A14" s="20" t="s">
        <v>1776</v>
      </c>
      <c r="B14" s="33" t="s">
        <v>25</v>
      </c>
      <c r="C14" s="43" t="s">
        <v>182</v>
      </c>
      <c r="D14" s="43" t="s">
        <v>2329</v>
      </c>
      <c r="E14" s="33" t="s">
        <v>1322</v>
      </c>
      <c r="F14" s="33" t="s">
        <v>1322</v>
      </c>
      <c r="G14" s="33">
        <v>50</v>
      </c>
      <c r="H14" s="33">
        <v>46</v>
      </c>
      <c r="I14" s="33">
        <v>4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 t="s">
        <v>2114</v>
      </c>
      <c r="R14" s="33">
        <v>46</v>
      </c>
    </row>
    <row r="15" spans="1:18" x14ac:dyDescent="0.15">
      <c r="A15" s="20"/>
      <c r="B15" s="33"/>
      <c r="C15" s="43" t="s">
        <v>2925</v>
      </c>
      <c r="D15" s="43"/>
      <c r="E15" s="33"/>
      <c r="F15" s="33"/>
      <c r="G15" s="33">
        <f>SUM(G7:G14)</f>
        <v>350</v>
      </c>
      <c r="H15" s="33">
        <f t="shared" ref="H15:O15" si="0">SUM(H7:H14)</f>
        <v>326</v>
      </c>
      <c r="I15" s="33">
        <f t="shared" si="0"/>
        <v>24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  <c r="P15" s="33"/>
      <c r="Q15" s="33"/>
      <c r="R15" s="33"/>
    </row>
    <row r="16" spans="1:18" x14ac:dyDescent="0.15">
      <c r="A16" s="20" t="s">
        <v>1776</v>
      </c>
      <c r="B16" s="33" t="s">
        <v>25</v>
      </c>
      <c r="C16" s="43" t="s">
        <v>462</v>
      </c>
      <c r="D16" s="43" t="s">
        <v>763</v>
      </c>
      <c r="E16" s="33" t="s">
        <v>1193</v>
      </c>
      <c r="F16" s="33" t="s">
        <v>2620</v>
      </c>
      <c r="G16" s="33">
        <v>0</v>
      </c>
      <c r="H16" s="33">
        <v>0</v>
      </c>
      <c r="I16" s="33">
        <v>0</v>
      </c>
      <c r="J16" s="33">
        <v>26</v>
      </c>
      <c r="K16" s="33">
        <v>26</v>
      </c>
      <c r="L16" s="33">
        <v>0</v>
      </c>
      <c r="M16" s="33">
        <v>26</v>
      </c>
      <c r="N16" s="33">
        <v>26</v>
      </c>
      <c r="O16" s="33">
        <v>0</v>
      </c>
      <c r="P16" s="33"/>
      <c r="Q16" s="33" t="s">
        <v>433</v>
      </c>
      <c r="R16" s="33">
        <v>0</v>
      </c>
    </row>
    <row r="17" spans="1:18" x14ac:dyDescent="0.15">
      <c r="A17" s="20" t="s">
        <v>1776</v>
      </c>
      <c r="B17" s="33" t="s">
        <v>25</v>
      </c>
      <c r="C17" s="43" t="s">
        <v>462</v>
      </c>
      <c r="D17" s="43" t="s">
        <v>700</v>
      </c>
      <c r="E17" s="33" t="s">
        <v>1193</v>
      </c>
      <c r="F17" s="33" t="s">
        <v>2620</v>
      </c>
      <c r="G17" s="33">
        <v>0</v>
      </c>
      <c r="H17" s="33">
        <v>0</v>
      </c>
      <c r="I17" s="33">
        <v>0</v>
      </c>
      <c r="J17" s="33">
        <v>39</v>
      </c>
      <c r="K17" s="33">
        <v>39</v>
      </c>
      <c r="L17" s="33">
        <v>0</v>
      </c>
      <c r="M17" s="33">
        <v>31</v>
      </c>
      <c r="N17" s="33">
        <v>31</v>
      </c>
      <c r="O17" s="33">
        <v>0</v>
      </c>
      <c r="P17" s="33">
        <v>13</v>
      </c>
      <c r="Q17" s="33" t="s">
        <v>2616</v>
      </c>
      <c r="R17" s="33">
        <v>8</v>
      </c>
    </row>
    <row r="18" spans="1:18" x14ac:dyDescent="0.15">
      <c r="A18" s="20"/>
      <c r="B18" s="33"/>
      <c r="C18" s="43" t="s">
        <v>2926</v>
      </c>
      <c r="D18" s="43"/>
      <c r="E18" s="33"/>
      <c r="F18" s="33"/>
      <c r="G18" s="33">
        <f>SUM(G16:G17)</f>
        <v>0</v>
      </c>
      <c r="H18" s="33">
        <f t="shared" ref="H18:O18" si="1">SUM(H16:H17)</f>
        <v>0</v>
      </c>
      <c r="I18" s="33">
        <f t="shared" si="1"/>
        <v>0</v>
      </c>
      <c r="J18" s="33">
        <f t="shared" si="1"/>
        <v>65</v>
      </c>
      <c r="K18" s="33">
        <f t="shared" si="1"/>
        <v>65</v>
      </c>
      <c r="L18" s="33">
        <f t="shared" si="1"/>
        <v>0</v>
      </c>
      <c r="M18" s="33">
        <f t="shared" si="1"/>
        <v>57</v>
      </c>
      <c r="N18" s="33">
        <f t="shared" si="1"/>
        <v>57</v>
      </c>
      <c r="O18" s="33">
        <f t="shared" si="1"/>
        <v>0</v>
      </c>
      <c r="P18" s="33"/>
      <c r="Q18" s="33"/>
      <c r="R18" s="33"/>
    </row>
    <row r="19" spans="1:18" x14ac:dyDescent="0.15">
      <c r="A19" s="20" t="s">
        <v>1776</v>
      </c>
      <c r="B19" s="33" t="s">
        <v>25</v>
      </c>
      <c r="C19" s="43" t="s">
        <v>191</v>
      </c>
      <c r="D19" s="43" t="s">
        <v>2911</v>
      </c>
      <c r="E19" s="33" t="s">
        <v>1193</v>
      </c>
      <c r="F19" s="33" t="s">
        <v>1193</v>
      </c>
      <c r="G19" s="33">
        <v>57</v>
      </c>
      <c r="H19" s="33">
        <v>48</v>
      </c>
      <c r="I19" s="33">
        <v>9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10</v>
      </c>
      <c r="Q19" s="33" t="s">
        <v>1954</v>
      </c>
      <c r="R19" s="33">
        <v>57</v>
      </c>
    </row>
    <row r="20" spans="1:18" x14ac:dyDescent="0.15">
      <c r="A20" s="20" t="s">
        <v>1776</v>
      </c>
      <c r="B20" s="33" t="s">
        <v>25</v>
      </c>
      <c r="C20" s="43" t="s">
        <v>191</v>
      </c>
      <c r="D20" s="43" t="s">
        <v>2912</v>
      </c>
      <c r="E20" s="33" t="s">
        <v>1193</v>
      </c>
      <c r="F20" s="33" t="s">
        <v>1193</v>
      </c>
      <c r="G20" s="33">
        <v>57</v>
      </c>
      <c r="H20" s="33">
        <v>57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10</v>
      </c>
      <c r="Q20" s="33" t="s">
        <v>1954</v>
      </c>
      <c r="R20" s="33">
        <v>57</v>
      </c>
    </row>
    <row r="21" spans="1:18" x14ac:dyDescent="0.15">
      <c r="A21" s="20" t="s">
        <v>1776</v>
      </c>
      <c r="B21" s="33" t="s">
        <v>25</v>
      </c>
      <c r="C21" s="43" t="s">
        <v>191</v>
      </c>
      <c r="D21" s="43" t="s">
        <v>2913</v>
      </c>
      <c r="E21" s="33" t="s">
        <v>1193</v>
      </c>
      <c r="F21" s="33" t="s">
        <v>1193</v>
      </c>
      <c r="G21" s="33">
        <v>0</v>
      </c>
      <c r="H21" s="33">
        <v>0</v>
      </c>
      <c r="I21" s="33">
        <v>0</v>
      </c>
      <c r="J21" s="33">
        <v>52</v>
      </c>
      <c r="K21" s="33">
        <v>52</v>
      </c>
      <c r="L21" s="33">
        <v>0</v>
      </c>
      <c r="M21" s="33">
        <v>0</v>
      </c>
      <c r="N21" s="33">
        <v>0</v>
      </c>
      <c r="O21" s="33">
        <v>0</v>
      </c>
      <c r="P21" s="33">
        <v>13</v>
      </c>
      <c r="Q21" s="33" t="s">
        <v>2616</v>
      </c>
      <c r="R21" s="33">
        <v>52</v>
      </c>
    </row>
    <row r="22" spans="1:18" x14ac:dyDescent="0.15">
      <c r="A22" s="20"/>
      <c r="B22" s="33" t="s">
        <v>25</v>
      </c>
      <c r="C22" s="43" t="s">
        <v>191</v>
      </c>
      <c r="D22" s="43" t="s">
        <v>2914</v>
      </c>
      <c r="E22" s="33" t="s">
        <v>1193</v>
      </c>
      <c r="F22" s="33" t="s">
        <v>1193</v>
      </c>
      <c r="G22" s="33">
        <v>0</v>
      </c>
      <c r="H22" s="33">
        <v>0</v>
      </c>
      <c r="I22" s="33">
        <v>0</v>
      </c>
      <c r="J22" s="33">
        <v>50</v>
      </c>
      <c r="K22" s="33">
        <v>50</v>
      </c>
      <c r="L22" s="33">
        <v>0</v>
      </c>
      <c r="M22" s="33">
        <v>0</v>
      </c>
      <c r="N22" s="33">
        <v>0</v>
      </c>
      <c r="O22" s="33">
        <v>0</v>
      </c>
      <c r="P22" s="33">
        <v>13</v>
      </c>
      <c r="Q22" s="33" t="s">
        <v>2616</v>
      </c>
      <c r="R22" s="33">
        <v>50</v>
      </c>
    </row>
    <row r="23" spans="1:18" x14ac:dyDescent="0.15">
      <c r="A23" s="20" t="s">
        <v>1776</v>
      </c>
      <c r="B23" s="33" t="s">
        <v>25</v>
      </c>
      <c r="C23" s="43" t="s">
        <v>191</v>
      </c>
      <c r="D23" s="43" t="s">
        <v>2915</v>
      </c>
      <c r="E23" s="33" t="s">
        <v>2637</v>
      </c>
      <c r="F23" s="33" t="s">
        <v>1322</v>
      </c>
      <c r="G23" s="33">
        <v>20</v>
      </c>
      <c r="H23" s="33">
        <v>0</v>
      </c>
      <c r="I23" s="33">
        <v>20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 t="s">
        <v>433</v>
      </c>
      <c r="R23" s="33">
        <v>0</v>
      </c>
    </row>
    <row r="24" spans="1:18" x14ac:dyDescent="0.15">
      <c r="A24" s="20"/>
      <c r="B24" s="33"/>
      <c r="C24" s="43" t="s">
        <v>2927</v>
      </c>
      <c r="D24" s="43"/>
      <c r="E24" s="33"/>
      <c r="F24" s="33"/>
      <c r="G24" s="33">
        <f>SUM(G19:G23)</f>
        <v>134</v>
      </c>
      <c r="H24" s="33">
        <f t="shared" ref="H24:O24" si="2">SUM(H19:H23)</f>
        <v>105</v>
      </c>
      <c r="I24" s="33">
        <f t="shared" si="2"/>
        <v>29</v>
      </c>
      <c r="J24" s="33">
        <f t="shared" si="2"/>
        <v>102</v>
      </c>
      <c r="K24" s="33">
        <f t="shared" si="2"/>
        <v>102</v>
      </c>
      <c r="L24" s="33">
        <f t="shared" si="2"/>
        <v>0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33"/>
      <c r="Q24" s="33"/>
      <c r="R24" s="33"/>
    </row>
    <row r="25" spans="1:18" x14ac:dyDescent="0.15">
      <c r="A25" s="20" t="s">
        <v>1776</v>
      </c>
      <c r="B25" s="33" t="s">
        <v>25</v>
      </c>
      <c r="C25" s="43" t="s">
        <v>111</v>
      </c>
      <c r="D25" s="43" t="s">
        <v>667</v>
      </c>
      <c r="E25" s="33" t="s">
        <v>1193</v>
      </c>
      <c r="F25" s="33" t="s">
        <v>1193</v>
      </c>
      <c r="G25" s="33">
        <v>0</v>
      </c>
      <c r="H25" s="33">
        <v>0</v>
      </c>
      <c r="I25" s="33">
        <v>0</v>
      </c>
      <c r="J25" s="33">
        <v>60</v>
      </c>
      <c r="K25" s="33">
        <v>60</v>
      </c>
      <c r="L25" s="33">
        <v>0</v>
      </c>
      <c r="M25" s="33">
        <v>0</v>
      </c>
      <c r="N25" s="33">
        <v>0</v>
      </c>
      <c r="O25" s="33">
        <v>0</v>
      </c>
      <c r="P25" s="33">
        <v>12</v>
      </c>
      <c r="Q25" s="33" t="s">
        <v>1957</v>
      </c>
      <c r="R25" s="33">
        <v>60</v>
      </c>
    </row>
    <row r="26" spans="1:18" x14ac:dyDescent="0.15">
      <c r="A26" s="20"/>
      <c r="B26" s="33"/>
      <c r="C26" s="43" t="s">
        <v>2928</v>
      </c>
      <c r="D26" s="43"/>
      <c r="E26" s="33"/>
      <c r="F26" s="33"/>
      <c r="G26" s="33">
        <f>SUM(G25)</f>
        <v>0</v>
      </c>
      <c r="H26" s="33">
        <f t="shared" ref="H26:O26" si="3">SUM(H25)</f>
        <v>0</v>
      </c>
      <c r="I26" s="33">
        <f t="shared" si="3"/>
        <v>0</v>
      </c>
      <c r="J26" s="33">
        <f t="shared" si="3"/>
        <v>60</v>
      </c>
      <c r="K26" s="33">
        <f t="shared" si="3"/>
        <v>60</v>
      </c>
      <c r="L26" s="33">
        <f t="shared" si="3"/>
        <v>0</v>
      </c>
      <c r="M26" s="33">
        <f t="shared" si="3"/>
        <v>0</v>
      </c>
      <c r="N26" s="33">
        <f t="shared" si="3"/>
        <v>0</v>
      </c>
      <c r="O26" s="33">
        <f t="shared" si="3"/>
        <v>0</v>
      </c>
      <c r="P26" s="33"/>
      <c r="Q26" s="33"/>
      <c r="R26" s="33"/>
    </row>
    <row r="27" spans="1:18" x14ac:dyDescent="0.15">
      <c r="A27" s="20" t="s">
        <v>1776</v>
      </c>
      <c r="B27" s="33" t="s">
        <v>25</v>
      </c>
      <c r="C27" s="43" t="s">
        <v>319</v>
      </c>
      <c r="D27" s="43" t="s">
        <v>493</v>
      </c>
      <c r="E27" s="33" t="s">
        <v>1193</v>
      </c>
      <c r="F27" s="33" t="s">
        <v>1193</v>
      </c>
      <c r="G27" s="33">
        <v>0</v>
      </c>
      <c r="H27" s="33">
        <v>0</v>
      </c>
      <c r="I27" s="33">
        <v>0</v>
      </c>
      <c r="J27" s="33">
        <v>58</v>
      </c>
      <c r="K27" s="33">
        <v>58</v>
      </c>
      <c r="L27" s="33">
        <v>0</v>
      </c>
      <c r="M27" s="33">
        <v>0</v>
      </c>
      <c r="N27" s="33">
        <v>0</v>
      </c>
      <c r="O27" s="33">
        <v>0</v>
      </c>
      <c r="P27" s="33">
        <v>13</v>
      </c>
      <c r="Q27" s="33" t="s">
        <v>2616</v>
      </c>
      <c r="R27" s="33">
        <v>58</v>
      </c>
    </row>
    <row r="28" spans="1:18" x14ac:dyDescent="0.15">
      <c r="A28" s="20"/>
      <c r="B28" s="33"/>
      <c r="C28" s="43" t="s">
        <v>2929</v>
      </c>
      <c r="D28" s="43"/>
      <c r="E28" s="33"/>
      <c r="F28" s="33"/>
      <c r="G28" s="33">
        <f>SUM(G27)</f>
        <v>0</v>
      </c>
      <c r="H28" s="33">
        <f t="shared" ref="H28:O28" si="4">SUM(H27)</f>
        <v>0</v>
      </c>
      <c r="I28" s="33">
        <f t="shared" si="4"/>
        <v>0</v>
      </c>
      <c r="J28" s="33">
        <f t="shared" si="4"/>
        <v>58</v>
      </c>
      <c r="K28" s="33">
        <f t="shared" si="4"/>
        <v>58</v>
      </c>
      <c r="L28" s="33">
        <f t="shared" si="4"/>
        <v>0</v>
      </c>
      <c r="M28" s="33">
        <f t="shared" si="4"/>
        <v>0</v>
      </c>
      <c r="N28" s="33">
        <f t="shared" si="4"/>
        <v>0</v>
      </c>
      <c r="O28" s="33">
        <f t="shared" si="4"/>
        <v>0</v>
      </c>
      <c r="P28" s="33"/>
      <c r="Q28" s="33"/>
      <c r="R28" s="33"/>
    </row>
    <row r="29" spans="1:18" x14ac:dyDescent="0.15">
      <c r="A29" s="20" t="s">
        <v>1776</v>
      </c>
      <c r="B29" s="33" t="s">
        <v>25</v>
      </c>
      <c r="C29" s="43" t="s">
        <v>290</v>
      </c>
      <c r="D29" s="43" t="s">
        <v>1091</v>
      </c>
      <c r="E29" s="33" t="s">
        <v>1322</v>
      </c>
      <c r="F29" s="33" t="s">
        <v>1322</v>
      </c>
      <c r="G29" s="33">
        <v>42</v>
      </c>
      <c r="H29" s="33">
        <v>42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8</v>
      </c>
      <c r="Q29" s="33" t="s">
        <v>2638</v>
      </c>
      <c r="R29" s="33">
        <v>42</v>
      </c>
    </row>
    <row r="30" spans="1:18" x14ac:dyDescent="0.15">
      <c r="A30" s="20" t="s">
        <v>1776</v>
      </c>
      <c r="B30" s="33" t="s">
        <v>25</v>
      </c>
      <c r="C30" s="43" t="s">
        <v>290</v>
      </c>
      <c r="D30" s="43" t="s">
        <v>1092</v>
      </c>
      <c r="E30" s="33" t="s">
        <v>1322</v>
      </c>
      <c r="F30" s="33" t="s">
        <v>1322</v>
      </c>
      <c r="G30" s="33">
        <v>42</v>
      </c>
      <c r="H30" s="33">
        <v>42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8</v>
      </c>
      <c r="Q30" s="33" t="s">
        <v>2638</v>
      </c>
      <c r="R30" s="33">
        <v>42</v>
      </c>
    </row>
    <row r="31" spans="1:18" x14ac:dyDescent="0.15">
      <c r="A31" s="20" t="s">
        <v>1776</v>
      </c>
      <c r="B31" s="33" t="s">
        <v>25</v>
      </c>
      <c r="C31" s="43" t="s">
        <v>290</v>
      </c>
      <c r="D31" s="43" t="s">
        <v>1093</v>
      </c>
      <c r="E31" s="33" t="s">
        <v>1322</v>
      </c>
      <c r="F31" s="33" t="s">
        <v>1322</v>
      </c>
      <c r="G31" s="33">
        <v>40</v>
      </c>
      <c r="H31" s="33">
        <v>40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8</v>
      </c>
      <c r="Q31" s="33" t="s">
        <v>2638</v>
      </c>
      <c r="R31" s="33">
        <v>40</v>
      </c>
    </row>
    <row r="32" spans="1:18" x14ac:dyDescent="0.15">
      <c r="A32" s="20"/>
      <c r="B32" s="33"/>
      <c r="C32" s="43" t="s">
        <v>2930</v>
      </c>
      <c r="D32" s="43"/>
      <c r="E32" s="33"/>
      <c r="F32" s="33"/>
      <c r="G32" s="33">
        <f>SUM(G29:G31)</f>
        <v>124</v>
      </c>
      <c r="H32" s="33">
        <f t="shared" ref="H32:O32" si="5">SUM(H29:H31)</f>
        <v>124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3">
        <f t="shared" si="5"/>
        <v>0</v>
      </c>
      <c r="N32" s="33">
        <f t="shared" si="5"/>
        <v>0</v>
      </c>
      <c r="O32" s="33">
        <f t="shared" si="5"/>
        <v>0</v>
      </c>
      <c r="P32" s="33"/>
      <c r="Q32" s="33"/>
      <c r="R32" s="33"/>
    </row>
    <row r="33" spans="1:18" x14ac:dyDescent="0.15">
      <c r="A33" s="20" t="s">
        <v>1776</v>
      </c>
      <c r="B33" s="33" t="s">
        <v>25</v>
      </c>
      <c r="C33" s="43" t="s">
        <v>286</v>
      </c>
      <c r="D33" s="43" t="s">
        <v>2916</v>
      </c>
      <c r="E33" s="33" t="s">
        <v>2637</v>
      </c>
      <c r="F33" s="33" t="s">
        <v>2637</v>
      </c>
      <c r="G33" s="33">
        <v>23</v>
      </c>
      <c r="H33" s="33">
        <v>0</v>
      </c>
      <c r="I33" s="33">
        <v>23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/>
      <c r="Q33" s="33" t="s">
        <v>433</v>
      </c>
      <c r="R33" s="33">
        <v>0</v>
      </c>
    </row>
    <row r="34" spans="1:18" x14ac:dyDescent="0.15">
      <c r="A34" s="20"/>
      <c r="B34" s="33"/>
      <c r="C34" s="43" t="s">
        <v>2931</v>
      </c>
      <c r="D34" s="43"/>
      <c r="E34" s="33"/>
      <c r="F34" s="33"/>
      <c r="G34" s="33">
        <f>SUM(G33)</f>
        <v>23</v>
      </c>
      <c r="H34" s="33">
        <f t="shared" ref="H34:O34" si="6">SUM(H33)</f>
        <v>0</v>
      </c>
      <c r="I34" s="33">
        <f t="shared" si="6"/>
        <v>23</v>
      </c>
      <c r="J34" s="33">
        <f t="shared" si="6"/>
        <v>0</v>
      </c>
      <c r="K34" s="33">
        <f t="shared" si="6"/>
        <v>0</v>
      </c>
      <c r="L34" s="33">
        <f t="shared" si="6"/>
        <v>0</v>
      </c>
      <c r="M34" s="33">
        <f t="shared" si="6"/>
        <v>0</v>
      </c>
      <c r="N34" s="33">
        <f t="shared" si="6"/>
        <v>0</v>
      </c>
      <c r="O34" s="33">
        <f t="shared" si="6"/>
        <v>0</v>
      </c>
      <c r="P34" s="33"/>
      <c r="Q34" s="33"/>
      <c r="R34" s="33"/>
    </row>
    <row r="35" spans="1:18" x14ac:dyDescent="0.15">
      <c r="A35" s="20" t="s">
        <v>1776</v>
      </c>
      <c r="B35" s="33" t="s">
        <v>25</v>
      </c>
      <c r="C35" s="43" t="s">
        <v>120</v>
      </c>
      <c r="D35" s="43" t="s">
        <v>492</v>
      </c>
      <c r="E35" s="33" t="s">
        <v>1322</v>
      </c>
      <c r="F35" s="33" t="s">
        <v>1322</v>
      </c>
      <c r="G35" s="33">
        <v>30</v>
      </c>
      <c r="H35" s="33">
        <v>30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10</v>
      </c>
      <c r="Q35" s="33" t="s">
        <v>1954</v>
      </c>
      <c r="R35" s="33">
        <v>30</v>
      </c>
    </row>
    <row r="36" spans="1:18" x14ac:dyDescent="0.15">
      <c r="A36" s="20" t="s">
        <v>1776</v>
      </c>
      <c r="B36" s="33" t="s">
        <v>25</v>
      </c>
      <c r="C36" s="43" t="s">
        <v>120</v>
      </c>
      <c r="D36" s="43" t="s">
        <v>2917</v>
      </c>
      <c r="E36" s="33" t="s">
        <v>1193</v>
      </c>
      <c r="F36" s="33" t="s">
        <v>1193</v>
      </c>
      <c r="G36" s="33">
        <v>0</v>
      </c>
      <c r="H36" s="33">
        <v>0</v>
      </c>
      <c r="I36" s="33">
        <v>0</v>
      </c>
      <c r="J36" s="33">
        <v>30</v>
      </c>
      <c r="K36" s="33">
        <v>30</v>
      </c>
      <c r="L36" s="33">
        <v>0</v>
      </c>
      <c r="M36" s="33">
        <v>0</v>
      </c>
      <c r="N36" s="33">
        <v>0</v>
      </c>
      <c r="O36" s="33">
        <v>0</v>
      </c>
      <c r="P36" s="33">
        <v>12</v>
      </c>
      <c r="Q36" s="33" t="s">
        <v>1957</v>
      </c>
      <c r="R36" s="33">
        <v>30</v>
      </c>
    </row>
    <row r="37" spans="1:18" x14ac:dyDescent="0.15">
      <c r="A37" s="20" t="s">
        <v>1776</v>
      </c>
      <c r="B37" s="33" t="s">
        <v>25</v>
      </c>
      <c r="C37" s="43" t="s">
        <v>120</v>
      </c>
      <c r="D37" s="43" t="s">
        <v>982</v>
      </c>
      <c r="E37" s="33" t="s">
        <v>1193</v>
      </c>
      <c r="F37" s="33" t="s">
        <v>1193</v>
      </c>
      <c r="G37" s="33">
        <v>0</v>
      </c>
      <c r="H37" s="33">
        <v>0</v>
      </c>
      <c r="I37" s="33">
        <v>0</v>
      </c>
      <c r="J37" s="33">
        <v>60</v>
      </c>
      <c r="K37" s="33">
        <v>60</v>
      </c>
      <c r="L37" s="33">
        <v>0</v>
      </c>
      <c r="M37" s="33">
        <v>0</v>
      </c>
      <c r="N37" s="33">
        <v>0</v>
      </c>
      <c r="O37" s="33">
        <v>0</v>
      </c>
      <c r="P37" s="33">
        <v>12</v>
      </c>
      <c r="Q37" s="33" t="s">
        <v>1957</v>
      </c>
      <c r="R37" s="33">
        <v>60</v>
      </c>
    </row>
    <row r="38" spans="1:18" x14ac:dyDescent="0.15">
      <c r="A38" s="20" t="s">
        <v>1776</v>
      </c>
      <c r="B38" s="33" t="s">
        <v>25</v>
      </c>
      <c r="C38" s="43" t="s">
        <v>120</v>
      </c>
      <c r="D38" s="43" t="s">
        <v>2918</v>
      </c>
      <c r="E38" s="33" t="s">
        <v>1193</v>
      </c>
      <c r="F38" s="33" t="s">
        <v>1193</v>
      </c>
      <c r="G38" s="33">
        <v>0</v>
      </c>
      <c r="H38" s="33">
        <v>0</v>
      </c>
      <c r="I38" s="33">
        <v>0</v>
      </c>
      <c r="J38" s="33">
        <v>60</v>
      </c>
      <c r="K38" s="33">
        <v>60</v>
      </c>
      <c r="L38" s="33">
        <v>0</v>
      </c>
      <c r="M38" s="33">
        <v>60</v>
      </c>
      <c r="N38" s="33">
        <v>60</v>
      </c>
      <c r="O38" s="33">
        <v>0</v>
      </c>
      <c r="P38" s="33"/>
      <c r="Q38" s="33" t="s">
        <v>433</v>
      </c>
      <c r="R38" s="33"/>
    </row>
    <row r="39" spans="1:18" x14ac:dyDescent="0.15">
      <c r="A39" s="20"/>
      <c r="B39" s="33"/>
      <c r="C39" s="43" t="s">
        <v>2932</v>
      </c>
      <c r="D39" s="43"/>
      <c r="E39" s="33"/>
      <c r="F39" s="33"/>
      <c r="G39" s="33">
        <f>SUM(G35:G38)</f>
        <v>30</v>
      </c>
      <c r="H39" s="33">
        <f t="shared" ref="H39:O39" si="7">SUM(H35:H38)</f>
        <v>30</v>
      </c>
      <c r="I39" s="33">
        <f t="shared" si="7"/>
        <v>0</v>
      </c>
      <c r="J39" s="33">
        <f t="shared" si="7"/>
        <v>150</v>
      </c>
      <c r="K39" s="33">
        <f t="shared" si="7"/>
        <v>150</v>
      </c>
      <c r="L39" s="33">
        <f t="shared" si="7"/>
        <v>0</v>
      </c>
      <c r="M39" s="33">
        <f t="shared" si="7"/>
        <v>60</v>
      </c>
      <c r="N39" s="33">
        <f t="shared" si="7"/>
        <v>60</v>
      </c>
      <c r="O39" s="33">
        <f t="shared" si="7"/>
        <v>0</v>
      </c>
      <c r="P39" s="33"/>
      <c r="Q39" s="33"/>
      <c r="R39" s="33"/>
    </row>
    <row r="40" spans="1:18" x14ac:dyDescent="0.15">
      <c r="A40" s="20" t="s">
        <v>1776</v>
      </c>
      <c r="B40" s="33" t="s">
        <v>25</v>
      </c>
      <c r="C40" s="43" t="s">
        <v>445</v>
      </c>
      <c r="D40" s="43" t="s">
        <v>667</v>
      </c>
      <c r="E40" s="33" t="s">
        <v>1193</v>
      </c>
      <c r="F40" s="33" t="s">
        <v>1193</v>
      </c>
      <c r="G40" s="33">
        <v>39</v>
      </c>
      <c r="H40" s="33">
        <v>39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22</v>
      </c>
      <c r="Q40" s="33" t="s">
        <v>2644</v>
      </c>
      <c r="R40" s="33">
        <v>39</v>
      </c>
    </row>
    <row r="41" spans="1:18" x14ac:dyDescent="0.15">
      <c r="A41" s="20" t="s">
        <v>1776</v>
      </c>
      <c r="B41" s="33" t="s">
        <v>25</v>
      </c>
      <c r="C41" s="43" t="s">
        <v>445</v>
      </c>
      <c r="D41" s="43" t="s">
        <v>2175</v>
      </c>
      <c r="E41" s="33" t="s">
        <v>1323</v>
      </c>
      <c r="F41" s="33" t="s">
        <v>1323</v>
      </c>
      <c r="G41" s="33">
        <v>43</v>
      </c>
      <c r="H41" s="33">
        <v>43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10</v>
      </c>
      <c r="Q41" s="33" t="s">
        <v>1954</v>
      </c>
      <c r="R41" s="33">
        <v>43</v>
      </c>
    </row>
    <row r="42" spans="1:18" x14ac:dyDescent="0.15">
      <c r="A42" s="20" t="s">
        <v>1776</v>
      </c>
      <c r="B42" s="33" t="s">
        <v>25</v>
      </c>
      <c r="C42" s="43" t="s">
        <v>445</v>
      </c>
      <c r="D42" s="43" t="s">
        <v>668</v>
      </c>
      <c r="E42" s="33" t="s">
        <v>1193</v>
      </c>
      <c r="F42" s="33" t="s">
        <v>1193</v>
      </c>
      <c r="G42" s="33">
        <v>0</v>
      </c>
      <c r="H42" s="33">
        <v>0</v>
      </c>
      <c r="I42" s="33">
        <v>0</v>
      </c>
      <c r="J42" s="33">
        <v>36</v>
      </c>
      <c r="K42" s="33">
        <v>36</v>
      </c>
      <c r="L42" s="33">
        <v>0</v>
      </c>
      <c r="M42" s="33">
        <v>0</v>
      </c>
      <c r="N42" s="33">
        <v>0</v>
      </c>
      <c r="O42" s="33">
        <v>0</v>
      </c>
      <c r="P42" s="33">
        <v>13</v>
      </c>
      <c r="Q42" s="33" t="s">
        <v>2616</v>
      </c>
      <c r="R42" s="33">
        <v>36</v>
      </c>
    </row>
    <row r="43" spans="1:18" x14ac:dyDescent="0.15">
      <c r="A43" s="20" t="s">
        <v>1776</v>
      </c>
      <c r="B43" s="33" t="s">
        <v>25</v>
      </c>
      <c r="C43" s="43" t="s">
        <v>445</v>
      </c>
      <c r="D43" s="43" t="s">
        <v>774</v>
      </c>
      <c r="E43" s="33" t="s">
        <v>1193</v>
      </c>
      <c r="F43" s="33" t="s">
        <v>1193</v>
      </c>
      <c r="G43" s="33">
        <v>0</v>
      </c>
      <c r="H43" s="33">
        <v>0</v>
      </c>
      <c r="I43" s="33">
        <v>0</v>
      </c>
      <c r="J43" s="33">
        <v>32</v>
      </c>
      <c r="K43" s="33">
        <v>32</v>
      </c>
      <c r="L43" s="33">
        <v>0</v>
      </c>
      <c r="M43" s="33">
        <v>0</v>
      </c>
      <c r="N43" s="33">
        <v>0</v>
      </c>
      <c r="O43" s="33">
        <v>0</v>
      </c>
      <c r="P43" s="33">
        <v>13</v>
      </c>
      <c r="Q43" s="33" t="s">
        <v>2616</v>
      </c>
      <c r="R43" s="33">
        <v>32</v>
      </c>
    </row>
    <row r="44" spans="1:18" x14ac:dyDescent="0.15">
      <c r="A44" s="20"/>
      <c r="B44" s="33"/>
      <c r="C44" s="43" t="s">
        <v>2933</v>
      </c>
      <c r="D44" s="43"/>
      <c r="E44" s="33"/>
      <c r="F44" s="33"/>
      <c r="G44" s="33">
        <f>SUM(G40:G43)</f>
        <v>82</v>
      </c>
      <c r="H44" s="33">
        <f t="shared" ref="H44:O44" si="8">SUM(H40:H43)</f>
        <v>82</v>
      </c>
      <c r="I44" s="33">
        <f t="shared" si="8"/>
        <v>0</v>
      </c>
      <c r="J44" s="33">
        <f t="shared" si="8"/>
        <v>68</v>
      </c>
      <c r="K44" s="33">
        <f t="shared" si="8"/>
        <v>68</v>
      </c>
      <c r="L44" s="33">
        <f t="shared" si="8"/>
        <v>0</v>
      </c>
      <c r="M44" s="33">
        <f t="shared" si="8"/>
        <v>0</v>
      </c>
      <c r="N44" s="33">
        <f t="shared" si="8"/>
        <v>0</v>
      </c>
      <c r="O44" s="33">
        <f t="shared" si="8"/>
        <v>0</v>
      </c>
      <c r="P44" s="33"/>
      <c r="Q44" s="33"/>
      <c r="R44" s="33"/>
    </row>
    <row r="45" spans="1:18" x14ac:dyDescent="0.15">
      <c r="A45" s="20" t="s">
        <v>1776</v>
      </c>
      <c r="B45" s="33" t="s">
        <v>25</v>
      </c>
      <c r="C45" s="43" t="s">
        <v>2919</v>
      </c>
      <c r="D45" s="43" t="s">
        <v>492</v>
      </c>
      <c r="E45" s="33" t="s">
        <v>1323</v>
      </c>
      <c r="F45" s="33" t="s">
        <v>1323</v>
      </c>
      <c r="G45" s="33">
        <v>30</v>
      </c>
      <c r="H45" s="33">
        <v>30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53</v>
      </c>
      <c r="Q45" s="33" t="s">
        <v>693</v>
      </c>
      <c r="R45" s="33">
        <v>30</v>
      </c>
    </row>
    <row r="46" spans="1:18" x14ac:dyDescent="0.15">
      <c r="A46" s="20" t="s">
        <v>1776</v>
      </c>
      <c r="B46" s="33" t="s">
        <v>25</v>
      </c>
      <c r="C46" s="43" t="s">
        <v>2919</v>
      </c>
      <c r="D46" s="43" t="s">
        <v>493</v>
      </c>
      <c r="E46" s="33" t="s">
        <v>1193</v>
      </c>
      <c r="F46" s="33" t="s">
        <v>1193</v>
      </c>
      <c r="G46" s="33">
        <v>0</v>
      </c>
      <c r="H46" s="33">
        <v>0</v>
      </c>
      <c r="I46" s="33">
        <v>0</v>
      </c>
      <c r="J46" s="33">
        <v>40</v>
      </c>
      <c r="K46" s="33">
        <v>40</v>
      </c>
      <c r="L46" s="33">
        <v>0</v>
      </c>
      <c r="M46" s="33">
        <v>0</v>
      </c>
      <c r="N46" s="33">
        <v>0</v>
      </c>
      <c r="O46" s="33">
        <v>0</v>
      </c>
      <c r="P46" s="33">
        <v>12</v>
      </c>
      <c r="Q46" s="33" t="s">
        <v>1957</v>
      </c>
      <c r="R46" s="33">
        <v>40</v>
      </c>
    </row>
    <row r="47" spans="1:18" x14ac:dyDescent="0.15">
      <c r="A47" s="20"/>
      <c r="B47" s="33"/>
      <c r="C47" s="43" t="s">
        <v>2919</v>
      </c>
      <c r="D47" s="43"/>
      <c r="E47" s="33"/>
      <c r="F47" s="33"/>
      <c r="G47" s="33">
        <f>SUM(G45:G46)</f>
        <v>30</v>
      </c>
      <c r="H47" s="33">
        <f t="shared" ref="H47:O47" si="9">SUM(H45:H46)</f>
        <v>30</v>
      </c>
      <c r="I47" s="33">
        <f t="shared" si="9"/>
        <v>0</v>
      </c>
      <c r="J47" s="33">
        <f t="shared" si="9"/>
        <v>40</v>
      </c>
      <c r="K47" s="33">
        <f t="shared" si="9"/>
        <v>40</v>
      </c>
      <c r="L47" s="33">
        <f t="shared" si="9"/>
        <v>0</v>
      </c>
      <c r="M47" s="33">
        <f t="shared" si="9"/>
        <v>0</v>
      </c>
      <c r="N47" s="33">
        <f t="shared" si="9"/>
        <v>0</v>
      </c>
      <c r="O47" s="33">
        <f t="shared" si="9"/>
        <v>0</v>
      </c>
      <c r="P47" s="33"/>
      <c r="Q47" s="33"/>
      <c r="R47" s="33"/>
    </row>
    <row r="48" spans="1:18" x14ac:dyDescent="0.15">
      <c r="A48" s="20" t="s">
        <v>1776</v>
      </c>
      <c r="B48" s="33" t="s">
        <v>25</v>
      </c>
      <c r="C48" s="43" t="s">
        <v>130</v>
      </c>
      <c r="D48" s="43" t="s">
        <v>679</v>
      </c>
      <c r="E48" s="33" t="s">
        <v>1193</v>
      </c>
      <c r="F48" s="33" t="s">
        <v>1193</v>
      </c>
      <c r="G48" s="33">
        <v>48</v>
      </c>
      <c r="H48" s="33">
        <v>48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21</v>
      </c>
      <c r="Q48" s="33" t="s">
        <v>2621</v>
      </c>
      <c r="R48" s="33">
        <v>48</v>
      </c>
    </row>
    <row r="49" spans="1:18" x14ac:dyDescent="0.15">
      <c r="A49" s="20" t="s">
        <v>1776</v>
      </c>
      <c r="B49" s="33" t="s">
        <v>25</v>
      </c>
      <c r="C49" s="43" t="s">
        <v>130</v>
      </c>
      <c r="D49" s="43" t="s">
        <v>680</v>
      </c>
      <c r="E49" s="33" t="s">
        <v>1193</v>
      </c>
      <c r="F49" s="33" t="s">
        <v>1193</v>
      </c>
      <c r="G49" s="33">
        <v>0</v>
      </c>
      <c r="H49" s="33">
        <v>0</v>
      </c>
      <c r="I49" s="33">
        <v>0</v>
      </c>
      <c r="J49" s="33">
        <v>48</v>
      </c>
      <c r="K49" s="33">
        <v>48</v>
      </c>
      <c r="L49" s="33">
        <v>0</v>
      </c>
      <c r="M49" s="33">
        <v>0</v>
      </c>
      <c r="N49" s="33">
        <v>0</v>
      </c>
      <c r="O49" s="33">
        <v>0</v>
      </c>
      <c r="P49" s="33">
        <v>12</v>
      </c>
      <c r="Q49" s="33" t="s">
        <v>1957</v>
      </c>
      <c r="R49" s="33">
        <v>48</v>
      </c>
    </row>
    <row r="50" spans="1:18" x14ac:dyDescent="0.15">
      <c r="A50" s="20" t="s">
        <v>1776</v>
      </c>
      <c r="B50" s="33" t="s">
        <v>25</v>
      </c>
      <c r="C50" s="43" t="s">
        <v>130</v>
      </c>
      <c r="D50" s="43" t="s">
        <v>681</v>
      </c>
      <c r="E50" s="33" t="s">
        <v>1323</v>
      </c>
      <c r="F50" s="33" t="s">
        <v>1323</v>
      </c>
      <c r="G50" s="33">
        <v>0</v>
      </c>
      <c r="H50" s="33">
        <v>0</v>
      </c>
      <c r="I50" s="33">
        <v>0</v>
      </c>
      <c r="J50" s="33">
        <v>48</v>
      </c>
      <c r="K50" s="33">
        <v>48</v>
      </c>
      <c r="L50" s="33">
        <v>0</v>
      </c>
      <c r="M50" s="33">
        <v>0</v>
      </c>
      <c r="N50" s="33">
        <v>0</v>
      </c>
      <c r="O50" s="33">
        <v>0</v>
      </c>
      <c r="P50" s="33">
        <v>50</v>
      </c>
      <c r="Q50" s="33" t="s">
        <v>2633</v>
      </c>
      <c r="R50" s="33">
        <v>48</v>
      </c>
    </row>
    <row r="51" spans="1:18" x14ac:dyDescent="0.15">
      <c r="A51" s="20"/>
      <c r="B51" s="33"/>
      <c r="C51" s="43" t="s">
        <v>2934</v>
      </c>
      <c r="D51" s="43"/>
      <c r="E51" s="33"/>
      <c r="F51" s="33"/>
      <c r="G51" s="33">
        <f>SUM(G48:G50)</f>
        <v>48</v>
      </c>
      <c r="H51" s="33">
        <f t="shared" ref="H51:O51" si="10">SUM(H48:H50)</f>
        <v>48</v>
      </c>
      <c r="I51" s="33">
        <f t="shared" si="10"/>
        <v>0</v>
      </c>
      <c r="J51" s="33">
        <f t="shared" si="10"/>
        <v>96</v>
      </c>
      <c r="K51" s="33">
        <f t="shared" si="10"/>
        <v>96</v>
      </c>
      <c r="L51" s="33">
        <f t="shared" si="10"/>
        <v>0</v>
      </c>
      <c r="M51" s="33">
        <f t="shared" si="10"/>
        <v>0</v>
      </c>
      <c r="N51" s="33">
        <f t="shared" si="10"/>
        <v>0</v>
      </c>
      <c r="O51" s="33">
        <f t="shared" si="10"/>
        <v>0</v>
      </c>
      <c r="P51" s="33"/>
      <c r="Q51" s="33"/>
      <c r="R51" s="33"/>
    </row>
    <row r="52" spans="1:18" x14ac:dyDescent="0.15">
      <c r="A52" s="20" t="s">
        <v>1776</v>
      </c>
      <c r="B52" s="33" t="s">
        <v>25</v>
      </c>
      <c r="C52" s="43" t="s">
        <v>364</v>
      </c>
      <c r="D52" s="43" t="s">
        <v>763</v>
      </c>
      <c r="E52" s="33" t="s">
        <v>1193</v>
      </c>
      <c r="F52" s="33" t="s">
        <v>1193</v>
      </c>
      <c r="G52" s="33">
        <v>26</v>
      </c>
      <c r="H52" s="33">
        <v>26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20</v>
      </c>
      <c r="Q52" s="33" t="s">
        <v>2646</v>
      </c>
      <c r="R52" s="33">
        <v>26</v>
      </c>
    </row>
    <row r="53" spans="1:18" x14ac:dyDescent="0.15">
      <c r="A53" s="20" t="s">
        <v>1776</v>
      </c>
      <c r="B53" s="33" t="s">
        <v>25</v>
      </c>
      <c r="C53" s="43" t="s">
        <v>364</v>
      </c>
      <c r="D53" s="43" t="s">
        <v>702</v>
      </c>
      <c r="E53" s="33" t="s">
        <v>1322</v>
      </c>
      <c r="F53" s="33" t="s">
        <v>1322</v>
      </c>
      <c r="G53" s="33">
        <v>47</v>
      </c>
      <c r="H53" s="33">
        <v>47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5</v>
      </c>
      <c r="Q53" s="33" t="s">
        <v>2625</v>
      </c>
      <c r="R53" s="33">
        <v>47</v>
      </c>
    </row>
    <row r="54" spans="1:18" x14ac:dyDescent="0.15">
      <c r="A54" s="20" t="s">
        <v>1776</v>
      </c>
      <c r="B54" s="33" t="s">
        <v>25</v>
      </c>
      <c r="C54" s="43" t="s">
        <v>364</v>
      </c>
      <c r="D54" s="43" t="s">
        <v>686</v>
      </c>
      <c r="E54" s="33" t="s">
        <v>1323</v>
      </c>
      <c r="F54" s="33" t="s">
        <v>1323</v>
      </c>
      <c r="G54" s="33">
        <v>47</v>
      </c>
      <c r="H54" s="33">
        <v>47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20</v>
      </c>
      <c r="Q54" s="33" t="s">
        <v>2646</v>
      </c>
      <c r="R54" s="33">
        <v>47</v>
      </c>
    </row>
    <row r="55" spans="1:18" x14ac:dyDescent="0.15">
      <c r="A55" s="20" t="s">
        <v>1776</v>
      </c>
      <c r="B55" s="33" t="s">
        <v>25</v>
      </c>
      <c r="C55" s="43" t="s">
        <v>364</v>
      </c>
      <c r="D55" s="43" t="s">
        <v>873</v>
      </c>
      <c r="E55" s="33" t="s">
        <v>1193</v>
      </c>
      <c r="F55" s="33" t="s">
        <v>1193</v>
      </c>
      <c r="G55" s="33">
        <v>40</v>
      </c>
      <c r="H55" s="33">
        <v>40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20</v>
      </c>
      <c r="Q55" s="33" t="s">
        <v>2646</v>
      </c>
      <c r="R55" s="33">
        <v>40</v>
      </c>
    </row>
    <row r="56" spans="1:18" x14ac:dyDescent="0.15">
      <c r="A56" s="20" t="s">
        <v>1776</v>
      </c>
      <c r="B56" s="33" t="s">
        <v>25</v>
      </c>
      <c r="C56" s="43" t="s">
        <v>364</v>
      </c>
      <c r="D56" s="43" t="s">
        <v>984</v>
      </c>
      <c r="E56" s="33" t="s">
        <v>1193</v>
      </c>
      <c r="F56" s="33" t="s">
        <v>1193</v>
      </c>
      <c r="G56" s="33">
        <v>40</v>
      </c>
      <c r="H56" s="33">
        <v>40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20</v>
      </c>
      <c r="Q56" s="33" t="s">
        <v>2646</v>
      </c>
      <c r="R56" s="33">
        <v>40</v>
      </c>
    </row>
    <row r="57" spans="1:18" x14ac:dyDescent="0.15">
      <c r="A57" s="20" t="s">
        <v>1776</v>
      </c>
      <c r="B57" s="33" t="s">
        <v>25</v>
      </c>
      <c r="C57" s="43" t="s">
        <v>364</v>
      </c>
      <c r="D57" s="43" t="s">
        <v>985</v>
      </c>
      <c r="E57" s="33" t="s">
        <v>1193</v>
      </c>
      <c r="F57" s="33" t="s">
        <v>1193</v>
      </c>
      <c r="G57" s="33">
        <v>40</v>
      </c>
      <c r="H57" s="33">
        <v>40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20</v>
      </c>
      <c r="Q57" s="33" t="s">
        <v>2646</v>
      </c>
      <c r="R57" s="33">
        <v>40</v>
      </c>
    </row>
    <row r="58" spans="1:18" x14ac:dyDescent="0.15">
      <c r="A58" s="20" t="s">
        <v>1776</v>
      </c>
      <c r="B58" s="33" t="s">
        <v>25</v>
      </c>
      <c r="C58" s="43" t="s">
        <v>364</v>
      </c>
      <c r="D58" s="43" t="s">
        <v>1188</v>
      </c>
      <c r="E58" s="33" t="s">
        <v>1193</v>
      </c>
      <c r="F58" s="33" t="s">
        <v>1193</v>
      </c>
      <c r="G58" s="33">
        <v>60</v>
      </c>
      <c r="H58" s="33">
        <v>60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20</v>
      </c>
      <c r="Q58" s="33" t="s">
        <v>2646</v>
      </c>
      <c r="R58" s="33">
        <v>60</v>
      </c>
    </row>
    <row r="59" spans="1:18" x14ac:dyDescent="0.15">
      <c r="A59" s="20" t="s">
        <v>1776</v>
      </c>
      <c r="B59" s="33" t="s">
        <v>25</v>
      </c>
      <c r="C59" s="43" t="s">
        <v>364</v>
      </c>
      <c r="D59" s="43" t="s">
        <v>1189</v>
      </c>
      <c r="E59" s="33" t="s">
        <v>1193</v>
      </c>
      <c r="F59" s="33" t="s">
        <v>1193</v>
      </c>
      <c r="G59" s="33">
        <v>40</v>
      </c>
      <c r="H59" s="33">
        <v>40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20</v>
      </c>
      <c r="Q59" s="33" t="s">
        <v>2646</v>
      </c>
      <c r="R59" s="33">
        <v>40</v>
      </c>
    </row>
    <row r="60" spans="1:18" x14ac:dyDescent="0.15">
      <c r="A60" s="20" t="s">
        <v>1776</v>
      </c>
      <c r="B60" s="33" t="s">
        <v>25</v>
      </c>
      <c r="C60" s="43" t="s">
        <v>364</v>
      </c>
      <c r="D60" s="43" t="s">
        <v>1190</v>
      </c>
      <c r="E60" s="33" t="s">
        <v>1193</v>
      </c>
      <c r="F60" s="33" t="s">
        <v>1193</v>
      </c>
      <c r="G60" s="33">
        <v>40</v>
      </c>
      <c r="H60" s="33">
        <v>40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20</v>
      </c>
      <c r="Q60" s="33" t="s">
        <v>2646</v>
      </c>
      <c r="R60" s="33">
        <v>40</v>
      </c>
    </row>
    <row r="61" spans="1:18" x14ac:dyDescent="0.15">
      <c r="A61" s="20"/>
      <c r="B61" s="33"/>
      <c r="C61" s="43" t="s">
        <v>2935</v>
      </c>
      <c r="D61" s="43"/>
      <c r="E61" s="33"/>
      <c r="F61" s="33"/>
      <c r="G61" s="33">
        <f>SUM(G52:G60)</f>
        <v>380</v>
      </c>
      <c r="H61" s="33">
        <f t="shared" ref="H61:O61" si="11">SUM(H52:H60)</f>
        <v>380</v>
      </c>
      <c r="I61" s="33">
        <f t="shared" si="11"/>
        <v>0</v>
      </c>
      <c r="J61" s="33">
        <f t="shared" si="11"/>
        <v>0</v>
      </c>
      <c r="K61" s="33">
        <f t="shared" si="11"/>
        <v>0</v>
      </c>
      <c r="L61" s="33">
        <f t="shared" si="11"/>
        <v>0</v>
      </c>
      <c r="M61" s="33">
        <f t="shared" si="11"/>
        <v>0</v>
      </c>
      <c r="N61" s="33">
        <f t="shared" si="11"/>
        <v>0</v>
      </c>
      <c r="O61" s="33">
        <f t="shared" si="11"/>
        <v>0</v>
      </c>
      <c r="P61" s="33"/>
      <c r="Q61" s="33"/>
      <c r="R61" s="33"/>
    </row>
    <row r="62" spans="1:18" x14ac:dyDescent="0.15">
      <c r="A62" s="20" t="s">
        <v>1776</v>
      </c>
      <c r="B62" s="33" t="s">
        <v>25</v>
      </c>
      <c r="C62" s="43" t="s">
        <v>170</v>
      </c>
      <c r="D62" s="43" t="s">
        <v>781</v>
      </c>
      <c r="E62" s="33" t="s">
        <v>1322</v>
      </c>
      <c r="F62" s="33" t="s">
        <v>1322</v>
      </c>
      <c r="G62" s="33">
        <v>47</v>
      </c>
      <c r="H62" s="33">
        <v>47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1</v>
      </c>
      <c r="Q62" s="33" t="s">
        <v>2114</v>
      </c>
      <c r="R62" s="33">
        <v>47</v>
      </c>
    </row>
    <row r="63" spans="1:18" x14ac:dyDescent="0.15">
      <c r="A63" s="20" t="s">
        <v>1776</v>
      </c>
      <c r="B63" s="33" t="s">
        <v>25</v>
      </c>
      <c r="C63" s="43" t="s">
        <v>170</v>
      </c>
      <c r="D63" s="43" t="s">
        <v>780</v>
      </c>
      <c r="E63" s="33" t="s">
        <v>1322</v>
      </c>
      <c r="F63" s="33" t="s">
        <v>1322</v>
      </c>
      <c r="G63" s="33">
        <v>40</v>
      </c>
      <c r="H63" s="33">
        <v>40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1</v>
      </c>
      <c r="Q63" s="33" t="s">
        <v>2114</v>
      </c>
      <c r="R63" s="33">
        <v>40</v>
      </c>
    </row>
    <row r="64" spans="1:18" x14ac:dyDescent="0.15">
      <c r="A64" s="20" t="s">
        <v>1776</v>
      </c>
      <c r="B64" s="33" t="s">
        <v>25</v>
      </c>
      <c r="C64" s="43" t="s">
        <v>170</v>
      </c>
      <c r="D64" s="43" t="s">
        <v>471</v>
      </c>
      <c r="E64" s="33" t="s">
        <v>1322</v>
      </c>
      <c r="F64" s="33" t="s">
        <v>1322</v>
      </c>
      <c r="G64" s="33">
        <v>36</v>
      </c>
      <c r="H64" s="33">
        <v>36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1</v>
      </c>
      <c r="Q64" s="33" t="s">
        <v>2114</v>
      </c>
      <c r="R64" s="33">
        <v>36</v>
      </c>
    </row>
    <row r="65" spans="1:18" x14ac:dyDescent="0.15">
      <c r="A65" s="20" t="s">
        <v>1776</v>
      </c>
      <c r="B65" s="33" t="s">
        <v>25</v>
      </c>
      <c r="C65" s="43" t="s">
        <v>170</v>
      </c>
      <c r="D65" s="43" t="s">
        <v>472</v>
      </c>
      <c r="E65" s="33" t="s">
        <v>1323</v>
      </c>
      <c r="F65" s="33" t="s">
        <v>1323</v>
      </c>
      <c r="G65" s="33">
        <v>0</v>
      </c>
      <c r="H65" s="33">
        <v>0</v>
      </c>
      <c r="I65" s="33">
        <v>0</v>
      </c>
      <c r="J65" s="33">
        <v>48</v>
      </c>
      <c r="K65" s="33">
        <v>48</v>
      </c>
      <c r="L65" s="33">
        <v>0</v>
      </c>
      <c r="M65" s="33">
        <v>0</v>
      </c>
      <c r="N65" s="33">
        <v>0</v>
      </c>
      <c r="O65" s="33">
        <v>0</v>
      </c>
      <c r="P65" s="33">
        <v>47</v>
      </c>
      <c r="Q65" s="33" t="s">
        <v>2619</v>
      </c>
      <c r="R65" s="33">
        <v>48</v>
      </c>
    </row>
    <row r="66" spans="1:18" x14ac:dyDescent="0.15">
      <c r="A66" s="20" t="s">
        <v>1776</v>
      </c>
      <c r="B66" s="33" t="s">
        <v>25</v>
      </c>
      <c r="C66" s="43" t="s">
        <v>170</v>
      </c>
      <c r="D66" s="43" t="s">
        <v>779</v>
      </c>
      <c r="E66" s="33" t="s">
        <v>1323</v>
      </c>
      <c r="F66" s="33" t="s">
        <v>1323</v>
      </c>
      <c r="G66" s="33">
        <v>48</v>
      </c>
      <c r="H66" s="33">
        <v>48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54</v>
      </c>
      <c r="Q66" s="33" t="s">
        <v>2392</v>
      </c>
      <c r="R66" s="33">
        <v>48</v>
      </c>
    </row>
    <row r="67" spans="1:18" x14ac:dyDescent="0.15">
      <c r="A67" s="20"/>
      <c r="B67" s="33"/>
      <c r="C67" s="43" t="s">
        <v>2936</v>
      </c>
      <c r="D67" s="43"/>
      <c r="E67" s="33"/>
      <c r="F67" s="33"/>
      <c r="G67" s="33">
        <f>SUM(G62:G66)</f>
        <v>171</v>
      </c>
      <c r="H67" s="33">
        <f t="shared" ref="H67:O67" si="12">SUM(H62:H66)</f>
        <v>171</v>
      </c>
      <c r="I67" s="33">
        <f t="shared" si="12"/>
        <v>0</v>
      </c>
      <c r="J67" s="33">
        <f t="shared" si="12"/>
        <v>48</v>
      </c>
      <c r="K67" s="33">
        <f t="shared" si="12"/>
        <v>48</v>
      </c>
      <c r="L67" s="33">
        <f t="shared" si="12"/>
        <v>0</v>
      </c>
      <c r="M67" s="33">
        <f t="shared" si="12"/>
        <v>0</v>
      </c>
      <c r="N67" s="33">
        <f t="shared" si="12"/>
        <v>0</v>
      </c>
      <c r="O67" s="33">
        <f t="shared" si="12"/>
        <v>0</v>
      </c>
      <c r="P67" s="33"/>
      <c r="Q67" s="33"/>
      <c r="R67" s="33"/>
    </row>
    <row r="68" spans="1:18" x14ac:dyDescent="0.15">
      <c r="A68" s="20" t="s">
        <v>1776</v>
      </c>
      <c r="B68" s="33" t="s">
        <v>25</v>
      </c>
      <c r="C68" s="43" t="s">
        <v>199</v>
      </c>
      <c r="D68" s="43" t="s">
        <v>702</v>
      </c>
      <c r="E68" s="33" t="s">
        <v>1193</v>
      </c>
      <c r="F68" s="33" t="s">
        <v>1193</v>
      </c>
      <c r="G68" s="33">
        <v>0</v>
      </c>
      <c r="H68" s="33">
        <v>0</v>
      </c>
      <c r="I68" s="33">
        <v>0</v>
      </c>
      <c r="J68" s="33">
        <v>50</v>
      </c>
      <c r="K68" s="33">
        <v>50</v>
      </c>
      <c r="L68" s="33">
        <v>0</v>
      </c>
      <c r="M68" s="33">
        <v>0</v>
      </c>
      <c r="N68" s="33">
        <v>0</v>
      </c>
      <c r="O68" s="33">
        <v>0</v>
      </c>
      <c r="P68" s="33">
        <v>12</v>
      </c>
      <c r="Q68" s="33" t="s">
        <v>1957</v>
      </c>
      <c r="R68" s="33">
        <v>50</v>
      </c>
    </row>
    <row r="69" spans="1:18" x14ac:dyDescent="0.15">
      <c r="A69" s="20" t="s">
        <v>1776</v>
      </c>
      <c r="B69" s="33" t="s">
        <v>25</v>
      </c>
      <c r="C69" s="43" t="s">
        <v>199</v>
      </c>
      <c r="D69" s="43" t="s">
        <v>763</v>
      </c>
      <c r="E69" s="33" t="s">
        <v>2637</v>
      </c>
      <c r="F69" s="33" t="s">
        <v>1323</v>
      </c>
      <c r="G69" s="33">
        <v>50</v>
      </c>
      <c r="H69" s="33">
        <v>0</v>
      </c>
      <c r="I69" s="33">
        <v>50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/>
      <c r="Q69" s="33" t="s">
        <v>433</v>
      </c>
      <c r="R69" s="33">
        <v>0</v>
      </c>
    </row>
    <row r="70" spans="1:18" x14ac:dyDescent="0.15">
      <c r="A70" s="20"/>
      <c r="B70" s="33"/>
      <c r="C70" s="43" t="s">
        <v>2937</v>
      </c>
      <c r="D70" s="43"/>
      <c r="E70" s="33"/>
      <c r="F70" s="33"/>
      <c r="G70" s="33">
        <f>SUM(G68:G69)</f>
        <v>50</v>
      </c>
      <c r="H70" s="33">
        <f t="shared" ref="H70:O70" si="13">SUM(H68:H69)</f>
        <v>0</v>
      </c>
      <c r="I70" s="33">
        <f t="shared" si="13"/>
        <v>50</v>
      </c>
      <c r="J70" s="33">
        <f t="shared" si="13"/>
        <v>50</v>
      </c>
      <c r="K70" s="33">
        <f t="shared" si="13"/>
        <v>50</v>
      </c>
      <c r="L70" s="33">
        <f t="shared" si="13"/>
        <v>0</v>
      </c>
      <c r="M70" s="33">
        <f t="shared" si="13"/>
        <v>0</v>
      </c>
      <c r="N70" s="33">
        <f t="shared" si="13"/>
        <v>0</v>
      </c>
      <c r="O70" s="33">
        <f t="shared" si="13"/>
        <v>0</v>
      </c>
      <c r="P70" s="33"/>
      <c r="Q70" s="33"/>
      <c r="R70" s="33"/>
    </row>
    <row r="71" spans="1:18" x14ac:dyDescent="0.15">
      <c r="A71" s="20" t="s">
        <v>1776</v>
      </c>
      <c r="B71" s="33" t="s">
        <v>25</v>
      </c>
      <c r="C71" s="43" t="s">
        <v>169</v>
      </c>
      <c r="D71" s="43" t="s">
        <v>484</v>
      </c>
      <c r="E71" s="33" t="s">
        <v>1322</v>
      </c>
      <c r="F71" s="33" t="s">
        <v>1322</v>
      </c>
      <c r="G71" s="33">
        <v>49</v>
      </c>
      <c r="H71" s="33">
        <v>49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5</v>
      </c>
      <c r="Q71" s="33" t="s">
        <v>2625</v>
      </c>
      <c r="R71" s="33">
        <v>49</v>
      </c>
    </row>
    <row r="72" spans="1:18" x14ac:dyDescent="0.15">
      <c r="A72" s="20" t="s">
        <v>1776</v>
      </c>
      <c r="B72" s="33" t="s">
        <v>25</v>
      </c>
      <c r="C72" s="43" t="s">
        <v>169</v>
      </c>
      <c r="D72" s="43" t="s">
        <v>485</v>
      </c>
      <c r="E72" s="33" t="s">
        <v>1322</v>
      </c>
      <c r="F72" s="33" t="s">
        <v>1322</v>
      </c>
      <c r="G72" s="33">
        <v>49</v>
      </c>
      <c r="H72" s="33">
        <v>49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5</v>
      </c>
      <c r="Q72" s="33" t="s">
        <v>2625</v>
      </c>
      <c r="R72" s="33">
        <v>49</v>
      </c>
    </row>
    <row r="73" spans="1:18" x14ac:dyDescent="0.15">
      <c r="A73" s="20" t="s">
        <v>1776</v>
      </c>
      <c r="B73" s="33" t="s">
        <v>25</v>
      </c>
      <c r="C73" s="43" t="s">
        <v>169</v>
      </c>
      <c r="D73" s="43" t="s">
        <v>529</v>
      </c>
      <c r="E73" s="33" t="s">
        <v>1322</v>
      </c>
      <c r="F73" s="33" t="s">
        <v>1322</v>
      </c>
      <c r="G73" s="33">
        <v>49</v>
      </c>
      <c r="H73" s="33">
        <v>49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5</v>
      </c>
      <c r="Q73" s="33" t="s">
        <v>2625</v>
      </c>
      <c r="R73" s="33">
        <v>49</v>
      </c>
    </row>
    <row r="74" spans="1:18" x14ac:dyDescent="0.15">
      <c r="A74" s="20" t="s">
        <v>1776</v>
      </c>
      <c r="B74" s="33" t="s">
        <v>25</v>
      </c>
      <c r="C74" s="43" t="s">
        <v>169</v>
      </c>
      <c r="D74" s="43" t="s">
        <v>532</v>
      </c>
      <c r="E74" s="33" t="s">
        <v>1323</v>
      </c>
      <c r="F74" s="33" t="s">
        <v>1323</v>
      </c>
      <c r="G74" s="33">
        <v>49</v>
      </c>
      <c r="H74" s="33">
        <v>49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48</v>
      </c>
      <c r="Q74" s="33" t="s">
        <v>1955</v>
      </c>
      <c r="R74" s="33">
        <v>49</v>
      </c>
    </row>
    <row r="75" spans="1:18" x14ac:dyDescent="0.15">
      <c r="A75" s="20"/>
      <c r="B75" s="33"/>
      <c r="C75" s="43" t="s">
        <v>2938</v>
      </c>
      <c r="D75" s="43"/>
      <c r="E75" s="33"/>
      <c r="F75" s="33"/>
      <c r="G75" s="33">
        <f>SUM(G71:G74)</f>
        <v>196</v>
      </c>
      <c r="H75" s="33">
        <f t="shared" ref="H75:O75" si="14">SUM(H71:H74)</f>
        <v>196</v>
      </c>
      <c r="I75" s="33">
        <f t="shared" si="14"/>
        <v>0</v>
      </c>
      <c r="J75" s="33">
        <f t="shared" si="14"/>
        <v>0</v>
      </c>
      <c r="K75" s="33">
        <f t="shared" si="14"/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/>
      <c r="Q75" s="33"/>
      <c r="R75" s="33"/>
    </row>
    <row r="76" spans="1:18" x14ac:dyDescent="0.15">
      <c r="A76" s="20" t="s">
        <v>1776</v>
      </c>
      <c r="B76" s="33" t="s">
        <v>25</v>
      </c>
      <c r="C76" s="43" t="s">
        <v>2920</v>
      </c>
      <c r="D76" s="43" t="s">
        <v>507</v>
      </c>
      <c r="E76" s="33" t="s">
        <v>1322</v>
      </c>
      <c r="F76" s="33" t="s">
        <v>1322</v>
      </c>
      <c r="G76" s="33">
        <v>53</v>
      </c>
      <c r="H76" s="33">
        <v>53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1</v>
      </c>
      <c r="Q76" s="33" t="s">
        <v>2114</v>
      </c>
      <c r="R76" s="33">
        <v>53</v>
      </c>
    </row>
    <row r="77" spans="1:18" x14ac:dyDescent="0.15">
      <c r="A77" s="20" t="s">
        <v>1776</v>
      </c>
      <c r="B77" s="33" t="s">
        <v>25</v>
      </c>
      <c r="C77" s="43" t="s">
        <v>2920</v>
      </c>
      <c r="D77" s="43" t="s">
        <v>508</v>
      </c>
      <c r="E77" s="33" t="s">
        <v>1323</v>
      </c>
      <c r="F77" s="33" t="s">
        <v>1323</v>
      </c>
      <c r="G77" s="33">
        <v>48</v>
      </c>
      <c r="H77" s="33">
        <v>48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53</v>
      </c>
      <c r="Q77" s="33" t="s">
        <v>693</v>
      </c>
      <c r="R77" s="33">
        <v>48</v>
      </c>
    </row>
    <row r="78" spans="1:18" x14ac:dyDescent="0.15">
      <c r="A78" s="20" t="s">
        <v>1776</v>
      </c>
      <c r="B78" s="33" t="s">
        <v>25</v>
      </c>
      <c r="C78" s="43" t="s">
        <v>2920</v>
      </c>
      <c r="D78" s="43" t="s">
        <v>509</v>
      </c>
      <c r="E78" s="33" t="s">
        <v>1322</v>
      </c>
      <c r="F78" s="33" t="s">
        <v>1322</v>
      </c>
      <c r="G78" s="33">
        <v>53</v>
      </c>
      <c r="H78" s="33">
        <v>53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1</v>
      </c>
      <c r="Q78" s="33" t="s">
        <v>2114</v>
      </c>
      <c r="R78" s="33">
        <v>53</v>
      </c>
    </row>
    <row r="79" spans="1:18" x14ac:dyDescent="0.15">
      <c r="A79" s="20" t="s">
        <v>1776</v>
      </c>
      <c r="B79" s="33" t="s">
        <v>25</v>
      </c>
      <c r="C79" s="43" t="s">
        <v>2920</v>
      </c>
      <c r="D79" s="43" t="s">
        <v>1051</v>
      </c>
      <c r="E79" s="33" t="s">
        <v>1322</v>
      </c>
      <c r="F79" s="33" t="s">
        <v>1322</v>
      </c>
      <c r="G79" s="33">
        <v>55</v>
      </c>
      <c r="H79" s="33">
        <v>55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1</v>
      </c>
      <c r="Q79" s="33" t="s">
        <v>2114</v>
      </c>
      <c r="R79" s="33">
        <v>55</v>
      </c>
    </row>
    <row r="80" spans="1:18" x14ac:dyDescent="0.15">
      <c r="A80" s="20" t="s">
        <v>1776</v>
      </c>
      <c r="B80" s="33" t="s">
        <v>25</v>
      </c>
      <c r="C80" s="43" t="s">
        <v>2920</v>
      </c>
      <c r="D80" s="43" t="s">
        <v>1052</v>
      </c>
      <c r="E80" s="33" t="s">
        <v>1322</v>
      </c>
      <c r="F80" s="33" t="s">
        <v>1322</v>
      </c>
      <c r="G80" s="33">
        <v>45</v>
      </c>
      <c r="H80" s="33">
        <v>45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1</v>
      </c>
      <c r="Q80" s="33" t="s">
        <v>2114</v>
      </c>
      <c r="R80" s="33">
        <v>45</v>
      </c>
    </row>
    <row r="81" spans="1:18" x14ac:dyDescent="0.15">
      <c r="A81" s="20" t="s">
        <v>1776</v>
      </c>
      <c r="B81" s="33" t="s">
        <v>25</v>
      </c>
      <c r="C81" s="43" t="s">
        <v>2920</v>
      </c>
      <c r="D81" s="43" t="s">
        <v>513</v>
      </c>
      <c r="E81" s="33" t="s">
        <v>1323</v>
      </c>
      <c r="F81" s="33" t="s">
        <v>1323</v>
      </c>
      <c r="G81" s="33">
        <v>45</v>
      </c>
      <c r="H81" s="33">
        <v>45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53</v>
      </c>
      <c r="Q81" s="33" t="s">
        <v>693</v>
      </c>
      <c r="R81" s="33">
        <v>45</v>
      </c>
    </row>
    <row r="82" spans="1:18" x14ac:dyDescent="0.15">
      <c r="A82" s="20" t="s">
        <v>1776</v>
      </c>
      <c r="B82" s="33" t="s">
        <v>25</v>
      </c>
      <c r="C82" s="43" t="s">
        <v>2920</v>
      </c>
      <c r="D82" s="43" t="s">
        <v>514</v>
      </c>
      <c r="E82" s="33" t="s">
        <v>1323</v>
      </c>
      <c r="F82" s="33" t="s">
        <v>1323</v>
      </c>
      <c r="G82" s="33">
        <v>40</v>
      </c>
      <c r="H82" s="33">
        <v>40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47</v>
      </c>
      <c r="Q82" s="33" t="s">
        <v>2619</v>
      </c>
      <c r="R82" s="33">
        <v>40</v>
      </c>
    </row>
    <row r="83" spans="1:18" x14ac:dyDescent="0.15">
      <c r="A83" s="20"/>
      <c r="B83" s="33"/>
      <c r="C83" s="43" t="s">
        <v>2939</v>
      </c>
      <c r="D83" s="43"/>
      <c r="E83" s="33"/>
      <c r="F83" s="33"/>
      <c r="G83" s="33">
        <f>SUM(G76:G82)</f>
        <v>339</v>
      </c>
      <c r="H83" s="33">
        <f t="shared" ref="H83:O83" si="15">SUM(H76:H82)</f>
        <v>339</v>
      </c>
      <c r="I83" s="33">
        <f t="shared" si="15"/>
        <v>0</v>
      </c>
      <c r="J83" s="33">
        <f t="shared" si="15"/>
        <v>0</v>
      </c>
      <c r="K83" s="33">
        <f t="shared" si="15"/>
        <v>0</v>
      </c>
      <c r="L83" s="33">
        <f t="shared" si="15"/>
        <v>0</v>
      </c>
      <c r="M83" s="33">
        <f t="shared" si="15"/>
        <v>0</v>
      </c>
      <c r="N83" s="33">
        <f t="shared" si="15"/>
        <v>0</v>
      </c>
      <c r="O83" s="33">
        <f t="shared" si="15"/>
        <v>0</v>
      </c>
      <c r="P83" s="33"/>
      <c r="Q83" s="33"/>
      <c r="R83" s="33"/>
    </row>
    <row r="84" spans="1:18" x14ac:dyDescent="0.15">
      <c r="A84" s="20" t="s">
        <v>1776</v>
      </c>
      <c r="B84" s="33" t="s">
        <v>25</v>
      </c>
      <c r="C84" s="43" t="s">
        <v>292</v>
      </c>
      <c r="D84" s="43" t="s">
        <v>2921</v>
      </c>
      <c r="E84" s="33" t="s">
        <v>1193</v>
      </c>
      <c r="F84" s="33" t="s">
        <v>1323</v>
      </c>
      <c r="G84" s="33">
        <v>0</v>
      </c>
      <c r="H84" s="33">
        <v>0</v>
      </c>
      <c r="I84" s="33">
        <v>0</v>
      </c>
      <c r="J84" s="33">
        <v>60</v>
      </c>
      <c r="K84" s="33">
        <v>60</v>
      </c>
      <c r="L84" s="33">
        <v>0</v>
      </c>
      <c r="M84" s="33">
        <v>0</v>
      </c>
      <c r="N84" s="33">
        <v>0</v>
      </c>
      <c r="O84" s="33">
        <v>0</v>
      </c>
      <c r="P84" s="33">
        <v>12</v>
      </c>
      <c r="Q84" s="33" t="s">
        <v>1957</v>
      </c>
      <c r="R84" s="33">
        <v>60</v>
      </c>
    </row>
    <row r="85" spans="1:18" x14ac:dyDescent="0.15">
      <c r="A85" s="20" t="s">
        <v>1776</v>
      </c>
      <c r="B85" s="33" t="s">
        <v>25</v>
      </c>
      <c r="C85" s="43" t="s">
        <v>292</v>
      </c>
      <c r="D85" s="43" t="s">
        <v>2922</v>
      </c>
      <c r="E85" s="33" t="s">
        <v>1193</v>
      </c>
      <c r="F85" s="33" t="s">
        <v>1193</v>
      </c>
      <c r="G85" s="33">
        <v>60</v>
      </c>
      <c r="H85" s="33">
        <v>60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22</v>
      </c>
      <c r="Q85" s="33" t="s">
        <v>2644</v>
      </c>
      <c r="R85" s="33">
        <v>60</v>
      </c>
    </row>
    <row r="86" spans="1:18" x14ac:dyDescent="0.15">
      <c r="A86" s="20" t="s">
        <v>1776</v>
      </c>
      <c r="B86" s="33" t="s">
        <v>25</v>
      </c>
      <c r="C86" s="43" t="s">
        <v>292</v>
      </c>
      <c r="D86" s="43" t="s">
        <v>2923</v>
      </c>
      <c r="E86" s="33" t="s">
        <v>1193</v>
      </c>
      <c r="F86" s="33" t="s">
        <v>1193</v>
      </c>
      <c r="G86" s="33">
        <v>0</v>
      </c>
      <c r="H86" s="33">
        <v>0</v>
      </c>
      <c r="I86" s="33">
        <v>0</v>
      </c>
      <c r="J86" s="33">
        <v>60</v>
      </c>
      <c r="K86" s="33">
        <v>60</v>
      </c>
      <c r="L86" s="33">
        <v>0</v>
      </c>
      <c r="M86" s="33">
        <v>60</v>
      </c>
      <c r="N86" s="33">
        <v>60</v>
      </c>
      <c r="O86" s="33">
        <v>0</v>
      </c>
      <c r="P86" s="33"/>
      <c r="Q86" s="33" t="s">
        <v>433</v>
      </c>
      <c r="R86" s="33">
        <v>0</v>
      </c>
    </row>
    <row r="87" spans="1:18" x14ac:dyDescent="0.15">
      <c r="A87" s="20" t="s">
        <v>1776</v>
      </c>
      <c r="B87" s="33" t="s">
        <v>25</v>
      </c>
      <c r="C87" s="43" t="s">
        <v>292</v>
      </c>
      <c r="D87" s="43" t="s">
        <v>681</v>
      </c>
      <c r="E87" s="33" t="s">
        <v>1323</v>
      </c>
      <c r="F87" s="33" t="s">
        <v>2620</v>
      </c>
      <c r="G87" s="33">
        <v>38</v>
      </c>
      <c r="H87" s="33">
        <v>38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54</v>
      </c>
      <c r="Q87" s="33" t="s">
        <v>2392</v>
      </c>
      <c r="R87" s="33">
        <v>38</v>
      </c>
    </row>
    <row r="88" spans="1:18" x14ac:dyDescent="0.15">
      <c r="A88" s="20"/>
      <c r="B88" s="33"/>
      <c r="C88" s="43" t="s">
        <v>2940</v>
      </c>
      <c r="D88" s="43"/>
      <c r="E88" s="33"/>
      <c r="F88" s="33"/>
      <c r="G88" s="33">
        <f>SUM(G84:G87)</f>
        <v>98</v>
      </c>
      <c r="H88" s="33">
        <f t="shared" ref="H88:O88" si="16">SUM(H84:H87)</f>
        <v>98</v>
      </c>
      <c r="I88" s="33">
        <f t="shared" si="16"/>
        <v>0</v>
      </c>
      <c r="J88" s="33">
        <f t="shared" si="16"/>
        <v>120</v>
      </c>
      <c r="K88" s="33">
        <f t="shared" si="16"/>
        <v>120</v>
      </c>
      <c r="L88" s="33">
        <f t="shared" si="16"/>
        <v>0</v>
      </c>
      <c r="M88" s="33">
        <f t="shared" si="16"/>
        <v>60</v>
      </c>
      <c r="N88" s="33">
        <f t="shared" si="16"/>
        <v>60</v>
      </c>
      <c r="O88" s="33">
        <f t="shared" si="16"/>
        <v>0</v>
      </c>
      <c r="P88" s="33"/>
      <c r="Q88" s="33"/>
      <c r="R88" s="33"/>
    </row>
    <row r="89" spans="1:18" x14ac:dyDescent="0.15">
      <c r="A89" s="20" t="s">
        <v>1776</v>
      </c>
      <c r="B89" s="33" t="s">
        <v>25</v>
      </c>
      <c r="C89" s="43" t="s">
        <v>2924</v>
      </c>
      <c r="D89" s="43" t="s">
        <v>493</v>
      </c>
      <c r="E89" s="33" t="s">
        <v>1193</v>
      </c>
      <c r="F89" s="33" t="s">
        <v>1193</v>
      </c>
      <c r="G89" s="33">
        <v>0</v>
      </c>
      <c r="H89" s="33">
        <v>0</v>
      </c>
      <c r="I89" s="33">
        <v>0</v>
      </c>
      <c r="J89" s="33">
        <v>56</v>
      </c>
      <c r="K89" s="33">
        <v>56</v>
      </c>
      <c r="L89" s="33">
        <v>0</v>
      </c>
      <c r="M89" s="33">
        <v>0</v>
      </c>
      <c r="N89" s="33">
        <v>0</v>
      </c>
      <c r="O89" s="33">
        <v>0</v>
      </c>
      <c r="P89" s="33">
        <v>12</v>
      </c>
      <c r="Q89" s="33" t="s">
        <v>1957</v>
      </c>
      <c r="R89" s="33">
        <v>56</v>
      </c>
    </row>
    <row r="90" spans="1:18" x14ac:dyDescent="0.15">
      <c r="A90" s="20" t="s">
        <v>1776</v>
      </c>
      <c r="B90" s="33" t="s">
        <v>25</v>
      </c>
      <c r="C90" s="43" t="s">
        <v>2924</v>
      </c>
      <c r="D90" s="43" t="s">
        <v>1004</v>
      </c>
      <c r="E90" s="33" t="s">
        <v>1193</v>
      </c>
      <c r="F90" s="33" t="s">
        <v>1193</v>
      </c>
      <c r="G90" s="33">
        <v>46</v>
      </c>
      <c r="H90" s="33">
        <v>46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65</v>
      </c>
      <c r="Q90" s="33" t="s">
        <v>2623</v>
      </c>
      <c r="R90" s="33">
        <v>46</v>
      </c>
    </row>
    <row r="91" spans="1:18" x14ac:dyDescent="0.15">
      <c r="A91" s="20"/>
      <c r="B91" s="33"/>
      <c r="C91" s="43" t="s">
        <v>2941</v>
      </c>
      <c r="D91" s="43"/>
      <c r="E91" s="33"/>
      <c r="F91" s="33"/>
      <c r="G91" s="33">
        <f>SUM(G89:G90)</f>
        <v>46</v>
      </c>
      <c r="H91" s="33">
        <f t="shared" ref="H91:O91" si="17">SUM(H89:H90)</f>
        <v>46</v>
      </c>
      <c r="I91" s="33">
        <f t="shared" si="17"/>
        <v>0</v>
      </c>
      <c r="J91" s="33">
        <f t="shared" si="17"/>
        <v>56</v>
      </c>
      <c r="K91" s="33">
        <f t="shared" si="17"/>
        <v>56</v>
      </c>
      <c r="L91" s="33">
        <f t="shared" si="17"/>
        <v>0</v>
      </c>
      <c r="M91" s="33">
        <f t="shared" si="17"/>
        <v>0</v>
      </c>
      <c r="N91" s="33">
        <f t="shared" si="17"/>
        <v>0</v>
      </c>
      <c r="O91" s="33">
        <f t="shared" si="17"/>
        <v>0</v>
      </c>
      <c r="P91" s="33"/>
      <c r="Q91" s="33"/>
      <c r="R91" s="33"/>
    </row>
    <row r="92" spans="1:18" x14ac:dyDescent="0.15">
      <c r="A92" s="20" t="s">
        <v>1776</v>
      </c>
      <c r="B92" s="33" t="s">
        <v>25</v>
      </c>
      <c r="C92" s="43" t="s">
        <v>416</v>
      </c>
      <c r="D92" s="43" t="s">
        <v>495</v>
      </c>
      <c r="E92" s="33" t="s">
        <v>1322</v>
      </c>
      <c r="F92" s="33" t="s">
        <v>1322</v>
      </c>
      <c r="G92" s="33">
        <v>20</v>
      </c>
      <c r="H92" s="33">
        <v>20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61</v>
      </c>
      <c r="Q92" s="33" t="s">
        <v>2622</v>
      </c>
      <c r="R92" s="33">
        <v>20</v>
      </c>
    </row>
    <row r="93" spans="1:18" x14ac:dyDescent="0.15">
      <c r="A93" s="20" t="s">
        <v>1776</v>
      </c>
      <c r="B93" s="33" t="s">
        <v>25</v>
      </c>
      <c r="C93" s="43" t="s">
        <v>416</v>
      </c>
      <c r="D93" s="43" t="s">
        <v>493</v>
      </c>
      <c r="E93" s="33" t="s">
        <v>1193</v>
      </c>
      <c r="F93" s="33" t="s">
        <v>1193</v>
      </c>
      <c r="G93" s="33">
        <v>0</v>
      </c>
      <c r="H93" s="33">
        <v>0</v>
      </c>
      <c r="I93" s="33">
        <v>0</v>
      </c>
      <c r="J93" s="33">
        <v>47</v>
      </c>
      <c r="K93" s="33">
        <v>47</v>
      </c>
      <c r="L93" s="33">
        <v>0</v>
      </c>
      <c r="M93" s="33">
        <v>7</v>
      </c>
      <c r="N93" s="33">
        <v>7</v>
      </c>
      <c r="O93" s="33">
        <v>0</v>
      </c>
      <c r="P93" s="33">
        <v>12</v>
      </c>
      <c r="Q93" s="33" t="s">
        <v>1957</v>
      </c>
      <c r="R93" s="33">
        <v>40</v>
      </c>
    </row>
    <row r="94" spans="1:18" x14ac:dyDescent="0.15">
      <c r="A94" s="20"/>
      <c r="B94" s="33"/>
      <c r="C94" s="43" t="s">
        <v>2942</v>
      </c>
      <c r="D94" s="43"/>
      <c r="E94" s="33"/>
      <c r="F94" s="33"/>
      <c r="G94" s="33">
        <f>SUM(G92:G93)</f>
        <v>20</v>
      </c>
      <c r="H94" s="33">
        <f t="shared" ref="H94:O94" si="18">SUM(H92:H93)</f>
        <v>20</v>
      </c>
      <c r="I94" s="33">
        <f t="shared" si="18"/>
        <v>0</v>
      </c>
      <c r="J94" s="33">
        <f t="shared" si="18"/>
        <v>47</v>
      </c>
      <c r="K94" s="33">
        <f t="shared" si="18"/>
        <v>47</v>
      </c>
      <c r="L94" s="33">
        <f t="shared" si="18"/>
        <v>0</v>
      </c>
      <c r="M94" s="33">
        <f t="shared" si="18"/>
        <v>7</v>
      </c>
      <c r="N94" s="33">
        <f t="shared" si="18"/>
        <v>7</v>
      </c>
      <c r="O94" s="33">
        <f t="shared" si="18"/>
        <v>0</v>
      </c>
      <c r="P94" s="33"/>
      <c r="Q94" s="33"/>
      <c r="R94" s="33"/>
    </row>
    <row r="95" spans="1:18" x14ac:dyDescent="0.15">
      <c r="A95" s="20" t="s">
        <v>1776</v>
      </c>
      <c r="B95" s="33" t="s">
        <v>25</v>
      </c>
      <c r="C95" s="43" t="s">
        <v>314</v>
      </c>
      <c r="D95" s="43" t="s">
        <v>483</v>
      </c>
      <c r="E95" s="33" t="s">
        <v>1322</v>
      </c>
      <c r="F95" s="33" t="s">
        <v>1322</v>
      </c>
      <c r="G95" s="33">
        <v>48</v>
      </c>
      <c r="H95" s="33">
        <v>48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6</v>
      </c>
      <c r="Q95" s="33" t="s">
        <v>2391</v>
      </c>
      <c r="R95" s="33">
        <v>48</v>
      </c>
    </row>
    <row r="96" spans="1:18" x14ac:dyDescent="0.15">
      <c r="A96" s="20" t="s">
        <v>1776</v>
      </c>
      <c r="B96" s="33" t="s">
        <v>25</v>
      </c>
      <c r="C96" s="43" t="s">
        <v>314</v>
      </c>
      <c r="D96" s="43" t="s">
        <v>468</v>
      </c>
      <c r="E96" s="33" t="s">
        <v>1322</v>
      </c>
      <c r="F96" s="33" t="s">
        <v>1322</v>
      </c>
      <c r="G96" s="33">
        <v>33</v>
      </c>
      <c r="H96" s="33">
        <v>33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6</v>
      </c>
      <c r="Q96" s="33" t="s">
        <v>2391</v>
      </c>
      <c r="R96" s="33">
        <v>33</v>
      </c>
    </row>
    <row r="97" spans="1:18" x14ac:dyDescent="0.15">
      <c r="A97" s="20"/>
      <c r="B97" s="20"/>
      <c r="C97" s="43" t="s">
        <v>2943</v>
      </c>
      <c r="D97" s="20"/>
      <c r="E97" s="20"/>
      <c r="F97" s="20"/>
      <c r="G97" s="26">
        <f>SUM(G95:G96)</f>
        <v>81</v>
      </c>
      <c r="H97" s="26">
        <f t="shared" ref="H97:O97" si="19">SUM(H95:H96)</f>
        <v>81</v>
      </c>
      <c r="I97" s="26">
        <f t="shared" si="19"/>
        <v>0</v>
      </c>
      <c r="J97" s="26">
        <f t="shared" si="19"/>
        <v>0</v>
      </c>
      <c r="K97" s="26">
        <f t="shared" si="19"/>
        <v>0</v>
      </c>
      <c r="L97" s="26">
        <f t="shared" si="19"/>
        <v>0</v>
      </c>
      <c r="M97" s="26">
        <f t="shared" si="19"/>
        <v>0</v>
      </c>
      <c r="N97" s="26">
        <f t="shared" si="19"/>
        <v>0</v>
      </c>
      <c r="O97" s="26">
        <f t="shared" si="19"/>
        <v>0</v>
      </c>
      <c r="P97" s="20"/>
      <c r="Q97" s="20"/>
      <c r="R97" s="26"/>
    </row>
    <row r="98" spans="1:18" x14ac:dyDescent="0.15">
      <c r="A98" s="20" t="s">
        <v>1776</v>
      </c>
      <c r="B98" s="33" t="s">
        <v>30</v>
      </c>
      <c r="C98" s="43" t="s">
        <v>346</v>
      </c>
      <c r="D98" s="43" t="s">
        <v>483</v>
      </c>
      <c r="E98" s="33" t="s">
        <v>1323</v>
      </c>
      <c r="F98" s="33" t="s">
        <v>1323</v>
      </c>
      <c r="G98" s="33">
        <v>63</v>
      </c>
      <c r="H98" s="33">
        <v>63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10</v>
      </c>
      <c r="Q98" s="33" t="s">
        <v>1954</v>
      </c>
      <c r="R98" s="33">
        <v>63</v>
      </c>
    </row>
    <row r="99" spans="1:18" x14ac:dyDescent="0.15">
      <c r="A99" s="20"/>
      <c r="B99" s="33"/>
      <c r="C99" s="43" t="s">
        <v>2944</v>
      </c>
      <c r="D99" s="43"/>
      <c r="E99" s="33"/>
      <c r="F99" s="33"/>
      <c r="G99" s="33">
        <f>SUM(G98)</f>
        <v>63</v>
      </c>
      <c r="H99" s="33">
        <f t="shared" ref="H99:O99" si="20">SUM(H98)</f>
        <v>63</v>
      </c>
      <c r="I99" s="33">
        <f t="shared" si="20"/>
        <v>0</v>
      </c>
      <c r="J99" s="33">
        <f t="shared" si="20"/>
        <v>0</v>
      </c>
      <c r="K99" s="33">
        <f t="shared" si="20"/>
        <v>0</v>
      </c>
      <c r="L99" s="33">
        <f t="shared" si="20"/>
        <v>0</v>
      </c>
      <c r="M99" s="33">
        <f t="shared" si="20"/>
        <v>0</v>
      </c>
      <c r="N99" s="33">
        <f t="shared" si="20"/>
        <v>0</v>
      </c>
      <c r="O99" s="33">
        <f t="shared" si="20"/>
        <v>0</v>
      </c>
      <c r="P99" s="33"/>
      <c r="Q99" s="33"/>
      <c r="R99" s="33"/>
    </row>
    <row r="100" spans="1:18" x14ac:dyDescent="0.15">
      <c r="A100" s="20" t="s">
        <v>1776</v>
      </c>
      <c r="B100" s="33" t="s">
        <v>30</v>
      </c>
      <c r="C100" s="43" t="s">
        <v>227</v>
      </c>
      <c r="D100" s="43" t="s">
        <v>468</v>
      </c>
      <c r="E100" s="33" t="s">
        <v>1322</v>
      </c>
      <c r="F100" s="33" t="s">
        <v>1322</v>
      </c>
      <c r="G100" s="33">
        <v>60</v>
      </c>
      <c r="H100" s="33">
        <v>60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10</v>
      </c>
      <c r="Q100" s="33" t="s">
        <v>1954</v>
      </c>
      <c r="R100" s="33">
        <v>60</v>
      </c>
    </row>
    <row r="101" spans="1:18" x14ac:dyDescent="0.15">
      <c r="A101" s="20" t="s">
        <v>1776</v>
      </c>
      <c r="B101" s="33" t="s">
        <v>30</v>
      </c>
      <c r="C101" s="43" t="s">
        <v>227</v>
      </c>
      <c r="D101" s="43" t="s">
        <v>484</v>
      </c>
      <c r="E101" s="33" t="s">
        <v>1323</v>
      </c>
      <c r="F101" s="33" t="s">
        <v>1323</v>
      </c>
      <c r="G101" s="33">
        <v>0</v>
      </c>
      <c r="H101" s="33">
        <v>0</v>
      </c>
      <c r="I101" s="33">
        <v>0</v>
      </c>
      <c r="J101" s="33">
        <v>60</v>
      </c>
      <c r="K101" s="33">
        <v>60</v>
      </c>
      <c r="L101" s="33">
        <v>0</v>
      </c>
      <c r="M101" s="33">
        <v>0</v>
      </c>
      <c r="N101" s="33">
        <v>0</v>
      </c>
      <c r="O101" s="33">
        <v>0</v>
      </c>
      <c r="P101" s="33">
        <v>49</v>
      </c>
      <c r="Q101" s="33" t="s">
        <v>1956</v>
      </c>
      <c r="R101" s="33">
        <v>60</v>
      </c>
    </row>
    <row r="102" spans="1:18" x14ac:dyDescent="0.15">
      <c r="A102" s="20" t="s">
        <v>1776</v>
      </c>
      <c r="B102" s="33" t="s">
        <v>30</v>
      </c>
      <c r="C102" s="43" t="s">
        <v>227</v>
      </c>
      <c r="D102" s="43" t="s">
        <v>485</v>
      </c>
      <c r="E102" s="33" t="s">
        <v>1323</v>
      </c>
      <c r="F102" s="33" t="s">
        <v>1323</v>
      </c>
      <c r="G102" s="33">
        <v>0</v>
      </c>
      <c r="H102" s="33">
        <v>0</v>
      </c>
      <c r="I102" s="33">
        <v>0</v>
      </c>
      <c r="J102" s="33">
        <v>60</v>
      </c>
      <c r="K102" s="33">
        <v>60</v>
      </c>
      <c r="L102" s="33">
        <v>0</v>
      </c>
      <c r="M102" s="33">
        <v>0</v>
      </c>
      <c r="N102" s="33">
        <v>0</v>
      </c>
      <c r="O102" s="33">
        <v>0</v>
      </c>
      <c r="P102" s="33">
        <v>48</v>
      </c>
      <c r="Q102" s="33" t="s">
        <v>1955</v>
      </c>
      <c r="R102" s="33">
        <v>60</v>
      </c>
    </row>
    <row r="103" spans="1:18" x14ac:dyDescent="0.15">
      <c r="A103" s="20" t="s">
        <v>1776</v>
      </c>
      <c r="B103" s="33" t="s">
        <v>30</v>
      </c>
      <c r="C103" s="43" t="s">
        <v>227</v>
      </c>
      <c r="D103" s="43" t="s">
        <v>529</v>
      </c>
      <c r="E103" s="33" t="s">
        <v>1193</v>
      </c>
      <c r="F103" s="33" t="s">
        <v>1193</v>
      </c>
      <c r="G103" s="33">
        <v>60</v>
      </c>
      <c r="H103" s="33">
        <v>60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21</v>
      </c>
      <c r="Q103" s="33" t="s">
        <v>2621</v>
      </c>
      <c r="R103" s="33">
        <v>60</v>
      </c>
    </row>
    <row r="104" spans="1:18" x14ac:dyDescent="0.15">
      <c r="A104" s="20"/>
      <c r="B104" s="33"/>
      <c r="C104" s="43" t="s">
        <v>2945</v>
      </c>
      <c r="D104" s="43"/>
      <c r="E104" s="33"/>
      <c r="F104" s="33"/>
      <c r="G104" s="33">
        <f>SUM(G100:G103)</f>
        <v>120</v>
      </c>
      <c r="H104" s="33">
        <f t="shared" ref="H104:O104" si="21">SUM(H100:H103)</f>
        <v>120</v>
      </c>
      <c r="I104" s="33">
        <f t="shared" si="21"/>
        <v>0</v>
      </c>
      <c r="J104" s="33">
        <f t="shared" si="21"/>
        <v>120</v>
      </c>
      <c r="K104" s="33">
        <f t="shared" si="21"/>
        <v>120</v>
      </c>
      <c r="L104" s="33">
        <f t="shared" si="21"/>
        <v>0</v>
      </c>
      <c r="M104" s="33">
        <f t="shared" si="21"/>
        <v>0</v>
      </c>
      <c r="N104" s="33">
        <f t="shared" si="21"/>
        <v>0</v>
      </c>
      <c r="O104" s="33">
        <f t="shared" si="21"/>
        <v>0</v>
      </c>
      <c r="P104" s="33"/>
      <c r="Q104" s="33"/>
      <c r="R104" s="33"/>
    </row>
    <row r="105" spans="1:18" x14ac:dyDescent="0.15">
      <c r="A105" s="20" t="s">
        <v>1776</v>
      </c>
      <c r="B105" s="33" t="s">
        <v>30</v>
      </c>
      <c r="C105" s="43" t="s">
        <v>358</v>
      </c>
      <c r="D105" s="43" t="s">
        <v>1174</v>
      </c>
      <c r="E105" s="33" t="s">
        <v>1193</v>
      </c>
      <c r="F105" s="33" t="s">
        <v>1193</v>
      </c>
      <c r="G105" s="33">
        <v>44</v>
      </c>
      <c r="H105" s="33">
        <v>32</v>
      </c>
      <c r="I105" s="33">
        <v>12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21</v>
      </c>
      <c r="Q105" s="33" t="s">
        <v>2621</v>
      </c>
      <c r="R105" s="33">
        <v>44</v>
      </c>
    </row>
    <row r="106" spans="1:18" x14ac:dyDescent="0.15">
      <c r="A106" s="20" t="s">
        <v>1776</v>
      </c>
      <c r="B106" s="33" t="s">
        <v>30</v>
      </c>
      <c r="C106" s="43" t="s">
        <v>358</v>
      </c>
      <c r="D106" s="43" t="s">
        <v>1175</v>
      </c>
      <c r="E106" s="33" t="s">
        <v>1193</v>
      </c>
      <c r="F106" s="33" t="s">
        <v>1193</v>
      </c>
      <c r="G106" s="33">
        <v>44</v>
      </c>
      <c r="H106" s="33">
        <v>32</v>
      </c>
      <c r="I106" s="33">
        <v>12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21</v>
      </c>
      <c r="Q106" s="33" t="s">
        <v>2621</v>
      </c>
      <c r="R106" s="33">
        <v>44</v>
      </c>
    </row>
    <row r="107" spans="1:18" x14ac:dyDescent="0.15">
      <c r="A107" s="20" t="s">
        <v>1776</v>
      </c>
      <c r="B107" s="33" t="s">
        <v>30</v>
      </c>
      <c r="C107" s="43" t="s">
        <v>358</v>
      </c>
      <c r="D107" s="43" t="s">
        <v>1176</v>
      </c>
      <c r="E107" s="33" t="s">
        <v>1193</v>
      </c>
      <c r="F107" s="33" t="s">
        <v>1193</v>
      </c>
      <c r="G107" s="33">
        <v>32</v>
      </c>
      <c r="H107" s="33">
        <v>27</v>
      </c>
      <c r="I107" s="33">
        <v>5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21</v>
      </c>
      <c r="Q107" s="33" t="s">
        <v>2621</v>
      </c>
      <c r="R107" s="33">
        <v>32</v>
      </c>
    </row>
    <row r="108" spans="1:18" x14ac:dyDescent="0.15">
      <c r="A108" s="20"/>
      <c r="B108" s="33"/>
      <c r="C108" s="43" t="s">
        <v>2946</v>
      </c>
      <c r="D108" s="43"/>
      <c r="E108" s="33"/>
      <c r="F108" s="33"/>
      <c r="G108" s="33">
        <f>SUM(G105:G107)</f>
        <v>120</v>
      </c>
      <c r="H108" s="33">
        <f t="shared" ref="H108:O108" si="22">SUM(H105:H107)</f>
        <v>91</v>
      </c>
      <c r="I108" s="33">
        <f t="shared" si="22"/>
        <v>29</v>
      </c>
      <c r="J108" s="33">
        <f t="shared" si="22"/>
        <v>0</v>
      </c>
      <c r="K108" s="33">
        <f t="shared" si="22"/>
        <v>0</v>
      </c>
      <c r="L108" s="33">
        <f t="shared" si="22"/>
        <v>0</v>
      </c>
      <c r="M108" s="33">
        <f t="shared" si="22"/>
        <v>0</v>
      </c>
      <c r="N108" s="33">
        <f t="shared" si="22"/>
        <v>0</v>
      </c>
      <c r="O108" s="33">
        <f t="shared" si="22"/>
        <v>0</v>
      </c>
      <c r="P108" s="33"/>
      <c r="Q108" s="33"/>
      <c r="R108" s="33"/>
    </row>
    <row r="109" spans="1:18" x14ac:dyDescent="0.15">
      <c r="A109" s="20" t="s">
        <v>1776</v>
      </c>
      <c r="B109" s="33" t="s">
        <v>30</v>
      </c>
      <c r="C109" s="43" t="s">
        <v>340</v>
      </c>
      <c r="D109" s="43" t="s">
        <v>493</v>
      </c>
      <c r="E109" s="33" t="s">
        <v>1193</v>
      </c>
      <c r="F109" s="33" t="s">
        <v>1193</v>
      </c>
      <c r="G109" s="33">
        <v>0</v>
      </c>
      <c r="H109" s="33">
        <v>0</v>
      </c>
      <c r="I109" s="33">
        <v>0</v>
      </c>
      <c r="J109" s="33">
        <v>60</v>
      </c>
      <c r="K109" s="33">
        <v>60</v>
      </c>
      <c r="L109" s="33">
        <v>0</v>
      </c>
      <c r="M109" s="33">
        <v>30</v>
      </c>
      <c r="N109" s="33">
        <v>30</v>
      </c>
      <c r="O109" s="33">
        <v>0</v>
      </c>
      <c r="P109" s="33">
        <v>13</v>
      </c>
      <c r="Q109" s="33" t="s">
        <v>2616</v>
      </c>
      <c r="R109" s="33">
        <v>30</v>
      </c>
    </row>
    <row r="110" spans="1:18" x14ac:dyDescent="0.15">
      <c r="A110" s="20"/>
      <c r="B110" s="33"/>
      <c r="C110" s="43" t="s">
        <v>2947</v>
      </c>
      <c r="D110" s="43"/>
      <c r="E110" s="33"/>
      <c r="F110" s="33"/>
      <c r="G110" s="33">
        <f>SUM(G109)</f>
        <v>0</v>
      </c>
      <c r="H110" s="33">
        <f t="shared" ref="H110:O110" si="23">SUM(H109)</f>
        <v>0</v>
      </c>
      <c r="I110" s="33">
        <f t="shared" si="23"/>
        <v>0</v>
      </c>
      <c r="J110" s="33">
        <f t="shared" si="23"/>
        <v>60</v>
      </c>
      <c r="K110" s="33">
        <f t="shared" si="23"/>
        <v>60</v>
      </c>
      <c r="L110" s="33">
        <f t="shared" si="23"/>
        <v>0</v>
      </c>
      <c r="M110" s="33">
        <f t="shared" si="23"/>
        <v>30</v>
      </c>
      <c r="N110" s="33">
        <f t="shared" si="23"/>
        <v>30</v>
      </c>
      <c r="O110" s="33">
        <f t="shared" si="23"/>
        <v>0</v>
      </c>
      <c r="P110" s="33"/>
      <c r="Q110" s="33"/>
      <c r="R110" s="33"/>
    </row>
    <row r="111" spans="1:18" x14ac:dyDescent="0.15">
      <c r="A111" s="20" t="s">
        <v>1776</v>
      </c>
      <c r="B111" s="33" t="s">
        <v>30</v>
      </c>
      <c r="C111" s="43" t="s">
        <v>326</v>
      </c>
      <c r="D111" s="43" t="s">
        <v>863</v>
      </c>
      <c r="E111" s="33" t="s">
        <v>1322</v>
      </c>
      <c r="F111" s="33" t="s">
        <v>1322</v>
      </c>
      <c r="G111" s="33">
        <v>50</v>
      </c>
      <c r="H111" s="33">
        <v>50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5</v>
      </c>
      <c r="Q111" s="33" t="s">
        <v>2625</v>
      </c>
      <c r="R111" s="33">
        <v>50</v>
      </c>
    </row>
    <row r="112" spans="1:18" x14ac:dyDescent="0.15">
      <c r="A112" s="20" t="s">
        <v>1776</v>
      </c>
      <c r="B112" s="33" t="s">
        <v>30</v>
      </c>
      <c r="C112" s="43" t="s">
        <v>326</v>
      </c>
      <c r="D112" s="43" t="s">
        <v>864</v>
      </c>
      <c r="E112" s="33" t="s">
        <v>1322</v>
      </c>
      <c r="F112" s="33" t="s">
        <v>1322</v>
      </c>
      <c r="G112" s="33">
        <v>46</v>
      </c>
      <c r="H112" s="33">
        <v>46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5</v>
      </c>
      <c r="Q112" s="33" t="s">
        <v>2625</v>
      </c>
      <c r="R112" s="33">
        <v>46</v>
      </c>
    </row>
    <row r="113" spans="1:18" x14ac:dyDescent="0.15">
      <c r="A113" s="20" t="s">
        <v>1776</v>
      </c>
      <c r="B113" s="33" t="s">
        <v>30</v>
      </c>
      <c r="C113" s="43" t="s">
        <v>326</v>
      </c>
      <c r="D113" s="43" t="s">
        <v>1126</v>
      </c>
      <c r="E113" s="33" t="s">
        <v>1322</v>
      </c>
      <c r="F113" s="33" t="s">
        <v>1322</v>
      </c>
      <c r="G113" s="33">
        <v>50</v>
      </c>
      <c r="H113" s="33">
        <v>50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5</v>
      </c>
      <c r="Q113" s="33" t="s">
        <v>2625</v>
      </c>
      <c r="R113" s="33">
        <v>50</v>
      </c>
    </row>
    <row r="114" spans="1:18" x14ac:dyDescent="0.15">
      <c r="A114" s="20" t="s">
        <v>1776</v>
      </c>
      <c r="B114" s="33" t="s">
        <v>30</v>
      </c>
      <c r="C114" s="43" t="s">
        <v>326</v>
      </c>
      <c r="D114" s="43" t="s">
        <v>533</v>
      </c>
      <c r="E114" s="33" t="s">
        <v>1321</v>
      </c>
      <c r="F114" s="33" t="s">
        <v>1321</v>
      </c>
      <c r="G114" s="33">
        <v>4</v>
      </c>
      <c r="H114" s="33">
        <v>4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33</v>
      </c>
      <c r="Q114" s="33" t="s">
        <v>2634</v>
      </c>
      <c r="R114" s="33">
        <v>4</v>
      </c>
    </row>
    <row r="115" spans="1:18" x14ac:dyDescent="0.15">
      <c r="A115" s="20"/>
      <c r="B115" s="33"/>
      <c r="C115" s="43" t="s">
        <v>2948</v>
      </c>
      <c r="D115" s="43"/>
      <c r="E115" s="33"/>
      <c r="F115" s="33"/>
      <c r="G115" s="33">
        <f>SUM(G111:G114)</f>
        <v>150</v>
      </c>
      <c r="H115" s="33">
        <f t="shared" ref="H115:O115" si="24">SUM(H111:H114)</f>
        <v>150</v>
      </c>
      <c r="I115" s="33">
        <f t="shared" si="24"/>
        <v>0</v>
      </c>
      <c r="J115" s="33">
        <f t="shared" si="24"/>
        <v>0</v>
      </c>
      <c r="K115" s="33">
        <f t="shared" si="24"/>
        <v>0</v>
      </c>
      <c r="L115" s="33">
        <f t="shared" si="24"/>
        <v>0</v>
      </c>
      <c r="M115" s="33">
        <f t="shared" si="24"/>
        <v>0</v>
      </c>
      <c r="N115" s="33">
        <f t="shared" si="24"/>
        <v>0</v>
      </c>
      <c r="O115" s="33">
        <f t="shared" si="24"/>
        <v>0</v>
      </c>
      <c r="P115" s="33"/>
      <c r="Q115" s="33"/>
      <c r="R115" s="33"/>
    </row>
    <row r="116" spans="1:18" x14ac:dyDescent="0.15">
      <c r="A116" s="20" t="s">
        <v>1776</v>
      </c>
      <c r="B116" s="33" t="s">
        <v>30</v>
      </c>
      <c r="C116" s="43" t="s">
        <v>131</v>
      </c>
      <c r="D116" s="43" t="s">
        <v>468</v>
      </c>
      <c r="E116" s="33" t="s">
        <v>1322</v>
      </c>
      <c r="F116" s="33" t="s">
        <v>1322</v>
      </c>
      <c r="G116" s="33">
        <v>38</v>
      </c>
      <c r="H116" s="33">
        <v>38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5</v>
      </c>
      <c r="Q116" s="33" t="s">
        <v>2625</v>
      </c>
      <c r="R116" s="33">
        <v>38</v>
      </c>
    </row>
    <row r="117" spans="1:18" x14ac:dyDescent="0.15">
      <c r="A117" s="20" t="s">
        <v>1776</v>
      </c>
      <c r="B117" s="33" t="s">
        <v>30</v>
      </c>
      <c r="C117" s="43" t="s">
        <v>131</v>
      </c>
      <c r="D117" s="43" t="s">
        <v>484</v>
      </c>
      <c r="E117" s="33" t="s">
        <v>1322</v>
      </c>
      <c r="F117" s="33" t="s">
        <v>1322</v>
      </c>
      <c r="G117" s="33">
        <v>38</v>
      </c>
      <c r="H117" s="33">
        <v>38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5</v>
      </c>
      <c r="Q117" s="33" t="s">
        <v>2625</v>
      </c>
      <c r="R117" s="33">
        <v>38</v>
      </c>
    </row>
    <row r="118" spans="1:18" x14ac:dyDescent="0.15">
      <c r="A118" s="20" t="s">
        <v>1776</v>
      </c>
      <c r="B118" s="33" t="s">
        <v>30</v>
      </c>
      <c r="C118" s="43" t="s">
        <v>131</v>
      </c>
      <c r="D118" s="43" t="s">
        <v>485</v>
      </c>
      <c r="E118" s="33" t="s">
        <v>1323</v>
      </c>
      <c r="F118" s="33" t="s">
        <v>1323</v>
      </c>
      <c r="G118" s="33">
        <v>0</v>
      </c>
      <c r="H118" s="33">
        <v>0</v>
      </c>
      <c r="I118" s="33">
        <v>0</v>
      </c>
      <c r="J118" s="33">
        <v>43</v>
      </c>
      <c r="K118" s="33">
        <v>43</v>
      </c>
      <c r="L118" s="33">
        <v>0</v>
      </c>
      <c r="M118" s="33">
        <v>0</v>
      </c>
      <c r="N118" s="33">
        <v>0</v>
      </c>
      <c r="O118" s="33">
        <v>0</v>
      </c>
      <c r="P118" s="33">
        <v>53</v>
      </c>
      <c r="Q118" s="33" t="s">
        <v>693</v>
      </c>
      <c r="R118" s="33">
        <v>43</v>
      </c>
    </row>
    <row r="119" spans="1:18" x14ac:dyDescent="0.15">
      <c r="A119" s="20" t="s">
        <v>1776</v>
      </c>
      <c r="B119" s="33" t="s">
        <v>30</v>
      </c>
      <c r="C119" s="43" t="s">
        <v>131</v>
      </c>
      <c r="D119" s="43" t="s">
        <v>529</v>
      </c>
      <c r="E119" s="33" t="s">
        <v>1193</v>
      </c>
      <c r="F119" s="33" t="s">
        <v>1193</v>
      </c>
      <c r="G119" s="33">
        <v>0</v>
      </c>
      <c r="H119" s="33">
        <v>0</v>
      </c>
      <c r="I119" s="33">
        <v>0</v>
      </c>
      <c r="J119" s="33">
        <v>43</v>
      </c>
      <c r="K119" s="33">
        <v>43</v>
      </c>
      <c r="L119" s="33">
        <v>0</v>
      </c>
      <c r="M119" s="33">
        <v>0</v>
      </c>
      <c r="N119" s="33">
        <v>0</v>
      </c>
      <c r="O119" s="33">
        <v>0</v>
      </c>
      <c r="P119" s="33">
        <v>12</v>
      </c>
      <c r="Q119" s="33" t="s">
        <v>1957</v>
      </c>
      <c r="R119" s="33">
        <v>43</v>
      </c>
    </row>
    <row r="120" spans="1:18" x14ac:dyDescent="0.15">
      <c r="A120" s="20" t="s">
        <v>1776</v>
      </c>
      <c r="B120" s="33" t="s">
        <v>30</v>
      </c>
      <c r="C120" s="43" t="s">
        <v>131</v>
      </c>
      <c r="D120" s="43" t="s">
        <v>495</v>
      </c>
      <c r="E120" s="33" t="s">
        <v>1323</v>
      </c>
      <c r="F120" s="33" t="s">
        <v>1323</v>
      </c>
      <c r="G120" s="33">
        <v>20</v>
      </c>
      <c r="H120" s="33">
        <v>20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61</v>
      </c>
      <c r="Q120" s="33" t="s">
        <v>2622</v>
      </c>
      <c r="R120" s="33">
        <v>20</v>
      </c>
    </row>
    <row r="121" spans="1:18" x14ac:dyDescent="0.15">
      <c r="A121" s="20"/>
      <c r="B121" s="20"/>
      <c r="C121" s="43" t="s">
        <v>2949</v>
      </c>
      <c r="D121" s="20"/>
      <c r="E121" s="20"/>
      <c r="F121" s="20"/>
      <c r="G121" s="26">
        <f>SUM(G116:G120)</f>
        <v>96</v>
      </c>
      <c r="H121" s="26">
        <f t="shared" ref="H121:O121" si="25">SUM(H116:H120)</f>
        <v>96</v>
      </c>
      <c r="I121" s="26">
        <f t="shared" si="25"/>
        <v>0</v>
      </c>
      <c r="J121" s="26">
        <f t="shared" si="25"/>
        <v>86</v>
      </c>
      <c r="K121" s="26">
        <f t="shared" si="25"/>
        <v>86</v>
      </c>
      <c r="L121" s="26">
        <f t="shared" si="25"/>
        <v>0</v>
      </c>
      <c r="M121" s="26">
        <f t="shared" si="25"/>
        <v>0</v>
      </c>
      <c r="N121" s="26">
        <f t="shared" si="25"/>
        <v>0</v>
      </c>
      <c r="O121" s="26">
        <f t="shared" si="25"/>
        <v>0</v>
      </c>
      <c r="P121" s="20"/>
      <c r="Q121" s="20"/>
      <c r="R121" s="26"/>
    </row>
    <row r="122" spans="1:18" x14ac:dyDescent="0.15">
      <c r="A122" s="20" t="s">
        <v>1776</v>
      </c>
      <c r="B122" s="33" t="s">
        <v>58</v>
      </c>
      <c r="C122" s="43" t="s">
        <v>300</v>
      </c>
      <c r="D122" s="43" t="s">
        <v>767</v>
      </c>
      <c r="E122" s="33" t="s">
        <v>1322</v>
      </c>
      <c r="F122" s="33" t="s">
        <v>1322</v>
      </c>
      <c r="G122" s="33">
        <v>44</v>
      </c>
      <c r="H122" s="33">
        <v>44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1</v>
      </c>
      <c r="Q122" s="33" t="s">
        <v>2114</v>
      </c>
      <c r="R122" s="33">
        <v>44</v>
      </c>
    </row>
    <row r="123" spans="1:18" x14ac:dyDescent="0.15">
      <c r="A123" s="20" t="s">
        <v>1776</v>
      </c>
      <c r="B123" s="33" t="s">
        <v>58</v>
      </c>
      <c r="C123" s="43" t="s">
        <v>300</v>
      </c>
      <c r="D123" s="43" t="s">
        <v>770</v>
      </c>
      <c r="E123" s="33" t="s">
        <v>1323</v>
      </c>
      <c r="F123" s="33" t="s">
        <v>1323</v>
      </c>
      <c r="G123" s="33">
        <v>41</v>
      </c>
      <c r="H123" s="33">
        <v>41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53</v>
      </c>
      <c r="Q123" s="33" t="s">
        <v>693</v>
      </c>
      <c r="R123" s="33">
        <v>41</v>
      </c>
    </row>
    <row r="124" spans="1:18" x14ac:dyDescent="0.15">
      <c r="A124" s="20" t="s">
        <v>1776</v>
      </c>
      <c r="B124" s="33" t="s">
        <v>58</v>
      </c>
      <c r="C124" s="43" t="s">
        <v>300</v>
      </c>
      <c r="D124" s="43" t="s">
        <v>771</v>
      </c>
      <c r="E124" s="33" t="s">
        <v>1322</v>
      </c>
      <c r="F124" s="33" t="s">
        <v>1322</v>
      </c>
      <c r="G124" s="33">
        <v>44</v>
      </c>
      <c r="H124" s="33">
        <v>44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1</v>
      </c>
      <c r="Q124" s="33" t="s">
        <v>2114</v>
      </c>
      <c r="R124" s="33">
        <v>44</v>
      </c>
    </row>
    <row r="125" spans="1:18" x14ac:dyDescent="0.15">
      <c r="A125" s="20" t="s">
        <v>1776</v>
      </c>
      <c r="B125" s="33" t="s">
        <v>58</v>
      </c>
      <c r="C125" s="43" t="s">
        <v>300</v>
      </c>
      <c r="D125" s="43" t="s">
        <v>768</v>
      </c>
      <c r="E125" s="33" t="s">
        <v>1193</v>
      </c>
      <c r="F125" s="33" t="s">
        <v>1193</v>
      </c>
      <c r="G125" s="33">
        <v>0</v>
      </c>
      <c r="H125" s="33">
        <v>0</v>
      </c>
      <c r="I125" s="33">
        <v>0</v>
      </c>
      <c r="J125" s="33">
        <v>30</v>
      </c>
      <c r="K125" s="33">
        <v>30</v>
      </c>
      <c r="L125" s="33">
        <v>0</v>
      </c>
      <c r="M125" s="33">
        <v>0</v>
      </c>
      <c r="N125" s="33">
        <v>0</v>
      </c>
      <c r="O125" s="33">
        <v>0</v>
      </c>
      <c r="P125" s="33">
        <v>12</v>
      </c>
      <c r="Q125" s="33" t="s">
        <v>1957</v>
      </c>
      <c r="R125" s="33">
        <v>30</v>
      </c>
    </row>
    <row r="126" spans="1:18" x14ac:dyDescent="0.15">
      <c r="A126" s="20" t="s">
        <v>1776</v>
      </c>
      <c r="B126" s="33" t="s">
        <v>58</v>
      </c>
      <c r="C126" s="43" t="s">
        <v>300</v>
      </c>
      <c r="D126" s="43" t="s">
        <v>769</v>
      </c>
      <c r="E126" s="33" t="s">
        <v>1323</v>
      </c>
      <c r="F126" s="33" t="s">
        <v>1323</v>
      </c>
      <c r="G126" s="33">
        <v>0</v>
      </c>
      <c r="H126" s="33">
        <v>0</v>
      </c>
      <c r="I126" s="33">
        <v>0</v>
      </c>
      <c r="J126" s="33">
        <v>40</v>
      </c>
      <c r="K126" s="33">
        <v>40</v>
      </c>
      <c r="L126" s="33">
        <v>0</v>
      </c>
      <c r="M126" s="33">
        <v>0</v>
      </c>
      <c r="N126" s="33">
        <v>0</v>
      </c>
      <c r="O126" s="33">
        <v>0</v>
      </c>
      <c r="P126" s="33">
        <v>49</v>
      </c>
      <c r="Q126" s="33" t="s">
        <v>1956</v>
      </c>
      <c r="R126" s="33">
        <v>40</v>
      </c>
    </row>
    <row r="127" spans="1:18" x14ac:dyDescent="0.15">
      <c r="A127" s="20"/>
      <c r="B127" s="20"/>
      <c r="C127" s="20" t="s">
        <v>1558</v>
      </c>
      <c r="D127" s="20"/>
      <c r="E127" s="20"/>
      <c r="F127" s="20"/>
      <c r="G127" s="26">
        <f>SUM(G122:G126)</f>
        <v>129</v>
      </c>
      <c r="H127" s="26">
        <f t="shared" ref="H127:O127" si="26">SUM(H122:H126)</f>
        <v>129</v>
      </c>
      <c r="I127" s="26">
        <f t="shared" si="26"/>
        <v>0</v>
      </c>
      <c r="J127" s="26">
        <f t="shared" si="26"/>
        <v>70</v>
      </c>
      <c r="K127" s="26">
        <f t="shared" si="26"/>
        <v>70</v>
      </c>
      <c r="L127" s="26">
        <f t="shared" si="26"/>
        <v>0</v>
      </c>
      <c r="M127" s="26">
        <f t="shared" si="26"/>
        <v>0</v>
      </c>
      <c r="N127" s="26">
        <f t="shared" si="26"/>
        <v>0</v>
      </c>
      <c r="O127" s="26">
        <f t="shared" si="26"/>
        <v>0</v>
      </c>
      <c r="P127" s="20"/>
      <c r="Q127" s="20"/>
      <c r="R127" s="26"/>
    </row>
    <row r="128" spans="1:18" x14ac:dyDescent="0.15">
      <c r="A128" s="87" t="s">
        <v>1753</v>
      </c>
      <c r="B128" s="88"/>
      <c r="C128" s="88"/>
      <c r="D128" s="88"/>
      <c r="E128" s="88"/>
      <c r="F128" s="89"/>
      <c r="G128" s="26">
        <f>SUM(G127,G121,G115,G110,G108,G104,G99,G97,G94,G91,G88,G83,G75,G70,G67,G61,G51,G47,G44,G39,G34,G32,G28,G26,G24,G18,G15)</f>
        <v>2880</v>
      </c>
      <c r="H128" s="26">
        <f t="shared" ref="H128:O128" si="27">SUM(H127,H121,H115,H110,H108,H104,H99,H97,H94,H91,H88,H83,H75,H70,H67,H61,H51,H47,H44,H39,H34,H32,H28,H26,H24,H18,H15)</f>
        <v>2725</v>
      </c>
      <c r="I128" s="26">
        <f t="shared" si="27"/>
        <v>155</v>
      </c>
      <c r="J128" s="26">
        <f t="shared" si="27"/>
        <v>1296</v>
      </c>
      <c r="K128" s="26">
        <f t="shared" si="27"/>
        <v>1296</v>
      </c>
      <c r="L128" s="26">
        <f t="shared" si="27"/>
        <v>0</v>
      </c>
      <c r="M128" s="26">
        <f t="shared" si="27"/>
        <v>214</v>
      </c>
      <c r="N128" s="26">
        <f t="shared" si="27"/>
        <v>214</v>
      </c>
      <c r="O128" s="26">
        <f t="shared" si="27"/>
        <v>0</v>
      </c>
      <c r="P128" s="20"/>
      <c r="Q128" s="20"/>
      <c r="R128" s="26">
        <f>SUM(R7:R127)</f>
        <v>3845</v>
      </c>
    </row>
    <row r="129" spans="1:18" x14ac:dyDescent="0.15">
      <c r="A129" s="87" t="s">
        <v>1745</v>
      </c>
      <c r="B129" s="88"/>
      <c r="C129" s="88"/>
      <c r="D129" s="88"/>
      <c r="E129" s="88"/>
      <c r="F129" s="89"/>
      <c r="G129" s="26">
        <v>93</v>
      </c>
      <c r="H129" s="26">
        <v>0</v>
      </c>
      <c r="I129" s="26">
        <v>93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0"/>
      <c r="Q129" s="20"/>
      <c r="R129" s="26">
        <v>0</v>
      </c>
    </row>
    <row r="130" spans="1:18" x14ac:dyDescent="0.15">
      <c r="A130" s="87" t="s">
        <v>1767</v>
      </c>
      <c r="B130" s="88"/>
      <c r="C130" s="88"/>
      <c r="D130" s="88"/>
      <c r="E130" s="88"/>
      <c r="F130" s="89"/>
      <c r="G130" s="26">
        <f>G128-G129</f>
        <v>2787</v>
      </c>
      <c r="H130" s="26">
        <f t="shared" ref="H130:O130" si="28">H128-H129</f>
        <v>2725</v>
      </c>
      <c r="I130" s="26">
        <f t="shared" si="28"/>
        <v>62</v>
      </c>
      <c r="J130" s="26">
        <f t="shared" si="28"/>
        <v>1296</v>
      </c>
      <c r="K130" s="26">
        <f t="shared" si="28"/>
        <v>1296</v>
      </c>
      <c r="L130" s="26">
        <f t="shared" si="28"/>
        <v>0</v>
      </c>
      <c r="M130" s="26">
        <f t="shared" si="28"/>
        <v>214</v>
      </c>
      <c r="N130" s="26">
        <f t="shared" si="28"/>
        <v>214</v>
      </c>
      <c r="O130" s="26">
        <f t="shared" si="28"/>
        <v>0</v>
      </c>
      <c r="P130" s="20"/>
      <c r="Q130" s="20"/>
      <c r="R130" s="26">
        <f t="shared" ref="R130" si="29">R128-R129</f>
        <v>3845</v>
      </c>
    </row>
    <row r="132" spans="1:18" x14ac:dyDescent="0.15">
      <c r="D132" s="85" t="s">
        <v>1950</v>
      </c>
      <c r="E132" s="85"/>
      <c r="F132" s="85"/>
      <c r="G132" s="85" t="s">
        <v>1781</v>
      </c>
      <c r="H132" s="85"/>
      <c r="I132" s="85" t="s">
        <v>1782</v>
      </c>
      <c r="J132" s="85"/>
      <c r="K132" s="83" t="s">
        <v>1783</v>
      </c>
      <c r="L132" s="84"/>
    </row>
    <row r="133" spans="1:18" x14ac:dyDescent="0.15">
      <c r="D133" s="85"/>
      <c r="E133" s="85"/>
      <c r="F133" s="85"/>
      <c r="G133" s="22" t="s">
        <v>1784</v>
      </c>
      <c r="H133" s="22" t="s">
        <v>1785</v>
      </c>
      <c r="I133" s="22" t="s">
        <v>1784</v>
      </c>
      <c r="J133" s="22" t="s">
        <v>1785</v>
      </c>
      <c r="K133" s="22" t="s">
        <v>1784</v>
      </c>
      <c r="L133" s="22" t="s">
        <v>1785</v>
      </c>
    </row>
    <row r="134" spans="1:18" x14ac:dyDescent="0.15">
      <c r="D134" s="85" t="s">
        <v>1316</v>
      </c>
      <c r="E134" s="85"/>
      <c r="F134" s="83"/>
      <c r="G134" s="23">
        <f>SUMIF($E$7:$E$127,D134,$G$7:$G$127)</f>
        <v>74</v>
      </c>
      <c r="H134" s="23">
        <f>SUMIF($E$7:$E$127,D134,$H$7:$H$127)</f>
        <v>70</v>
      </c>
      <c r="I134" s="23">
        <f>SUMIF($E$7:$E$127,D134,$J$7:$J$127)</f>
        <v>0</v>
      </c>
      <c r="J134" s="23">
        <f>SUMIF($E$7:$E$127,D134,$K$7:$K$127)</f>
        <v>0</v>
      </c>
      <c r="K134" s="23">
        <f>SUM(G134,I134)</f>
        <v>74</v>
      </c>
      <c r="L134" s="23">
        <f>SUM(H134,J134)</f>
        <v>70</v>
      </c>
    </row>
    <row r="135" spans="1:18" x14ac:dyDescent="0.15">
      <c r="D135" s="85" t="s">
        <v>1317</v>
      </c>
      <c r="E135" s="85"/>
      <c r="F135" s="83"/>
      <c r="G135" s="23">
        <f>SUMIF($E$7:$E$127,D135,$G$7:$G$127)</f>
        <v>1428</v>
      </c>
      <c r="H135" s="23">
        <f>SUMIF($E$7:$E$127,D135,$H$7:$H$127)</f>
        <v>1408</v>
      </c>
      <c r="I135" s="23">
        <f>SUMIF($E$7:$E$127,D135,$J$7:$J$127)</f>
        <v>0</v>
      </c>
      <c r="J135" s="23">
        <f>SUMIF($E$7:$E$127,D135,$K$7:$K$127)</f>
        <v>0</v>
      </c>
      <c r="K135" s="23">
        <f t="shared" ref="K135:L137" si="30">SUM(G135,I135)</f>
        <v>1428</v>
      </c>
      <c r="L135" s="23">
        <f t="shared" si="30"/>
        <v>1408</v>
      </c>
    </row>
    <row r="136" spans="1:18" x14ac:dyDescent="0.15">
      <c r="D136" s="85" t="s">
        <v>1318</v>
      </c>
      <c r="E136" s="85"/>
      <c r="F136" s="83"/>
      <c r="G136" s="23">
        <f>SUMIF($E$7:$E$127,D136,$G$7:$G$127)</f>
        <v>512</v>
      </c>
      <c r="H136" s="23">
        <f>SUMIF($E$7:$E$127,D136,$H$7:$H$127)</f>
        <v>512</v>
      </c>
      <c r="I136" s="23">
        <f>SUMIF($E$7:$E$127,D136,$J$7:$J$127)</f>
        <v>299</v>
      </c>
      <c r="J136" s="23">
        <f>SUMIF($E$7:$E$127,D136,$K$7:$K$127)</f>
        <v>299</v>
      </c>
      <c r="K136" s="23">
        <f t="shared" si="30"/>
        <v>811</v>
      </c>
      <c r="L136" s="23">
        <f t="shared" si="30"/>
        <v>811</v>
      </c>
    </row>
    <row r="137" spans="1:18" x14ac:dyDescent="0.15">
      <c r="D137" s="85" t="s">
        <v>1319</v>
      </c>
      <c r="E137" s="85"/>
      <c r="F137" s="83"/>
      <c r="G137" s="23">
        <f>SUMIF($E$7:$E$127,D137,$G$7:$G$127)</f>
        <v>773</v>
      </c>
      <c r="H137" s="23">
        <f>SUMIF($E$7:$E$127,D137,$H$7:$H$127)</f>
        <v>735</v>
      </c>
      <c r="I137" s="23">
        <f>SUMIF($E$7:$E$127,D137,$J$7:$J$127)</f>
        <v>997</v>
      </c>
      <c r="J137" s="23">
        <f>SUMIF($E$7:$E$127,D137,$K$7:$K$127)</f>
        <v>997</v>
      </c>
      <c r="K137" s="23">
        <f t="shared" si="30"/>
        <v>1770</v>
      </c>
      <c r="L137" s="23">
        <f t="shared" si="30"/>
        <v>1732</v>
      </c>
    </row>
    <row r="138" spans="1:18" x14ac:dyDescent="0.15">
      <c r="D138" s="85" t="s">
        <v>1783</v>
      </c>
      <c r="E138" s="85"/>
      <c r="F138" s="83"/>
      <c r="G138" s="23">
        <f>SUM(G134:G137)</f>
        <v>2787</v>
      </c>
      <c r="H138" s="23">
        <f>SUM(H134:H137)</f>
        <v>2725</v>
      </c>
      <c r="I138" s="23">
        <f t="shared" ref="I138:L138" si="31">SUM(I134:I137)</f>
        <v>1296</v>
      </c>
      <c r="J138" s="23">
        <f t="shared" si="31"/>
        <v>1296</v>
      </c>
      <c r="K138" s="23">
        <f t="shared" si="31"/>
        <v>4083</v>
      </c>
      <c r="L138" s="23">
        <f t="shared" si="31"/>
        <v>4021</v>
      </c>
    </row>
  </sheetData>
  <autoFilter ref="A6:R130"/>
  <mergeCells count="25">
    <mergeCell ref="D135:F135"/>
    <mergeCell ref="D136:F136"/>
    <mergeCell ref="D137:F137"/>
    <mergeCell ref="D138:F138"/>
    <mergeCell ref="D132:F133"/>
    <mergeCell ref="G132:H132"/>
    <mergeCell ref="I132:J132"/>
    <mergeCell ref="K132:L132"/>
    <mergeCell ref="D134:F134"/>
    <mergeCell ref="A128:F128"/>
    <mergeCell ref="A129:F129"/>
    <mergeCell ref="A130:F130"/>
    <mergeCell ref="P3:R3"/>
    <mergeCell ref="E4:E6"/>
    <mergeCell ref="F4:F6"/>
    <mergeCell ref="G4:I5"/>
    <mergeCell ref="J4:L5"/>
    <mergeCell ref="P4:R5"/>
    <mergeCell ref="M5:O5"/>
    <mergeCell ref="G3:O3"/>
    <mergeCell ref="A3:A6"/>
    <mergeCell ref="B3:B6"/>
    <mergeCell ref="C3:C6"/>
    <mergeCell ref="D3:D6"/>
    <mergeCell ref="E3:F3"/>
  </mergeCells>
  <phoneticPr fontId="3"/>
  <pageMargins left="0.51181102362204722" right="0.51181102362204722" top="0.55118110236220474" bottom="0.35433070866141736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全体</vt:lpstr>
      <vt:lpstr>福岡・糸島〇</vt:lpstr>
      <vt:lpstr>粕屋〇</vt:lpstr>
      <vt:lpstr>宗像○</vt:lpstr>
      <vt:lpstr>筑紫〇</vt:lpstr>
      <vt:lpstr>朝倉〇</vt:lpstr>
      <vt:lpstr>久留米〇</vt:lpstr>
      <vt:lpstr>八女・筑後〇</vt:lpstr>
      <vt:lpstr>有明〇</vt:lpstr>
      <vt:lpstr>飯塚〇</vt:lpstr>
      <vt:lpstr>直方・鞍手〇</vt:lpstr>
      <vt:lpstr>Sheet2</vt:lpstr>
      <vt:lpstr>田川〇</vt:lpstr>
      <vt:lpstr>北九州〇</vt:lpstr>
      <vt:lpstr>京築○</vt:lpstr>
      <vt:lpstr>福岡・糸島〇!Print_Area</vt:lpstr>
      <vt:lpstr>久留米〇!Print_Titles</vt:lpstr>
      <vt:lpstr>宗像○!Print_Titles</vt:lpstr>
      <vt:lpstr>筑紫〇!Print_Titles</vt:lpstr>
      <vt:lpstr>朝倉〇!Print_Titles</vt:lpstr>
      <vt:lpstr>直方・鞍手〇!Print_Titles</vt:lpstr>
      <vt:lpstr>田川〇!Print_Titles</vt:lpstr>
      <vt:lpstr>粕屋〇!Print_Titles</vt:lpstr>
      <vt:lpstr>八女・筑後〇!Print_Titles</vt:lpstr>
      <vt:lpstr>飯塚〇!Print_Titles</vt:lpstr>
      <vt:lpstr>福岡・糸島〇!Print_Titles</vt:lpstr>
      <vt:lpstr>北九州〇!Print_Titles</vt:lpstr>
      <vt:lpstr>有明〇!Print_Titles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2020-02-12T00:19:58Z</dcterms:modified>
</cp:coreProperties>
</file>