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drawings/drawing6.xml" ContentType="application/vnd.openxmlformats-officedocument.drawing+xml"/>
  <Override PartName="/xl/comments2.xml" ContentType="application/vnd.openxmlformats-officedocument.spreadsheetml.comments+xml"/>
  <Override PartName="/xl/drawings/drawing7.xml" ContentType="application/vnd.openxmlformats-officedocument.drawing+xml"/>
  <Override PartName="/xl/comments3.xml" ContentType="application/vnd.openxmlformats-officedocument.spreadsheetml.comments+xml"/>
  <Override PartName="/xl/drawings/drawing8.xml" ContentType="application/vnd.openxmlformats-officedocument.drawing+xml"/>
  <Override PartName="/xl/comments4.xml" ContentType="application/vnd.openxmlformats-officedocument.spreadsheetml.comments+xml"/>
  <Override PartName="/xl/drawings/drawing9.xml" ContentType="application/vnd.openxmlformats-officedocument.drawing+xml"/>
  <Override PartName="/xl/comments5.xml" ContentType="application/vnd.openxmlformats-officedocument.spreadsheetml.comments+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updateLinks="never" codeName="ThisWorkbook" defaultThemeVersion="124226"/>
  <mc:AlternateContent xmlns:mc="http://schemas.openxmlformats.org/markup-compatibility/2006">
    <mc:Choice Requires="x15">
      <x15ac:absPath xmlns:x15ac="http://schemas.microsoft.com/office/spreadsheetml/2010/11/ac" url="L:\129高齢者地域包括ケア推進課\00_一時保存フォルダ（令和８年度）\P_介護職員\P3_地域医療介護総合確保基金\P309_介護DX支援事業\05募集案内\02HP更新\"/>
    </mc:Choice>
  </mc:AlternateContent>
  <xr:revisionPtr revIDLastSave="0" documentId="13_ncr:1_{9292D324-6D3C-40ED-99F2-47A48185E512}" xr6:coauthVersionLast="47" xr6:coauthVersionMax="47" xr10:uidLastSave="{00000000-0000-0000-0000-000000000000}"/>
  <workbookProtection workbookAlgorithmName="SHA-512" workbookHashValue="dpmLoiFV0/WQbvMycLUM7qKrWqBA0wKdejTmzXo3gRS6kX+Wcwfzc8k6ske/x+MuK6IGMd/dvt4n0wLzVkQr1Q==" workbookSaltValue="FGTrIYd7SLcQJW5lhsldQQ==" workbookSpinCount="100000" lockStructure="1"/>
  <bookViews>
    <workbookView xWindow="-28920" yWindow="-4785" windowWidth="29040" windowHeight="15840" xr2:uid="{FDAEF013-B470-4437-9A1C-15333ECC4DC2}"/>
  </bookViews>
  <sheets>
    <sheet name="はじめに" sheetId="23" r:id="rId1"/>
    <sheet name="A_基本情報入力シート" sheetId="16" r:id="rId2"/>
    <sheet name="B_補助要件適合確認シート" sheetId="39" r:id="rId3"/>
    <sheet name="C_チェックリスト" sheetId="21" r:id="rId4"/>
    <sheet name="D_様式１" sheetId="15" r:id="rId5"/>
    <sheet name="E_１－２（1）" sheetId="9" r:id="rId6"/>
    <sheet name="F_１－２（２）" sheetId="46" r:id="rId7"/>
    <sheet name="F_１－２（３）" sheetId="42" r:id="rId8"/>
    <sheet name="G_１－２（４）" sheetId="43" r:id="rId9"/>
    <sheet name="H_１－２（５）" sheetId="44" r:id="rId10"/>
    <sheet name="I_１－３" sheetId="10" r:id="rId11"/>
    <sheet name="J_１－４" sheetId="38" r:id="rId12"/>
    <sheet name="K_介護テクノロジー等導入計画 " sheetId="40" r:id="rId13"/>
    <sheet name="L_ノーリフティングケア実施計画" sheetId="41" r:id="rId14"/>
    <sheet name="M_優先順位表" sheetId="18" r:id="rId15"/>
    <sheet name="N_債権者登録申出書" sheetId="20" r:id="rId16"/>
    <sheet name="（非表示シート）サービス一覧" sheetId="32" state="hidden" r:id="rId17"/>
    <sheet name="（非表示シート）集計用" sheetId="47" state="hidden" r:id="rId18"/>
  </sheets>
  <definedNames>
    <definedName name="_Key1" localSheetId="16" hidden="1">#REF!</definedName>
    <definedName name="_Key1" localSheetId="2" hidden="1">#REF!</definedName>
    <definedName name="_Key1" localSheetId="5" hidden="1">#REF!</definedName>
    <definedName name="_Key1" localSheetId="6" hidden="1">#REF!</definedName>
    <definedName name="_Key1" localSheetId="7" hidden="1">#REF!</definedName>
    <definedName name="_Key1" localSheetId="8" hidden="1">#REF!</definedName>
    <definedName name="_Key1" localSheetId="9" hidden="1">#REF!</definedName>
    <definedName name="_Key1" localSheetId="10" hidden="1">#REF!</definedName>
    <definedName name="_Key1" localSheetId="12" hidden="1">#REF!</definedName>
    <definedName name="_Key1" hidden="1">#REF!</definedName>
    <definedName name="_Key2" localSheetId="16" hidden="1">#REF!</definedName>
    <definedName name="_Key2" localSheetId="2" hidden="1">#REF!</definedName>
    <definedName name="_Key2" localSheetId="5" hidden="1">#REF!</definedName>
    <definedName name="_Key2" localSheetId="10" hidden="1">#REF!</definedName>
    <definedName name="_Key2" localSheetId="12" hidden="1">#REF!</definedName>
    <definedName name="_Key2" hidden="1">#REF!</definedName>
    <definedName name="_Order1" hidden="1">255</definedName>
    <definedName name="_Order2" hidden="1">255</definedName>
    <definedName name="_Sort" localSheetId="16" hidden="1">#REF!</definedName>
    <definedName name="_Sort" localSheetId="2" hidden="1">#REF!</definedName>
    <definedName name="_Sort" localSheetId="5" hidden="1">#REF!</definedName>
    <definedName name="_Sort" localSheetId="6" hidden="1">#REF!</definedName>
    <definedName name="_Sort" localSheetId="7" hidden="1">#REF!</definedName>
    <definedName name="_Sort" localSheetId="8" hidden="1">#REF!</definedName>
    <definedName name="_Sort" localSheetId="9" hidden="1">#REF!</definedName>
    <definedName name="_Sort" localSheetId="10" hidden="1">#REF!</definedName>
    <definedName name="_Sort" localSheetId="12" hidden="1">#REF!</definedName>
    <definedName name="_Sort" hidden="1">#REF!</definedName>
    <definedName name="a" localSheetId="16" hidden="1">#REF!</definedName>
    <definedName name="a" localSheetId="2" hidden="1">#REF!</definedName>
    <definedName name="a" localSheetId="10" hidden="1">#REF!</definedName>
    <definedName name="a" localSheetId="12" hidden="1">#REF!</definedName>
    <definedName name="a" hidden="1">#REF!</definedName>
    <definedName name="_xlnm.Print_Area" localSheetId="16">'（非表示シート）サービス一覧'!$A$1:$C$35</definedName>
    <definedName name="_xlnm.Print_Area" localSheetId="1">A_基本情報入力シート!$A$1:$E$36</definedName>
    <definedName name="_xlnm.Print_Area" localSheetId="2">B_補助要件適合確認シート!$A$1:$D$55</definedName>
    <definedName name="_xlnm.Print_Area" localSheetId="3">C_チェックリスト!$A$1:$P$34</definedName>
    <definedName name="_xlnm.Print_Area" localSheetId="4">D_様式１!$A$1:$I$42</definedName>
    <definedName name="_xlnm.Print_Area" localSheetId="5">'E_１－２（1）'!$A$1:$I$37</definedName>
    <definedName name="_xlnm.Print_Area" localSheetId="6">'F_１－２（２）'!$A$1:$G$23</definedName>
    <definedName name="_xlnm.Print_Area" localSheetId="7">'F_１－２（３）'!$A$1:$G$22</definedName>
    <definedName name="_xlnm.Print_Area" localSheetId="8">'G_１－２（４）'!$A$1:$F$19</definedName>
    <definedName name="_xlnm.Print_Area" localSheetId="9">'H_１－２（５）'!$A$1:$F$17</definedName>
    <definedName name="_xlnm.Print_Area" localSheetId="10">'I_１－３'!$A$1:$S$65</definedName>
    <definedName name="_xlnm.Print_Area" localSheetId="11">'J_１－４'!$A$1:$AJ$57</definedName>
    <definedName name="_xlnm.Print_Area" localSheetId="12">'K_介護テクノロジー等導入計画 '!$A$1:$L$47</definedName>
    <definedName name="_xlnm.Print_Area" localSheetId="13">L_ノーリフティングケア実施計画!$A$1:$O$23</definedName>
    <definedName name="_xlnm.Print_Area" localSheetId="14">M_優先順位表!$A$1:$E$16</definedName>
    <definedName name="_xlnm.Print_Area" localSheetId="15">N_債権者登録申出書!$A$1:$U$34</definedName>
    <definedName name="_xlnm.Print_Area" localSheetId="0">はじめに!$A$1:$D$21</definedName>
    <definedName name="計画" localSheetId="16" hidden="1">#REF!</definedName>
    <definedName name="計画" localSheetId="2" hidden="1">#REF!</definedName>
    <definedName name="計画" localSheetId="6" hidden="1">#REF!</definedName>
    <definedName name="計画" localSheetId="7" hidden="1">#REF!</definedName>
    <definedName name="計画" localSheetId="8" hidden="1">#REF!</definedName>
    <definedName name="計画" localSheetId="9" hidden="1">#REF!</definedName>
    <definedName name="計画" localSheetId="12" hidden="1">#REF!</definedName>
    <definedName name="計画" hidden="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7" i="9" l="1"/>
  <c r="E12" i="43"/>
  <c r="AK17" i="38"/>
  <c r="AK18" i="38"/>
  <c r="AK19" i="38"/>
  <c r="AK20" i="38"/>
  <c r="AK21" i="38"/>
  <c r="AK22" i="38"/>
  <c r="AK23" i="38"/>
  <c r="AK24" i="38"/>
  <c r="AK25" i="38"/>
  <c r="AK26" i="38"/>
  <c r="AK27" i="38"/>
  <c r="AK28" i="38"/>
  <c r="AK29" i="38"/>
  <c r="AK30" i="38"/>
  <c r="AK31" i="38"/>
  <c r="AK32" i="38"/>
  <c r="AK33" i="38"/>
  <c r="AK34" i="38"/>
  <c r="AK35" i="38"/>
  <c r="AK36" i="38"/>
  <c r="AK37" i="38"/>
  <c r="AK38" i="38"/>
  <c r="AK39" i="38"/>
  <c r="AK40" i="38"/>
  <c r="AK41" i="38"/>
  <c r="AK42" i="38"/>
  <c r="AK43" i="38"/>
  <c r="AK44" i="38"/>
  <c r="AK45" i="38"/>
  <c r="AK46" i="38"/>
  <c r="AK47" i="38"/>
  <c r="AK48" i="38"/>
  <c r="AK49" i="38"/>
  <c r="AK50" i="38"/>
  <c r="AK51" i="38"/>
  <c r="AK52" i="38"/>
  <c r="AK53" i="38"/>
  <c r="AK54" i="38"/>
  <c r="E12" i="42"/>
  <c r="E12" i="46"/>
  <c r="M47" i="40"/>
  <c r="AB5" i="47" s="1"/>
  <c r="N44" i="40"/>
  <c r="W5" i="47"/>
  <c r="V5" i="47"/>
  <c r="AA5" i="47"/>
  <c r="D4" i="16"/>
  <c r="J25" i="9"/>
  <c r="J23" i="9"/>
  <c r="J21" i="9"/>
  <c r="J19" i="9"/>
  <c r="J17" i="9"/>
  <c r="J15" i="9"/>
  <c r="J13" i="9"/>
  <c r="J11" i="9"/>
  <c r="C56" i="10"/>
  <c r="F11" i="9" l="1"/>
  <c r="H17" i="42" l="1"/>
  <c r="I17" i="42"/>
  <c r="H18" i="42"/>
  <c r="H19" i="42"/>
  <c r="H20" i="42"/>
  <c r="DT5" i="47"/>
  <c r="F12" i="42" l="1"/>
  <c r="F24" i="39"/>
  <c r="F22" i="39"/>
  <c r="F17" i="39"/>
  <c r="F14" i="39"/>
  <c r="DQ5" i="47"/>
  <c r="DP5" i="47"/>
  <c r="DJ5" i="47"/>
  <c r="DN5" i="47"/>
  <c r="DM5" i="47"/>
  <c r="DL5" i="47"/>
  <c r="CS5" i="47"/>
  <c r="CL5" i="47"/>
  <c r="CP5" i="47"/>
  <c r="K11" i="9"/>
  <c r="N25" i="9"/>
  <c r="BZ5" i="47" s="1"/>
  <c r="N23" i="9"/>
  <c r="N21" i="9"/>
  <c r="BT5" i="47" s="1"/>
  <c r="N19" i="9"/>
  <c r="BN5" i="47" s="1"/>
  <c r="N17" i="9"/>
  <c r="BH5" i="47" s="1"/>
  <c r="N15" i="9"/>
  <c r="BB5" i="47" s="1"/>
  <c r="N13" i="9"/>
  <c r="AV5" i="47" s="1"/>
  <c r="N11" i="9"/>
  <c r="AP5" i="47" s="1"/>
  <c r="O25" i="9"/>
  <c r="CA5" i="47" s="1"/>
  <c r="L25" i="9"/>
  <c r="BW5" i="47" s="1"/>
  <c r="O23" i="9"/>
  <c r="L23" i="9"/>
  <c r="O21" i="9"/>
  <c r="BU5" i="47" s="1"/>
  <c r="L21" i="9"/>
  <c r="BQ5" i="47" s="1"/>
  <c r="O19" i="9"/>
  <c r="BO5" i="47" s="1"/>
  <c r="L19" i="9"/>
  <c r="BK5" i="47" s="1"/>
  <c r="O17" i="9"/>
  <c r="BI5" i="47" s="1"/>
  <c r="L17" i="9"/>
  <c r="BE5" i="47" s="1"/>
  <c r="O15" i="9"/>
  <c r="BC5" i="47" s="1"/>
  <c r="L15" i="9"/>
  <c r="AY5" i="47" s="1"/>
  <c r="O13" i="9"/>
  <c r="AW5" i="47" s="1"/>
  <c r="L13" i="9"/>
  <c r="O11" i="9"/>
  <c r="AQ5" i="47" s="1"/>
  <c r="L11" i="9"/>
  <c r="AM5" i="47" s="1"/>
  <c r="AS5" i="47"/>
  <c r="CN5" i="47" l="1"/>
  <c r="CV5" i="47"/>
  <c r="CU5" i="47"/>
  <c r="AL5" i="47"/>
  <c r="AK5" i="47"/>
  <c r="AJ5" i="47"/>
  <c r="AI5" i="47"/>
  <c r="AH5" i="47"/>
  <c r="AG5" i="47"/>
  <c r="AE5" i="47"/>
  <c r="AD5" i="47"/>
  <c r="AF5" i="47"/>
  <c r="AC5" i="47"/>
  <c r="CO5" i="47" l="1"/>
  <c r="CW5" i="47"/>
  <c r="Z5" i="47"/>
  <c r="Y5" i="47"/>
  <c r="X5" i="47"/>
  <c r="U5" i="47"/>
  <c r="T5" i="47" l="1"/>
  <c r="S5" i="47"/>
  <c r="R5" i="47"/>
  <c r="Q5" i="47"/>
  <c r="P5" i="47"/>
  <c r="H5" i="47"/>
  <c r="G5" i="47"/>
  <c r="E5" i="47"/>
  <c r="C29" i="10"/>
  <c r="F29" i="10" s="1"/>
  <c r="F12" i="46"/>
  <c r="D12" i="46"/>
  <c r="G7" i="9"/>
  <c r="T15" i="21"/>
  <c r="T14" i="21"/>
  <c r="F6" i="46"/>
  <c r="F5" i="46"/>
  <c r="F4" i="46"/>
  <c r="D12" i="42"/>
  <c r="CX5" i="47" s="1"/>
  <c r="CQ5" i="47" l="1"/>
  <c r="G12" i="46" l="1"/>
  <c r="G14" i="39" s="1"/>
  <c r="D12" i="44"/>
  <c r="D12" i="43"/>
  <c r="D13" i="9"/>
  <c r="D15" i="9"/>
  <c r="D17" i="9"/>
  <c r="D19" i="9"/>
  <c r="D21" i="9"/>
  <c r="D23" i="9"/>
  <c r="D25" i="9"/>
  <c r="D11" i="9"/>
  <c r="E11" i="9" s="1"/>
  <c r="I11" i="16"/>
  <c r="I10" i="16"/>
  <c r="T27" i="20"/>
  <c r="S27" i="20"/>
  <c r="R27" i="20"/>
  <c r="Q27" i="20"/>
  <c r="P27" i="20"/>
  <c r="O27" i="20"/>
  <c r="N27" i="20"/>
  <c r="M25" i="9" l="1"/>
  <c r="BY5" i="47" s="1"/>
  <c r="M23" i="9"/>
  <c r="M21" i="9"/>
  <c r="BS5" i="47" s="1"/>
  <c r="M19" i="9"/>
  <c r="BM5" i="47" s="1"/>
  <c r="M17" i="9"/>
  <c r="BG5" i="47" s="1"/>
  <c r="M15" i="9"/>
  <c r="BA5" i="47" s="1"/>
  <c r="M13" i="9"/>
  <c r="AU5" i="47" s="1"/>
  <c r="K13" i="9"/>
  <c r="K25" i="9"/>
  <c r="I6" i="21" l="1"/>
  <c r="C6" i="21" l="1"/>
  <c r="I5" i="21"/>
  <c r="CY5" i="47" l="1"/>
  <c r="K3" i="41" l="1"/>
  <c r="K3" i="40"/>
  <c r="F12" i="15"/>
  <c r="F56" i="10"/>
  <c r="C47" i="10"/>
  <c r="F47" i="10" s="1"/>
  <c r="C38" i="10"/>
  <c r="F38" i="10" s="1"/>
  <c r="K15" i="9"/>
  <c r="K19" i="9"/>
  <c r="K21" i="9"/>
  <c r="K23" i="9"/>
  <c r="E19" i="9"/>
  <c r="I19" i="9" s="1"/>
  <c r="P19" i="9" s="1"/>
  <c r="BP5" i="47" s="1"/>
  <c r="E21" i="9"/>
  <c r="I21" i="9" s="1"/>
  <c r="G11" i="9"/>
  <c r="H10" i="16"/>
  <c r="D13" i="16" s="1"/>
  <c r="F5" i="47" l="1"/>
  <c r="AK15" i="38"/>
  <c r="AK16" i="38"/>
  <c r="K27" i="9"/>
  <c r="K30" i="9"/>
  <c r="K31" i="9"/>
  <c r="CD5" i="47" s="1"/>
  <c r="L31" i="9"/>
  <c r="C20" i="10" s="1"/>
  <c r="F20" i="10" s="1"/>
  <c r="L30" i="9"/>
  <c r="C11" i="10" s="1"/>
  <c r="P21" i="9"/>
  <c r="BV5" i="47" s="1"/>
  <c r="M11" i="9"/>
  <c r="AO5" i="47" s="1"/>
  <c r="K2" i="41"/>
  <c r="C5" i="21"/>
  <c r="F13" i="15"/>
  <c r="D3" i="18"/>
  <c r="Y9" i="38"/>
  <c r="K2" i="40"/>
  <c r="F11" i="10" l="1"/>
  <c r="C65" i="10"/>
  <c r="CF5" i="47"/>
  <c r="F5" i="39"/>
  <c r="L32" i="9"/>
  <c r="CH5" i="47" s="1"/>
  <c r="F6" i="39"/>
  <c r="CG5" i="47"/>
  <c r="CC5" i="47"/>
  <c r="K32" i="9"/>
  <c r="CE5" i="47" s="1"/>
  <c r="F12" i="44"/>
  <c r="F12" i="43"/>
  <c r="DO5" i="47" l="1"/>
  <c r="G24" i="39"/>
  <c r="F25" i="39"/>
  <c r="DR5" i="47" s="1"/>
  <c r="DK5" i="47"/>
  <c r="G22" i="39"/>
  <c r="G12" i="42"/>
  <c r="G17" i="39" s="1"/>
  <c r="F6" i="44"/>
  <c r="F6" i="43"/>
  <c r="F6" i="42"/>
  <c r="H5" i="9"/>
  <c r="F5" i="44"/>
  <c r="F5" i="43"/>
  <c r="F5" i="42"/>
  <c r="H4" i="9"/>
  <c r="F4" i="44"/>
  <c r="F4" i="43"/>
  <c r="F4" i="42"/>
  <c r="H3" i="9"/>
  <c r="I11" i="9"/>
  <c r="P11" i="9" l="1"/>
  <c r="AR5" i="47" s="1"/>
  <c r="CZ5" i="47"/>
  <c r="M44" i="40"/>
  <c r="M3" i="40"/>
  <c r="I37" i="40" l="1"/>
  <c r="Y11" i="38" l="1"/>
  <c r="Y7" i="38" l="1"/>
  <c r="AB3" i="38"/>
  <c r="E26" i="20" l="1"/>
  <c r="K24" i="20"/>
  <c r="E24" i="20"/>
  <c r="G5" i="15" l="1"/>
  <c r="H27" i="9" l="1"/>
  <c r="E17" i="9"/>
  <c r="I17" i="9" s="1"/>
  <c r="P17" i="9" s="1"/>
  <c r="BJ5" i="47" s="1"/>
  <c r="E15" i="9" l="1"/>
  <c r="I15" i="9" s="1"/>
  <c r="P15" i="9" s="1"/>
  <c r="BD5" i="47" s="1"/>
  <c r="E13" i="9" l="1"/>
  <c r="I13" i="9" s="1"/>
  <c r="U9" i="20"/>
  <c r="B4" i="20"/>
  <c r="L7" i="20"/>
  <c r="L6" i="20"/>
  <c r="L4" i="20"/>
  <c r="P13" i="9" l="1"/>
  <c r="AX5" i="47" s="1"/>
  <c r="E29" i="15"/>
  <c r="E25" i="9" l="1"/>
  <c r="I25" i="9" s="1"/>
  <c r="P25" i="9" s="1"/>
  <c r="CB5" i="47" s="1"/>
  <c r="E23" i="9" l="1"/>
  <c r="N6" i="10"/>
  <c r="N5" i="10"/>
  <c r="N4" i="10"/>
  <c r="E28" i="15"/>
  <c r="F14" i="15"/>
  <c r="G6" i="15"/>
  <c r="I23" i="9" l="1"/>
  <c r="M30" i="9" s="1"/>
  <c r="G31" i="9"/>
  <c r="CI5" i="47" l="1"/>
  <c r="G5" i="39"/>
  <c r="P23" i="9"/>
  <c r="M31" i="9"/>
  <c r="I27" i="9"/>
  <c r="E31" i="15" s="1"/>
  <c r="G6" i="39" l="1"/>
  <c r="G25" i="39" s="1"/>
  <c r="DS5" i="47" s="1"/>
  <c r="CJ5" i="47"/>
  <c r="M32" i="9"/>
  <c r="CK5" i="4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坂中　正憲</author>
    <author>福岡県</author>
  </authors>
  <commentList>
    <comment ref="A11" authorId="0" shapeId="0" xr:uid="{1FE6BE92-68C0-4677-8E33-2132A1083592}">
      <text>
        <r>
          <rPr>
            <sz val="9"/>
            <color indexed="81"/>
            <rFont val="MS P ゴシック"/>
            <family val="3"/>
            <charset val="128"/>
          </rPr>
          <t xml:space="preserve">
導入する機器の名称を入力</t>
        </r>
      </text>
    </comment>
    <comment ref="B11" authorId="1" shapeId="0" xr:uid="{00000000-0006-0000-0500-000002000000}">
      <text>
        <r>
          <rPr>
            <b/>
            <sz val="10"/>
            <color indexed="81"/>
            <rFont val="BIZ UDPゴシック"/>
            <family val="3"/>
            <charset val="128"/>
          </rPr>
          <t>「補助対象経費算出シート」で算出した単価を入力
関数が正常に働かなくなるため、「円」は入力しないでください</t>
        </r>
      </text>
    </comment>
    <comment ref="G11" authorId="0" shapeId="0" xr:uid="{B44DE144-2A33-4539-9E82-937B9F443EFA}">
      <text>
        <r>
          <rPr>
            <sz val="9"/>
            <color indexed="81"/>
            <rFont val="BIZ UDPゴシック"/>
            <family val="3"/>
            <charset val="128"/>
          </rPr>
          <t xml:space="preserve">AとB併せての限度台数です。
</t>
        </r>
      </text>
    </comment>
    <comment ref="H11" authorId="1" shapeId="0" xr:uid="{00000000-0006-0000-0500-000003000000}">
      <text>
        <r>
          <rPr>
            <b/>
            <sz val="10"/>
            <color indexed="81"/>
            <rFont val="BIZ UDPゴシック"/>
            <family val="3"/>
            <charset val="128"/>
          </rPr>
          <t>関数が正常に働かなくなるため、「台」は入力しないでください</t>
        </r>
      </text>
    </comment>
    <comment ref="A12" authorId="1" shapeId="0" xr:uid="{00000000-0006-0000-0500-000004000000}">
      <text>
        <r>
          <rPr>
            <b/>
            <sz val="10"/>
            <color indexed="81"/>
            <rFont val="BIZ UDPゴシック"/>
            <family val="3"/>
            <charset val="128"/>
          </rPr>
          <t>プルダウンより該当するものを選択</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福岡県</author>
  </authors>
  <commentList>
    <comment ref="A12" authorId="0" shapeId="0" xr:uid="{4096BC81-1B8E-40DC-AA25-93CDA3ECBEA2}">
      <text>
        <r>
          <rPr>
            <sz val="9"/>
            <color indexed="81"/>
            <rFont val="BIZ UDPゴシック"/>
            <family val="3"/>
            <charset val="128"/>
          </rPr>
          <t xml:space="preserve">導入するバックオフィスソフトの名称を入力
※介護ソフトはF_１－２（3）のシートに入力してください。
</t>
        </r>
      </text>
    </comment>
    <comment ref="B12" authorId="0" shapeId="0" xr:uid="{68A59D37-1247-4737-91DA-16BDE97809B6}">
      <text>
        <r>
          <rPr>
            <sz val="9"/>
            <color indexed="81"/>
            <rFont val="BIZ UDPゴシック"/>
            <family val="3"/>
            <charset val="128"/>
          </rPr>
          <t>「補助対象経費算出シート」で算出した単価を入力
関数が正常に働かなくなるため、「円」は入力しないでください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福岡県</author>
  </authors>
  <commentList>
    <comment ref="A12" authorId="0" shapeId="0" xr:uid="{00000000-0006-0000-0600-000001000000}">
      <text>
        <r>
          <rPr>
            <sz val="9"/>
            <color indexed="81"/>
            <rFont val="BIZ UDPゴシック"/>
            <family val="3"/>
            <charset val="128"/>
          </rPr>
          <t xml:space="preserve">導入する介護ソフトの名称を入力
</t>
        </r>
      </text>
    </comment>
    <comment ref="B12" authorId="0" shapeId="0" xr:uid="{00000000-0006-0000-0600-000002000000}">
      <text>
        <r>
          <rPr>
            <sz val="9"/>
            <color indexed="81"/>
            <rFont val="BIZ UDPゴシック"/>
            <family val="3"/>
            <charset val="128"/>
          </rPr>
          <t>「補助対象経費算出シート」で算出した単価を入力
関数が正常に働かなくなるため、「円」は入力しないでください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福岡県</author>
  </authors>
  <commentList>
    <comment ref="A12" authorId="0" shapeId="0" xr:uid="{00000000-0006-0000-0700-000001000000}">
      <text>
        <r>
          <rPr>
            <b/>
            <sz val="9"/>
            <color indexed="81"/>
            <rFont val="BIZ UDPゴシック"/>
            <family val="3"/>
            <charset val="128"/>
          </rPr>
          <t>導入する機器の名称を入力
※連携する２以上の機器の名称を入力</t>
        </r>
      </text>
    </comment>
    <comment ref="B12" authorId="0" shapeId="0" xr:uid="{00000000-0006-0000-0700-000002000000}">
      <text>
        <r>
          <rPr>
            <b/>
            <sz val="9"/>
            <color indexed="81"/>
            <rFont val="BIZ UDPゴシック"/>
            <family val="3"/>
            <charset val="128"/>
          </rPr>
          <t>「補助対象経費算出シート」で算出した単価を入力
関数が正常に働かなくなるため、「円」は入力しないでください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福岡県</author>
  </authors>
  <commentList>
    <comment ref="A12" authorId="0" shapeId="0" xr:uid="{00000000-0006-0000-0800-000001000000}">
      <text>
        <r>
          <rPr>
            <b/>
            <sz val="9"/>
            <color indexed="81"/>
            <rFont val="BIZ UDPゴシック"/>
            <family val="3"/>
            <charset val="128"/>
          </rPr>
          <t>コンサル会社より受ける支援内容を入力</t>
        </r>
        <r>
          <rPr>
            <sz val="9"/>
            <color indexed="81"/>
            <rFont val="ＭＳ Ｐゴシック"/>
            <family val="3"/>
            <charset val="128"/>
          </rPr>
          <t xml:space="preserve">
</t>
        </r>
      </text>
    </comment>
    <comment ref="B12" authorId="0" shapeId="0" xr:uid="{00000000-0006-0000-0800-000002000000}">
      <text>
        <r>
          <rPr>
            <b/>
            <sz val="9"/>
            <color indexed="81"/>
            <rFont val="BIZ UDPゴシック"/>
            <family val="3"/>
            <charset val="128"/>
          </rPr>
          <t>業務改善支援に要する費用を入力
関数が正常に働かなくなるため、「円」は入力しないでください</t>
        </r>
      </text>
    </comment>
  </commentList>
</comments>
</file>

<file path=xl/sharedStrings.xml><?xml version="1.0" encoding="utf-8"?>
<sst xmlns="http://schemas.openxmlformats.org/spreadsheetml/2006/main" count="967" uniqueCount="696">
  <si>
    <t>円</t>
    <rPh sb="0" eb="1">
      <t>エン</t>
    </rPh>
    <phoneticPr fontId="12"/>
  </si>
  <si>
    <t>様式１－４</t>
    <rPh sb="0" eb="2">
      <t>ヨウシキ</t>
    </rPh>
    <phoneticPr fontId="12"/>
  </si>
  <si>
    <t>所在地</t>
    <rPh sb="0" eb="3">
      <t>ショザイチ</t>
    </rPh>
    <phoneticPr fontId="12"/>
  </si>
  <si>
    <t>名称</t>
    <rPh sb="0" eb="2">
      <t>メイショウ</t>
    </rPh>
    <phoneticPr fontId="12"/>
  </si>
  <si>
    <t>記</t>
    <rPh sb="0" eb="1">
      <t>キ</t>
    </rPh>
    <phoneticPr fontId="12"/>
  </si>
  <si>
    <t>様式１－３</t>
    <rPh sb="0" eb="2">
      <t>ヨウシキ</t>
    </rPh>
    <phoneticPr fontId="12"/>
  </si>
  <si>
    <t>人</t>
    <rPh sb="0" eb="1">
      <t>ニン</t>
    </rPh>
    <phoneticPr fontId="12"/>
  </si>
  <si>
    <t>導入事業所名：</t>
    <rPh sb="0" eb="2">
      <t>ドウニュウ</t>
    </rPh>
    <rPh sb="2" eb="5">
      <t>ジギョウショ</t>
    </rPh>
    <rPh sb="5" eb="6">
      <t>メイ</t>
    </rPh>
    <phoneticPr fontId="12"/>
  </si>
  <si>
    <t>サービス種別：</t>
    <rPh sb="4" eb="6">
      <t>シュベツ</t>
    </rPh>
    <phoneticPr fontId="12"/>
  </si>
  <si>
    <t>対象経費内訳</t>
    <rPh sb="0" eb="2">
      <t>タイショウ</t>
    </rPh>
    <rPh sb="2" eb="4">
      <t>ケイヒ</t>
    </rPh>
    <rPh sb="4" eb="6">
      <t>ウチワケ</t>
    </rPh>
    <phoneticPr fontId="12"/>
  </si>
  <si>
    <t>補助率</t>
    <rPh sb="0" eb="3">
      <t>ホジョリツ</t>
    </rPh>
    <phoneticPr fontId="12"/>
  </si>
  <si>
    <t>基準額</t>
    <rPh sb="0" eb="2">
      <t>キジュン</t>
    </rPh>
    <rPh sb="2" eb="3">
      <t>ガク</t>
    </rPh>
    <phoneticPr fontId="12"/>
  </si>
  <si>
    <t>補助金申請額</t>
    <rPh sb="0" eb="3">
      <t>ホジョキン</t>
    </rPh>
    <rPh sb="3" eb="5">
      <t>シンセイ</t>
    </rPh>
    <rPh sb="5" eb="6">
      <t>ガク</t>
    </rPh>
    <phoneticPr fontId="12"/>
  </si>
  <si>
    <t>区　　　　　　　分</t>
    <rPh sb="0" eb="1">
      <t>ク</t>
    </rPh>
    <rPh sb="8" eb="9">
      <t>ブン</t>
    </rPh>
    <phoneticPr fontId="12"/>
  </si>
  <si>
    <t>支　出　予　定　額</t>
    <rPh sb="0" eb="1">
      <t>ササ</t>
    </rPh>
    <rPh sb="2" eb="3">
      <t>デ</t>
    </rPh>
    <rPh sb="4" eb="5">
      <t>ヨ</t>
    </rPh>
    <rPh sb="6" eb="7">
      <t>サダム</t>
    </rPh>
    <rPh sb="8" eb="9">
      <t>ガク</t>
    </rPh>
    <phoneticPr fontId="12"/>
  </si>
  <si>
    <t>積　　　　　算　　　　　内　　　　　訳</t>
    <rPh sb="0" eb="1">
      <t>セキ</t>
    </rPh>
    <rPh sb="6" eb="7">
      <t>ザン</t>
    </rPh>
    <rPh sb="12" eb="13">
      <t>ナイ</t>
    </rPh>
    <rPh sb="18" eb="19">
      <t>ヤク</t>
    </rPh>
    <phoneticPr fontId="12"/>
  </si>
  <si>
    <t>合　　　　計</t>
    <rPh sb="0" eb="1">
      <t>ゴウ</t>
    </rPh>
    <rPh sb="5" eb="6">
      <t>ケイ</t>
    </rPh>
    <phoneticPr fontId="12"/>
  </si>
  <si>
    <t>事業計画書</t>
    <rPh sb="0" eb="2">
      <t>ジギョウ</t>
    </rPh>
    <rPh sb="2" eb="5">
      <t>ケイカクショ</t>
    </rPh>
    <phoneticPr fontId="12"/>
  </si>
  <si>
    <t>事業所番号：</t>
    <rPh sb="0" eb="2">
      <t>ジギョウ</t>
    </rPh>
    <rPh sb="2" eb="3">
      <t>ショ</t>
    </rPh>
    <rPh sb="3" eb="5">
      <t>バンゴウ</t>
    </rPh>
    <phoneticPr fontId="12"/>
  </si>
  <si>
    <t>（Ｃ）</t>
  </si>
  <si>
    <t>注１　（Ａ）欄については、内訳が記載されている業者見積等を必ず添付すること。</t>
    <rPh sb="0" eb="1">
      <t>チュウ</t>
    </rPh>
    <rPh sb="6" eb="7">
      <t>ラン</t>
    </rPh>
    <rPh sb="13" eb="15">
      <t>ウチワケ</t>
    </rPh>
    <rPh sb="16" eb="18">
      <t>キサイ</t>
    </rPh>
    <rPh sb="23" eb="25">
      <t>ギョウシャ</t>
    </rPh>
    <rPh sb="25" eb="27">
      <t>ミツモリ</t>
    </rPh>
    <rPh sb="27" eb="28">
      <t>トウ</t>
    </rPh>
    <rPh sb="29" eb="30">
      <t>カナラ</t>
    </rPh>
    <rPh sb="31" eb="33">
      <t>テンプ</t>
    </rPh>
    <phoneticPr fontId="12"/>
  </si>
  <si>
    <t>（記名押印又は代表者による署名）</t>
    <rPh sb="1" eb="3">
      <t>キメイ</t>
    </rPh>
    <rPh sb="3" eb="5">
      <t>オウイン</t>
    </rPh>
    <rPh sb="5" eb="6">
      <t>マタ</t>
    </rPh>
    <rPh sb="7" eb="10">
      <t>ダイヒョウシャ</t>
    </rPh>
    <rPh sb="13" eb="15">
      <t>ショメイ</t>
    </rPh>
    <phoneticPr fontId="12"/>
  </si>
  <si>
    <t>福岡県知事　殿</t>
    <rPh sb="0" eb="2">
      <t>フクオカ</t>
    </rPh>
    <rPh sb="2" eb="5">
      <t>ケンチジ</t>
    </rPh>
    <rPh sb="6" eb="7">
      <t>ドノ</t>
    </rPh>
    <phoneticPr fontId="12"/>
  </si>
  <si>
    <t>事業者名</t>
    <rPh sb="0" eb="3">
      <t>ジギョウシャ</t>
    </rPh>
    <rPh sb="3" eb="4">
      <t>メイ</t>
    </rPh>
    <phoneticPr fontId="12"/>
  </si>
  <si>
    <t>代表者名</t>
    <rPh sb="0" eb="3">
      <t>ダイヒョウシャ</t>
    </rPh>
    <rPh sb="3" eb="4">
      <t>メイ</t>
    </rPh>
    <phoneticPr fontId="12"/>
  </si>
  <si>
    <t>導入事業所</t>
    <rPh sb="0" eb="2">
      <t>ドウニュウ</t>
    </rPh>
    <rPh sb="2" eb="5">
      <t>ジギョウショ</t>
    </rPh>
    <phoneticPr fontId="12"/>
  </si>
  <si>
    <t>交付申請額</t>
    <rPh sb="0" eb="2">
      <t>コウフ</t>
    </rPh>
    <rPh sb="2" eb="4">
      <t>シンセイ</t>
    </rPh>
    <rPh sb="4" eb="5">
      <t>ガク</t>
    </rPh>
    <phoneticPr fontId="12"/>
  </si>
  <si>
    <t>金</t>
    <rPh sb="0" eb="1">
      <t>キン</t>
    </rPh>
    <phoneticPr fontId="12"/>
  </si>
  <si>
    <t>経費所要額調書（様式１－２）</t>
    <rPh sb="0" eb="2">
      <t>ケイヒ</t>
    </rPh>
    <rPh sb="2" eb="4">
      <t>ショヨウ</t>
    </rPh>
    <rPh sb="4" eb="5">
      <t>ガク</t>
    </rPh>
    <rPh sb="5" eb="7">
      <t>チョウショ</t>
    </rPh>
    <rPh sb="8" eb="10">
      <t>ヨウシキ</t>
    </rPh>
    <phoneticPr fontId="12"/>
  </si>
  <si>
    <t>その他添付書類</t>
    <rPh sb="2" eb="3">
      <t>タ</t>
    </rPh>
    <rPh sb="3" eb="7">
      <t>テンプショルイ</t>
    </rPh>
    <phoneticPr fontId="12"/>
  </si>
  <si>
    <t>事業所名：</t>
    <phoneticPr fontId="12"/>
  </si>
  <si>
    <t>所在地：</t>
    <phoneticPr fontId="12"/>
  </si>
  <si>
    <t>１</t>
    <phoneticPr fontId="12"/>
  </si>
  <si>
    <t>２</t>
    <phoneticPr fontId="12"/>
  </si>
  <si>
    <t>３</t>
    <phoneticPr fontId="12"/>
  </si>
  <si>
    <t>４</t>
    <phoneticPr fontId="12"/>
  </si>
  <si>
    <t>５</t>
    <phoneticPr fontId="12"/>
  </si>
  <si>
    <t>６</t>
    <phoneticPr fontId="12"/>
  </si>
  <si>
    <t>７</t>
    <phoneticPr fontId="12"/>
  </si>
  <si>
    <t>⇒下表に必要事項を入力してください。記入内容が別紙様式に反映されます。</t>
    <rPh sb="1" eb="3">
      <t>カヒョウ</t>
    </rPh>
    <rPh sb="4" eb="6">
      <t>ヒツヨウ</t>
    </rPh>
    <rPh sb="6" eb="8">
      <t>ジコウ</t>
    </rPh>
    <rPh sb="9" eb="11">
      <t>ニュウリョク</t>
    </rPh>
    <rPh sb="18" eb="20">
      <t>キニュウ</t>
    </rPh>
    <rPh sb="20" eb="22">
      <t>ナイヨウ</t>
    </rPh>
    <rPh sb="23" eb="25">
      <t>ベッシ</t>
    </rPh>
    <rPh sb="25" eb="27">
      <t>ヨウシキ</t>
    </rPh>
    <rPh sb="28" eb="30">
      <t>ハンエイ</t>
    </rPh>
    <phoneticPr fontId="12"/>
  </si>
  <si>
    <t>法人名</t>
    <rPh sb="0" eb="2">
      <t>ホウジン</t>
    </rPh>
    <rPh sb="2" eb="3">
      <t>メイ</t>
    </rPh>
    <phoneticPr fontId="12"/>
  </si>
  <si>
    <t>法人住所</t>
    <rPh sb="0" eb="2">
      <t>ホウジン</t>
    </rPh>
    <rPh sb="2" eb="4">
      <t>ジュウショ</t>
    </rPh>
    <phoneticPr fontId="12"/>
  </si>
  <si>
    <t>住所１（番地・住居番号まで）</t>
    <rPh sb="0" eb="2">
      <t>ジュウショ</t>
    </rPh>
    <rPh sb="4" eb="6">
      <t>バンチ</t>
    </rPh>
    <rPh sb="7" eb="9">
      <t>ジュウキョ</t>
    </rPh>
    <rPh sb="9" eb="11">
      <t>バンゴウ</t>
    </rPh>
    <phoneticPr fontId="12"/>
  </si>
  <si>
    <t>住所２（建物名等）</t>
    <rPh sb="0" eb="2">
      <t>ジュウショ</t>
    </rPh>
    <rPh sb="4" eb="6">
      <t>タテモノ</t>
    </rPh>
    <rPh sb="6" eb="7">
      <t>メイ</t>
    </rPh>
    <rPh sb="7" eb="8">
      <t>トウ</t>
    </rPh>
    <phoneticPr fontId="12"/>
  </si>
  <si>
    <t>法人代表者</t>
    <rPh sb="0" eb="2">
      <t>ホウジン</t>
    </rPh>
    <rPh sb="2" eb="5">
      <t>ダイヒョウシャ</t>
    </rPh>
    <phoneticPr fontId="12"/>
  </si>
  <si>
    <t>職名</t>
    <rPh sb="0" eb="2">
      <t>ショクメイ</t>
    </rPh>
    <phoneticPr fontId="12"/>
  </si>
  <si>
    <t>氏名</t>
    <rPh sb="0" eb="2">
      <t>シメイ</t>
    </rPh>
    <phoneticPr fontId="12"/>
  </si>
  <si>
    <t>電話番号</t>
    <rPh sb="0" eb="2">
      <t>デンワ</t>
    </rPh>
    <rPh sb="2" eb="4">
      <t>バンゴウ</t>
    </rPh>
    <phoneticPr fontId="12"/>
  </si>
  <si>
    <t>申請事業所住所</t>
    <rPh sb="0" eb="2">
      <t>シンセイ</t>
    </rPh>
    <rPh sb="2" eb="5">
      <t>ジギョウショ</t>
    </rPh>
    <rPh sb="5" eb="7">
      <t>ジュウショ</t>
    </rPh>
    <phoneticPr fontId="12"/>
  </si>
  <si>
    <t>申請事業所
事業所番号</t>
    <rPh sb="0" eb="2">
      <t>シンセイ</t>
    </rPh>
    <rPh sb="2" eb="5">
      <t>ジギョウショ</t>
    </rPh>
    <rPh sb="6" eb="9">
      <t>ジギョウショ</t>
    </rPh>
    <rPh sb="9" eb="11">
      <t>バンゴウ</t>
    </rPh>
    <phoneticPr fontId="12"/>
  </si>
  <si>
    <t>郵便番号</t>
    <rPh sb="0" eb="2">
      <t>ユウビン</t>
    </rPh>
    <rPh sb="2" eb="4">
      <t>バンゴウ</t>
    </rPh>
    <phoneticPr fontId="12"/>
  </si>
  <si>
    <t>申請事業所名</t>
    <rPh sb="0" eb="2">
      <t>シンセイ</t>
    </rPh>
    <rPh sb="2" eb="5">
      <t>ジギョウショ</t>
    </rPh>
    <rPh sb="5" eb="6">
      <t>メイ</t>
    </rPh>
    <phoneticPr fontId="12"/>
  </si>
  <si>
    <t>事業所番号</t>
    <rPh sb="0" eb="3">
      <t>ジギョウショ</t>
    </rPh>
    <rPh sb="3" eb="5">
      <t>バンゴウ</t>
    </rPh>
    <phoneticPr fontId="12"/>
  </si>
  <si>
    <t>郵便番号</t>
    <rPh sb="0" eb="4">
      <t>ユウビンバンゴウ</t>
    </rPh>
    <phoneticPr fontId="12"/>
  </si>
  <si>
    <t>申請事業所サービス種別</t>
    <rPh sb="0" eb="2">
      <t>シンセイ</t>
    </rPh>
    <rPh sb="2" eb="5">
      <t>ジギョウショ</t>
    </rPh>
    <rPh sb="9" eb="11">
      <t>シュベツ</t>
    </rPh>
    <phoneticPr fontId="12"/>
  </si>
  <si>
    <t>サービス種別</t>
    <rPh sb="4" eb="6">
      <t>シュベツ</t>
    </rPh>
    <phoneticPr fontId="12"/>
  </si>
  <si>
    <t>申請日</t>
    <rPh sb="0" eb="3">
      <t>シンセイビ</t>
    </rPh>
    <phoneticPr fontId="12"/>
  </si>
  <si>
    <t>日付</t>
    <rPh sb="0" eb="2">
      <t>ヒヅケ</t>
    </rPh>
    <phoneticPr fontId="12"/>
  </si>
  <si>
    <t>文書番号</t>
    <rPh sb="0" eb="2">
      <t>ブンショ</t>
    </rPh>
    <rPh sb="2" eb="4">
      <t>バンゴウ</t>
    </rPh>
    <phoneticPr fontId="12"/>
  </si>
  <si>
    <t>事業所管理の文書番号</t>
    <rPh sb="0" eb="3">
      <t>ジギョウショ</t>
    </rPh>
    <rPh sb="3" eb="5">
      <t>カンリ</t>
    </rPh>
    <rPh sb="6" eb="8">
      <t>ブンショ</t>
    </rPh>
    <rPh sb="8" eb="10">
      <t>バンゴウ</t>
    </rPh>
    <phoneticPr fontId="12"/>
  </si>
  <si>
    <t>優先順位表</t>
    <phoneticPr fontId="12"/>
  </si>
  <si>
    <t>事業者名（法人名等）：</t>
    <rPh sb="0" eb="3">
      <t>ジギョウシャ</t>
    </rPh>
    <rPh sb="3" eb="4">
      <t>メイ</t>
    </rPh>
    <rPh sb="5" eb="7">
      <t>ホウジン</t>
    </rPh>
    <rPh sb="7" eb="8">
      <t>メイ</t>
    </rPh>
    <rPh sb="8" eb="9">
      <t>トウ</t>
    </rPh>
    <phoneticPr fontId="24"/>
  </si>
  <si>
    <t>優先順位</t>
    <rPh sb="0" eb="2">
      <t>ユウセン</t>
    </rPh>
    <rPh sb="2" eb="4">
      <t>ジュンイ</t>
    </rPh>
    <phoneticPr fontId="12"/>
  </si>
  <si>
    <t>事業所番号</t>
    <rPh sb="0" eb="3">
      <t>ジギョウショ</t>
    </rPh>
    <rPh sb="3" eb="5">
      <t>バンゴウ</t>
    </rPh>
    <phoneticPr fontId="24"/>
  </si>
  <si>
    <t>介護施設等名</t>
    <rPh sb="0" eb="2">
      <t>カイゴ</t>
    </rPh>
    <rPh sb="2" eb="4">
      <t>シセツ</t>
    </rPh>
    <rPh sb="4" eb="5">
      <t>トウ</t>
    </rPh>
    <rPh sb="5" eb="6">
      <t>メイ</t>
    </rPh>
    <phoneticPr fontId="24"/>
  </si>
  <si>
    <t>申請金額</t>
    <rPh sb="0" eb="2">
      <t>シンセイ</t>
    </rPh>
    <rPh sb="2" eb="4">
      <t>キンガク</t>
    </rPh>
    <phoneticPr fontId="24"/>
  </si>
  <si>
    <t>※必要に応じて行を追加すること。</t>
    <rPh sb="1" eb="3">
      <t>ヒツヨウ</t>
    </rPh>
    <rPh sb="4" eb="5">
      <t>オウ</t>
    </rPh>
    <rPh sb="7" eb="8">
      <t>ギョウ</t>
    </rPh>
    <rPh sb="9" eb="11">
      <t>ツイカ</t>
    </rPh>
    <phoneticPr fontId="24"/>
  </si>
  <si>
    <t>申出の理由</t>
    <rPh sb="0" eb="1">
      <t>モウ</t>
    </rPh>
    <rPh sb="1" eb="2">
      <t>デ</t>
    </rPh>
    <rPh sb="3" eb="5">
      <t>リユウ</t>
    </rPh>
    <phoneticPr fontId="12"/>
  </si>
  <si>
    <t>※工事関係の場合…該当するものに〇
(精算払用 ・ 前金払用 ・ 精算前金両用）</t>
    <phoneticPr fontId="12"/>
  </si>
  <si>
    <t>住　　　　　　所</t>
    <rPh sb="0" eb="1">
      <t>ジュウ</t>
    </rPh>
    <rPh sb="7" eb="8">
      <t>ショ</t>
    </rPh>
    <phoneticPr fontId="12"/>
  </si>
  <si>
    <t>申　出　者　名</t>
    <rPh sb="0" eb="1">
      <t>モウ</t>
    </rPh>
    <rPh sb="2" eb="3">
      <t>デ</t>
    </rPh>
    <rPh sb="4" eb="5">
      <t>シャ</t>
    </rPh>
    <rPh sb="6" eb="7">
      <t>メイ</t>
    </rPh>
    <phoneticPr fontId="12"/>
  </si>
  <si>
    <t>下記のとおり申出します。</t>
  </si>
  <si>
    <t>（法人にあっては法人の名称と代表者肩書・氏名を必ず記入してください。）
※新規及び変更の場合は、1～5すべての項目を記入してください。３の電子メールアドレスについては、お持ちの方は記入してください。
※取消の場合は、１～3までの項目を記入してください。</t>
    <phoneticPr fontId="12"/>
  </si>
  <si>
    <t>(フリガナ)</t>
  </si>
  <si>
    <t xml:space="preserve">  名称……法人にあっては法人名のみを記入し、法人以外の団体・組合または屋号を有するものにあっては、その名称および代表するものの肩書きと氏名を記入してください。</t>
    <phoneticPr fontId="12"/>
  </si>
  <si>
    <t>(フリガナ)</t>
    <phoneticPr fontId="12"/>
  </si>
  <si>
    <t>〒</t>
    <phoneticPr fontId="12"/>
  </si>
  <si>
    <t>住所</t>
    <rPh sb="0" eb="2">
      <t>ジュウショ</t>
    </rPh>
    <phoneticPr fontId="12"/>
  </si>
  <si>
    <t>電子メールアドレス</t>
    <rPh sb="0" eb="2">
      <t>デンシ</t>
    </rPh>
    <phoneticPr fontId="12"/>
  </si>
  <si>
    <t>金融機関名</t>
  </si>
  <si>
    <t>金融機関コード</t>
  </si>
  <si>
    <t>支店コード</t>
  </si>
  <si>
    <t>預金種別</t>
    <phoneticPr fontId="12"/>
  </si>
  <si>
    <t>口座名義人
（カタカナで記入）</t>
    <rPh sb="12" eb="14">
      <t>キニュウ</t>
    </rPh>
    <phoneticPr fontId="12"/>
  </si>
  <si>
    <t>※支払い先として指定できる金融機関について</t>
  </si>
  <si>
    <t>〔口座振替の場合〕
振替先の指定は県内、県外を問わずできますが、外国銀行および漁業協同組合の一部はできません。
〔隔地払の場合〕………金融機関名のみ記入</t>
    <phoneticPr fontId="12"/>
  </si>
  <si>
    <t>県内送金の換金場所…</t>
    <phoneticPr fontId="12"/>
  </si>
  <si>
    <t>福岡銀行・西日本シティ銀行・筑邦銀行・福岡中央銀行の本・支店および福岡県信用農業協同組合連合会・福岡県内各農業協同組合の本所・支店のみ  （ただし出張所、代理店等はできません）</t>
    <phoneticPr fontId="12"/>
  </si>
  <si>
    <t>県外送金の換金場所…</t>
    <rPh sb="1" eb="2">
      <t>ソト</t>
    </rPh>
    <phoneticPr fontId="12"/>
  </si>
  <si>
    <t>口座振替に同じ（ただし、ゆうちょ銀行は直営店（出張所を含む）のみ可能です。ゆうちょ銀行以外の金融機関の出張所・代理店等はできません。</t>
    <phoneticPr fontId="12"/>
  </si>
  <si>
    <t>補助金の支払い先情報</t>
    <rPh sb="0" eb="3">
      <t>ホジョキン</t>
    </rPh>
    <rPh sb="4" eb="6">
      <t>シハラ</t>
    </rPh>
    <rPh sb="7" eb="10">
      <t>サキジョウホウ</t>
    </rPh>
    <phoneticPr fontId="12"/>
  </si>
  <si>
    <t>県に口座登録をしたことがあるかの確認</t>
    <rPh sb="0" eb="1">
      <t>ケン</t>
    </rPh>
    <rPh sb="2" eb="4">
      <t>コウザ</t>
    </rPh>
    <rPh sb="4" eb="6">
      <t>トウロク</t>
    </rPh>
    <rPh sb="16" eb="18">
      <t>カクニン</t>
    </rPh>
    <phoneticPr fontId="12"/>
  </si>
  <si>
    <t>債権者登録番号</t>
    <rPh sb="0" eb="3">
      <t>サイケンシャ</t>
    </rPh>
    <rPh sb="3" eb="5">
      <t>トウロク</t>
    </rPh>
    <rPh sb="5" eb="7">
      <t>バンゴウ</t>
    </rPh>
    <phoneticPr fontId="12"/>
  </si>
  <si>
    <t>【交付申請書と一緒に提出してください】</t>
    <rPh sb="1" eb="3">
      <t>コウフ</t>
    </rPh>
    <rPh sb="3" eb="6">
      <t>シンセイショ</t>
    </rPh>
    <rPh sb="7" eb="9">
      <t>イッショ</t>
    </rPh>
    <rPh sb="10" eb="12">
      <t>テイシュツ</t>
    </rPh>
    <phoneticPr fontId="24"/>
  </si>
  <si>
    <t>チェック欄</t>
    <rPh sb="4" eb="5">
      <t>ラン</t>
    </rPh>
    <phoneticPr fontId="24"/>
  </si>
  <si>
    <t>提出書類</t>
    <rPh sb="0" eb="2">
      <t>テイシュツ</t>
    </rPh>
    <rPh sb="2" eb="4">
      <t>ショルイ</t>
    </rPh>
    <phoneticPr fontId="24"/>
  </si>
  <si>
    <t>【注記】</t>
    <rPh sb="1" eb="3">
      <t>チュウキ</t>
    </rPh>
    <phoneticPr fontId="24"/>
  </si>
  <si>
    <t>注１</t>
    <rPh sb="0" eb="1">
      <t>チュウ</t>
    </rPh>
    <phoneticPr fontId="24"/>
  </si>
  <si>
    <t>　　【補助金の支払い先について】</t>
    <rPh sb="3" eb="6">
      <t>ホジョキン</t>
    </rPh>
    <rPh sb="7" eb="9">
      <t>シハラ</t>
    </rPh>
    <rPh sb="10" eb="11">
      <t>サキ</t>
    </rPh>
    <phoneticPr fontId="24"/>
  </si>
  <si>
    <t>○</t>
    <phoneticPr fontId="24"/>
  </si>
  <si>
    <r>
      <t>県から補助金の支払いを受けるためには、県に対して支払い先となる</t>
    </r>
    <r>
      <rPr>
        <b/>
        <u/>
        <sz val="11"/>
        <color theme="1"/>
        <rFont val="ＭＳ Ｐゴシック"/>
        <family val="3"/>
        <charset val="128"/>
        <scheme val="minor"/>
      </rPr>
      <t>金融機関の口座登録（債権者登録）が必要</t>
    </r>
    <r>
      <rPr>
        <sz val="11"/>
        <color theme="1"/>
        <rFont val="ＭＳ Ｐゴシック"/>
        <family val="3"/>
        <charset val="128"/>
        <scheme val="minor"/>
      </rPr>
      <t>となります。</t>
    </r>
    <rPh sb="0" eb="1">
      <t>ケン</t>
    </rPh>
    <rPh sb="3" eb="6">
      <t>ホジョキン</t>
    </rPh>
    <rPh sb="7" eb="9">
      <t>シハラ</t>
    </rPh>
    <rPh sb="11" eb="12">
      <t>ウ</t>
    </rPh>
    <rPh sb="19" eb="20">
      <t>ケン</t>
    </rPh>
    <rPh sb="21" eb="22">
      <t>タイ</t>
    </rPh>
    <rPh sb="24" eb="26">
      <t>シハラ</t>
    </rPh>
    <rPh sb="27" eb="28">
      <t>サキ</t>
    </rPh>
    <rPh sb="31" eb="33">
      <t>キンユウ</t>
    </rPh>
    <rPh sb="33" eb="35">
      <t>キカン</t>
    </rPh>
    <rPh sb="36" eb="38">
      <t>コウザ</t>
    </rPh>
    <rPh sb="38" eb="40">
      <t>トウロク</t>
    </rPh>
    <rPh sb="41" eb="44">
      <t>サイケンシャ</t>
    </rPh>
    <rPh sb="44" eb="46">
      <t>トウロク</t>
    </rPh>
    <rPh sb="48" eb="50">
      <t>ヒツヨウ</t>
    </rPh>
    <phoneticPr fontId="24"/>
  </si>
  <si>
    <r>
      <t>なお、</t>
    </r>
    <r>
      <rPr>
        <b/>
        <u/>
        <sz val="11"/>
        <color theme="1"/>
        <rFont val="ＭＳ Ｐゴシック"/>
        <family val="3"/>
        <charset val="128"/>
        <scheme val="minor"/>
      </rPr>
      <t>支払いは原則として精算払い（実績報告提出後）</t>
    </r>
    <r>
      <rPr>
        <sz val="11"/>
        <color theme="1"/>
        <rFont val="ＭＳ Ｐゴシック"/>
        <family val="3"/>
        <charset val="128"/>
        <scheme val="minor"/>
      </rPr>
      <t>となりますので、予め御了承願います。</t>
    </r>
    <rPh sb="3" eb="5">
      <t>シハラ</t>
    </rPh>
    <rPh sb="7" eb="9">
      <t>ゲンソク</t>
    </rPh>
    <rPh sb="12" eb="14">
      <t>セイサン</t>
    </rPh>
    <rPh sb="14" eb="15">
      <t>バラ</t>
    </rPh>
    <rPh sb="17" eb="19">
      <t>ジッセキ</t>
    </rPh>
    <rPh sb="19" eb="21">
      <t>ホウコク</t>
    </rPh>
    <rPh sb="21" eb="23">
      <t>テイシュツ</t>
    </rPh>
    <rPh sb="23" eb="24">
      <t>ゴ</t>
    </rPh>
    <rPh sb="33" eb="34">
      <t>アラカジ</t>
    </rPh>
    <rPh sb="35" eb="38">
      <t>ゴリョウショウ</t>
    </rPh>
    <rPh sb="38" eb="39">
      <t>ネガ</t>
    </rPh>
    <phoneticPr fontId="24"/>
  </si>
  <si>
    <t>ワークシート名（左からの順）</t>
    <rPh sb="6" eb="7">
      <t>メイ</t>
    </rPh>
    <rPh sb="8" eb="9">
      <t>ヒダリ</t>
    </rPh>
    <rPh sb="12" eb="13">
      <t>ジュン</t>
    </rPh>
    <phoneticPr fontId="24"/>
  </si>
  <si>
    <t>ワークシートの入力の順番（推奨）</t>
    <rPh sb="7" eb="9">
      <t>ニュウリョク</t>
    </rPh>
    <rPh sb="10" eb="12">
      <t>ジュンバン</t>
    </rPh>
    <rPh sb="13" eb="15">
      <t>スイショウ</t>
    </rPh>
    <phoneticPr fontId="12"/>
  </si>
  <si>
    <t>説明</t>
    <rPh sb="0" eb="2">
      <t>セツメイ</t>
    </rPh>
    <phoneticPr fontId="24"/>
  </si>
  <si>
    <t>はじめに</t>
    <phoneticPr fontId="24"/>
  </si>
  <si>
    <t>-</t>
    <phoneticPr fontId="12"/>
  </si>
  <si>
    <t>・本様式の内容と使い方を説明しています。</t>
    <rPh sb="1" eb="4">
      <t>ホンヨウシキ</t>
    </rPh>
    <rPh sb="5" eb="7">
      <t>ナイヨウ</t>
    </rPh>
    <rPh sb="8" eb="9">
      <t>ツカ</t>
    </rPh>
    <rPh sb="10" eb="11">
      <t>カタ</t>
    </rPh>
    <rPh sb="12" eb="14">
      <t>セツメイ</t>
    </rPh>
    <phoneticPr fontId="12"/>
  </si>
  <si>
    <t>①</t>
    <phoneticPr fontId="12"/>
  </si>
  <si>
    <t>④</t>
    <phoneticPr fontId="12"/>
  </si>
  <si>
    <t>・事業所毎の介護保険事業所番号や所在地等の基本情報が、各様式に転記されます。</t>
    <rPh sb="1" eb="4">
      <t>ジギョウショ</t>
    </rPh>
    <rPh sb="4" eb="5">
      <t>ゴト</t>
    </rPh>
    <rPh sb="6" eb="8">
      <t>カイゴ</t>
    </rPh>
    <rPh sb="8" eb="10">
      <t>ホケン</t>
    </rPh>
    <rPh sb="10" eb="13">
      <t>ジギョウショ</t>
    </rPh>
    <rPh sb="13" eb="15">
      <t>バンゴウ</t>
    </rPh>
    <rPh sb="16" eb="19">
      <t>ショザイチ</t>
    </rPh>
    <rPh sb="19" eb="20">
      <t>トウ</t>
    </rPh>
    <rPh sb="21" eb="23">
      <t>キホン</t>
    </rPh>
    <rPh sb="23" eb="25">
      <t>ジョウホウ</t>
    </rPh>
    <rPh sb="27" eb="28">
      <t>カク</t>
    </rPh>
    <rPh sb="28" eb="30">
      <t>ヨウシキ</t>
    </rPh>
    <rPh sb="31" eb="33">
      <t>テンキ</t>
    </rPh>
    <phoneticPr fontId="24"/>
  </si>
  <si>
    <t>・他シートより転記されるため、入力は不要です。</t>
    <rPh sb="1" eb="2">
      <t>ホカ</t>
    </rPh>
    <rPh sb="7" eb="9">
      <t>テンキ</t>
    </rPh>
    <rPh sb="15" eb="17">
      <t>ニュウリョク</t>
    </rPh>
    <rPh sb="18" eb="20">
      <t>フヨウ</t>
    </rPh>
    <phoneticPr fontId="12"/>
  </si>
  <si>
    <t>③</t>
    <phoneticPr fontId="12"/>
  </si>
  <si>
    <t>・法人の役員情報を入力してください。</t>
    <rPh sb="1" eb="3">
      <t>ホウジン</t>
    </rPh>
    <rPh sb="4" eb="6">
      <t>ヤクイン</t>
    </rPh>
    <rPh sb="6" eb="8">
      <t>ジョウホウ</t>
    </rPh>
    <rPh sb="9" eb="11">
      <t>ニュウリョク</t>
    </rPh>
    <phoneticPr fontId="12"/>
  </si>
  <si>
    <t>⑤</t>
    <phoneticPr fontId="12"/>
  </si>
  <si>
    <t>・優先順位表を作成してください。</t>
    <rPh sb="1" eb="3">
      <t>ユウセン</t>
    </rPh>
    <rPh sb="3" eb="5">
      <t>ジュンイ</t>
    </rPh>
    <rPh sb="5" eb="6">
      <t>ヒョウ</t>
    </rPh>
    <rPh sb="7" eb="9">
      <t>サクセイ</t>
    </rPh>
    <phoneticPr fontId="12"/>
  </si>
  <si>
    <t>⑦</t>
    <phoneticPr fontId="12"/>
  </si>
  <si>
    <t>⑧</t>
    <phoneticPr fontId="12"/>
  </si>
  <si>
    <t>・申請書提出前に不備等がないか確認のうえ、提出書類にチェックしてください。</t>
    <rPh sb="1" eb="4">
      <t>シンセイショ</t>
    </rPh>
    <rPh sb="4" eb="6">
      <t>テイシュツ</t>
    </rPh>
    <rPh sb="6" eb="7">
      <t>マエ</t>
    </rPh>
    <rPh sb="8" eb="10">
      <t>フビ</t>
    </rPh>
    <rPh sb="10" eb="11">
      <t>トウ</t>
    </rPh>
    <rPh sb="15" eb="17">
      <t>カクニン</t>
    </rPh>
    <rPh sb="21" eb="23">
      <t>テイシュツ</t>
    </rPh>
    <rPh sb="23" eb="25">
      <t>ショルイ</t>
    </rPh>
    <phoneticPr fontId="12"/>
  </si>
  <si>
    <t>・必要事項をすべて入力してください。</t>
    <rPh sb="1" eb="3">
      <t>ヒツヨウ</t>
    </rPh>
    <rPh sb="3" eb="5">
      <t>ジコウ</t>
    </rPh>
    <rPh sb="9" eb="11">
      <t>ニュウリョク</t>
    </rPh>
    <phoneticPr fontId="12"/>
  </si>
  <si>
    <t>口座番号</t>
    <phoneticPr fontId="12"/>
  </si>
  <si>
    <t>様式１－３　事業計画書</t>
    <rPh sb="0" eb="2">
      <t>ヨウシキ</t>
    </rPh>
    <rPh sb="6" eb="8">
      <t>ジギョウ</t>
    </rPh>
    <rPh sb="8" eb="11">
      <t>ケイカクショ</t>
    </rPh>
    <phoneticPr fontId="24"/>
  </si>
  <si>
    <t>○</t>
    <phoneticPr fontId="24"/>
  </si>
  <si>
    <t>○</t>
    <phoneticPr fontId="24"/>
  </si>
  <si>
    <t>様式１－２（１）</t>
    <rPh sb="0" eb="2">
      <t>ヨウシキ</t>
    </rPh>
    <phoneticPr fontId="12"/>
  </si>
  <si>
    <t>経費所要額調書</t>
    <rPh sb="0" eb="2">
      <t>ケイヒ</t>
    </rPh>
    <rPh sb="2" eb="5">
      <t>ショヨウガク</t>
    </rPh>
    <rPh sb="5" eb="7">
      <t>チョウショ</t>
    </rPh>
    <phoneticPr fontId="12"/>
  </si>
  <si>
    <t>機器名</t>
    <rPh sb="0" eb="2">
      <t>キキ</t>
    </rPh>
    <rPh sb="2" eb="3">
      <t>メイ</t>
    </rPh>
    <phoneticPr fontId="12"/>
  </si>
  <si>
    <r>
      <rPr>
        <sz val="10"/>
        <rFont val="ＭＳ 明朝"/>
        <family val="1"/>
        <charset val="128"/>
      </rPr>
      <t>支出予定額×補助率</t>
    </r>
    <r>
      <rPr>
        <u/>
        <sz val="12"/>
        <rFont val="ＭＳ 明朝"/>
        <family val="1"/>
        <charset val="128"/>
      </rPr>
      <t xml:space="preserve">
</t>
    </r>
    <r>
      <rPr>
        <sz val="12"/>
        <rFont val="ＭＳ 明朝"/>
        <family val="1"/>
        <charset val="128"/>
      </rPr>
      <t>（Ａ×Ｂ）</t>
    </r>
    <rPh sb="0" eb="2">
      <t>シシュツ</t>
    </rPh>
    <rPh sb="2" eb="4">
      <t>ヨテイ</t>
    </rPh>
    <rPh sb="4" eb="5">
      <t>ガク</t>
    </rPh>
    <rPh sb="6" eb="9">
      <t>ホジョリツ</t>
    </rPh>
    <phoneticPr fontId="12"/>
  </si>
  <si>
    <t>１台の補助額</t>
    <rPh sb="1" eb="2">
      <t>ダイ</t>
    </rPh>
    <rPh sb="3" eb="5">
      <t>ホジョ</t>
    </rPh>
    <rPh sb="5" eb="6">
      <t>ガク</t>
    </rPh>
    <phoneticPr fontId="12"/>
  </si>
  <si>
    <t>利用定員数</t>
    <rPh sb="0" eb="2">
      <t>リヨウ</t>
    </rPh>
    <rPh sb="2" eb="4">
      <t>テイイン</t>
    </rPh>
    <rPh sb="4" eb="5">
      <t>スウ</t>
    </rPh>
    <phoneticPr fontId="12"/>
  </si>
  <si>
    <t>申請台数</t>
    <rPh sb="0" eb="2">
      <t>シンセイ</t>
    </rPh>
    <rPh sb="2" eb="4">
      <t>ダイスウ</t>
    </rPh>
    <phoneticPr fontId="12"/>
  </si>
  <si>
    <t>補助金申請額
（Ｄ×Ｇ）</t>
    <rPh sb="0" eb="3">
      <t>ホジョキン</t>
    </rPh>
    <rPh sb="3" eb="5">
      <t>シンセイ</t>
    </rPh>
    <rPh sb="5" eb="6">
      <t>ガク</t>
    </rPh>
    <phoneticPr fontId="12"/>
  </si>
  <si>
    <t>※千円未満切捨て</t>
    <rPh sb="1" eb="3">
      <t>センエン</t>
    </rPh>
    <rPh sb="3" eb="5">
      <t>ミマン</t>
    </rPh>
    <rPh sb="5" eb="7">
      <t>キリス</t>
    </rPh>
    <phoneticPr fontId="12"/>
  </si>
  <si>
    <t>※１台未満切上げ</t>
    <rPh sb="2" eb="3">
      <t>ダイ</t>
    </rPh>
    <rPh sb="3" eb="5">
      <t>ミマン</t>
    </rPh>
    <rPh sb="5" eb="7">
      <t>キリア</t>
    </rPh>
    <phoneticPr fontId="12"/>
  </si>
  <si>
    <t>（Ａ）</t>
    <phoneticPr fontId="12"/>
  </si>
  <si>
    <t>（Ｂ）</t>
    <phoneticPr fontId="12"/>
  </si>
  <si>
    <t>（Ｄ）</t>
    <phoneticPr fontId="12"/>
  </si>
  <si>
    <t>（Ｅ）</t>
    <phoneticPr fontId="12"/>
  </si>
  <si>
    <t>（Ｆ）</t>
    <phoneticPr fontId="12"/>
  </si>
  <si>
    <t>（Ｇ）</t>
    <phoneticPr fontId="12"/>
  </si>
  <si>
    <t>（Ｈ）</t>
    <phoneticPr fontId="12"/>
  </si>
  <si>
    <t>台</t>
    <rPh sb="0" eb="1">
      <t>ダイ</t>
    </rPh>
    <phoneticPr fontId="12"/>
  </si>
  <si>
    <t>合計</t>
    <rPh sb="0" eb="2">
      <t>ゴウケイ</t>
    </rPh>
    <phoneticPr fontId="12"/>
  </si>
  <si>
    <t>　２　（Ｄ）欄は、次の表の左欄に掲げる区分に応じて、右欄の基準額と（Ｃ）欄の額を比較して少ない方の額を記入すること。</t>
    <rPh sb="6" eb="7">
      <t>ラン</t>
    </rPh>
    <rPh sb="9" eb="10">
      <t>ツギ</t>
    </rPh>
    <rPh sb="11" eb="12">
      <t>ヒョウ</t>
    </rPh>
    <rPh sb="13" eb="14">
      <t>ヒダリ</t>
    </rPh>
    <rPh sb="14" eb="15">
      <t>ラン</t>
    </rPh>
    <rPh sb="16" eb="17">
      <t>カカ</t>
    </rPh>
    <rPh sb="19" eb="21">
      <t>クブン</t>
    </rPh>
    <rPh sb="22" eb="23">
      <t>オウ</t>
    </rPh>
    <rPh sb="26" eb="27">
      <t>ミギ</t>
    </rPh>
    <rPh sb="27" eb="28">
      <t>ラン</t>
    </rPh>
    <rPh sb="29" eb="31">
      <t>キジュン</t>
    </rPh>
    <rPh sb="31" eb="32">
      <t>ガク</t>
    </rPh>
    <rPh sb="36" eb="37">
      <t>ラン</t>
    </rPh>
    <rPh sb="38" eb="39">
      <t>ガク</t>
    </rPh>
    <rPh sb="40" eb="42">
      <t>ヒカク</t>
    </rPh>
    <rPh sb="44" eb="45">
      <t>スク</t>
    </rPh>
    <rPh sb="47" eb="48">
      <t>ホウ</t>
    </rPh>
    <rPh sb="49" eb="50">
      <t>ガク</t>
    </rPh>
    <rPh sb="51" eb="53">
      <t>キニュウ</t>
    </rPh>
    <phoneticPr fontId="12"/>
  </si>
  <si>
    <t>区分</t>
    <rPh sb="0" eb="2">
      <t>クブン</t>
    </rPh>
    <phoneticPr fontId="12"/>
  </si>
  <si>
    <t>上記以外</t>
    <rPh sb="0" eb="2">
      <t>ジョウキ</t>
    </rPh>
    <rPh sb="2" eb="4">
      <t>イガイ</t>
    </rPh>
    <phoneticPr fontId="12"/>
  </si>
  <si>
    <t>　３　（Ｇ）欄合計が、（Ｆ）欄の台数を超えないこと。</t>
    <rPh sb="6" eb="7">
      <t>ラン</t>
    </rPh>
    <rPh sb="7" eb="9">
      <t>ゴウケイ</t>
    </rPh>
    <rPh sb="14" eb="15">
      <t>ラン</t>
    </rPh>
    <rPh sb="16" eb="18">
      <t>ダイスウ</t>
    </rPh>
    <rPh sb="19" eb="20">
      <t>コ</t>
    </rPh>
    <phoneticPr fontId="12"/>
  </si>
  <si>
    <t>様式１－２（２）</t>
    <rPh sb="0" eb="2">
      <t>ヨウシキ</t>
    </rPh>
    <phoneticPr fontId="12"/>
  </si>
  <si>
    <t>交付の事業内容（第４条）：</t>
    <rPh sb="0" eb="2">
      <t>コウフ</t>
    </rPh>
    <rPh sb="3" eb="5">
      <t>ジギョウ</t>
    </rPh>
    <rPh sb="5" eb="7">
      <t>ナイヨウ</t>
    </rPh>
    <rPh sb="8" eb="9">
      <t>ダイ</t>
    </rPh>
    <rPh sb="10" eb="11">
      <t>ジョウ</t>
    </rPh>
    <phoneticPr fontId="12"/>
  </si>
  <si>
    <t>法人名及び事業所名</t>
    <rPh sb="0" eb="2">
      <t>ホウジン</t>
    </rPh>
    <rPh sb="2" eb="3">
      <t>メイ</t>
    </rPh>
    <rPh sb="3" eb="4">
      <t>オヨ</t>
    </rPh>
    <rPh sb="5" eb="7">
      <t>ジギョウ</t>
    </rPh>
    <rPh sb="7" eb="8">
      <t>ショ</t>
    </rPh>
    <rPh sb="8" eb="9">
      <t>メイ</t>
    </rPh>
    <phoneticPr fontId="12"/>
  </si>
  <si>
    <t>（１）場面（最も該当するものを１つ選択してください）</t>
    <rPh sb="3" eb="5">
      <t>バメン</t>
    </rPh>
    <rPh sb="6" eb="7">
      <t>モット</t>
    </rPh>
    <rPh sb="8" eb="10">
      <t>ガイトウ</t>
    </rPh>
    <rPh sb="17" eb="19">
      <t>センタク</t>
    </rPh>
    <phoneticPr fontId="12"/>
  </si>
  <si>
    <t>（２）理由（複数選択可）</t>
    <rPh sb="3" eb="5">
      <t>リユウ</t>
    </rPh>
    <rPh sb="6" eb="8">
      <t>フクスウ</t>
    </rPh>
    <rPh sb="8" eb="10">
      <t>センタク</t>
    </rPh>
    <rPh sb="10" eb="11">
      <t>カ</t>
    </rPh>
    <phoneticPr fontId="12"/>
  </si>
  <si>
    <t>項目</t>
    <rPh sb="0" eb="2">
      <t>コウモク</t>
    </rPh>
    <phoneticPr fontId="12"/>
  </si>
  <si>
    <t>機器を活用した
具体的な取組み</t>
    <rPh sb="0" eb="2">
      <t>キキ</t>
    </rPh>
    <rPh sb="3" eb="5">
      <t>カツヨウ</t>
    </rPh>
    <rPh sb="8" eb="11">
      <t>グタイテキ</t>
    </rPh>
    <rPh sb="12" eb="13">
      <t>ト</t>
    </rPh>
    <rPh sb="13" eb="14">
      <t>ク</t>
    </rPh>
    <phoneticPr fontId="12"/>
  </si>
  <si>
    <t>具体的な評価指標</t>
    <rPh sb="0" eb="3">
      <t>グタイテキ</t>
    </rPh>
    <rPh sb="4" eb="6">
      <t>ヒョウカ</t>
    </rPh>
    <rPh sb="6" eb="8">
      <t>シヒョウ</t>
    </rPh>
    <phoneticPr fontId="12"/>
  </si>
  <si>
    <t>導入年度の
翌年度末の目標値</t>
    <rPh sb="0" eb="2">
      <t>ドウニュウ</t>
    </rPh>
    <rPh sb="2" eb="4">
      <t>ネンド</t>
    </rPh>
    <rPh sb="6" eb="9">
      <t>ヨクネンド</t>
    </rPh>
    <rPh sb="9" eb="10">
      <t>マツ</t>
    </rPh>
    <rPh sb="11" eb="14">
      <t>モクヒョウチ</t>
    </rPh>
    <phoneticPr fontId="12"/>
  </si>
  <si>
    <t>導入年度の
翌々年度末の目標値</t>
    <rPh sb="0" eb="2">
      <t>ドウニュウ</t>
    </rPh>
    <rPh sb="2" eb="4">
      <t>ネンド</t>
    </rPh>
    <rPh sb="6" eb="8">
      <t>ヨクヨク</t>
    </rPh>
    <rPh sb="8" eb="10">
      <t>ネンド</t>
    </rPh>
    <rPh sb="10" eb="11">
      <t>マツ</t>
    </rPh>
    <rPh sb="12" eb="15">
      <t>モクヒョウチ</t>
    </rPh>
    <phoneticPr fontId="12"/>
  </si>
  <si>
    <t>①人員体制の効率化</t>
    <rPh sb="1" eb="3">
      <t>ジンイン</t>
    </rPh>
    <rPh sb="3" eb="5">
      <t>タイセイ</t>
    </rPh>
    <rPh sb="6" eb="9">
      <t>コウリツカ</t>
    </rPh>
    <phoneticPr fontId="12"/>
  </si>
  <si>
    <t>②利用者の満足度</t>
    <rPh sb="1" eb="4">
      <t>リヨウシャ</t>
    </rPh>
    <rPh sb="5" eb="8">
      <t>マンゾクド</t>
    </rPh>
    <phoneticPr fontId="12"/>
  </si>
  <si>
    <t>③介護時間の短縮</t>
    <rPh sb="1" eb="3">
      <t>カイゴ</t>
    </rPh>
    <rPh sb="3" eb="5">
      <t>ジカン</t>
    </rPh>
    <rPh sb="6" eb="8">
      <t>タンシュク</t>
    </rPh>
    <phoneticPr fontId="12"/>
  </si>
  <si>
    <t>④身体的負担の軽減</t>
    <rPh sb="1" eb="4">
      <t>シンタイテキ</t>
    </rPh>
    <rPh sb="4" eb="6">
      <t>フタン</t>
    </rPh>
    <rPh sb="7" eb="9">
      <t>ケイゲン</t>
    </rPh>
    <phoneticPr fontId="12"/>
  </si>
  <si>
    <t>⑤心理的負担の軽減</t>
    <rPh sb="1" eb="4">
      <t>シンリテキ</t>
    </rPh>
    <rPh sb="4" eb="6">
      <t>フタン</t>
    </rPh>
    <rPh sb="7" eb="9">
      <t>ケイゲン</t>
    </rPh>
    <phoneticPr fontId="12"/>
  </si>
  <si>
    <t>⑥介護職員の満足度</t>
    <rPh sb="1" eb="3">
      <t>カイゴ</t>
    </rPh>
    <rPh sb="3" eb="5">
      <t>ショクイン</t>
    </rPh>
    <rPh sb="6" eb="9">
      <t>マンゾクド</t>
    </rPh>
    <phoneticPr fontId="12"/>
  </si>
  <si>
    <t>⑦その他</t>
    <rPh sb="3" eb="4">
      <t>タ</t>
    </rPh>
    <phoneticPr fontId="12"/>
  </si>
  <si>
    <t>事業所において介護職員に負担が生じている業務又は課題となっている業務</t>
    <phoneticPr fontId="12"/>
  </si>
  <si>
    <t>役員一覧（様式１－４）</t>
    <rPh sb="0" eb="2">
      <t>ヤクイン</t>
    </rPh>
    <rPh sb="2" eb="4">
      <t>イチラン</t>
    </rPh>
    <rPh sb="5" eb="7">
      <t>ヨウシキ</t>
    </rPh>
    <phoneticPr fontId="12"/>
  </si>
  <si>
    <r>
      <t xml:space="preserve"> </t>
    </r>
    <r>
      <rPr>
        <b/>
        <sz val="9"/>
        <rFont val="ＭＳ 明朝"/>
        <family val="1"/>
        <charset val="128"/>
      </rPr>
      <t>　</t>
    </r>
    <r>
      <rPr>
        <b/>
        <sz val="11"/>
        <rFont val="ＭＳ 明朝"/>
        <family val="1"/>
        <charset val="128"/>
      </rPr>
      <t>（</t>
    </r>
    <r>
      <rPr>
        <b/>
        <sz val="11"/>
        <rFont val="ＭＳ Ｐゴシック"/>
        <family val="3"/>
        <charset val="128"/>
      </rPr>
      <t>変更 ・ 取消を行う債権者番号</t>
    </r>
    <r>
      <rPr>
        <b/>
        <sz val="11"/>
        <rFont val="ＭＳ 明朝"/>
        <family val="1"/>
        <charset val="128"/>
      </rPr>
      <t>）</t>
    </r>
  </si>
  <si>
    <r>
      <t>※変更・取消の場合は必ず記入してください。</t>
    </r>
    <r>
      <rPr>
        <sz val="12"/>
        <rFont val="Times New Roman"/>
        <family val="1"/>
      </rPr>
      <t xml:space="preserve"> </t>
    </r>
    <phoneticPr fontId="12"/>
  </si>
  <si>
    <r>
      <t xml:space="preserve"> </t>
    </r>
    <r>
      <rPr>
        <sz val="9"/>
        <rFont val="ＭＳ 明朝"/>
        <family val="1"/>
        <charset val="128"/>
      </rPr>
      <t>福岡県　殿</t>
    </r>
    <phoneticPr fontId="12"/>
  </si>
  <si>
    <r>
      <t xml:space="preserve"> </t>
    </r>
    <r>
      <rPr>
        <sz val="9"/>
        <rFont val="ＭＳ 明朝"/>
        <family val="1"/>
        <charset val="128"/>
      </rPr>
      <t>名</t>
    </r>
    <r>
      <rPr>
        <sz val="9"/>
        <rFont val="Times New Roman"/>
        <family val="1"/>
      </rPr>
      <t xml:space="preserve">  </t>
    </r>
    <r>
      <rPr>
        <sz val="9"/>
        <rFont val="ＭＳ 明朝"/>
        <family val="1"/>
        <charset val="128"/>
      </rPr>
      <t>　称</t>
    </r>
  </si>
  <si>
    <r>
      <t xml:space="preserve"> </t>
    </r>
    <r>
      <rPr>
        <sz val="9"/>
        <rFont val="ＭＳ 明朝"/>
        <family val="1"/>
        <charset val="128"/>
      </rPr>
      <t>支払方法</t>
    </r>
  </si>
  <si>
    <r>
      <t xml:space="preserve"> </t>
    </r>
    <r>
      <rPr>
        <u/>
        <sz val="9"/>
        <rFont val="ＭＳ 明朝"/>
        <family val="1"/>
        <charset val="128"/>
      </rPr>
      <t>＊金融機関情報に記入誤りがないよう十分に確認してください。
誤りがあった場合は、再度申請書を提出していただくことになり、支払いが遅れる可能性があります。</t>
    </r>
    <phoneticPr fontId="12"/>
  </si>
  <si>
    <t>住所１（番地まで）</t>
    <rPh sb="0" eb="2">
      <t>ジュウショ</t>
    </rPh>
    <rPh sb="4" eb="6">
      <t>バンチ</t>
    </rPh>
    <phoneticPr fontId="12"/>
  </si>
  <si>
    <t>移乗支援</t>
    <rPh sb="0" eb="2">
      <t>イジョウ</t>
    </rPh>
    <rPh sb="2" eb="4">
      <t>シエン</t>
    </rPh>
    <phoneticPr fontId="12"/>
  </si>
  <si>
    <t>移動支援</t>
    <rPh sb="0" eb="2">
      <t>イドウ</t>
    </rPh>
    <rPh sb="2" eb="4">
      <t>シエン</t>
    </rPh>
    <phoneticPr fontId="12"/>
  </si>
  <si>
    <t>排せつ支援</t>
    <rPh sb="0" eb="1">
      <t>ハイ</t>
    </rPh>
    <rPh sb="3" eb="5">
      <t>シエン</t>
    </rPh>
    <phoneticPr fontId="12"/>
  </si>
  <si>
    <t>見守り・コミュニケーション</t>
    <rPh sb="0" eb="2">
      <t>ミマモ</t>
    </rPh>
    <phoneticPr fontId="12"/>
  </si>
  <si>
    <t>入浴支援</t>
    <rPh sb="0" eb="2">
      <t>ニュウヨク</t>
    </rPh>
    <rPh sb="2" eb="4">
      <t>シエン</t>
    </rPh>
    <phoneticPr fontId="12"/>
  </si>
  <si>
    <t>介護業務支援</t>
    <rPh sb="0" eb="2">
      <t>カイゴ</t>
    </rPh>
    <rPh sb="2" eb="4">
      <t>ギョウム</t>
    </rPh>
    <rPh sb="4" eb="6">
      <t>シエン</t>
    </rPh>
    <phoneticPr fontId="12"/>
  </si>
  <si>
    <t>身体的負担が大きい</t>
    <rPh sb="0" eb="3">
      <t>シンタイテキ</t>
    </rPh>
    <rPh sb="3" eb="5">
      <t>フタン</t>
    </rPh>
    <rPh sb="6" eb="7">
      <t>オオ</t>
    </rPh>
    <phoneticPr fontId="12"/>
  </si>
  <si>
    <t>心理的負担が大きい</t>
    <rPh sb="0" eb="3">
      <t>シンリテキ</t>
    </rPh>
    <rPh sb="3" eb="5">
      <t>フタン</t>
    </rPh>
    <rPh sb="6" eb="7">
      <t>オオ</t>
    </rPh>
    <phoneticPr fontId="12"/>
  </si>
  <si>
    <t>長時間を要する</t>
    <rPh sb="0" eb="3">
      <t>チョウジカン</t>
    </rPh>
    <rPh sb="4" eb="5">
      <t>ヨウ</t>
    </rPh>
    <phoneticPr fontId="12"/>
  </si>
  <si>
    <t>必ずしも介護職員が行わなくともよい</t>
    <rPh sb="0" eb="1">
      <t>カナラ</t>
    </rPh>
    <rPh sb="4" eb="6">
      <t>カイゴ</t>
    </rPh>
    <rPh sb="6" eb="8">
      <t>ショクイン</t>
    </rPh>
    <rPh sb="9" eb="10">
      <t>オコナ</t>
    </rPh>
    <phoneticPr fontId="12"/>
  </si>
  <si>
    <t>その他</t>
    <rPh sb="2" eb="3">
      <t>ホカ</t>
    </rPh>
    <phoneticPr fontId="12"/>
  </si>
  <si>
    <t>その他を選択した場合は、右欄に内容を記載してください。</t>
    <rPh sb="2" eb="3">
      <t>ホカ</t>
    </rPh>
    <rPh sb="4" eb="6">
      <t>センタク</t>
    </rPh>
    <rPh sb="8" eb="10">
      <t>バアイ</t>
    </rPh>
    <rPh sb="12" eb="13">
      <t>ミギ</t>
    </rPh>
    <rPh sb="13" eb="14">
      <t>ラン</t>
    </rPh>
    <rPh sb="15" eb="17">
      <t>ナイヨウ</t>
    </rPh>
    <rPh sb="18" eb="20">
      <t>キサイ</t>
    </rPh>
    <phoneticPr fontId="12"/>
  </si>
  <si>
    <t>大人数を要する</t>
    <rPh sb="0" eb="3">
      <t>オオニンズウ</t>
    </rPh>
    <rPh sb="4" eb="5">
      <t>ヨウ</t>
    </rPh>
    <phoneticPr fontId="12"/>
  </si>
  <si>
    <t>職員アンケートを実施</t>
    <rPh sb="0" eb="2">
      <t>ショクイン</t>
    </rPh>
    <rPh sb="8" eb="10">
      <t>ジッシ</t>
    </rPh>
    <phoneticPr fontId="12"/>
  </si>
  <si>
    <t>ワーキングチームを作って検証</t>
    <rPh sb="9" eb="10">
      <t>ツク</t>
    </rPh>
    <rPh sb="12" eb="14">
      <t>ケンショウ</t>
    </rPh>
    <phoneticPr fontId="12"/>
  </si>
  <si>
    <t>日誌の記録を確認</t>
    <rPh sb="0" eb="2">
      <t>ニッシ</t>
    </rPh>
    <rPh sb="3" eb="5">
      <t>キロク</t>
    </rPh>
    <rPh sb="6" eb="8">
      <t>カクニン</t>
    </rPh>
    <phoneticPr fontId="12"/>
  </si>
  <si>
    <t>その他</t>
    <rPh sb="2" eb="3">
      <t>タ</t>
    </rPh>
    <phoneticPr fontId="12"/>
  </si>
  <si>
    <t>（３）業務課題抽出及び効果検証の方法（複数選択可）</t>
    <rPh sb="3" eb="5">
      <t>ギョウム</t>
    </rPh>
    <rPh sb="5" eb="7">
      <t>カダイ</t>
    </rPh>
    <rPh sb="7" eb="9">
      <t>チュウシュツ</t>
    </rPh>
    <rPh sb="9" eb="10">
      <t>オヨ</t>
    </rPh>
    <rPh sb="11" eb="13">
      <t>コウカ</t>
    </rPh>
    <rPh sb="13" eb="15">
      <t>ケンショウ</t>
    </rPh>
    <rPh sb="16" eb="18">
      <t>ホウホウ</t>
    </rPh>
    <phoneticPr fontId="12"/>
  </si>
  <si>
    <t>②</t>
    <phoneticPr fontId="12"/>
  </si>
  <si>
    <t>期待される効果　※３に記載した機器を導入することにより、期待される効果について記載すること。</t>
    <rPh sb="11" eb="13">
      <t>キサイ</t>
    </rPh>
    <rPh sb="15" eb="17">
      <t>キキ</t>
    </rPh>
    <rPh sb="18" eb="20">
      <t>ドウニュウ</t>
    </rPh>
    <rPh sb="28" eb="30">
      <t>キタイ</t>
    </rPh>
    <rPh sb="33" eb="35">
      <t>コウカ</t>
    </rPh>
    <rPh sb="39" eb="41">
      <t>キサイ</t>
    </rPh>
    <phoneticPr fontId="12"/>
  </si>
  <si>
    <t>金融機関名</t>
    <rPh sb="0" eb="2">
      <t>キンユウ</t>
    </rPh>
    <rPh sb="2" eb="5">
      <t>キカンメイ</t>
    </rPh>
    <phoneticPr fontId="12"/>
  </si>
  <si>
    <t>支店名</t>
    <rPh sb="0" eb="3">
      <t>シテンメイ</t>
    </rPh>
    <phoneticPr fontId="12"/>
  </si>
  <si>
    <t>預金種別</t>
    <rPh sb="0" eb="2">
      <t>ヨキン</t>
    </rPh>
    <rPh sb="2" eb="4">
      <t>シュベツ</t>
    </rPh>
    <phoneticPr fontId="12"/>
  </si>
  <si>
    <t>口座番号</t>
    <rPh sb="0" eb="2">
      <t>コウザ</t>
    </rPh>
    <rPh sb="2" eb="4">
      <t>バンゴウ</t>
    </rPh>
    <phoneticPr fontId="12"/>
  </si>
  <si>
    <t>日付</t>
    <rPh sb="0" eb="2">
      <t>ヒヅケ</t>
    </rPh>
    <phoneticPr fontId="12"/>
  </si>
  <si>
    <t>県</t>
  </si>
  <si>
    <t>市</t>
  </si>
  <si>
    <t>債権者登録申出書</t>
    <phoneticPr fontId="12"/>
  </si>
  <si>
    <t>訪問介護</t>
    <rPh sb="0" eb="4">
      <t>ホウモンカイゴ</t>
    </rPh>
    <phoneticPr fontId="24"/>
  </si>
  <si>
    <t>訪問入浴介護</t>
    <rPh sb="0" eb="6">
      <t>ホウモンニュウヨクカイゴ</t>
    </rPh>
    <phoneticPr fontId="24"/>
  </si>
  <si>
    <t>訪問看護（※定期巡回連携型を含む）</t>
    <rPh sb="0" eb="4">
      <t>ホウモンカンゴ</t>
    </rPh>
    <rPh sb="6" eb="13">
      <t>テイキジュンカイレンケイガタ</t>
    </rPh>
    <rPh sb="14" eb="15">
      <t>フク</t>
    </rPh>
    <phoneticPr fontId="24"/>
  </si>
  <si>
    <t>訪問リハビリテーション</t>
    <rPh sb="0" eb="2">
      <t>ホウモン</t>
    </rPh>
    <phoneticPr fontId="24"/>
  </si>
  <si>
    <t>通所介護</t>
    <rPh sb="0" eb="4">
      <t>ツウショカイゴ</t>
    </rPh>
    <phoneticPr fontId="24"/>
  </si>
  <si>
    <t>通所リハビリテーション</t>
    <rPh sb="0" eb="2">
      <t>ツウショ</t>
    </rPh>
    <phoneticPr fontId="24"/>
  </si>
  <si>
    <t>福祉用具貸与</t>
    <rPh sb="0" eb="6">
      <t>フクシヨウグタイヨ</t>
    </rPh>
    <phoneticPr fontId="24"/>
  </si>
  <si>
    <t>短期入所生活介護</t>
    <rPh sb="0" eb="2">
      <t>タンキ</t>
    </rPh>
    <rPh sb="2" eb="4">
      <t>ニュウショ</t>
    </rPh>
    <rPh sb="4" eb="6">
      <t>セイカツ</t>
    </rPh>
    <rPh sb="6" eb="8">
      <t>カイゴ</t>
    </rPh>
    <phoneticPr fontId="24"/>
  </si>
  <si>
    <t>短期入所療養介護</t>
    <rPh sb="0" eb="8">
      <t>タンキニュウショリョウヨウカイゴ</t>
    </rPh>
    <phoneticPr fontId="24"/>
  </si>
  <si>
    <t>居宅療養管理指導</t>
    <rPh sb="0" eb="8">
      <t>キョタクリョウヨウカンリシドウ</t>
    </rPh>
    <phoneticPr fontId="24"/>
  </si>
  <si>
    <t>夜間対応型訪問介護</t>
    <rPh sb="0" eb="4">
      <t>ヤカンタイオウ</t>
    </rPh>
    <rPh sb="4" eb="5">
      <t>ガタ</t>
    </rPh>
    <rPh sb="5" eb="9">
      <t>ホウモンカイゴ</t>
    </rPh>
    <phoneticPr fontId="24"/>
  </si>
  <si>
    <t>定期巡回・随時対応型訪問介護看護</t>
    <rPh sb="0" eb="4">
      <t>テイキジュンカイ</t>
    </rPh>
    <rPh sb="5" eb="7">
      <t>ズイジ</t>
    </rPh>
    <rPh sb="7" eb="10">
      <t>タイオウガタ</t>
    </rPh>
    <rPh sb="10" eb="16">
      <t>ホウモンカイゴカンゴ</t>
    </rPh>
    <phoneticPr fontId="24"/>
  </si>
  <si>
    <t>認知症対応型通所介護</t>
    <rPh sb="0" eb="3">
      <t>ニンチショウ</t>
    </rPh>
    <rPh sb="3" eb="6">
      <t>タイオウガタ</t>
    </rPh>
    <rPh sb="6" eb="10">
      <t>ツウショカイゴ</t>
    </rPh>
    <phoneticPr fontId="24"/>
  </si>
  <si>
    <t>地域密着型通所介護</t>
    <rPh sb="0" eb="5">
      <t>チイキミッチャクガタ</t>
    </rPh>
    <rPh sb="5" eb="9">
      <t>ツウショカイゴ</t>
    </rPh>
    <phoneticPr fontId="24"/>
  </si>
  <si>
    <t>小規模多機能型居宅介護</t>
    <rPh sb="0" eb="7">
      <t>ショウキボタキノウガタ</t>
    </rPh>
    <rPh sb="7" eb="11">
      <t>キョタクカイゴ</t>
    </rPh>
    <phoneticPr fontId="24"/>
  </si>
  <si>
    <t>看護小規模多機能型居宅介護</t>
    <rPh sb="0" eb="5">
      <t>カンゴショウキボ</t>
    </rPh>
    <rPh sb="5" eb="9">
      <t>タキノウガタ</t>
    </rPh>
    <rPh sb="9" eb="13">
      <t>キョタクカイゴ</t>
    </rPh>
    <phoneticPr fontId="24"/>
  </si>
  <si>
    <t>特定施設入居者生活介護</t>
    <rPh sb="0" eb="7">
      <t>トクテイシセツニュウキョシャ</t>
    </rPh>
    <rPh sb="7" eb="11">
      <t>セイカツカイゴ</t>
    </rPh>
    <phoneticPr fontId="24"/>
  </si>
  <si>
    <t>特定施設入居者生活介護（短期利用）</t>
    <rPh sb="0" eb="7">
      <t>トクテイシセツニュウキョシャ</t>
    </rPh>
    <rPh sb="7" eb="11">
      <t>セイカツカイゴ</t>
    </rPh>
    <rPh sb="12" eb="16">
      <t>タンキリヨウ</t>
    </rPh>
    <phoneticPr fontId="24"/>
  </si>
  <si>
    <t>地域密着型特定施設入居者生活介護</t>
    <rPh sb="0" eb="5">
      <t>チイキミッチャクガタ</t>
    </rPh>
    <rPh sb="5" eb="9">
      <t>トクテイシセツ</t>
    </rPh>
    <rPh sb="9" eb="16">
      <t>ニュウキョシャセイカツカイゴ</t>
    </rPh>
    <phoneticPr fontId="24"/>
  </si>
  <si>
    <t>地域密着型特定施設入居者生活介護（短期利用）</t>
    <rPh sb="0" eb="5">
      <t>チイキミッチャクガタ</t>
    </rPh>
    <rPh sb="5" eb="9">
      <t>トクテイシセツ</t>
    </rPh>
    <rPh sb="9" eb="16">
      <t>ニュウキョシャセイカツカイゴ</t>
    </rPh>
    <rPh sb="17" eb="21">
      <t>タンキリヨウ</t>
    </rPh>
    <phoneticPr fontId="24"/>
  </si>
  <si>
    <t>認知症対応型共同生活介護（短期利用以外）</t>
    <rPh sb="0" eb="3">
      <t>ニンチショウ</t>
    </rPh>
    <rPh sb="3" eb="6">
      <t>タイオウガタ</t>
    </rPh>
    <rPh sb="6" eb="12">
      <t>キョウドウセイカツカイゴ</t>
    </rPh>
    <rPh sb="13" eb="17">
      <t>タンキリヨウ</t>
    </rPh>
    <rPh sb="17" eb="19">
      <t>イガイ</t>
    </rPh>
    <phoneticPr fontId="24"/>
  </si>
  <si>
    <t>認知症対応型共同生活介護（短期利用）</t>
    <rPh sb="0" eb="3">
      <t>ニンチショウ</t>
    </rPh>
    <rPh sb="3" eb="6">
      <t>タイオウガタ</t>
    </rPh>
    <rPh sb="6" eb="12">
      <t>キョウドウセイカツカイゴ</t>
    </rPh>
    <rPh sb="13" eb="17">
      <t>タンキリヨウ</t>
    </rPh>
    <phoneticPr fontId="24"/>
  </si>
  <si>
    <t>訪問型サービス</t>
    <rPh sb="0" eb="3">
      <t>ホウモンガタ</t>
    </rPh>
    <phoneticPr fontId="24"/>
  </si>
  <si>
    <t>通所型サービス</t>
    <rPh sb="0" eb="3">
      <t>ツウショガタ</t>
    </rPh>
    <phoneticPr fontId="24"/>
  </si>
  <si>
    <t>介護老人福祉施設</t>
    <rPh sb="0" eb="8">
      <t>カイゴロウジンフクシシセツ</t>
    </rPh>
    <phoneticPr fontId="24"/>
  </si>
  <si>
    <t>介護老人保健施設</t>
    <rPh sb="0" eb="8">
      <t>カイゴロウジンホケンシセツ</t>
    </rPh>
    <phoneticPr fontId="24"/>
  </si>
  <si>
    <t>地域密着型介護老人福祉施設入所者生活介護</t>
    <rPh sb="0" eb="5">
      <t>チイキミッチャクガタ</t>
    </rPh>
    <rPh sb="5" eb="13">
      <t>カイゴロウジンフクシシセツ</t>
    </rPh>
    <rPh sb="13" eb="20">
      <t>ニュウショシャセイカツカイゴ</t>
    </rPh>
    <phoneticPr fontId="24"/>
  </si>
  <si>
    <t>居宅介護支援</t>
    <rPh sb="0" eb="2">
      <t>キョタク</t>
    </rPh>
    <rPh sb="2" eb="6">
      <t>カイゴシエン</t>
    </rPh>
    <phoneticPr fontId="24"/>
  </si>
  <si>
    <t>新規</t>
  </si>
  <si>
    <t>新規取引</t>
  </si>
  <si>
    <t>様式１－４　役員一覧</t>
    <rPh sb="6" eb="10">
      <t>ヤクインイチラン</t>
    </rPh>
    <phoneticPr fontId="24"/>
  </si>
  <si>
    <t>介護医療院</t>
    <rPh sb="0" eb="2">
      <t>カイゴ</t>
    </rPh>
    <rPh sb="2" eb="5">
      <t>イリョウイン</t>
    </rPh>
    <phoneticPr fontId="12"/>
  </si>
  <si>
    <t>サービス種別</t>
    <rPh sb="4" eb="6">
      <t>シュベツ</t>
    </rPh>
    <phoneticPr fontId="24"/>
  </si>
  <si>
    <t>⑨</t>
    <phoneticPr fontId="12"/>
  </si>
  <si>
    <t>役　員　一　覧</t>
    <rPh sb="0" eb="1">
      <t>ヤク</t>
    </rPh>
    <rPh sb="2" eb="3">
      <t>イン</t>
    </rPh>
    <rPh sb="4" eb="5">
      <t>イチ</t>
    </rPh>
    <rPh sb="6" eb="7">
      <t>ラン</t>
    </rPh>
    <phoneticPr fontId="12"/>
  </si>
  <si>
    <t>福岡県知事　殿</t>
    <rPh sb="0" eb="3">
      <t>フクオカケン</t>
    </rPh>
    <rPh sb="3" eb="5">
      <t>チジ</t>
    </rPh>
    <rPh sb="6" eb="7">
      <t>ドノ</t>
    </rPh>
    <phoneticPr fontId="12"/>
  </si>
  <si>
    <t>（法人情報）</t>
    <rPh sb="1" eb="5">
      <t>ホウジンジョウホウ</t>
    </rPh>
    <phoneticPr fontId="24"/>
  </si>
  <si>
    <t>所在地</t>
    <rPh sb="0" eb="3">
      <t>ショザイチ</t>
    </rPh>
    <phoneticPr fontId="24"/>
  </si>
  <si>
    <t>名称</t>
    <rPh sb="0" eb="2">
      <t>メイショウ</t>
    </rPh>
    <phoneticPr fontId="24"/>
  </si>
  <si>
    <t>代表者氏名</t>
    <rPh sb="0" eb="3">
      <t>ダイヒョウシャ</t>
    </rPh>
    <rPh sb="3" eb="5">
      <t>シメイ</t>
    </rPh>
    <phoneticPr fontId="24"/>
  </si>
  <si>
    <t>役職名</t>
    <rPh sb="0" eb="3">
      <t>ヤクショクメイ</t>
    </rPh>
    <phoneticPr fontId="12"/>
  </si>
  <si>
    <r>
      <t xml:space="preserve">姓ｶﾅ
</t>
    </r>
    <r>
      <rPr>
        <sz val="9"/>
        <rFont val="ＭＳ 明朝"/>
        <family val="1"/>
        <charset val="128"/>
      </rPr>
      <t>（半角ｶﾅ）</t>
    </r>
    <rPh sb="0" eb="1">
      <t>セイ</t>
    </rPh>
    <rPh sb="5" eb="7">
      <t>ハンカク</t>
    </rPh>
    <phoneticPr fontId="12"/>
  </si>
  <si>
    <r>
      <t xml:space="preserve">名ｶﾅ
</t>
    </r>
    <r>
      <rPr>
        <sz val="9"/>
        <rFont val="ＭＳ 明朝"/>
        <family val="1"/>
        <charset val="128"/>
      </rPr>
      <t>（半角ｶﾅ）</t>
    </r>
    <rPh sb="0" eb="1">
      <t>メイ</t>
    </rPh>
    <rPh sb="5" eb="7">
      <t>ハンカク</t>
    </rPh>
    <phoneticPr fontId="12"/>
  </si>
  <si>
    <t>姓</t>
    <rPh sb="0" eb="1">
      <t>セイ</t>
    </rPh>
    <phoneticPr fontId="12"/>
  </si>
  <si>
    <t>名</t>
    <rPh sb="0" eb="1">
      <t>メイ</t>
    </rPh>
    <phoneticPr fontId="12"/>
  </si>
  <si>
    <t>生年月日</t>
    <rPh sb="0" eb="4">
      <t>セイネンガッピ</t>
    </rPh>
    <phoneticPr fontId="12"/>
  </si>
  <si>
    <t>性別
男性:M
女性:F</t>
    <rPh sb="0" eb="2">
      <t>セイベツ</t>
    </rPh>
    <rPh sb="3" eb="5">
      <t>ダンセイ</t>
    </rPh>
    <rPh sb="8" eb="10">
      <t>ジョセイ</t>
    </rPh>
    <phoneticPr fontId="12"/>
  </si>
  <si>
    <t>元号
大正:T
昭和:S
平成:H
令和:R</t>
    <rPh sb="0" eb="2">
      <t>ゲンゴウ</t>
    </rPh>
    <rPh sb="3" eb="5">
      <t>タイショウ</t>
    </rPh>
    <rPh sb="8" eb="10">
      <t>ショウワ</t>
    </rPh>
    <rPh sb="13" eb="15">
      <t>ヘイセイ</t>
    </rPh>
    <rPh sb="18" eb="20">
      <t>レイワ</t>
    </rPh>
    <phoneticPr fontId="12"/>
  </si>
  <si>
    <t>年</t>
    <rPh sb="0" eb="1">
      <t>ネン</t>
    </rPh>
    <phoneticPr fontId="12"/>
  </si>
  <si>
    <t>月</t>
    <rPh sb="0" eb="1">
      <t>ゲツ</t>
    </rPh>
    <phoneticPr fontId="12"/>
  </si>
  <si>
    <t>日</t>
    <rPh sb="0" eb="1">
      <t>ヒ</t>
    </rPh>
    <phoneticPr fontId="12"/>
  </si>
  <si>
    <t>　※ 役員全員を記載すること。
  ※ 入力欄が不足する場合は、適宜行を追加して入力してください。</t>
    <rPh sb="3" eb="5">
      <t>ヤクイン</t>
    </rPh>
    <rPh sb="5" eb="7">
      <t>ゼンイン</t>
    </rPh>
    <rPh sb="8" eb="10">
      <t>キサイ</t>
    </rPh>
    <rPh sb="20" eb="23">
      <t>ニュウリョクラン</t>
    </rPh>
    <rPh sb="24" eb="26">
      <t>フソク</t>
    </rPh>
    <rPh sb="28" eb="30">
      <t>バアイ</t>
    </rPh>
    <rPh sb="32" eb="34">
      <t>テキギ</t>
    </rPh>
    <rPh sb="34" eb="35">
      <t>ギョウ</t>
    </rPh>
    <rPh sb="36" eb="38">
      <t>ツイカ</t>
    </rPh>
    <rPh sb="40" eb="42">
      <t>ニュウリョク</t>
    </rPh>
    <phoneticPr fontId="12"/>
  </si>
  <si>
    <t>（補助金の支払いを希望する口座の）通帳の写し</t>
    <rPh sb="1" eb="4">
      <t>ホジョキン</t>
    </rPh>
    <rPh sb="5" eb="7">
      <t>シハラ</t>
    </rPh>
    <rPh sb="9" eb="11">
      <t>キボウ</t>
    </rPh>
    <rPh sb="13" eb="15">
      <t>コウザ</t>
    </rPh>
    <rPh sb="17" eb="19">
      <t>ツウチョウ</t>
    </rPh>
    <rPh sb="20" eb="21">
      <t>ウツ</t>
    </rPh>
    <phoneticPr fontId="12"/>
  </si>
  <si>
    <t>A_基本情報入力シート</t>
    <rPh sb="2" eb="6">
      <t>キホンジョウホウ</t>
    </rPh>
    <rPh sb="6" eb="8">
      <t>ニュウリョク</t>
    </rPh>
    <phoneticPr fontId="24"/>
  </si>
  <si>
    <t>留意事項</t>
    <rPh sb="0" eb="2">
      <t>リュウイ</t>
    </rPh>
    <rPh sb="2" eb="4">
      <t>ジコウ</t>
    </rPh>
    <phoneticPr fontId="24"/>
  </si>
  <si>
    <t>提出は不要です。</t>
    <rPh sb="0" eb="2">
      <t>テイシュツ</t>
    </rPh>
    <rPh sb="3" eb="5">
      <t>フヨウ</t>
    </rPh>
    <phoneticPr fontId="24"/>
  </si>
  <si>
    <t>提出前に必要書類が揃っているかチェックリストにてご確認ください。</t>
    <rPh sb="0" eb="2">
      <t>テイシュツ</t>
    </rPh>
    <rPh sb="2" eb="3">
      <t>マエ</t>
    </rPh>
    <rPh sb="4" eb="6">
      <t>ヒツヨウ</t>
    </rPh>
    <rPh sb="6" eb="8">
      <t>ショルイ</t>
    </rPh>
    <rPh sb="9" eb="10">
      <t>ソロ</t>
    </rPh>
    <rPh sb="25" eb="27">
      <t>カクニン</t>
    </rPh>
    <phoneticPr fontId="24"/>
  </si>
  <si>
    <t>郵送での提出分には、記名押印又は代表者による署名が必要です。</t>
    <rPh sb="0" eb="2">
      <t>ユウソウ</t>
    </rPh>
    <rPh sb="4" eb="6">
      <t>テイシュツ</t>
    </rPh>
    <rPh sb="6" eb="7">
      <t>ブン</t>
    </rPh>
    <rPh sb="25" eb="27">
      <t>ヒツヨウ</t>
    </rPh>
    <phoneticPr fontId="24"/>
  </si>
  <si>
    <t>同一法人から複数施設申請を行う場合のみ提出が必要です。</t>
    <rPh sb="0" eb="2">
      <t>ドウイツ</t>
    </rPh>
    <rPh sb="2" eb="4">
      <t>ホウジン</t>
    </rPh>
    <rPh sb="6" eb="8">
      <t>フクスウ</t>
    </rPh>
    <rPh sb="8" eb="10">
      <t>シセツ</t>
    </rPh>
    <rPh sb="10" eb="12">
      <t>シンセイ</t>
    </rPh>
    <rPh sb="13" eb="14">
      <t>オコナ</t>
    </rPh>
    <rPh sb="15" eb="17">
      <t>バアイ</t>
    </rPh>
    <rPh sb="19" eb="21">
      <t>テイシュツ</t>
    </rPh>
    <rPh sb="22" eb="24">
      <t>ヒツヨウ</t>
    </rPh>
    <phoneticPr fontId="24"/>
  </si>
  <si>
    <t>県に口座登録をされたことがない場合のみ提出が必要です。
口座登録をしたかどうか分からない場合についても、提出してください。</t>
    <rPh sb="0" eb="1">
      <t>ケン</t>
    </rPh>
    <rPh sb="2" eb="4">
      <t>コウザ</t>
    </rPh>
    <rPh sb="4" eb="6">
      <t>トウロク</t>
    </rPh>
    <rPh sb="15" eb="17">
      <t>バアイ</t>
    </rPh>
    <rPh sb="19" eb="21">
      <t>テイシュツ</t>
    </rPh>
    <rPh sb="22" eb="24">
      <t>ヒツヨウ</t>
    </rPh>
    <rPh sb="28" eb="30">
      <t>コウザ</t>
    </rPh>
    <rPh sb="30" eb="32">
      <t>トウロク</t>
    </rPh>
    <rPh sb="39" eb="40">
      <t>ワ</t>
    </rPh>
    <rPh sb="44" eb="46">
      <t>バアイ</t>
    </rPh>
    <rPh sb="52" eb="54">
      <t>テイシュツ</t>
    </rPh>
    <phoneticPr fontId="24"/>
  </si>
  <si>
    <t>③</t>
    <phoneticPr fontId="12"/>
  </si>
  <si>
    <t>⑥</t>
    <phoneticPr fontId="12"/>
  </si>
  <si>
    <r>
      <t>対象経費ごとの単価及び内訳が詳細に記載された、業者等による見積書の</t>
    </r>
    <r>
      <rPr>
        <sz val="11"/>
        <color rgb="FFFF0000"/>
        <rFont val="ＭＳ Ｐゴシック"/>
        <family val="3"/>
        <charset val="128"/>
      </rPr>
      <t xml:space="preserve">写し </t>
    </r>
    <r>
      <rPr>
        <sz val="11"/>
        <rFont val="ＭＳ Ｐゴシック"/>
        <family val="3"/>
        <charset val="128"/>
      </rPr>
      <t>【注１】</t>
    </r>
    <rPh sb="0" eb="2">
      <t>タイショウ</t>
    </rPh>
    <rPh sb="2" eb="4">
      <t>ケイヒ</t>
    </rPh>
    <rPh sb="7" eb="9">
      <t>タンカ</t>
    </rPh>
    <rPh sb="9" eb="10">
      <t>オヨ</t>
    </rPh>
    <rPh sb="11" eb="13">
      <t>ウチワケ</t>
    </rPh>
    <rPh sb="14" eb="16">
      <t>ショウサイ</t>
    </rPh>
    <rPh sb="17" eb="19">
      <t>キサイ</t>
    </rPh>
    <rPh sb="23" eb="25">
      <t>ギョウシャ</t>
    </rPh>
    <rPh sb="25" eb="26">
      <t>トウ</t>
    </rPh>
    <rPh sb="29" eb="32">
      <t>ミツモリショ</t>
    </rPh>
    <rPh sb="33" eb="34">
      <t>ウツ</t>
    </rPh>
    <rPh sb="37" eb="38">
      <t>チュウ</t>
    </rPh>
    <phoneticPr fontId="24"/>
  </si>
  <si>
    <t>申請する法人の情報を入力してください。</t>
    <rPh sb="0" eb="2">
      <t>シンセイ</t>
    </rPh>
    <rPh sb="4" eb="6">
      <t>ホウジン</t>
    </rPh>
    <rPh sb="7" eb="9">
      <t>ジョウホウ</t>
    </rPh>
    <rPh sb="10" eb="12">
      <t>ニュウリョク</t>
    </rPh>
    <phoneticPr fontId="12"/>
  </si>
  <si>
    <t>申請する事業所の情報を入力してください。</t>
    <rPh sb="0" eb="2">
      <t>シンセイ</t>
    </rPh>
    <rPh sb="4" eb="7">
      <t>ジギョウショ</t>
    </rPh>
    <rPh sb="8" eb="10">
      <t>ジョウホウ</t>
    </rPh>
    <rPh sb="11" eb="13">
      <t>ニュウリョク</t>
    </rPh>
    <phoneticPr fontId="12"/>
  </si>
  <si>
    <t>法人・事業所で外部に発出する文書に番号を付与している場合は、入力してください。
（なければ入力は不要です）</t>
    <rPh sb="0" eb="2">
      <t>ホウジン</t>
    </rPh>
    <rPh sb="3" eb="6">
      <t>ジギョウショ</t>
    </rPh>
    <rPh sb="7" eb="9">
      <t>ガイブ</t>
    </rPh>
    <rPh sb="10" eb="12">
      <t>ハッシュツ</t>
    </rPh>
    <rPh sb="14" eb="16">
      <t>ブンショ</t>
    </rPh>
    <rPh sb="17" eb="19">
      <t>バンゴウ</t>
    </rPh>
    <rPh sb="20" eb="22">
      <t>フヨ</t>
    </rPh>
    <rPh sb="26" eb="28">
      <t>バアイ</t>
    </rPh>
    <rPh sb="30" eb="32">
      <t>ニュウリョク</t>
    </rPh>
    <rPh sb="45" eb="47">
      <t>ニュウリョク</t>
    </rPh>
    <rPh sb="48" eb="50">
      <t>フヨウ</t>
    </rPh>
    <phoneticPr fontId="12"/>
  </si>
  <si>
    <t>本補助金の入金を希望する口座の情報について、入力してください。</t>
    <phoneticPr fontId="12"/>
  </si>
  <si>
    <t>県に口座登録をしているか否かについて選択してください。</t>
    <rPh sb="0" eb="1">
      <t>ケン</t>
    </rPh>
    <rPh sb="2" eb="4">
      <t>コウザ</t>
    </rPh>
    <rPh sb="4" eb="6">
      <t>トウロク</t>
    </rPh>
    <rPh sb="12" eb="13">
      <t>イナ</t>
    </rPh>
    <rPh sb="18" eb="20">
      <t>センタク</t>
    </rPh>
    <phoneticPr fontId="12"/>
  </si>
  <si>
    <t>県に口座登録をしている場合は、債権者登録番号を入力してください。
※債権者登録番号が不明な場合は空欄のままで結構です。</t>
    <rPh sb="0" eb="1">
      <t>ケン</t>
    </rPh>
    <rPh sb="2" eb="4">
      <t>コウザ</t>
    </rPh>
    <rPh sb="4" eb="6">
      <t>トウロク</t>
    </rPh>
    <rPh sb="11" eb="13">
      <t>バアイ</t>
    </rPh>
    <rPh sb="15" eb="18">
      <t>サイケンシャ</t>
    </rPh>
    <rPh sb="18" eb="20">
      <t>トウロク</t>
    </rPh>
    <rPh sb="20" eb="22">
      <t>バンゴウ</t>
    </rPh>
    <rPh sb="23" eb="25">
      <t>ニュウリョク</t>
    </rPh>
    <rPh sb="34" eb="37">
      <t>サイケンシャ</t>
    </rPh>
    <rPh sb="37" eb="39">
      <t>トウロク</t>
    </rPh>
    <rPh sb="39" eb="41">
      <t>バンゴウ</t>
    </rPh>
    <rPh sb="42" eb="44">
      <t>フメイ</t>
    </rPh>
    <rPh sb="45" eb="47">
      <t>バアイ</t>
    </rPh>
    <rPh sb="48" eb="50">
      <t>クウラン</t>
    </rPh>
    <rPh sb="54" eb="56">
      <t>ケッコウ</t>
    </rPh>
    <phoneticPr fontId="12"/>
  </si>
  <si>
    <t>基本情報入力シート</t>
    <rPh sb="0" eb="2">
      <t>キホン</t>
    </rPh>
    <rPh sb="2" eb="4">
      <t>ジョウホウ</t>
    </rPh>
    <rPh sb="4" eb="6">
      <t>ニュウリョク</t>
    </rPh>
    <phoneticPr fontId="12"/>
  </si>
  <si>
    <t>介護記録</t>
    <rPh sb="0" eb="2">
      <t>カイゴ</t>
    </rPh>
    <rPh sb="2" eb="4">
      <t>キロク</t>
    </rPh>
    <phoneticPr fontId="12"/>
  </si>
  <si>
    <t>記録が不正確・不十分</t>
    <rPh sb="0" eb="2">
      <t>キロク</t>
    </rPh>
    <rPh sb="3" eb="6">
      <t>フセイカク</t>
    </rPh>
    <rPh sb="7" eb="10">
      <t>フジュウブン</t>
    </rPh>
    <phoneticPr fontId="12"/>
  </si>
  <si>
    <t>文書の量が多い</t>
    <rPh sb="0" eb="2">
      <t>ブンショ</t>
    </rPh>
    <rPh sb="3" eb="4">
      <t>リョウ</t>
    </rPh>
    <rPh sb="5" eb="6">
      <t>オオ</t>
    </rPh>
    <phoneticPr fontId="12"/>
  </si>
  <si>
    <t>導入済みの介護テクノロジー等　※主なものを４つまで入力</t>
    <rPh sb="0" eb="2">
      <t>ドウニュウ</t>
    </rPh>
    <rPh sb="2" eb="3">
      <t>ズ</t>
    </rPh>
    <rPh sb="5" eb="7">
      <t>カイゴ</t>
    </rPh>
    <rPh sb="13" eb="14">
      <t>トウ</t>
    </rPh>
    <rPh sb="16" eb="17">
      <t>オモ</t>
    </rPh>
    <rPh sb="25" eb="27">
      <t>ニュウリョク</t>
    </rPh>
    <phoneticPr fontId="12"/>
  </si>
  <si>
    <t>種別</t>
    <rPh sb="0" eb="2">
      <t>シュベツ</t>
    </rPh>
    <phoneticPr fontId="12"/>
  </si>
  <si>
    <t>製品名</t>
  </si>
  <si>
    <t>製品名</t>
    <rPh sb="0" eb="3">
      <t>セイヒンメイ</t>
    </rPh>
    <phoneticPr fontId="12"/>
  </si>
  <si>
    <t>テクノロジー種別</t>
    <rPh sb="6" eb="8">
      <t>シュベツ</t>
    </rPh>
    <phoneticPr fontId="12"/>
  </si>
  <si>
    <t>①移乗支援</t>
    <rPh sb="1" eb="3">
      <t>イジョウ</t>
    </rPh>
    <rPh sb="3" eb="5">
      <t>シエン</t>
    </rPh>
    <phoneticPr fontId="12"/>
  </si>
  <si>
    <t>②移動支援</t>
    <rPh sb="1" eb="3">
      <t>イドウ</t>
    </rPh>
    <rPh sb="3" eb="5">
      <t>シエン</t>
    </rPh>
    <phoneticPr fontId="12"/>
  </si>
  <si>
    <t>③排泄支援</t>
    <rPh sb="1" eb="3">
      <t>ハイセツ</t>
    </rPh>
    <rPh sb="3" eb="5">
      <t>シエン</t>
    </rPh>
    <phoneticPr fontId="12"/>
  </si>
  <si>
    <t>④見守り・コミュニケーション</t>
    <rPh sb="1" eb="3">
      <t>ミマモ</t>
    </rPh>
    <phoneticPr fontId="12"/>
  </si>
  <si>
    <t>⑤入浴支援</t>
    <rPh sb="1" eb="3">
      <t>ニュウヨク</t>
    </rPh>
    <rPh sb="3" eb="5">
      <t>シエン</t>
    </rPh>
    <phoneticPr fontId="12"/>
  </si>
  <si>
    <t>⑦機能訓練支援</t>
    <rPh sb="1" eb="3">
      <t>キノウ</t>
    </rPh>
    <rPh sb="3" eb="5">
      <t>クンレン</t>
    </rPh>
    <rPh sb="5" eb="7">
      <t>シエン</t>
    </rPh>
    <phoneticPr fontId="12"/>
  </si>
  <si>
    <t>⑧食事・栄養管理支援</t>
    <rPh sb="1" eb="3">
      <t>ショクジ</t>
    </rPh>
    <rPh sb="4" eb="6">
      <t>エイヨウ</t>
    </rPh>
    <rPh sb="6" eb="8">
      <t>カンリ</t>
    </rPh>
    <rPh sb="8" eb="10">
      <t>シエン</t>
    </rPh>
    <phoneticPr fontId="12"/>
  </si>
  <si>
    <t>⑨認知症生活支援・認知症ケア支援</t>
    <rPh sb="1" eb="4">
      <t>ニンチショウ</t>
    </rPh>
    <rPh sb="4" eb="6">
      <t>セイカツ</t>
    </rPh>
    <rPh sb="6" eb="8">
      <t>シエン</t>
    </rPh>
    <rPh sb="9" eb="12">
      <t>ニンチショウ</t>
    </rPh>
    <rPh sb="14" eb="16">
      <t>シエン</t>
    </rPh>
    <phoneticPr fontId="12"/>
  </si>
  <si>
    <t>その他（床走行・吊り下げリフト等）</t>
    <rPh sb="2" eb="3">
      <t>ホカ</t>
    </rPh>
    <rPh sb="4" eb="5">
      <t>ユカ</t>
    </rPh>
    <rPh sb="5" eb="7">
      <t>ソウコウ</t>
    </rPh>
    <rPh sb="8" eb="9">
      <t>ツ</t>
    </rPh>
    <rPh sb="10" eb="11">
      <t>サ</t>
    </rPh>
    <rPh sb="15" eb="16">
      <t>トウ</t>
    </rPh>
    <phoneticPr fontId="12"/>
  </si>
  <si>
    <t>その他（調理支援機器等）</t>
    <rPh sb="2" eb="3">
      <t>ホカ</t>
    </rPh>
    <rPh sb="4" eb="6">
      <t>チョウリ</t>
    </rPh>
    <rPh sb="6" eb="8">
      <t>シエン</t>
    </rPh>
    <rPh sb="8" eb="10">
      <t>キキ</t>
    </rPh>
    <rPh sb="10" eb="11">
      <t>トウ</t>
    </rPh>
    <phoneticPr fontId="12"/>
  </si>
  <si>
    <t>その他（移乗支援の場面で使用する福祉用具））</t>
    <rPh sb="2" eb="3">
      <t>タ</t>
    </rPh>
    <rPh sb="4" eb="6">
      <t>イジョウ</t>
    </rPh>
    <rPh sb="6" eb="8">
      <t>シエン</t>
    </rPh>
    <rPh sb="9" eb="11">
      <t>バメン</t>
    </rPh>
    <rPh sb="12" eb="14">
      <t>シヨウ</t>
    </rPh>
    <rPh sb="16" eb="18">
      <t>フクシ</t>
    </rPh>
    <rPh sb="18" eb="20">
      <t>ヨウグ</t>
    </rPh>
    <phoneticPr fontId="12"/>
  </si>
  <si>
    <t>（１）介護テクノロジー等の導入　※介護ソフトを除く</t>
    <rPh sb="3" eb="5">
      <t>カイゴ</t>
    </rPh>
    <rPh sb="11" eb="12">
      <t>トウ</t>
    </rPh>
    <rPh sb="13" eb="15">
      <t>ドウニュウ</t>
    </rPh>
    <rPh sb="17" eb="19">
      <t>カイゴ</t>
    </rPh>
    <rPh sb="23" eb="24">
      <t>ノゾ</t>
    </rPh>
    <phoneticPr fontId="12"/>
  </si>
  <si>
    <t>介護ソフト名</t>
    <rPh sb="0" eb="2">
      <t>カイゴ</t>
    </rPh>
    <rPh sb="5" eb="6">
      <t>メイ</t>
    </rPh>
    <phoneticPr fontId="12"/>
  </si>
  <si>
    <t>（２）介護ソフトの導入　※複数のソフトを連携して使用している場合、全て記載すること。</t>
    <rPh sb="3" eb="5">
      <t>カイゴ</t>
    </rPh>
    <rPh sb="9" eb="11">
      <t>ドウニュウ</t>
    </rPh>
    <rPh sb="13" eb="15">
      <t>フクスウ</t>
    </rPh>
    <rPh sb="20" eb="22">
      <t>レンケイ</t>
    </rPh>
    <rPh sb="24" eb="26">
      <t>シヨウ</t>
    </rPh>
    <rPh sb="30" eb="32">
      <t>バアイ</t>
    </rPh>
    <rPh sb="33" eb="34">
      <t>スベ</t>
    </rPh>
    <rPh sb="35" eb="37">
      <t>キサイ</t>
    </rPh>
    <phoneticPr fontId="12"/>
  </si>
  <si>
    <t>１の業務課題を解決するために導入すべき機器等　※今年度申請を行う機器を次の欄に記載すること。</t>
    <rPh sb="21" eb="22">
      <t>トウ</t>
    </rPh>
    <rPh sb="24" eb="27">
      <t>コンネンド</t>
    </rPh>
    <rPh sb="27" eb="29">
      <t>シンセイ</t>
    </rPh>
    <rPh sb="30" eb="31">
      <t>オコナ</t>
    </rPh>
    <rPh sb="32" eb="34">
      <t>キキ</t>
    </rPh>
    <rPh sb="35" eb="36">
      <t>ツギ</t>
    </rPh>
    <rPh sb="37" eb="38">
      <t>ラン</t>
    </rPh>
    <rPh sb="39" eb="41">
      <t>キサイ</t>
    </rPh>
    <phoneticPr fontId="12"/>
  </si>
  <si>
    <t>新規導入、追加導入の別</t>
    <rPh sb="0" eb="2">
      <t>シンキ</t>
    </rPh>
    <rPh sb="2" eb="4">
      <t>ドウニュウ</t>
    </rPh>
    <rPh sb="5" eb="7">
      <t>ツイカ</t>
    </rPh>
    <rPh sb="7" eb="9">
      <t>ドウニュウ</t>
    </rPh>
    <rPh sb="10" eb="11">
      <t>ベツ</t>
    </rPh>
    <phoneticPr fontId="12"/>
  </si>
  <si>
    <t>（１）介護テクノロジー等の導入　※業務課題を解決するために導入すべき機器等。（介護ソフトを除く）</t>
    <rPh sb="3" eb="5">
      <t>カイゴ</t>
    </rPh>
    <rPh sb="11" eb="12">
      <t>トウ</t>
    </rPh>
    <rPh sb="13" eb="15">
      <t>ドウニュウ</t>
    </rPh>
    <rPh sb="39" eb="41">
      <t>カイゴ</t>
    </rPh>
    <rPh sb="45" eb="46">
      <t>ノゾ</t>
    </rPh>
    <phoneticPr fontId="12"/>
  </si>
  <si>
    <t>介護テクノロジー等導入計画</t>
    <rPh sb="0" eb="2">
      <t>カイゴ</t>
    </rPh>
    <rPh sb="8" eb="9">
      <t>トウ</t>
    </rPh>
    <rPh sb="9" eb="11">
      <t>ドウニュウ</t>
    </rPh>
    <rPh sb="11" eb="13">
      <t>ケイカク</t>
    </rPh>
    <phoneticPr fontId="12"/>
  </si>
  <si>
    <t>導入形態</t>
    <rPh sb="0" eb="2">
      <t>ドウニュウ</t>
    </rPh>
    <rPh sb="2" eb="4">
      <t>ケイタイ</t>
    </rPh>
    <phoneticPr fontId="12"/>
  </si>
  <si>
    <t>新規導入</t>
    <rPh sb="0" eb="2">
      <t>シンキ</t>
    </rPh>
    <rPh sb="2" eb="4">
      <t>ドウニュウ</t>
    </rPh>
    <phoneticPr fontId="12"/>
  </si>
  <si>
    <t>連携するソフトの導入による一気通貫環境の構築</t>
    <rPh sb="0" eb="2">
      <t>レンケイ</t>
    </rPh>
    <rPh sb="8" eb="10">
      <t>ドウニュウ</t>
    </rPh>
    <rPh sb="13" eb="15">
      <t>イッキ</t>
    </rPh>
    <rPh sb="15" eb="17">
      <t>ツウカン</t>
    </rPh>
    <rPh sb="17" eb="19">
      <t>カンキョウ</t>
    </rPh>
    <rPh sb="20" eb="22">
      <t>コウチク</t>
    </rPh>
    <phoneticPr fontId="12"/>
  </si>
  <si>
    <t>介護ソフトの改修</t>
    <rPh sb="6" eb="8">
      <t>カイシュウ</t>
    </rPh>
    <phoneticPr fontId="12"/>
  </si>
  <si>
    <t>導入済みのソフトのライセンス追加</t>
    <rPh sb="0" eb="2">
      <t>ドウニュウ</t>
    </rPh>
    <rPh sb="2" eb="3">
      <t>ズ</t>
    </rPh>
    <rPh sb="14" eb="16">
      <t>ツイカ</t>
    </rPh>
    <phoneticPr fontId="12"/>
  </si>
  <si>
    <t>改修内容を選択してください</t>
  </si>
  <si>
    <t>改修内容</t>
    <rPh sb="0" eb="2">
      <t>カイシュウ</t>
    </rPh>
    <rPh sb="2" eb="4">
      <t>ナイヨウ</t>
    </rPh>
    <phoneticPr fontId="12"/>
  </si>
  <si>
    <t>一気通貫環境構築のための改修</t>
    <rPh sb="0" eb="2">
      <t>イッキ</t>
    </rPh>
    <rPh sb="2" eb="4">
      <t>ツウカン</t>
    </rPh>
    <rPh sb="4" eb="6">
      <t>カンキョウ</t>
    </rPh>
    <rPh sb="6" eb="8">
      <t>コウチク</t>
    </rPh>
    <rPh sb="12" eb="14">
      <t>カイシュウ</t>
    </rPh>
    <phoneticPr fontId="12"/>
  </si>
  <si>
    <t>「ケアプランデータ連携標準仕様」に対応するための改修</t>
    <rPh sb="9" eb="11">
      <t>レンケイ</t>
    </rPh>
    <rPh sb="11" eb="13">
      <t>ヒョウジュン</t>
    </rPh>
    <rPh sb="13" eb="15">
      <t>シヨウ</t>
    </rPh>
    <rPh sb="17" eb="19">
      <t>タイオウ</t>
    </rPh>
    <rPh sb="24" eb="26">
      <t>カイシュウ</t>
    </rPh>
    <phoneticPr fontId="12"/>
  </si>
  <si>
    <t>「入退院時情報連携標準仕様」に対応するための改修</t>
    <rPh sb="1" eb="4">
      <t>ニュウタイイン</t>
    </rPh>
    <rPh sb="4" eb="5">
      <t>ジ</t>
    </rPh>
    <rPh sb="5" eb="7">
      <t>ジョウホウ</t>
    </rPh>
    <rPh sb="7" eb="9">
      <t>レンケイ</t>
    </rPh>
    <rPh sb="9" eb="11">
      <t>ヒョウジュン</t>
    </rPh>
    <rPh sb="11" eb="13">
      <t>シヨウ</t>
    </rPh>
    <rPh sb="15" eb="17">
      <t>タイオウ</t>
    </rPh>
    <rPh sb="22" eb="24">
      <t>カイシュウ</t>
    </rPh>
    <phoneticPr fontId="12"/>
  </si>
  <si>
    <t>「訪問看護計画等標準仕様」に対応するための改修</t>
    <rPh sb="1" eb="3">
      <t>ホウモン</t>
    </rPh>
    <rPh sb="3" eb="5">
      <t>カンゴ</t>
    </rPh>
    <rPh sb="5" eb="7">
      <t>ケイカク</t>
    </rPh>
    <rPh sb="7" eb="8">
      <t>トウ</t>
    </rPh>
    <phoneticPr fontId="12"/>
  </si>
  <si>
    <t>財務諸表のデータ出力機能を実装するための改修</t>
    <rPh sb="0" eb="2">
      <t>ザイム</t>
    </rPh>
    <rPh sb="2" eb="4">
      <t>ショヒョウ</t>
    </rPh>
    <rPh sb="8" eb="10">
      <t>シュツリョク</t>
    </rPh>
    <rPh sb="10" eb="12">
      <t>キノウ</t>
    </rPh>
    <rPh sb="13" eb="15">
      <t>ジッソウ</t>
    </rPh>
    <rPh sb="20" eb="22">
      <t>カイシュウ</t>
    </rPh>
    <phoneticPr fontId="12"/>
  </si>
  <si>
    <t>「LIFE標準仕様」に対応するための改修</t>
    <rPh sb="5" eb="9">
      <t>ヒョウジュンシヨウ</t>
    </rPh>
    <rPh sb="11" eb="13">
      <t>タイオウ</t>
    </rPh>
    <rPh sb="18" eb="20">
      <t>カイシュウ</t>
    </rPh>
    <phoneticPr fontId="12"/>
  </si>
  <si>
    <t>導入する（している）介護ソフト名</t>
    <rPh sb="0" eb="2">
      <t>ドウニュウ</t>
    </rPh>
    <rPh sb="10" eb="12">
      <t>カイゴ</t>
    </rPh>
    <rPh sb="15" eb="16">
      <t>メイ</t>
    </rPh>
    <phoneticPr fontId="12"/>
  </si>
  <si>
    <t>（２）介護ソフトの導入　※一気通貫：記録業務、情報共有業務、請求業務を転記等なしに介護ソフトのみで完結できること</t>
    <rPh sb="3" eb="5">
      <t>カイゴ</t>
    </rPh>
    <rPh sb="9" eb="11">
      <t>ドウニュウ</t>
    </rPh>
    <rPh sb="13" eb="15">
      <t>イッキ</t>
    </rPh>
    <rPh sb="15" eb="17">
      <t>ツウカン</t>
    </rPh>
    <rPh sb="18" eb="20">
      <t>キロク</t>
    </rPh>
    <rPh sb="20" eb="22">
      <t>ギョウム</t>
    </rPh>
    <rPh sb="23" eb="25">
      <t>ジョウホウ</t>
    </rPh>
    <rPh sb="25" eb="27">
      <t>キョウユウ</t>
    </rPh>
    <rPh sb="27" eb="29">
      <t>ギョウム</t>
    </rPh>
    <rPh sb="30" eb="32">
      <t>セイキュウ</t>
    </rPh>
    <rPh sb="32" eb="34">
      <t>ギョウム</t>
    </rPh>
    <rPh sb="35" eb="37">
      <t>テンキ</t>
    </rPh>
    <rPh sb="37" eb="38">
      <t>トウ</t>
    </rPh>
    <rPh sb="41" eb="43">
      <t>カイゴ</t>
    </rPh>
    <rPh sb="49" eb="51">
      <t>カンケツ</t>
    </rPh>
    <phoneticPr fontId="12"/>
  </si>
  <si>
    <t>※複数該当する場合は、主たる改修内容を１つ選択すること</t>
    <rPh sb="1" eb="3">
      <t>フクスウ</t>
    </rPh>
    <rPh sb="3" eb="5">
      <t>ガイトウ</t>
    </rPh>
    <rPh sb="7" eb="9">
      <t>バアイ</t>
    </rPh>
    <rPh sb="11" eb="12">
      <t>シュ</t>
    </rPh>
    <rPh sb="14" eb="16">
      <t>カイシュウ</t>
    </rPh>
    <rPh sb="16" eb="18">
      <t>ナイヨウ</t>
    </rPh>
    <rPh sb="21" eb="23">
      <t>センタク</t>
    </rPh>
    <phoneticPr fontId="12"/>
  </si>
  <si>
    <t>導入後３年間の達成すべき目標（①～③のうち１項目は設定すること。なお、見守りセンサー、インカム・スマートフォン等のICT機器、介護記録ソフトを導入する場合は、①は必ず設定すること。）</t>
    <rPh sb="22" eb="24">
      <t>コウモク</t>
    </rPh>
    <rPh sb="25" eb="27">
      <t>セッテイ</t>
    </rPh>
    <rPh sb="81" eb="82">
      <t>カナラ</t>
    </rPh>
    <phoneticPr fontId="12"/>
  </si>
  <si>
    <t>補助要件適合確認シート</t>
    <rPh sb="0" eb="4">
      <t>ホジョヨウケン</t>
    </rPh>
    <rPh sb="4" eb="6">
      <t>テキゴウ</t>
    </rPh>
    <rPh sb="6" eb="8">
      <t>カクニン</t>
    </rPh>
    <phoneticPr fontId="10"/>
  </si>
  <si>
    <t>〈申請内容確認〉</t>
    <rPh sb="1" eb="3">
      <t>シンセイ</t>
    </rPh>
    <rPh sb="3" eb="5">
      <t>ナイヨウ</t>
    </rPh>
    <rPh sb="5" eb="7">
      <t>カクニン</t>
    </rPh>
    <phoneticPr fontId="12"/>
  </si>
  <si>
    <t>〈補助要件適合確認〉</t>
    <rPh sb="1" eb="3">
      <t>ホジョ</t>
    </rPh>
    <rPh sb="3" eb="5">
      <t>ヨウケン</t>
    </rPh>
    <rPh sb="5" eb="7">
      <t>テキゴウ</t>
    </rPh>
    <rPh sb="7" eb="9">
      <t>カクニン</t>
    </rPh>
    <phoneticPr fontId="12"/>
  </si>
  <si>
    <t>本事業による機器等の導入・活用により、業務の改善・効率化等が進められ収支の改善が図られた場合には、職員の賃金へも適切に還元し、その旨を職員等に周知すること。</t>
    <rPh sb="0" eb="1">
      <t>ホン</t>
    </rPh>
    <rPh sb="1" eb="3">
      <t>ジギョウ</t>
    </rPh>
    <rPh sb="6" eb="9">
      <t>キキトウ</t>
    </rPh>
    <rPh sb="10" eb="12">
      <t>ドウニュウ</t>
    </rPh>
    <rPh sb="13" eb="15">
      <t>カツヨウ</t>
    </rPh>
    <rPh sb="19" eb="21">
      <t>ギョウム</t>
    </rPh>
    <rPh sb="22" eb="24">
      <t>カイゼン</t>
    </rPh>
    <rPh sb="25" eb="29">
      <t>コウリツカトウ</t>
    </rPh>
    <rPh sb="30" eb="31">
      <t>スス</t>
    </rPh>
    <rPh sb="34" eb="36">
      <t>シュウシ</t>
    </rPh>
    <rPh sb="37" eb="39">
      <t>カイゼン</t>
    </rPh>
    <rPh sb="40" eb="41">
      <t>ハカ</t>
    </rPh>
    <rPh sb="44" eb="46">
      <t>バアイ</t>
    </rPh>
    <rPh sb="49" eb="51">
      <t>ショクイン</t>
    </rPh>
    <rPh sb="52" eb="54">
      <t>チンギン</t>
    </rPh>
    <rPh sb="56" eb="58">
      <t>テキセツ</t>
    </rPh>
    <rPh sb="59" eb="61">
      <t>カンゲン</t>
    </rPh>
    <rPh sb="65" eb="66">
      <t>ムネ</t>
    </rPh>
    <rPh sb="67" eb="69">
      <t>ショクイン</t>
    </rPh>
    <rPh sb="69" eb="70">
      <t>トウ</t>
    </rPh>
    <rPh sb="71" eb="73">
      <t>シュウチ</t>
    </rPh>
    <phoneticPr fontId="12"/>
  </si>
  <si>
    <t>県から業務改善計画の様式が示された際は、速やかに作成し、提出すること。</t>
    <rPh sb="0" eb="1">
      <t>ケン</t>
    </rPh>
    <rPh sb="3" eb="5">
      <t>ギョウム</t>
    </rPh>
    <rPh sb="5" eb="7">
      <t>カイゼン</t>
    </rPh>
    <rPh sb="7" eb="9">
      <t>ケイカク</t>
    </rPh>
    <rPh sb="10" eb="12">
      <t>ヨウシキ</t>
    </rPh>
    <rPh sb="13" eb="14">
      <t>シメ</t>
    </rPh>
    <rPh sb="17" eb="18">
      <t>サイ</t>
    </rPh>
    <rPh sb="20" eb="21">
      <t>スミ</t>
    </rPh>
    <rPh sb="24" eb="26">
      <t>サクセイ</t>
    </rPh>
    <rPh sb="28" eb="30">
      <t>テイシュツ</t>
    </rPh>
    <phoneticPr fontId="12"/>
  </si>
  <si>
    <t>科学的介護情報システム（Long-term care Information system　For Evidence;LIFE（ライフ））による情報収集に協力すること。</t>
    <phoneticPr fontId="12"/>
  </si>
  <si>
    <t>厚生労働省等が実施する効果検証事業等に可能な限り協力すること。</t>
  </si>
  <si>
    <t>補助を受けた翌年度から３年間、業務改善計画に対する効果を報告すること。</t>
  </si>
  <si>
    <t>A～E共通</t>
    <rPh sb="3" eb="5">
      <t>キョウツウ</t>
    </rPh>
    <phoneticPr fontId="12"/>
  </si>
  <si>
    <t>　導入する機器を全て選択してください。</t>
    <rPh sb="1" eb="3">
      <t>ドウニュウ</t>
    </rPh>
    <rPh sb="5" eb="7">
      <t>キキ</t>
    </rPh>
    <rPh sb="8" eb="9">
      <t>スベ</t>
    </rPh>
    <rPh sb="10" eb="12">
      <t>センタク</t>
    </rPh>
    <phoneticPr fontId="12"/>
  </si>
  <si>
    <t>次のいずれかを満たすこと。</t>
    <rPh sb="0" eb="1">
      <t>ツギ</t>
    </rPh>
    <rPh sb="7" eb="8">
      <t>ミ</t>
    </rPh>
    <phoneticPr fontId="12"/>
  </si>
  <si>
    <t>福岡県ノーリフティングケア普及促進事業の取組施設であること。</t>
    <phoneticPr fontId="12"/>
  </si>
  <si>
    <t>導入後は県のモデル事業所として、センターが主催する研修等での事例発表等に協力すること。</t>
    <phoneticPr fontId="12"/>
  </si>
  <si>
    <t>・介護施設等における調理支援などの職員の負担を軽減する機器　（一括で調理支援を行う機器、加熱・冷蔵機能等を備えた配膳車や配膳ロボット 等）</t>
    <phoneticPr fontId="12"/>
  </si>
  <si>
    <t>・バイタル測定が可能なウェアラブル端末</t>
    <phoneticPr fontId="12"/>
  </si>
  <si>
    <t>①申請する内容に従い、次の項目について回答してください。</t>
    <rPh sb="1" eb="3">
      <t>シンセイ</t>
    </rPh>
    <rPh sb="5" eb="7">
      <t>ナイヨウ</t>
    </rPh>
    <rPh sb="8" eb="9">
      <t>シタガ</t>
    </rPh>
    <rPh sb="11" eb="12">
      <t>ツギ</t>
    </rPh>
    <rPh sb="13" eb="15">
      <t>コウモク</t>
    </rPh>
    <rPh sb="19" eb="21">
      <t>カイトウ</t>
    </rPh>
    <phoneticPr fontId="12"/>
  </si>
  <si>
    <t>②該当する補助要件について、回答してください。（該当する補助要件は全て満たす必要があります。）</t>
    <rPh sb="1" eb="3">
      <t>ガイトウ</t>
    </rPh>
    <rPh sb="5" eb="9">
      <t>ホジョヨウケン</t>
    </rPh>
    <rPh sb="14" eb="16">
      <t>カイトウ</t>
    </rPh>
    <rPh sb="24" eb="26">
      <t>ガイトウ</t>
    </rPh>
    <rPh sb="28" eb="32">
      <t>ホジョヨウケン</t>
    </rPh>
    <rPh sb="33" eb="34">
      <t>スベ</t>
    </rPh>
    <rPh sb="35" eb="36">
      <t>ミ</t>
    </rPh>
    <rPh sb="38" eb="40">
      <t>ヒツヨウ</t>
    </rPh>
    <phoneticPr fontId="12"/>
  </si>
  <si>
    <t>利用者の安全並びに介護サービスの質の確保及び職員の負担軽減に資する方策を検討するための委員会を設置する又は設置していること。</t>
    <rPh sb="0" eb="3">
      <t>リヨウシャ</t>
    </rPh>
    <rPh sb="4" eb="6">
      <t>アンゼン</t>
    </rPh>
    <rPh sb="6" eb="7">
      <t>ナラ</t>
    </rPh>
    <rPh sb="9" eb="11">
      <t>カイゴ</t>
    </rPh>
    <rPh sb="16" eb="17">
      <t>シツ</t>
    </rPh>
    <rPh sb="18" eb="20">
      <t>カクホ</t>
    </rPh>
    <rPh sb="20" eb="21">
      <t>オヨ</t>
    </rPh>
    <rPh sb="22" eb="24">
      <t>ショクイン</t>
    </rPh>
    <rPh sb="25" eb="27">
      <t>フタン</t>
    </rPh>
    <rPh sb="27" eb="29">
      <t>ケイゲン</t>
    </rPh>
    <rPh sb="30" eb="31">
      <t>シ</t>
    </rPh>
    <rPh sb="33" eb="35">
      <t>ホウサク</t>
    </rPh>
    <rPh sb="36" eb="38">
      <t>ケントウ</t>
    </rPh>
    <rPh sb="43" eb="46">
      <t>イインカイ</t>
    </rPh>
    <rPh sb="47" eb="49">
      <t>セッチ</t>
    </rPh>
    <rPh sb="51" eb="52">
      <t>マタ</t>
    </rPh>
    <rPh sb="53" eb="55">
      <t>セッチ</t>
    </rPh>
    <phoneticPr fontId="12"/>
  </si>
  <si>
    <t>「SECURITY ACTION」の「★一つ星」又は「★★二つ星」のいずれかを宣言していること。</t>
    <rPh sb="20" eb="21">
      <t>ヒト</t>
    </rPh>
    <rPh sb="22" eb="23">
      <t>ボシ</t>
    </rPh>
    <rPh sb="24" eb="25">
      <t>マタ</t>
    </rPh>
    <rPh sb="29" eb="30">
      <t>ニ</t>
    </rPh>
    <rPh sb="39" eb="41">
      <t>センゲン</t>
    </rPh>
    <phoneticPr fontId="12"/>
  </si>
  <si>
    <t>生産性向上について、第三者（コンサル企業等）から個別の契約に基づく支援を受けること。</t>
    <rPh sb="0" eb="3">
      <t>セイサンセイ</t>
    </rPh>
    <rPh sb="3" eb="5">
      <t>コウジョウ</t>
    </rPh>
    <rPh sb="10" eb="13">
      <t>ダイサンシャ</t>
    </rPh>
    <rPh sb="18" eb="20">
      <t>キギョウ</t>
    </rPh>
    <rPh sb="20" eb="21">
      <t>トウ</t>
    </rPh>
    <rPh sb="24" eb="26">
      <t>コベツ</t>
    </rPh>
    <rPh sb="27" eb="29">
      <t>ケイヤク</t>
    </rPh>
    <rPh sb="30" eb="31">
      <t>モト</t>
    </rPh>
    <rPh sb="33" eb="35">
      <t>シエン</t>
    </rPh>
    <rPh sb="36" eb="37">
      <t>ウ</t>
    </rPh>
    <phoneticPr fontId="12"/>
  </si>
  <si>
    <t>申請前に福岡県介護DX支援センターに導入内容について事前相談を行うこと。</t>
    <rPh sb="4" eb="7">
      <t>フクオカケン</t>
    </rPh>
    <rPh sb="7" eb="9">
      <t>カイゴ</t>
    </rPh>
    <rPh sb="11" eb="13">
      <t>シエン</t>
    </rPh>
    <rPh sb="18" eb="20">
      <t>ドウニュウ</t>
    </rPh>
    <rPh sb="20" eb="22">
      <t>ナイヨウ</t>
    </rPh>
    <rPh sb="26" eb="28">
      <t>ジゼン</t>
    </rPh>
    <rPh sb="31" eb="32">
      <t>オコナ</t>
    </rPh>
    <phoneticPr fontId="12"/>
  </si>
  <si>
    <t>次のいずれかの支援を受けること</t>
    <rPh sb="0" eb="1">
      <t>ツギ</t>
    </rPh>
    <rPh sb="7" eb="9">
      <t>シエン</t>
    </rPh>
    <rPh sb="10" eb="11">
      <t>ウ</t>
    </rPh>
    <phoneticPr fontId="12"/>
  </si>
  <si>
    <t>補助要件適合確認シート</t>
    <rPh sb="0" eb="2">
      <t>ホジョ</t>
    </rPh>
    <rPh sb="2" eb="4">
      <t>ヨウケン</t>
    </rPh>
    <rPh sb="4" eb="6">
      <t>テキゴウ</t>
    </rPh>
    <rPh sb="6" eb="8">
      <t>カクニン</t>
    </rPh>
    <phoneticPr fontId="12"/>
  </si>
  <si>
    <t>　このことについて、福岡県介護ＤＸ支援事業費補助金交付要綱第８条の規定に基づき、下記により補助金を交付されるよう関係書類を添えて申請します。</t>
    <rPh sb="13" eb="15">
      <t>カイゴ</t>
    </rPh>
    <phoneticPr fontId="12"/>
  </si>
  <si>
    <t>見積書の写し</t>
    <phoneticPr fontId="12"/>
  </si>
  <si>
    <t>事業計画書（様式１－３）</t>
    <phoneticPr fontId="12"/>
  </si>
  <si>
    <t>様式１（第８条関係）</t>
    <rPh sb="0" eb="2">
      <t>ヨウシキ</t>
    </rPh>
    <rPh sb="4" eb="5">
      <t>ダイ</t>
    </rPh>
    <rPh sb="6" eb="7">
      <t>ジョウ</t>
    </rPh>
    <rPh sb="7" eb="9">
      <t>カンケイ</t>
    </rPh>
    <phoneticPr fontId="12"/>
  </si>
  <si>
    <t>様式１　福岡県介護ＤＸ支援事業費補助金交付申請書</t>
    <rPh sb="0" eb="2">
      <t>ヨウシキ</t>
    </rPh>
    <rPh sb="4" eb="6">
      <t>フクオカ</t>
    </rPh>
    <rPh sb="6" eb="7">
      <t>ケン</t>
    </rPh>
    <rPh sb="7" eb="9">
      <t>カイゴ</t>
    </rPh>
    <rPh sb="11" eb="13">
      <t>シエン</t>
    </rPh>
    <rPh sb="13" eb="15">
      <t>ジギョウ</t>
    </rPh>
    <rPh sb="15" eb="16">
      <t>ヒ</t>
    </rPh>
    <rPh sb="16" eb="19">
      <t>ホジョキン</t>
    </rPh>
    <rPh sb="19" eb="21">
      <t>コウフ</t>
    </rPh>
    <rPh sb="21" eb="24">
      <t>シンセイショ</t>
    </rPh>
    <phoneticPr fontId="24"/>
  </si>
  <si>
    <t>様式１－２　経費所要額調書　※申請内容に応じて、作成すること</t>
    <rPh sb="6" eb="8">
      <t>ケイヒ</t>
    </rPh>
    <rPh sb="8" eb="10">
      <t>ショヨウ</t>
    </rPh>
    <rPh sb="10" eb="11">
      <t>ガク</t>
    </rPh>
    <rPh sb="11" eb="13">
      <t>チョウショ</t>
    </rPh>
    <rPh sb="15" eb="17">
      <t>シンセイ</t>
    </rPh>
    <rPh sb="17" eb="19">
      <t>ナイヨウ</t>
    </rPh>
    <rPh sb="20" eb="21">
      <t>オウ</t>
    </rPh>
    <rPh sb="24" eb="26">
      <t>サクセイ</t>
    </rPh>
    <phoneticPr fontId="24"/>
  </si>
  <si>
    <t>福岡県介護ＤＸ支援事業費補助金交付申請に係る提出書類について</t>
    <rPh sb="0" eb="2">
      <t>フクオカ</t>
    </rPh>
    <rPh sb="2" eb="3">
      <t>ケン</t>
    </rPh>
    <rPh sb="3" eb="5">
      <t>カイゴ</t>
    </rPh>
    <rPh sb="7" eb="9">
      <t>シエン</t>
    </rPh>
    <rPh sb="9" eb="11">
      <t>ジギョウ</t>
    </rPh>
    <rPh sb="11" eb="12">
      <t>ヒ</t>
    </rPh>
    <rPh sb="12" eb="15">
      <t>ホジョキン</t>
    </rPh>
    <rPh sb="15" eb="17">
      <t>コウフ</t>
    </rPh>
    <rPh sb="17" eb="19">
      <t>シンセイ</t>
    </rPh>
    <rPh sb="20" eb="21">
      <t>カカ</t>
    </rPh>
    <rPh sb="22" eb="24">
      <t>テイシュツ</t>
    </rPh>
    <rPh sb="24" eb="26">
      <t>ショルイ</t>
    </rPh>
    <phoneticPr fontId="24"/>
  </si>
  <si>
    <t>１</t>
    <phoneticPr fontId="12"/>
  </si>
  <si>
    <t>④</t>
    <phoneticPr fontId="12"/>
  </si>
  <si>
    <t>４</t>
    <phoneticPr fontId="12"/>
  </si>
  <si>
    <t>法人名及び事業所名</t>
    <rPh sb="0" eb="3">
      <t>ホウジンメイ</t>
    </rPh>
    <rPh sb="3" eb="4">
      <t>オヨ</t>
    </rPh>
    <rPh sb="5" eb="8">
      <t>ジギョウショ</t>
    </rPh>
    <rPh sb="8" eb="9">
      <t>メイ</t>
    </rPh>
    <phoneticPr fontId="24"/>
  </si>
  <si>
    <t>１　現在の職場環境について</t>
    <rPh sb="2" eb="4">
      <t>ゲンザイ</t>
    </rPh>
    <rPh sb="5" eb="7">
      <t>ショクバ</t>
    </rPh>
    <rPh sb="7" eb="9">
      <t>カンキョウ</t>
    </rPh>
    <phoneticPr fontId="24"/>
  </si>
  <si>
    <t>職場内の腰痛発生要因と
考えられる事項</t>
    <rPh sb="0" eb="2">
      <t>ショクバ</t>
    </rPh>
    <rPh sb="2" eb="3">
      <t>ナイ</t>
    </rPh>
    <rPh sb="4" eb="6">
      <t>ヨウツウ</t>
    </rPh>
    <rPh sb="6" eb="8">
      <t>ハッセイ</t>
    </rPh>
    <rPh sb="8" eb="10">
      <t>ヨウイン</t>
    </rPh>
    <rPh sb="12" eb="13">
      <t>カンガ</t>
    </rPh>
    <rPh sb="17" eb="19">
      <t>ジコウ</t>
    </rPh>
    <phoneticPr fontId="24"/>
  </si>
  <si>
    <t>腰痛に対する現在の取組状況</t>
    <rPh sb="0" eb="2">
      <t>ヨウツウ</t>
    </rPh>
    <rPh sb="3" eb="4">
      <t>タイ</t>
    </rPh>
    <rPh sb="6" eb="8">
      <t>ゲンザイ</t>
    </rPh>
    <rPh sb="9" eb="11">
      <t>トリク</t>
    </rPh>
    <rPh sb="11" eb="13">
      <t>ジョウキョウ</t>
    </rPh>
    <phoneticPr fontId="24"/>
  </si>
  <si>
    <t>２　申請する福祉用具について</t>
    <rPh sb="2" eb="4">
      <t>シンセイ</t>
    </rPh>
    <rPh sb="6" eb="10">
      <t>フクシヨウグ</t>
    </rPh>
    <phoneticPr fontId="24"/>
  </si>
  <si>
    <t>スライディングシートの枚数</t>
    <rPh sb="11" eb="13">
      <t>マイスウ</t>
    </rPh>
    <phoneticPr fontId="24"/>
  </si>
  <si>
    <t>枚</t>
    <rPh sb="0" eb="1">
      <t>マイ</t>
    </rPh>
    <phoneticPr fontId="24"/>
  </si>
  <si>
    <t>スライディンググローブの枚数</t>
    <rPh sb="12" eb="14">
      <t>マイスウ</t>
    </rPh>
    <phoneticPr fontId="24"/>
  </si>
  <si>
    <t>スライディングボードの枚数</t>
    <rPh sb="11" eb="13">
      <t>マイスウ</t>
    </rPh>
    <phoneticPr fontId="24"/>
  </si>
  <si>
    <t>３　補助要件適合確認</t>
    <rPh sb="2" eb="4">
      <t>ホジョ</t>
    </rPh>
    <rPh sb="4" eb="6">
      <t>ヨウケン</t>
    </rPh>
    <rPh sb="6" eb="8">
      <t>テキゴウ</t>
    </rPh>
    <rPh sb="8" eb="10">
      <t>カクニン</t>
    </rPh>
    <phoneticPr fontId="24"/>
  </si>
  <si>
    <t>労働安全衛生マネジメントシステム（ＯＳＨＭＳ）を理解しており、職場のノーリフティングケアの運用に活用している、又は活用する予定ですか。</t>
    <rPh sb="0" eb="2">
      <t>ロウドウ</t>
    </rPh>
    <rPh sb="2" eb="4">
      <t>アンゼン</t>
    </rPh>
    <rPh sb="4" eb="6">
      <t>エイセイ</t>
    </rPh>
    <rPh sb="24" eb="26">
      <t>リカイ</t>
    </rPh>
    <rPh sb="31" eb="33">
      <t>ショクバ</t>
    </rPh>
    <rPh sb="45" eb="47">
      <t>ウンヨウ</t>
    </rPh>
    <rPh sb="48" eb="50">
      <t>カツヨウ</t>
    </rPh>
    <rPh sb="55" eb="56">
      <t>マタ</t>
    </rPh>
    <rPh sb="57" eb="59">
      <t>カツヨウ</t>
    </rPh>
    <rPh sb="61" eb="63">
      <t>ヨテイ</t>
    </rPh>
    <phoneticPr fontId="12"/>
  </si>
  <si>
    <t>厚生労働省が平成25年に出した「新腰痛予防対策指針」を理解しており、職場の管理に活用している、又は活用する予定ですか。</t>
    <rPh sb="0" eb="2">
      <t>コウセイ</t>
    </rPh>
    <rPh sb="2" eb="5">
      <t>ロウドウショウ</t>
    </rPh>
    <rPh sb="6" eb="8">
      <t>ヘイセイ</t>
    </rPh>
    <rPh sb="10" eb="11">
      <t>ネン</t>
    </rPh>
    <rPh sb="12" eb="13">
      <t>ダ</t>
    </rPh>
    <rPh sb="16" eb="17">
      <t>シン</t>
    </rPh>
    <rPh sb="17" eb="19">
      <t>ヨウツウ</t>
    </rPh>
    <rPh sb="19" eb="21">
      <t>ヨボウ</t>
    </rPh>
    <rPh sb="21" eb="23">
      <t>タイサク</t>
    </rPh>
    <rPh sb="23" eb="25">
      <t>シシン</t>
    </rPh>
    <rPh sb="27" eb="29">
      <t>リカイ</t>
    </rPh>
    <rPh sb="34" eb="36">
      <t>ショクバ</t>
    </rPh>
    <rPh sb="37" eb="39">
      <t>カンリ</t>
    </rPh>
    <rPh sb="40" eb="42">
      <t>カツヨウ</t>
    </rPh>
    <rPh sb="47" eb="48">
      <t>マタ</t>
    </rPh>
    <rPh sb="49" eb="51">
      <t>カツヨウ</t>
    </rPh>
    <rPh sb="53" eb="55">
      <t>ヨテイ</t>
    </rPh>
    <phoneticPr fontId="12"/>
  </si>
  <si>
    <t>４　期待される効果　※２に記載した福祉用具を導入することによる取組内容について記載すること。</t>
    <rPh sb="2" eb="4">
      <t>キタイ</t>
    </rPh>
    <rPh sb="7" eb="9">
      <t>コウカ</t>
    </rPh>
    <rPh sb="13" eb="15">
      <t>キサイ</t>
    </rPh>
    <rPh sb="17" eb="19">
      <t>フクシ</t>
    </rPh>
    <rPh sb="19" eb="21">
      <t>ヨウグ</t>
    </rPh>
    <rPh sb="22" eb="24">
      <t>ドウニュウ</t>
    </rPh>
    <rPh sb="31" eb="32">
      <t>ト</t>
    </rPh>
    <rPh sb="32" eb="33">
      <t>ク</t>
    </rPh>
    <rPh sb="33" eb="35">
      <t>ナイヨウ</t>
    </rPh>
    <rPh sb="39" eb="41">
      <t>キサイ</t>
    </rPh>
    <phoneticPr fontId="24"/>
  </si>
  <si>
    <t>介護テクノロジーに限らず、他の対象経費に係る見積書も提出してください。</t>
    <rPh sb="0" eb="2">
      <t>カイゴ</t>
    </rPh>
    <rPh sb="9" eb="10">
      <t>カギ</t>
    </rPh>
    <rPh sb="13" eb="14">
      <t>タ</t>
    </rPh>
    <rPh sb="15" eb="17">
      <t>タイショウ</t>
    </rPh>
    <rPh sb="17" eb="19">
      <t>ケイヒ</t>
    </rPh>
    <rPh sb="20" eb="21">
      <t>カカワ</t>
    </rPh>
    <rPh sb="22" eb="25">
      <t>ミツモリショ</t>
    </rPh>
    <rPh sb="26" eb="28">
      <t>テイシュツ</t>
    </rPh>
    <phoneticPr fontId="24"/>
  </si>
  <si>
    <t>【介護ソフトの導入（第４条第一号に掲げる事業のうち介護ソフトを導入する事業）】</t>
    <rPh sb="1" eb="3">
      <t>カイゴ</t>
    </rPh>
    <phoneticPr fontId="12"/>
  </si>
  <si>
    <t>対象経費の
支出予定額</t>
    <rPh sb="0" eb="2">
      <t>タイショウ</t>
    </rPh>
    <rPh sb="2" eb="4">
      <t>ケイヒ</t>
    </rPh>
    <rPh sb="6" eb="8">
      <t>シシュツ</t>
    </rPh>
    <rPh sb="8" eb="10">
      <t>ヨテイ</t>
    </rPh>
    <rPh sb="10" eb="11">
      <t>ガク</t>
    </rPh>
    <phoneticPr fontId="12"/>
  </si>
  <si>
    <t>予定額×補助率
（Ａ×Ｂ）</t>
    <rPh sb="0" eb="2">
      <t>ヨテイ</t>
    </rPh>
    <rPh sb="2" eb="3">
      <t>ガク</t>
    </rPh>
    <rPh sb="4" eb="7">
      <t>ホジョリツ</t>
    </rPh>
    <phoneticPr fontId="12"/>
  </si>
  <si>
    <t>導入事業所
職員数</t>
    <rPh sb="0" eb="2">
      <t>ドウニュウ</t>
    </rPh>
    <rPh sb="2" eb="5">
      <t>ジギョウショ</t>
    </rPh>
    <rPh sb="6" eb="8">
      <t>ショクイン</t>
    </rPh>
    <rPh sb="8" eb="9">
      <t>スウ</t>
    </rPh>
    <phoneticPr fontId="12"/>
  </si>
  <si>
    <t>※千円未満切捨て</t>
    <phoneticPr fontId="12"/>
  </si>
  <si>
    <t>（Ｄ）</t>
  </si>
  <si>
    <t>（Ｅ）</t>
  </si>
  <si>
    <t>　２　（Ｃ）欄は、千円未満切捨て。</t>
    <rPh sb="6" eb="7">
      <t>ラン</t>
    </rPh>
    <rPh sb="9" eb="11">
      <t>センエン</t>
    </rPh>
    <rPh sb="11" eb="13">
      <t>ミマン</t>
    </rPh>
    <rPh sb="13" eb="14">
      <t>キ</t>
    </rPh>
    <rPh sb="14" eb="15">
      <t>ス</t>
    </rPh>
    <phoneticPr fontId="12"/>
  </si>
  <si>
    <t>　３　（Ｅ）欄は、（Ｄ）欄の職員数に応じて、下表のとおり。</t>
    <rPh sb="6" eb="7">
      <t>ラン</t>
    </rPh>
    <rPh sb="12" eb="13">
      <t>ラン</t>
    </rPh>
    <rPh sb="14" eb="17">
      <t>ショクインスウ</t>
    </rPh>
    <rPh sb="18" eb="19">
      <t>オウ</t>
    </rPh>
    <rPh sb="22" eb="24">
      <t>カヒョウ</t>
    </rPh>
    <phoneticPr fontId="12"/>
  </si>
  <si>
    <t>職員数</t>
    <rPh sb="0" eb="3">
      <t>ショクインスウ</t>
    </rPh>
    <phoneticPr fontId="12"/>
  </si>
  <si>
    <t>１名以上10名以下</t>
    <rPh sb="1" eb="2">
      <t>メイ</t>
    </rPh>
    <rPh sb="2" eb="4">
      <t>イジョウ</t>
    </rPh>
    <rPh sb="6" eb="7">
      <t>メイ</t>
    </rPh>
    <rPh sb="7" eb="9">
      <t>イカ</t>
    </rPh>
    <phoneticPr fontId="11"/>
  </si>
  <si>
    <t>11名以上20名以下</t>
    <rPh sb="2" eb="3">
      <t>メイ</t>
    </rPh>
    <rPh sb="3" eb="5">
      <t>イジョウ</t>
    </rPh>
    <rPh sb="7" eb="8">
      <t>メイ</t>
    </rPh>
    <rPh sb="8" eb="10">
      <t>イカ</t>
    </rPh>
    <phoneticPr fontId="11"/>
  </si>
  <si>
    <t>21名以上30名以下</t>
    <rPh sb="2" eb="3">
      <t>メイ</t>
    </rPh>
    <rPh sb="3" eb="5">
      <t>イジョウ</t>
    </rPh>
    <rPh sb="7" eb="8">
      <t>メイ</t>
    </rPh>
    <rPh sb="8" eb="10">
      <t>イカ</t>
    </rPh>
    <phoneticPr fontId="11"/>
  </si>
  <si>
    <t>31名以上</t>
    <rPh sb="2" eb="3">
      <t>メイ</t>
    </rPh>
    <rPh sb="3" eb="5">
      <t>イジョウ</t>
    </rPh>
    <phoneticPr fontId="11"/>
  </si>
  <si>
    <t>　４　職員数に応じて必要なライセンス数が変動するなど、職員数により合計金額が変動する契約の場合は、職員数に応じた基準額、それ以外の方式の契約の</t>
    <phoneticPr fontId="12"/>
  </si>
  <si>
    <t>　５　（Ｆ）欄は、（Ｃ）欄の額と（Ｅ）欄の額を比較して少ない方の額を記入すること。</t>
    <rPh sb="6" eb="7">
      <t>ラン</t>
    </rPh>
    <rPh sb="12" eb="13">
      <t>ラン</t>
    </rPh>
    <rPh sb="14" eb="15">
      <t>ガク</t>
    </rPh>
    <rPh sb="19" eb="20">
      <t>ラン</t>
    </rPh>
    <rPh sb="21" eb="22">
      <t>ガク</t>
    </rPh>
    <rPh sb="23" eb="25">
      <t>ヒカク</t>
    </rPh>
    <rPh sb="27" eb="28">
      <t>スク</t>
    </rPh>
    <rPh sb="30" eb="31">
      <t>ホウ</t>
    </rPh>
    <rPh sb="32" eb="33">
      <t>ガク</t>
    </rPh>
    <rPh sb="34" eb="36">
      <t>キニュウ</t>
    </rPh>
    <phoneticPr fontId="12"/>
  </si>
  <si>
    <t>様式１－２（３）</t>
    <rPh sb="0" eb="2">
      <t>ヨウシキ</t>
    </rPh>
    <phoneticPr fontId="12"/>
  </si>
  <si>
    <t>【介護テクノロジーのパッケージ型の導入（第４条第三号に掲げる事業）】</t>
    <rPh sb="1" eb="3">
      <t>カイゴ</t>
    </rPh>
    <rPh sb="15" eb="16">
      <t>ガタ</t>
    </rPh>
    <rPh sb="24" eb="25">
      <t>サン</t>
    </rPh>
    <phoneticPr fontId="12"/>
  </si>
  <si>
    <t>（Ａ）</t>
    <phoneticPr fontId="12"/>
  </si>
  <si>
    <t>（Ｅ）</t>
    <phoneticPr fontId="12"/>
  </si>
  <si>
    <t>　３　（Ｅ）欄は、（Ｃ）欄の額と（Ｄ）欄の額を比較して少ない方の額を記入すること。</t>
    <rPh sb="6" eb="7">
      <t>ラン</t>
    </rPh>
    <rPh sb="12" eb="13">
      <t>ラン</t>
    </rPh>
    <rPh sb="14" eb="15">
      <t>ガク</t>
    </rPh>
    <rPh sb="19" eb="20">
      <t>ラン</t>
    </rPh>
    <rPh sb="21" eb="22">
      <t>ガク</t>
    </rPh>
    <rPh sb="23" eb="25">
      <t>ヒカク</t>
    </rPh>
    <rPh sb="27" eb="28">
      <t>スク</t>
    </rPh>
    <rPh sb="30" eb="31">
      <t>ホウ</t>
    </rPh>
    <rPh sb="32" eb="33">
      <t>ガク</t>
    </rPh>
    <rPh sb="34" eb="36">
      <t>キニュウ</t>
    </rPh>
    <phoneticPr fontId="12"/>
  </si>
  <si>
    <t>様式１－２（４）</t>
    <rPh sb="0" eb="2">
      <t>ヨウシキ</t>
    </rPh>
    <phoneticPr fontId="12"/>
  </si>
  <si>
    <t>【業務改善支援（第４条第四号に掲げる事業）】</t>
    <rPh sb="1" eb="3">
      <t>ギョウム</t>
    </rPh>
    <rPh sb="3" eb="5">
      <t>カイゼン</t>
    </rPh>
    <rPh sb="5" eb="7">
      <t>シエン</t>
    </rPh>
    <rPh sb="12" eb="13">
      <t>ヨン</t>
    </rPh>
    <phoneticPr fontId="12"/>
  </si>
  <si>
    <t>（Ａ）</t>
    <phoneticPr fontId="12"/>
  </si>
  <si>
    <t>○</t>
  </si>
  <si>
    <t>法人格</t>
    <rPh sb="0" eb="2">
      <t>ホウジン</t>
    </rPh>
    <rPh sb="2" eb="3">
      <t>カク</t>
    </rPh>
    <phoneticPr fontId="12"/>
  </si>
  <si>
    <t>その他の場合</t>
    <rPh sb="2" eb="3">
      <t>ホカ</t>
    </rPh>
    <rPh sb="4" eb="6">
      <t>バアイ</t>
    </rPh>
    <phoneticPr fontId="12"/>
  </si>
  <si>
    <t>法人格の位置</t>
    <rPh sb="0" eb="3">
      <t>ホウジンカク</t>
    </rPh>
    <rPh sb="4" eb="6">
      <t>イチ</t>
    </rPh>
    <phoneticPr fontId="12"/>
  </si>
  <si>
    <t>社名（法人格を除いた名称）</t>
    <rPh sb="0" eb="2">
      <t>シャメイ</t>
    </rPh>
    <rPh sb="3" eb="6">
      <t>ホウジンカク</t>
    </rPh>
    <rPh sb="7" eb="8">
      <t>ノゾ</t>
    </rPh>
    <rPh sb="10" eb="12">
      <t>メイショウ</t>
    </rPh>
    <phoneticPr fontId="12"/>
  </si>
  <si>
    <t>法人名</t>
    <rPh sb="0" eb="3">
      <t>ホウジンメイ</t>
    </rPh>
    <phoneticPr fontId="12"/>
  </si>
  <si>
    <t>法人格</t>
    <rPh sb="0" eb="3">
      <t>ホウジンカク</t>
    </rPh>
    <phoneticPr fontId="12"/>
  </si>
  <si>
    <t>株式会社</t>
    <phoneticPr fontId="24"/>
  </si>
  <si>
    <t>有限会社</t>
    <phoneticPr fontId="24"/>
  </si>
  <si>
    <t>社会福祉法人</t>
    <phoneticPr fontId="24"/>
  </si>
  <si>
    <t>医療法人</t>
    <phoneticPr fontId="24"/>
  </si>
  <si>
    <t>医療法人社団</t>
    <phoneticPr fontId="24"/>
  </si>
  <si>
    <t>医療法人財団</t>
    <phoneticPr fontId="24"/>
  </si>
  <si>
    <t>社会医療法人</t>
    <phoneticPr fontId="24"/>
  </si>
  <si>
    <t>合名会社</t>
    <phoneticPr fontId="24"/>
  </si>
  <si>
    <t>合資会社</t>
    <phoneticPr fontId="24"/>
  </si>
  <si>
    <t>合同会社</t>
  </si>
  <si>
    <t>一般財団法人</t>
    <phoneticPr fontId="24"/>
  </si>
  <si>
    <t>公益財団法人</t>
    <phoneticPr fontId="24"/>
  </si>
  <si>
    <t>一般社団法人</t>
    <phoneticPr fontId="24"/>
  </si>
  <si>
    <t>公益社団法人</t>
    <phoneticPr fontId="24"/>
  </si>
  <si>
    <t>学校法人</t>
    <phoneticPr fontId="24"/>
  </si>
  <si>
    <t>特定非営利活動法人</t>
    <phoneticPr fontId="24"/>
  </si>
  <si>
    <t>独立行政法人</t>
    <phoneticPr fontId="24"/>
  </si>
  <si>
    <t>地方独立行政法人</t>
    <phoneticPr fontId="24"/>
  </si>
  <si>
    <t>日本赤十字社</t>
    <rPh sb="0" eb="2">
      <t>ニホン</t>
    </rPh>
    <rPh sb="2" eb="6">
      <t>セキジュウジシャ</t>
    </rPh>
    <phoneticPr fontId="24"/>
  </si>
  <si>
    <t>生活協同組合</t>
    <rPh sb="0" eb="2">
      <t>セイカツ</t>
    </rPh>
    <rPh sb="2" eb="4">
      <t>キョウドウ</t>
    </rPh>
    <rPh sb="4" eb="6">
      <t>クミアイ</t>
    </rPh>
    <phoneticPr fontId="24"/>
  </si>
  <si>
    <t>農業協同組合</t>
    <rPh sb="0" eb="2">
      <t>ノウギョウ</t>
    </rPh>
    <rPh sb="2" eb="4">
      <t>キョウドウ</t>
    </rPh>
    <rPh sb="4" eb="6">
      <t>クミアイ</t>
    </rPh>
    <phoneticPr fontId="24"/>
  </si>
  <si>
    <t>その他</t>
    <rPh sb="2" eb="3">
      <t>ホカ</t>
    </rPh>
    <phoneticPr fontId="24"/>
  </si>
  <si>
    <t>申請時点の利用定員数を入力してください。
※利用定員がないサービスの場合、利用者数を入力してください。</t>
    <rPh sb="11" eb="13">
      <t>ニュウリョク</t>
    </rPh>
    <phoneticPr fontId="12"/>
  </si>
  <si>
    <t>法人名結合用</t>
    <rPh sb="0" eb="3">
      <t>ホウジンメイ</t>
    </rPh>
    <rPh sb="3" eb="5">
      <t>ケツゴウ</t>
    </rPh>
    <rPh sb="5" eb="6">
      <t>ヨウ</t>
    </rPh>
    <phoneticPr fontId="12"/>
  </si>
  <si>
    <t>法人内　優先順位</t>
    <rPh sb="0" eb="3">
      <t>ホウジンナイ</t>
    </rPh>
    <rPh sb="4" eb="6">
      <t>ユウセン</t>
    </rPh>
    <rPh sb="6" eb="8">
      <t>ジュンイ</t>
    </rPh>
    <phoneticPr fontId="12"/>
  </si>
  <si>
    <t>同一法人内で、複数事業所の申請を行いますか？</t>
    <rPh sb="0" eb="2">
      <t>ドウイツ</t>
    </rPh>
    <rPh sb="2" eb="4">
      <t>ホウジン</t>
    </rPh>
    <rPh sb="4" eb="5">
      <t>ナイ</t>
    </rPh>
    <rPh sb="7" eb="9">
      <t>フクスウ</t>
    </rPh>
    <rPh sb="9" eb="12">
      <t>ジギョウショ</t>
    </rPh>
    <rPh sb="13" eb="15">
      <t>シンセイ</t>
    </rPh>
    <rPh sb="16" eb="17">
      <t>オコナ</t>
    </rPh>
    <phoneticPr fontId="12"/>
  </si>
  <si>
    <t>申請事業所の優先順位</t>
    <rPh sb="0" eb="2">
      <t>シンセイ</t>
    </rPh>
    <rPh sb="2" eb="5">
      <t>ジギョウショ</t>
    </rPh>
    <rPh sb="6" eb="8">
      <t>ユウセン</t>
    </rPh>
    <rPh sb="8" eb="10">
      <t>ジュンイ</t>
    </rPh>
    <phoneticPr fontId="12"/>
  </si>
  <si>
    <t>同一法人で複数事業所の申請を行うかどうかについてご回答ください。</t>
    <rPh sb="0" eb="2">
      <t>ドウイツ</t>
    </rPh>
    <rPh sb="2" eb="4">
      <t>ホウジン</t>
    </rPh>
    <rPh sb="5" eb="7">
      <t>フクスウ</t>
    </rPh>
    <rPh sb="7" eb="10">
      <t>ジギョウショ</t>
    </rPh>
    <rPh sb="11" eb="13">
      <t>シンセイ</t>
    </rPh>
    <rPh sb="14" eb="15">
      <t>オコナ</t>
    </rPh>
    <rPh sb="25" eb="27">
      <t>カイトウ</t>
    </rPh>
    <phoneticPr fontId="12"/>
  </si>
  <si>
    <t>集計用判定</t>
    <rPh sb="0" eb="2">
      <t>シュウケイ</t>
    </rPh>
    <rPh sb="2" eb="3">
      <t>ヨウ</t>
    </rPh>
    <rPh sb="3" eb="5">
      <t>ハンテイ</t>
    </rPh>
    <phoneticPr fontId="12"/>
  </si>
  <si>
    <t>集計用</t>
    <rPh sb="0" eb="3">
      <t>シュウケイヨウ</t>
    </rPh>
    <phoneticPr fontId="12"/>
  </si>
  <si>
    <r>
      <t>様式１－２</t>
    </r>
    <r>
      <rPr>
        <u/>
        <sz val="11"/>
        <rFont val="ＭＳ Ｐゴシック"/>
        <family val="3"/>
        <charset val="128"/>
      </rPr>
      <t>（３）</t>
    </r>
    <r>
      <rPr>
        <sz val="11"/>
        <rFont val="ＭＳ Ｐゴシック"/>
        <family val="3"/>
        <charset val="128"/>
      </rPr>
      <t>　経費所要額調書　※Dを申請する場合に作成</t>
    </r>
    <rPh sb="20" eb="22">
      <t>シンセイ</t>
    </rPh>
    <rPh sb="24" eb="26">
      <t>バアイ</t>
    </rPh>
    <rPh sb="27" eb="29">
      <t>サクセイ</t>
    </rPh>
    <phoneticPr fontId="12"/>
  </si>
  <si>
    <r>
      <t>様式１－２</t>
    </r>
    <r>
      <rPr>
        <u/>
        <sz val="11"/>
        <rFont val="ＭＳ Ｐゴシック"/>
        <family val="3"/>
        <charset val="128"/>
      </rPr>
      <t>（４）</t>
    </r>
    <r>
      <rPr>
        <sz val="11"/>
        <rFont val="ＭＳ Ｐゴシック"/>
        <family val="3"/>
        <charset val="128"/>
      </rPr>
      <t>　経費所要額調書　※Eを申請する場合に作成</t>
    </r>
    <rPh sb="20" eb="22">
      <t>シンセイ</t>
    </rPh>
    <rPh sb="24" eb="26">
      <t>バアイ</t>
    </rPh>
    <rPh sb="27" eb="29">
      <t>サクセイ</t>
    </rPh>
    <phoneticPr fontId="12"/>
  </si>
  <si>
    <t>※　該当する項目全てに○をつけてください。</t>
    <rPh sb="2" eb="4">
      <t>ガイトウ</t>
    </rPh>
    <rPh sb="6" eb="8">
      <t>コウモク</t>
    </rPh>
    <rPh sb="8" eb="9">
      <t>スベ</t>
    </rPh>
    <phoneticPr fontId="24"/>
  </si>
  <si>
    <t>基準額確認用</t>
  </si>
  <si>
    <t>基準額確認用</t>
    <rPh sb="0" eb="3">
      <t>キジュンガク</t>
    </rPh>
    <rPh sb="3" eb="6">
      <t>カクニンヨウ</t>
    </rPh>
    <phoneticPr fontId="12"/>
  </si>
  <si>
    <t>導入する介護ソフトはアカウント数によりライセンス料が変動しますか？</t>
    <rPh sb="0" eb="2">
      <t>ドウニュウ</t>
    </rPh>
    <rPh sb="4" eb="6">
      <t>カイゴ</t>
    </rPh>
    <rPh sb="15" eb="16">
      <t>スウ</t>
    </rPh>
    <rPh sb="24" eb="25">
      <t>リョウ</t>
    </rPh>
    <rPh sb="26" eb="28">
      <t>ヘンドウ</t>
    </rPh>
    <phoneticPr fontId="12"/>
  </si>
  <si>
    <t>介護予防支援</t>
    <rPh sb="0" eb="2">
      <t>カイゴ</t>
    </rPh>
    <rPh sb="2" eb="4">
      <t>ヨボウ</t>
    </rPh>
    <rPh sb="4" eb="6">
      <t>シエン</t>
    </rPh>
    <phoneticPr fontId="12"/>
  </si>
  <si>
    <t>ケアプランデータ連携システム対象</t>
    <rPh sb="8" eb="10">
      <t>レンケイ</t>
    </rPh>
    <rPh sb="14" eb="16">
      <t>タイショウ</t>
    </rPh>
    <phoneticPr fontId="12"/>
  </si>
  <si>
    <t>委員会設置対象</t>
    <rPh sb="0" eb="3">
      <t>イインカイ</t>
    </rPh>
    <rPh sb="3" eb="5">
      <t>セッチ</t>
    </rPh>
    <rPh sb="5" eb="7">
      <t>タイショウ</t>
    </rPh>
    <phoneticPr fontId="12"/>
  </si>
  <si>
    <t>○</t>
    <phoneticPr fontId="12"/>
  </si>
  <si>
    <t>補助要件判定用</t>
    <rPh sb="0" eb="4">
      <t>ホジョヨウケン</t>
    </rPh>
    <rPh sb="4" eb="6">
      <t>ハンテイ</t>
    </rPh>
    <rPh sb="6" eb="7">
      <t>ヨウ</t>
    </rPh>
    <phoneticPr fontId="12"/>
  </si>
  <si>
    <t>←ケアプラン</t>
    <phoneticPr fontId="12"/>
  </si>
  <si>
    <t>←委員会</t>
    <rPh sb="1" eb="4">
      <t>イインカイ</t>
    </rPh>
    <phoneticPr fontId="12"/>
  </si>
  <si>
    <t>別紙様式（１）</t>
    <rPh sb="0" eb="2">
      <t>ベッシ</t>
    </rPh>
    <rPh sb="2" eb="4">
      <t>ヨウシキ</t>
    </rPh>
    <phoneticPr fontId="12"/>
  </si>
  <si>
    <t>別紙様式（１）　介護テクノロジー等導入計画</t>
    <rPh sb="0" eb="2">
      <t>ベッシ</t>
    </rPh>
    <rPh sb="2" eb="4">
      <t>ヨウシキ</t>
    </rPh>
    <rPh sb="8" eb="10">
      <t>カイゴ</t>
    </rPh>
    <rPh sb="16" eb="17">
      <t>トウ</t>
    </rPh>
    <rPh sb="17" eb="19">
      <t>ドウニュウ</t>
    </rPh>
    <rPh sb="19" eb="21">
      <t>ケイカク</t>
    </rPh>
    <phoneticPr fontId="24"/>
  </si>
  <si>
    <t>別紙様式（２）　ノーリフティングケア実施計画</t>
    <rPh sb="0" eb="2">
      <t>ベッシ</t>
    </rPh>
    <rPh sb="2" eb="4">
      <t>ヨウシキ</t>
    </rPh>
    <rPh sb="18" eb="20">
      <t>ジッシ</t>
    </rPh>
    <rPh sb="20" eb="22">
      <t>ケイカク</t>
    </rPh>
    <phoneticPr fontId="12"/>
  </si>
  <si>
    <t>ノーリフティングケア実施計画</t>
    <rPh sb="10" eb="12">
      <t>ジッシ</t>
    </rPh>
    <rPh sb="12" eb="14">
      <t>ケイカク</t>
    </rPh>
    <phoneticPr fontId="24"/>
  </si>
  <si>
    <t>（過去に県に口座登録をしたことがない、又はわからない場合のみ）債権者登録申出書</t>
    <rPh sb="1" eb="3">
      <t>カコ</t>
    </rPh>
    <rPh sb="4" eb="5">
      <t>ケン</t>
    </rPh>
    <rPh sb="6" eb="10">
      <t>コウザトウロク</t>
    </rPh>
    <rPh sb="19" eb="20">
      <t>マタ</t>
    </rPh>
    <rPh sb="26" eb="28">
      <t>バアイ</t>
    </rPh>
    <rPh sb="31" eb="39">
      <t>サイケンシャトウロクモウシデショ</t>
    </rPh>
    <phoneticPr fontId="12"/>
  </si>
  <si>
    <r>
      <t>過去、県に口座登録をしたことがない場合は、</t>
    </r>
    <r>
      <rPr>
        <b/>
        <u/>
        <sz val="11"/>
        <color theme="1"/>
        <rFont val="ＭＳ Ｐゴシック"/>
        <family val="3"/>
        <charset val="128"/>
        <scheme val="minor"/>
      </rPr>
      <t>債権者登録申出書</t>
    </r>
    <r>
      <rPr>
        <sz val="11"/>
        <color theme="1"/>
        <rFont val="ＭＳ Ｐゴシック"/>
        <family val="3"/>
        <charset val="128"/>
        <scheme val="minor"/>
      </rPr>
      <t>及び</t>
    </r>
    <r>
      <rPr>
        <b/>
        <u/>
        <sz val="11"/>
        <color theme="1"/>
        <rFont val="ＭＳ Ｐゴシック"/>
        <family val="3"/>
        <charset val="128"/>
        <scheme val="minor"/>
      </rPr>
      <t>登録する口座の通帳表紙の表裏両面の写し（金融機関・支店名、普通・当座預金の別、口座番号、口座名義が分かる箇所）</t>
    </r>
    <r>
      <rPr>
        <sz val="11"/>
        <color theme="1"/>
        <rFont val="ＭＳ Ｐゴシック"/>
        <family val="3"/>
        <charset val="128"/>
        <scheme val="minor"/>
      </rPr>
      <t>を併せて提出してください。</t>
    </r>
    <rPh sb="0" eb="2">
      <t>カコ</t>
    </rPh>
    <rPh sb="3" eb="4">
      <t>ケン</t>
    </rPh>
    <rPh sb="5" eb="7">
      <t>コウザ</t>
    </rPh>
    <rPh sb="7" eb="9">
      <t>トウロク</t>
    </rPh>
    <rPh sb="17" eb="19">
      <t>バアイ</t>
    </rPh>
    <rPh sb="21" eb="24">
      <t>サイケンシャ</t>
    </rPh>
    <rPh sb="24" eb="26">
      <t>トウロク</t>
    </rPh>
    <rPh sb="26" eb="29">
      <t>モウシデショ</t>
    </rPh>
    <rPh sb="29" eb="30">
      <t>オヨ</t>
    </rPh>
    <rPh sb="31" eb="33">
      <t>トウロク</t>
    </rPh>
    <rPh sb="35" eb="37">
      <t>コウザ</t>
    </rPh>
    <rPh sb="38" eb="40">
      <t>ツウチョウ</t>
    </rPh>
    <rPh sb="40" eb="42">
      <t>ヒョウシ</t>
    </rPh>
    <rPh sb="43" eb="45">
      <t>ヒョウリ</t>
    </rPh>
    <rPh sb="45" eb="47">
      <t>リョウメン</t>
    </rPh>
    <rPh sb="48" eb="49">
      <t>ウツ</t>
    </rPh>
    <rPh sb="51" eb="53">
      <t>キンユウ</t>
    </rPh>
    <rPh sb="53" eb="55">
      <t>キカン</t>
    </rPh>
    <rPh sb="56" eb="58">
      <t>シテン</t>
    </rPh>
    <rPh sb="58" eb="59">
      <t>メイ</t>
    </rPh>
    <rPh sb="60" eb="62">
      <t>フツウ</t>
    </rPh>
    <rPh sb="63" eb="65">
      <t>トウザ</t>
    </rPh>
    <rPh sb="65" eb="67">
      <t>ヨキン</t>
    </rPh>
    <rPh sb="68" eb="69">
      <t>ベツ</t>
    </rPh>
    <rPh sb="70" eb="72">
      <t>コウザ</t>
    </rPh>
    <rPh sb="72" eb="74">
      <t>バンゴウ</t>
    </rPh>
    <rPh sb="75" eb="77">
      <t>コウザ</t>
    </rPh>
    <rPh sb="77" eb="79">
      <t>メイギ</t>
    </rPh>
    <rPh sb="80" eb="81">
      <t>ワ</t>
    </rPh>
    <rPh sb="83" eb="85">
      <t>カショ</t>
    </rPh>
    <rPh sb="87" eb="88">
      <t>アワ</t>
    </rPh>
    <rPh sb="90" eb="92">
      <t>テイシュツ</t>
    </rPh>
    <phoneticPr fontId="24"/>
  </si>
  <si>
    <r>
      <t>既に、県に口座登録を行っている（過去に県から補助金等の金銭支払いを受けたことがある）場合も、支払い先確認のため、お手数ですが</t>
    </r>
    <r>
      <rPr>
        <b/>
        <u/>
        <sz val="11"/>
        <color theme="1"/>
        <rFont val="ＭＳ Ｐゴシック"/>
        <family val="3"/>
        <charset val="128"/>
        <scheme val="minor"/>
      </rPr>
      <t>登録されている口座の通帳表紙の表裏両面の写し（金融機関・支店名、普通・当座預金の別、口座番号、口座名義が分かる箇所）</t>
    </r>
    <r>
      <rPr>
        <sz val="11"/>
        <color theme="1"/>
        <rFont val="ＭＳ Ｐゴシック"/>
        <family val="3"/>
        <charset val="128"/>
        <scheme val="minor"/>
      </rPr>
      <t>を提出願います。</t>
    </r>
    <rPh sb="0" eb="1">
      <t>スデ</t>
    </rPh>
    <rPh sb="3" eb="4">
      <t>ケン</t>
    </rPh>
    <rPh sb="5" eb="7">
      <t>コウザ</t>
    </rPh>
    <rPh sb="7" eb="9">
      <t>トウロク</t>
    </rPh>
    <rPh sb="10" eb="11">
      <t>オコナ</t>
    </rPh>
    <rPh sb="16" eb="18">
      <t>カコ</t>
    </rPh>
    <rPh sb="42" eb="44">
      <t>バアイ</t>
    </rPh>
    <rPh sb="46" eb="48">
      <t>シハラ</t>
    </rPh>
    <rPh sb="49" eb="50">
      <t>サキ</t>
    </rPh>
    <rPh sb="50" eb="52">
      <t>カクニン</t>
    </rPh>
    <rPh sb="57" eb="59">
      <t>テスウ</t>
    </rPh>
    <rPh sb="62" eb="64">
      <t>トウロク</t>
    </rPh>
    <rPh sb="69" eb="71">
      <t>コウザ</t>
    </rPh>
    <rPh sb="72" eb="74">
      <t>ツウチョウ</t>
    </rPh>
    <rPh sb="74" eb="76">
      <t>ヒョウシ</t>
    </rPh>
    <rPh sb="77" eb="79">
      <t>ヒョウリ</t>
    </rPh>
    <rPh sb="79" eb="81">
      <t>リョウメン</t>
    </rPh>
    <rPh sb="82" eb="83">
      <t>ウツ</t>
    </rPh>
    <rPh sb="85" eb="87">
      <t>キンユウ</t>
    </rPh>
    <rPh sb="87" eb="89">
      <t>キカン</t>
    </rPh>
    <rPh sb="90" eb="92">
      <t>シテン</t>
    </rPh>
    <rPh sb="92" eb="93">
      <t>メイ</t>
    </rPh>
    <rPh sb="94" eb="96">
      <t>フツウ</t>
    </rPh>
    <rPh sb="97" eb="99">
      <t>トウザ</t>
    </rPh>
    <rPh sb="99" eb="101">
      <t>ヨキン</t>
    </rPh>
    <rPh sb="102" eb="103">
      <t>ベツ</t>
    </rPh>
    <rPh sb="104" eb="106">
      <t>コウザ</t>
    </rPh>
    <rPh sb="106" eb="108">
      <t>バンゴウ</t>
    </rPh>
    <rPh sb="109" eb="111">
      <t>コウザ</t>
    </rPh>
    <rPh sb="111" eb="113">
      <t>メイギ</t>
    </rPh>
    <rPh sb="114" eb="115">
      <t>ワ</t>
    </rPh>
    <rPh sb="117" eb="119">
      <t>カショ</t>
    </rPh>
    <rPh sb="121" eb="123">
      <t>テイシュツ</t>
    </rPh>
    <rPh sb="123" eb="124">
      <t>ネガ</t>
    </rPh>
    <phoneticPr fontId="24"/>
  </si>
  <si>
    <t>（同一法人内で複数事業所申請する場合のみ） 別紙様式（３）　優先順位表</t>
    <rPh sb="1" eb="3">
      <t>ドウイツ</t>
    </rPh>
    <rPh sb="3" eb="5">
      <t>ホウジン</t>
    </rPh>
    <rPh sb="5" eb="6">
      <t>ナイ</t>
    </rPh>
    <rPh sb="7" eb="9">
      <t>フクスウ</t>
    </rPh>
    <rPh sb="9" eb="12">
      <t>ジギョウショ</t>
    </rPh>
    <rPh sb="12" eb="14">
      <t>シンセイ</t>
    </rPh>
    <rPh sb="16" eb="18">
      <t>バアイ</t>
    </rPh>
    <rPh sb="22" eb="24">
      <t>ベッシ</t>
    </rPh>
    <rPh sb="24" eb="26">
      <t>ヨウシキ</t>
    </rPh>
    <rPh sb="30" eb="32">
      <t>ユウセン</t>
    </rPh>
    <rPh sb="32" eb="34">
      <t>ジュンイ</t>
    </rPh>
    <rPh sb="34" eb="35">
      <t>ヒョウ</t>
    </rPh>
    <phoneticPr fontId="24"/>
  </si>
  <si>
    <t>別紙様式（３）</t>
    <rPh sb="0" eb="2">
      <t>ベッシ</t>
    </rPh>
    <rPh sb="2" eb="4">
      <t>ヨウシキ</t>
    </rPh>
    <phoneticPr fontId="32"/>
  </si>
  <si>
    <t>対象経費支出予定額</t>
    <rPh sb="0" eb="2">
      <t>タイショウ</t>
    </rPh>
    <rPh sb="2" eb="4">
      <t>ケイヒ</t>
    </rPh>
    <rPh sb="4" eb="6">
      <t>シシュツ</t>
    </rPh>
    <rPh sb="6" eb="8">
      <t>ヨテイ</t>
    </rPh>
    <rPh sb="8" eb="9">
      <t>ガク</t>
    </rPh>
    <phoneticPr fontId="12"/>
  </si>
  <si>
    <t>小規模多機能型居宅介護（短期利用）</t>
    <rPh sb="12" eb="16">
      <t>タンキリヨウ</t>
    </rPh>
    <phoneticPr fontId="12"/>
  </si>
  <si>
    <t>看護小規模多機能型居宅介護（短期利用）</t>
    <rPh sb="14" eb="18">
      <t>タンキリヨウ</t>
    </rPh>
    <phoneticPr fontId="12"/>
  </si>
  <si>
    <t>○</t>
    <phoneticPr fontId="12"/>
  </si>
  <si>
    <t>○</t>
    <phoneticPr fontId="12"/>
  </si>
  <si>
    <t>養護老人ホーム</t>
    <rPh sb="0" eb="2">
      <t>ヨウゴ</t>
    </rPh>
    <rPh sb="2" eb="4">
      <t>ロウジン</t>
    </rPh>
    <phoneticPr fontId="12"/>
  </si>
  <si>
    <t>軽費老人ホーム</t>
    <rPh sb="0" eb="2">
      <t>ケイヒ</t>
    </rPh>
    <rPh sb="2" eb="4">
      <t>ロウジン</t>
    </rPh>
    <phoneticPr fontId="12"/>
  </si>
  <si>
    <t>法人名</t>
    <rPh sb="0" eb="3">
      <t>ホウジンメイ</t>
    </rPh>
    <phoneticPr fontId="24"/>
  </si>
  <si>
    <t>事業所名</t>
    <rPh sb="0" eb="3">
      <t>ジギョウショ</t>
    </rPh>
    <rPh sb="3" eb="4">
      <t>メイ</t>
    </rPh>
    <phoneticPr fontId="24"/>
  </si>
  <si>
    <t>サービス種別</t>
    <rPh sb="4" eb="6">
      <t>シュベツ</t>
    </rPh>
    <phoneticPr fontId="12"/>
  </si>
  <si>
    <t>B_補助要件適合確認シート</t>
    <rPh sb="2" eb="6">
      <t>ホジョヨウケン</t>
    </rPh>
    <rPh sb="6" eb="8">
      <t>テキゴウ</t>
    </rPh>
    <rPh sb="8" eb="10">
      <t>カクニン</t>
    </rPh>
    <phoneticPr fontId="12"/>
  </si>
  <si>
    <t>②</t>
    <phoneticPr fontId="12"/>
  </si>
  <si>
    <t>・補助要件適合確認シートの入力内容に基づき、他シートの入力箇所が変更となります。</t>
    <rPh sb="1" eb="3">
      <t>ホジョ</t>
    </rPh>
    <rPh sb="3" eb="5">
      <t>ヨウケン</t>
    </rPh>
    <rPh sb="5" eb="7">
      <t>テキゴウ</t>
    </rPh>
    <rPh sb="7" eb="9">
      <t>カクニン</t>
    </rPh>
    <rPh sb="13" eb="15">
      <t>ニュウリョク</t>
    </rPh>
    <rPh sb="15" eb="17">
      <t>ナイヨウ</t>
    </rPh>
    <rPh sb="18" eb="19">
      <t>モト</t>
    </rPh>
    <rPh sb="22" eb="23">
      <t>ホカ</t>
    </rPh>
    <rPh sb="27" eb="29">
      <t>ニュウリョク</t>
    </rPh>
    <rPh sb="29" eb="31">
      <t>カショ</t>
    </rPh>
    <rPh sb="32" eb="34">
      <t>ヘンコウ</t>
    </rPh>
    <phoneticPr fontId="12"/>
  </si>
  <si>
    <t>D_様式１</t>
    <rPh sb="2" eb="4">
      <t>ヨウシキ</t>
    </rPh>
    <phoneticPr fontId="24"/>
  </si>
  <si>
    <t>E_１－２（１）</t>
    <phoneticPr fontId="12"/>
  </si>
  <si>
    <t>I_１－３</t>
    <phoneticPr fontId="12"/>
  </si>
  <si>
    <t>J_１－４</t>
    <phoneticPr fontId="12"/>
  </si>
  <si>
    <t>K_介護テクノロジー等導入計画</t>
    <rPh sb="2" eb="4">
      <t>カイゴ</t>
    </rPh>
    <rPh sb="10" eb="11">
      <t>トウ</t>
    </rPh>
    <rPh sb="11" eb="13">
      <t>ドウニュウ</t>
    </rPh>
    <rPh sb="13" eb="15">
      <t>ケイカク</t>
    </rPh>
    <phoneticPr fontId="12"/>
  </si>
  <si>
    <t>L_ノーリフティングケア実施計画</t>
    <rPh sb="12" eb="14">
      <t>ジッシ</t>
    </rPh>
    <rPh sb="14" eb="16">
      <t>ケイカク</t>
    </rPh>
    <phoneticPr fontId="12"/>
  </si>
  <si>
    <t>M_優先順位表</t>
    <rPh sb="2" eb="4">
      <t>ユウセン</t>
    </rPh>
    <rPh sb="4" eb="7">
      <t>ジュンイヒョウ</t>
    </rPh>
    <phoneticPr fontId="12"/>
  </si>
  <si>
    <t>N_債権者登録申出書</t>
    <rPh sb="7" eb="10">
      <t>モウシデショ</t>
    </rPh>
    <phoneticPr fontId="12"/>
  </si>
  <si>
    <t>-</t>
    <phoneticPr fontId="12"/>
  </si>
  <si>
    <t>・他シートより転記されるため、入力は不要です。</t>
  </si>
  <si>
    <t>③</t>
  </si>
  <si>
    <t>・ノーリフティングケア実施計画を作成してください。</t>
    <rPh sb="11" eb="13">
      <t>ジッシ</t>
    </rPh>
    <rPh sb="13" eb="15">
      <t>ケイカク</t>
    </rPh>
    <rPh sb="16" eb="18">
      <t>サクセイ</t>
    </rPh>
    <phoneticPr fontId="12"/>
  </si>
  <si>
    <t>C_チェックリスト</t>
    <phoneticPr fontId="24"/>
  </si>
  <si>
    <t>・色付きセルを入力してください。</t>
    <rPh sb="1" eb="3">
      <t>イロツ</t>
    </rPh>
    <rPh sb="7" eb="9">
      <t>ニュウリョク</t>
    </rPh>
    <phoneticPr fontId="12"/>
  </si>
  <si>
    <t>・色付きセルを入力してください。</t>
    <rPh sb="7" eb="9">
      <t>ニュウリョク</t>
    </rPh>
    <phoneticPr fontId="12"/>
  </si>
  <si>
    <t>・色付きセルを入力してください。</t>
    <phoneticPr fontId="12"/>
  </si>
  <si>
    <t>・色付きセルを入力してください。</t>
    <phoneticPr fontId="12"/>
  </si>
  <si>
    <t>Aを申請する場合は「○」を選択</t>
    <rPh sb="2" eb="4">
      <t>シンセイ</t>
    </rPh>
    <rPh sb="6" eb="8">
      <t>バアイ</t>
    </rPh>
    <rPh sb="13" eb="15">
      <t>センタク</t>
    </rPh>
    <phoneticPr fontId="12"/>
  </si>
  <si>
    <t>「○」を選択　※必須</t>
    <rPh sb="8" eb="10">
      <t>ヒッス</t>
    </rPh>
    <phoneticPr fontId="12"/>
  </si>
  <si>
    <t>「○」を選択　※必須</t>
    <phoneticPr fontId="12"/>
  </si>
  <si>
    <t>「○」を選択　※必須</t>
    <phoneticPr fontId="12"/>
  </si>
  <si>
    <t>「○」を選択　※必須</t>
    <phoneticPr fontId="12"/>
  </si>
  <si>
    <t>Dを申請する場合は「○」を選択</t>
    <phoneticPr fontId="12"/>
  </si>
  <si>
    <t>・導入計画を作成してください。</t>
    <rPh sb="1" eb="3">
      <t>ドウニュウ</t>
    </rPh>
    <rPh sb="3" eb="5">
      <t>ケイカク</t>
    </rPh>
    <rPh sb="6" eb="8">
      <t>サクセイ</t>
    </rPh>
    <phoneticPr fontId="12"/>
  </si>
  <si>
    <t>電算要綱様式第１０６号</t>
    <phoneticPr fontId="12"/>
  </si>
  <si>
    <t>ノーリフティングケアとは、介護職員の負担軽減のために行うのみならず、利用者の二次障害予防及び自立支援につなげていくことで、更なる介護職員の負担軽減へとつながっていき好循環を備えることを目的としています。今後ノーリフティングケアを推進していき、職場内での普及に努めていきますか。</t>
    <rPh sb="13" eb="15">
      <t>カイゴ</t>
    </rPh>
    <rPh sb="15" eb="17">
      <t>ショクイン</t>
    </rPh>
    <rPh sb="18" eb="20">
      <t>フタン</t>
    </rPh>
    <rPh sb="20" eb="22">
      <t>ケイゲン</t>
    </rPh>
    <rPh sb="26" eb="27">
      <t>オコナ</t>
    </rPh>
    <rPh sb="34" eb="37">
      <t>リヨウシャ</t>
    </rPh>
    <rPh sb="38" eb="40">
      <t>ニジ</t>
    </rPh>
    <rPh sb="40" eb="42">
      <t>ショウガイ</t>
    </rPh>
    <rPh sb="42" eb="44">
      <t>ヨボウ</t>
    </rPh>
    <rPh sb="44" eb="45">
      <t>オヨ</t>
    </rPh>
    <rPh sb="46" eb="48">
      <t>ジリツ</t>
    </rPh>
    <rPh sb="48" eb="50">
      <t>シエン</t>
    </rPh>
    <rPh sb="61" eb="62">
      <t>サラ</t>
    </rPh>
    <rPh sb="64" eb="66">
      <t>カイゴ</t>
    </rPh>
    <rPh sb="66" eb="68">
      <t>ショクイン</t>
    </rPh>
    <rPh sb="69" eb="71">
      <t>フタン</t>
    </rPh>
    <rPh sb="71" eb="73">
      <t>ケイゲン</t>
    </rPh>
    <rPh sb="82" eb="85">
      <t>コウジュンカン</t>
    </rPh>
    <rPh sb="86" eb="87">
      <t>ソナ</t>
    </rPh>
    <rPh sb="92" eb="94">
      <t>モクテキ</t>
    </rPh>
    <rPh sb="101" eb="103">
      <t>コンゴ</t>
    </rPh>
    <rPh sb="114" eb="116">
      <t>スイシン</t>
    </rPh>
    <rPh sb="121" eb="124">
      <t>ショクバナイ</t>
    </rPh>
    <rPh sb="126" eb="128">
      <t>フキュウ</t>
    </rPh>
    <rPh sb="129" eb="130">
      <t>ツト</t>
    </rPh>
    <phoneticPr fontId="12"/>
  </si>
  <si>
    <t>補助対象経費算出シート（郵送での提出は不要）</t>
    <rPh sb="0" eb="2">
      <t>ホジョ</t>
    </rPh>
    <rPh sb="2" eb="4">
      <t>タイショウ</t>
    </rPh>
    <rPh sb="4" eb="6">
      <t>ケイヒ</t>
    </rPh>
    <rPh sb="6" eb="8">
      <t>サンシュツ</t>
    </rPh>
    <rPh sb="12" eb="14">
      <t>ユウソウ</t>
    </rPh>
    <rPh sb="16" eb="18">
      <t>テイシュツ</t>
    </rPh>
    <rPh sb="19" eb="21">
      <t>フヨウ</t>
    </rPh>
    <phoneticPr fontId="12"/>
  </si>
  <si>
    <t>別紙様式（２）</t>
    <phoneticPr fontId="12"/>
  </si>
  <si>
    <t>　　　　　申請する機器を選択【Bを申請しない場合は、灰色表示（入力不要）】</t>
    <rPh sb="5" eb="7">
      <t>シンセイ</t>
    </rPh>
    <rPh sb="9" eb="11">
      <t>キキ</t>
    </rPh>
    <rPh sb="12" eb="14">
      <t>センタク</t>
    </rPh>
    <phoneticPr fontId="12"/>
  </si>
  <si>
    <t>「○」を選択【対象外のサービス種別の場合は、灰色表示（入力不要）】</t>
  </si>
  <si>
    <t>「○」を選択【対象外のサービス種別の場合は、灰色表示（入力不要）】</t>
    <rPh sb="4" eb="6">
      <t>センタク</t>
    </rPh>
    <rPh sb="7" eb="10">
      <t>タイショウガイ</t>
    </rPh>
    <rPh sb="15" eb="17">
      <t>シュベツ</t>
    </rPh>
    <phoneticPr fontId="12"/>
  </si>
  <si>
    <t>申請の可否について表示されます。</t>
    <rPh sb="0" eb="2">
      <t>シンセイ</t>
    </rPh>
    <rPh sb="3" eb="5">
      <t>カヒ</t>
    </rPh>
    <rPh sb="9" eb="11">
      <t>ヒョウジ</t>
    </rPh>
    <phoneticPr fontId="12"/>
  </si>
  <si>
    <t>はい</t>
    <phoneticPr fontId="12"/>
  </si>
  <si>
    <t>いいえ</t>
    <phoneticPr fontId="12"/>
  </si>
  <si>
    <t>⇒本補助金を申請される前に、以下の質問にご回答ください。</t>
    <rPh sb="1" eb="5">
      <t>ホンホジョキン</t>
    </rPh>
    <rPh sb="6" eb="8">
      <t>シンセイ</t>
    </rPh>
    <rPh sb="11" eb="12">
      <t>マエ</t>
    </rPh>
    <rPh sb="14" eb="16">
      <t>イカ</t>
    </rPh>
    <rPh sb="17" eb="19">
      <t>シツモン</t>
    </rPh>
    <rPh sb="21" eb="23">
      <t>カイトウ</t>
    </rPh>
    <phoneticPr fontId="12"/>
  </si>
  <si>
    <t>２　基本情報</t>
    <rPh sb="2" eb="4">
      <t>キホン</t>
    </rPh>
    <rPh sb="4" eb="6">
      <t>ジョウホウ</t>
    </rPh>
    <phoneticPr fontId="10"/>
  </si>
  <si>
    <t>３　申請情報</t>
    <rPh sb="2" eb="4">
      <t>シンセイ</t>
    </rPh>
    <rPh sb="4" eb="6">
      <t>ジョウホウ</t>
    </rPh>
    <phoneticPr fontId="10"/>
  </si>
  <si>
    <t>本補助金の申請の可否</t>
    <rPh sb="0" eb="4">
      <t>ホンホジョキン</t>
    </rPh>
    <rPh sb="5" eb="7">
      <t>シンセイ</t>
    </rPh>
    <rPh sb="8" eb="10">
      <t>カヒ</t>
    </rPh>
    <phoneticPr fontId="12"/>
  </si>
  <si>
    <t>【申請可能です】</t>
    <rPh sb="1" eb="3">
      <t>シンセイ</t>
    </rPh>
    <rPh sb="3" eb="5">
      <t>カノウ</t>
    </rPh>
    <phoneticPr fontId="12"/>
  </si>
  <si>
    <t>非表示</t>
    <rPh sb="0" eb="3">
      <t>ヒヒョウジ</t>
    </rPh>
    <phoneticPr fontId="12"/>
  </si>
  <si>
    <t>福岡県働きやすい介護職場認証制度による認証を取得している場合は、認証番号を記載してください。</t>
    <rPh sb="14" eb="16">
      <t>セイド</t>
    </rPh>
    <rPh sb="19" eb="21">
      <t>ニンショウ</t>
    </rPh>
    <rPh sb="28" eb="30">
      <t>バアイ</t>
    </rPh>
    <rPh sb="32" eb="36">
      <t>ニンショウバンゴウ</t>
    </rPh>
    <rPh sb="37" eb="39">
      <t>キサイ</t>
    </rPh>
    <phoneticPr fontId="12"/>
  </si>
  <si>
    <t>限度台数
（Ｅ）×０．２</t>
    <phoneticPr fontId="12"/>
  </si>
  <si>
    <t>限度台数
（Ｅ）×０．３</t>
    <phoneticPr fontId="12"/>
  </si>
  <si>
    <t>５分の４</t>
    <phoneticPr fontId="12"/>
  </si>
  <si>
    <r>
      <rPr>
        <sz val="11"/>
        <color rgb="FF171717"/>
        <rFont val="ＭＳ ゴシック"/>
        <family val="3"/>
        <charset val="128"/>
      </rPr>
      <t>申請する介護ソフトの経費に、情報端末費用や付帯経費は含まれ</t>
    </r>
    <r>
      <rPr>
        <sz val="11"/>
        <color rgb="FF171717"/>
        <rFont val="ＭＳ Ｐゴシック"/>
        <family val="2"/>
        <charset val="128"/>
      </rPr>
      <t>ますか。</t>
    </r>
    <phoneticPr fontId="12"/>
  </si>
  <si>
    <t>【バックオフィスソフトの導入（第４条第二号ロに掲げるバックオフィスソフトを導入する事業）】</t>
    <phoneticPr fontId="12"/>
  </si>
  <si>
    <t>　　　場合は一律２５０万円を基準額とする。</t>
    <phoneticPr fontId="12"/>
  </si>
  <si>
    <t>様式１－２（５）</t>
    <rPh sb="0" eb="2">
      <t>ヨウシキ</t>
    </rPh>
    <phoneticPr fontId="12"/>
  </si>
  <si>
    <t>導入するバックオフィスソフトはアカウント数によりライセンス料が変動しますか？</t>
    <phoneticPr fontId="12"/>
  </si>
  <si>
    <r>
      <t>様式１－２</t>
    </r>
    <r>
      <rPr>
        <u/>
        <sz val="11"/>
        <rFont val="ＭＳ Ｐゴシック"/>
        <family val="3"/>
        <charset val="128"/>
      </rPr>
      <t>（１）</t>
    </r>
    <r>
      <rPr>
        <sz val="11"/>
        <rFont val="ＭＳ Ｐゴシック"/>
        <family val="3"/>
        <charset val="128"/>
      </rPr>
      <t>　経費所要額調書　※A又はBを申請する場合に作成　　　　　　　　　　　　　　　　　　　　</t>
    </r>
    <rPh sb="19" eb="20">
      <t>マタ</t>
    </rPh>
    <phoneticPr fontId="12"/>
  </si>
  <si>
    <r>
      <t>様式１－２</t>
    </r>
    <r>
      <rPr>
        <u/>
        <sz val="11"/>
        <rFont val="ＭＳ Ｐゴシック"/>
        <family val="3"/>
        <charset val="128"/>
      </rPr>
      <t>（２）</t>
    </r>
    <r>
      <rPr>
        <sz val="11"/>
        <rFont val="ＭＳ Ｐゴシック"/>
        <family val="3"/>
        <charset val="128"/>
      </rPr>
      <t>　経費所要額調書　※Cを申請する場合に作成　　　　　　　　　　　　　　　　　　　　　</t>
    </r>
    <phoneticPr fontId="12"/>
  </si>
  <si>
    <r>
      <t>様式１－２</t>
    </r>
    <r>
      <rPr>
        <u/>
        <sz val="11"/>
        <rFont val="ＭＳ Ｐゴシック"/>
        <family val="3"/>
        <charset val="128"/>
      </rPr>
      <t>（５）</t>
    </r>
    <r>
      <rPr>
        <sz val="11"/>
        <rFont val="ＭＳ Ｐゴシック"/>
        <family val="3"/>
        <charset val="128"/>
      </rPr>
      <t>　経費所要額調書　※Fを申請する場合に作成</t>
    </r>
    <rPh sb="20" eb="22">
      <t>シンセイ</t>
    </rPh>
    <rPh sb="24" eb="26">
      <t>バアイ</t>
    </rPh>
    <rPh sb="27" eb="29">
      <t>サクセイ</t>
    </rPh>
    <phoneticPr fontId="12"/>
  </si>
  <si>
    <t>〈限度台数要件の確認〉</t>
    <rPh sb="1" eb="5">
      <t>ゲンドダイスウ</t>
    </rPh>
    <rPh sb="5" eb="7">
      <t>ヨウケン</t>
    </rPh>
    <rPh sb="8" eb="10">
      <t>カクニン</t>
    </rPh>
    <phoneticPr fontId="12"/>
  </si>
  <si>
    <t>「はい」か「いいえ」を選択【Cを申請しない場合は、灰色表示（入力不要）】</t>
    <phoneticPr fontId="12"/>
  </si>
  <si>
    <t>アカウント数によりライセンス料が変動する場合は、導入事業所職員数を入力【Cを申請しない場合は、灰色表示（入力不要）】</t>
    <phoneticPr fontId="12"/>
  </si>
  <si>
    <t>アカウント数によりライセンス料が変動する場合は、導入事業所職員数を入力【Dを申請しない場合は、灰色表示（入力不要）】</t>
    <rPh sb="20" eb="22">
      <t>バアイ</t>
    </rPh>
    <rPh sb="24" eb="26">
      <t>ドウニュウ</t>
    </rPh>
    <rPh sb="26" eb="29">
      <t>ジギョウショ</t>
    </rPh>
    <rPh sb="29" eb="32">
      <t>ショクインスウ</t>
    </rPh>
    <phoneticPr fontId="12"/>
  </si>
  <si>
    <t>変動あり</t>
    <rPh sb="0" eb="2">
      <t>ヘンドウ</t>
    </rPh>
    <phoneticPr fontId="12"/>
  </si>
  <si>
    <t>変動なし</t>
    <rPh sb="0" eb="2">
      <t>ヘンドウ</t>
    </rPh>
    <phoneticPr fontId="12"/>
  </si>
  <si>
    <t>Ｃ．バックオフィスソフト</t>
    <phoneticPr fontId="12"/>
  </si>
  <si>
    <t>Ｅ．介護テクノロジーのパッケージ型導入</t>
    <rPh sb="2" eb="4">
      <t>カイゴ</t>
    </rPh>
    <rPh sb="16" eb="17">
      <t>ガタ</t>
    </rPh>
    <rPh sb="17" eb="19">
      <t>ドウニュウ</t>
    </rPh>
    <phoneticPr fontId="12"/>
  </si>
  <si>
    <t>Ｆ．業務改善支援</t>
    <rPh sb="2" eb="4">
      <t>ギョウム</t>
    </rPh>
    <rPh sb="4" eb="6">
      <t>カイゼン</t>
    </rPh>
    <rPh sb="6" eb="8">
      <t>シエン</t>
    </rPh>
    <phoneticPr fontId="12"/>
  </si>
  <si>
    <t>基本情報</t>
  </si>
  <si>
    <t>郵送先情報</t>
  </si>
  <si>
    <t>債権者登録</t>
  </si>
  <si>
    <t>導入事業所情報</t>
  </si>
  <si>
    <t>申請状況（介護テクノロジー）</t>
    <phoneticPr fontId="24"/>
  </si>
  <si>
    <t>【Ｅ．業務改善支援】</t>
    <phoneticPr fontId="24"/>
  </si>
  <si>
    <t>交付申請</t>
    <phoneticPr fontId="24"/>
  </si>
  <si>
    <t>No.</t>
    <phoneticPr fontId="24"/>
  </si>
  <si>
    <t>受付番号
（kintone）</t>
    <rPh sb="0" eb="2">
      <t>ウケツケ</t>
    </rPh>
    <rPh sb="2" eb="4">
      <t>バンゴウ</t>
    </rPh>
    <phoneticPr fontId="24"/>
  </si>
  <si>
    <t>法人順位</t>
    <rPh sb="0" eb="2">
      <t>ホウジン</t>
    </rPh>
    <rPh sb="2" eb="4">
      <t>ジュンイ</t>
    </rPh>
    <phoneticPr fontId="24"/>
  </si>
  <si>
    <t>交付決定No.</t>
    <rPh sb="0" eb="4">
      <t>コウフケッテイ</t>
    </rPh>
    <phoneticPr fontId="24"/>
  </si>
  <si>
    <t>法人所在地</t>
    <rPh sb="0" eb="2">
      <t>ホウジン</t>
    </rPh>
    <rPh sb="2" eb="5">
      <t>ショザイチ</t>
    </rPh>
    <phoneticPr fontId="24"/>
  </si>
  <si>
    <t>法人名</t>
    <rPh sb="0" eb="2">
      <t>ホウジン</t>
    </rPh>
    <rPh sb="2" eb="3">
      <t>メイ</t>
    </rPh>
    <phoneticPr fontId="24"/>
  </si>
  <si>
    <t>代表者　職名</t>
    <rPh sb="0" eb="3">
      <t>ダイヒョウシャ</t>
    </rPh>
    <rPh sb="4" eb="6">
      <t>ショクメイ</t>
    </rPh>
    <phoneticPr fontId="24"/>
  </si>
  <si>
    <t>代表者名</t>
    <rPh sb="0" eb="3">
      <t>ダイヒョウシャ</t>
    </rPh>
    <rPh sb="3" eb="4">
      <t>メイ</t>
    </rPh>
    <phoneticPr fontId="24"/>
  </si>
  <si>
    <t>担当者　役職</t>
    <rPh sb="0" eb="3">
      <t>タントウシャ</t>
    </rPh>
    <rPh sb="4" eb="6">
      <t>ヤクショク</t>
    </rPh>
    <phoneticPr fontId="24"/>
  </si>
  <si>
    <t>担当者名</t>
    <rPh sb="0" eb="3">
      <t>タントウシャ</t>
    </rPh>
    <rPh sb="3" eb="4">
      <t>メイ</t>
    </rPh>
    <phoneticPr fontId="24"/>
  </si>
  <si>
    <t>TEL</t>
    <phoneticPr fontId="24"/>
  </si>
  <si>
    <t>アドレス</t>
    <phoneticPr fontId="24"/>
  </si>
  <si>
    <t>郵便番号</t>
    <rPh sb="0" eb="4">
      <t>ユウビンバンゴウ</t>
    </rPh>
    <phoneticPr fontId="24"/>
  </si>
  <si>
    <t>住所</t>
    <rPh sb="0" eb="2">
      <t>ジュウショ</t>
    </rPh>
    <phoneticPr fontId="24"/>
  </si>
  <si>
    <t>宛先</t>
    <rPh sb="0" eb="2">
      <t>アテサキ</t>
    </rPh>
    <phoneticPr fontId="24"/>
  </si>
  <si>
    <t>債権者番号</t>
    <rPh sb="0" eb="3">
      <t>サイケンシャ</t>
    </rPh>
    <rPh sb="3" eb="5">
      <t>バンゴウ</t>
    </rPh>
    <phoneticPr fontId="24"/>
  </si>
  <si>
    <t>金融機関名</t>
    <rPh sb="0" eb="2">
      <t>キンユウ</t>
    </rPh>
    <rPh sb="2" eb="4">
      <t>キカン</t>
    </rPh>
    <rPh sb="4" eb="5">
      <t>メイ</t>
    </rPh>
    <phoneticPr fontId="24"/>
  </si>
  <si>
    <t>支店名</t>
    <rPh sb="0" eb="3">
      <t>シテンメイ</t>
    </rPh>
    <phoneticPr fontId="24"/>
  </si>
  <si>
    <t>預金種別</t>
    <rPh sb="0" eb="4">
      <t>ヨキンシュベツ</t>
    </rPh>
    <phoneticPr fontId="24"/>
  </si>
  <si>
    <t>口座番号</t>
    <rPh sb="0" eb="2">
      <t>コウザ</t>
    </rPh>
    <rPh sb="2" eb="4">
      <t>バンゴウ</t>
    </rPh>
    <phoneticPr fontId="24"/>
  </si>
  <si>
    <t>事業所所在地</t>
    <rPh sb="0" eb="3">
      <t>ジギョウショ</t>
    </rPh>
    <rPh sb="3" eb="6">
      <t>ショザイチ</t>
    </rPh>
    <phoneticPr fontId="24"/>
  </si>
  <si>
    <t>利用定員</t>
    <rPh sb="0" eb="4">
      <t>リヨウテイイン</t>
    </rPh>
    <phoneticPr fontId="24"/>
  </si>
  <si>
    <t>導入により期待される効果</t>
    <rPh sb="0" eb="2">
      <t>ドウニュウ</t>
    </rPh>
    <rPh sb="5" eb="7">
      <t>キタイ</t>
    </rPh>
    <rPh sb="10" eb="12">
      <t>コウカ</t>
    </rPh>
    <phoneticPr fontId="24"/>
  </si>
  <si>
    <t>A</t>
    <phoneticPr fontId="24"/>
  </si>
  <si>
    <t>B1</t>
    <phoneticPr fontId="24"/>
  </si>
  <si>
    <t>B2</t>
    <phoneticPr fontId="24"/>
  </si>
  <si>
    <t>B3</t>
    <phoneticPr fontId="24"/>
  </si>
  <si>
    <t>B4</t>
    <phoneticPr fontId="24"/>
  </si>
  <si>
    <t>B5</t>
    <phoneticPr fontId="24"/>
  </si>
  <si>
    <t>C</t>
    <phoneticPr fontId="24"/>
  </si>
  <si>
    <t>D</t>
    <phoneticPr fontId="24"/>
  </si>
  <si>
    <t>E</t>
    <phoneticPr fontId="24"/>
  </si>
  <si>
    <t>データ
連携</t>
    <rPh sb="4" eb="6">
      <t>レンケイ</t>
    </rPh>
    <phoneticPr fontId="24"/>
  </si>
  <si>
    <t>機器①</t>
    <rPh sb="0" eb="2">
      <t>キキ</t>
    </rPh>
    <phoneticPr fontId="24"/>
  </si>
  <si>
    <t>機器②</t>
    <rPh sb="0" eb="2">
      <t>キキ</t>
    </rPh>
    <phoneticPr fontId="24"/>
  </si>
  <si>
    <t>機器③</t>
    <rPh sb="0" eb="2">
      <t>キキ</t>
    </rPh>
    <phoneticPr fontId="24"/>
  </si>
  <si>
    <t>機器④</t>
    <rPh sb="0" eb="2">
      <t>キキ</t>
    </rPh>
    <phoneticPr fontId="24"/>
  </si>
  <si>
    <t>機器⑤</t>
    <rPh sb="0" eb="2">
      <t>キキ</t>
    </rPh>
    <phoneticPr fontId="24"/>
  </si>
  <si>
    <t>機器⑥</t>
    <rPh sb="0" eb="2">
      <t>キキ</t>
    </rPh>
    <phoneticPr fontId="24"/>
  </si>
  <si>
    <t>機器⑦</t>
    <rPh sb="0" eb="2">
      <t>キキ</t>
    </rPh>
    <phoneticPr fontId="24"/>
  </si>
  <si>
    <t>申請台数
合計（A+B）</t>
    <rPh sb="0" eb="2">
      <t>シンセイ</t>
    </rPh>
    <rPh sb="2" eb="4">
      <t>ダイスウ</t>
    </rPh>
    <rPh sb="5" eb="7">
      <t>ゴウケイ</t>
    </rPh>
    <phoneticPr fontId="24"/>
  </si>
  <si>
    <t>支出予定額</t>
    <rPh sb="0" eb="2">
      <t>シシュツ</t>
    </rPh>
    <rPh sb="2" eb="4">
      <t>ヨテイ</t>
    </rPh>
    <rPh sb="4" eb="5">
      <t>ガク</t>
    </rPh>
    <phoneticPr fontId="24"/>
  </si>
  <si>
    <t>申請額合計（A+B）</t>
    <rPh sb="0" eb="2">
      <t>シンセイ</t>
    </rPh>
    <rPh sb="2" eb="3">
      <t>ガク</t>
    </rPh>
    <rPh sb="3" eb="5">
      <t>ゴウケイ</t>
    </rPh>
    <phoneticPr fontId="24"/>
  </si>
  <si>
    <t>機器番号</t>
    <rPh sb="0" eb="4">
      <t>キキバンゴウ</t>
    </rPh>
    <phoneticPr fontId="24"/>
  </si>
  <si>
    <t>支出予定額</t>
    <rPh sb="0" eb="2">
      <t>シシュツ</t>
    </rPh>
    <rPh sb="2" eb="5">
      <t>ヨテイガク</t>
    </rPh>
    <phoneticPr fontId="24"/>
  </si>
  <si>
    <t>基準額</t>
    <rPh sb="0" eb="3">
      <t>キジュンガク</t>
    </rPh>
    <phoneticPr fontId="24"/>
  </si>
  <si>
    <t>申請額
（C）</t>
    <rPh sb="0" eb="3">
      <t>シンセイガク</t>
    </rPh>
    <phoneticPr fontId="24"/>
  </si>
  <si>
    <t>申請額
（D）</t>
    <rPh sb="0" eb="2">
      <t>シンセイ</t>
    </rPh>
    <rPh sb="2" eb="3">
      <t>ガク</t>
    </rPh>
    <phoneticPr fontId="24"/>
  </si>
  <si>
    <t>申請額
（Ｅ）</t>
    <rPh sb="0" eb="3">
      <t>シンセイガク</t>
    </rPh>
    <phoneticPr fontId="24"/>
  </si>
  <si>
    <t>申請日</t>
    <rPh sb="0" eb="2">
      <t>シンセイ</t>
    </rPh>
    <rPh sb="2" eb="3">
      <t>ビ</t>
    </rPh>
    <phoneticPr fontId="24"/>
  </si>
  <si>
    <t>文書番号</t>
    <rPh sb="0" eb="2">
      <t>ブンショ</t>
    </rPh>
    <rPh sb="2" eb="4">
      <t>バンゴウ</t>
    </rPh>
    <phoneticPr fontId="24"/>
  </si>
  <si>
    <t>支出予定額（計）</t>
    <rPh sb="0" eb="2">
      <t>シシュツ</t>
    </rPh>
    <rPh sb="2" eb="4">
      <t>ヨテイ</t>
    </rPh>
    <rPh sb="4" eb="5">
      <t>ガク</t>
    </rPh>
    <rPh sb="6" eb="7">
      <t>ケイ</t>
    </rPh>
    <phoneticPr fontId="24"/>
  </si>
  <si>
    <t>消費税</t>
    <phoneticPr fontId="24"/>
  </si>
  <si>
    <t>台数</t>
    <rPh sb="0" eb="2">
      <t>ダイスウ</t>
    </rPh>
    <phoneticPr fontId="24"/>
  </si>
  <si>
    <t>ロボット申請額</t>
    <rPh sb="4" eb="7">
      <t>シンセイガク</t>
    </rPh>
    <phoneticPr fontId="24"/>
  </si>
  <si>
    <t>職員数
（介護ソフト）</t>
    <rPh sb="0" eb="2">
      <t>ショクイン</t>
    </rPh>
    <rPh sb="2" eb="3">
      <t>スウ</t>
    </rPh>
    <rPh sb="5" eb="7">
      <t>カイゴ</t>
    </rPh>
    <phoneticPr fontId="12"/>
  </si>
  <si>
    <t>職員数
（バックオフィスソフト）</t>
    <rPh sb="0" eb="3">
      <t>ショクインスウ</t>
    </rPh>
    <phoneticPr fontId="24"/>
  </si>
  <si>
    <t>B1</t>
    <phoneticPr fontId="12"/>
  </si>
  <si>
    <t>B2</t>
    <phoneticPr fontId="12"/>
  </si>
  <si>
    <t>B3</t>
    <phoneticPr fontId="12"/>
  </si>
  <si>
    <t>B4</t>
    <phoneticPr fontId="12"/>
  </si>
  <si>
    <t>B5</t>
    <phoneticPr fontId="12"/>
  </si>
  <si>
    <t>F</t>
    <phoneticPr fontId="12"/>
  </si>
  <si>
    <t>【D．介護ソフト】</t>
    <phoneticPr fontId="24"/>
  </si>
  <si>
    <t>ライセンス料変動</t>
    <rPh sb="5" eb="6">
      <t>リョウ</t>
    </rPh>
    <rPh sb="6" eb="8">
      <t>ヘンドウ</t>
    </rPh>
    <phoneticPr fontId="24"/>
  </si>
  <si>
    <t>【E．パッケージ型導入】</t>
    <rPh sb="8" eb="9">
      <t>ガタ</t>
    </rPh>
    <rPh sb="9" eb="11">
      <t>ドウニュウ</t>
    </rPh>
    <phoneticPr fontId="24"/>
  </si>
  <si>
    <t>機器番号</t>
    <phoneticPr fontId="12"/>
  </si>
  <si>
    <t>機器名</t>
    <phoneticPr fontId="12"/>
  </si>
  <si>
    <t>カテゴリー</t>
    <phoneticPr fontId="12"/>
  </si>
  <si>
    <t>区分A</t>
    <rPh sb="0" eb="2">
      <t>クブン</t>
    </rPh>
    <phoneticPr fontId="12"/>
  </si>
  <si>
    <t>区分B</t>
    <rPh sb="0" eb="2">
      <t>クブン</t>
    </rPh>
    <phoneticPr fontId="12"/>
  </si>
  <si>
    <t>申請額</t>
    <rPh sb="0" eb="3">
      <t>シンセイガク</t>
    </rPh>
    <phoneticPr fontId="12"/>
  </si>
  <si>
    <t>支出予定額</t>
    <rPh sb="0" eb="5">
      <t>シシュツヨテイガク</t>
    </rPh>
    <phoneticPr fontId="12"/>
  </si>
  <si>
    <t>支出予定額
(A)</t>
    <rPh sb="0" eb="2">
      <t>シシュツ</t>
    </rPh>
    <rPh sb="2" eb="4">
      <t>ヨテイ</t>
    </rPh>
    <rPh sb="4" eb="5">
      <t>ガク</t>
    </rPh>
    <phoneticPr fontId="24"/>
  </si>
  <si>
    <t>支出予定額
（B)</t>
    <rPh sb="0" eb="4">
      <t>シシュツヨテイ</t>
    </rPh>
    <rPh sb="4" eb="5">
      <t>ガク</t>
    </rPh>
    <phoneticPr fontId="12"/>
  </si>
  <si>
    <t>申請額
（A)</t>
    <rPh sb="0" eb="3">
      <t>シンセイガク</t>
    </rPh>
    <phoneticPr fontId="12"/>
  </si>
  <si>
    <t>申請額
（B)</t>
    <rPh sb="0" eb="3">
      <t>シンセイガク</t>
    </rPh>
    <phoneticPr fontId="12"/>
  </si>
  <si>
    <t>申請台数
（A)</t>
    <rPh sb="0" eb="4">
      <t>シンセイダイスウ</t>
    </rPh>
    <phoneticPr fontId="12"/>
  </si>
  <si>
    <t>申請台数
（B）</t>
    <rPh sb="0" eb="2">
      <t>シンセイ</t>
    </rPh>
    <rPh sb="2" eb="4">
      <t>ダイスウ</t>
    </rPh>
    <phoneticPr fontId="12"/>
  </si>
  <si>
    <t>支出予定額
（A＋B）</t>
    <rPh sb="0" eb="5">
      <t>シシュツヨテイガク</t>
    </rPh>
    <phoneticPr fontId="12"/>
  </si>
  <si>
    <t>【A.重点分野に該当するテクノロジー】　【Ｂ．その他の機器】</t>
    <phoneticPr fontId="12"/>
  </si>
  <si>
    <t>【B．バックオフィスソフト】</t>
    <phoneticPr fontId="24"/>
  </si>
  <si>
    <t>ソフト名</t>
    <rPh sb="3" eb="4">
      <t>メイ</t>
    </rPh>
    <phoneticPr fontId="24"/>
  </si>
  <si>
    <t>ソフト名</t>
    <rPh sb="3" eb="4">
      <t>メイ</t>
    </rPh>
    <phoneticPr fontId="12"/>
  </si>
  <si>
    <t>支出予定額</t>
    <phoneticPr fontId="12"/>
  </si>
  <si>
    <t>支援内容</t>
    <rPh sb="0" eb="2">
      <t>シエン</t>
    </rPh>
    <rPh sb="2" eb="4">
      <t>ナイヨウ</t>
    </rPh>
    <phoneticPr fontId="12"/>
  </si>
  <si>
    <t>「はい」か「いいえ」を選択</t>
    <phoneticPr fontId="12"/>
  </si>
  <si>
    <t>交付申請額</t>
    <rPh sb="0" eb="5">
      <t>コウフシンセイガク</t>
    </rPh>
    <phoneticPr fontId="12"/>
  </si>
  <si>
    <t>支出予定額</t>
    <rPh sb="0" eb="2">
      <t>シシュツ</t>
    </rPh>
    <rPh sb="2" eb="5">
      <t>ヨテイガク</t>
    </rPh>
    <phoneticPr fontId="12"/>
  </si>
  <si>
    <t>消費税を含めて申請しますか？</t>
    <phoneticPr fontId="12"/>
  </si>
  <si>
    <t>Eを申請する場合のみ</t>
    <rPh sb="2" eb="4">
      <t>シンセイ</t>
    </rPh>
    <rPh sb="6" eb="8">
      <t>バアイ</t>
    </rPh>
    <phoneticPr fontId="12"/>
  </si>
  <si>
    <t>Eを申請する場合「○」を選択【Eを申請しない場合は、灰色表示（入力不要）】</t>
    <phoneticPr fontId="12"/>
  </si>
  <si>
    <t>令和8年度中に「ケアプランデータ連携システム」により5事業所以上とデータ連携を実施しますか？</t>
    <rPh sb="0" eb="2">
      <t>レイワ</t>
    </rPh>
    <rPh sb="3" eb="5">
      <t>ネンド</t>
    </rPh>
    <rPh sb="5" eb="6">
      <t>チュウ</t>
    </rPh>
    <rPh sb="16" eb="18">
      <t>レンケイ</t>
    </rPh>
    <rPh sb="27" eb="30">
      <t>ジギョウショ</t>
    </rPh>
    <rPh sb="30" eb="32">
      <t>イジョウ</t>
    </rPh>
    <rPh sb="36" eb="38">
      <t>レンケイ</t>
    </rPh>
    <rPh sb="39" eb="41">
      <t>ジッシ</t>
    </rPh>
    <phoneticPr fontId="12"/>
  </si>
  <si>
    <t>基準額</t>
    <rPh sb="0" eb="3">
      <t>キジュンガク</t>
    </rPh>
    <phoneticPr fontId="12"/>
  </si>
  <si>
    <r>
      <t>申請するパッケージ型の導入費の経費に、</t>
    </r>
    <r>
      <rPr>
        <u/>
        <sz val="11"/>
        <color theme="1"/>
        <rFont val="ＭＳ Ｐゴシック"/>
        <family val="3"/>
        <charset val="128"/>
      </rPr>
      <t>介護ソフトの</t>
    </r>
    <r>
      <rPr>
        <sz val="11"/>
        <color theme="1"/>
        <rFont val="ＭＳ Ｐゴシック"/>
        <family val="3"/>
        <charset val="128"/>
      </rPr>
      <t>情報端末費用や付帯経費は含まれますか。</t>
    </r>
    <rPh sb="9" eb="10">
      <t>ガタ</t>
    </rPh>
    <rPh sb="11" eb="14">
      <t>ドウニュウヒ</t>
    </rPh>
    <rPh sb="15" eb="17">
      <t>ケイヒ</t>
    </rPh>
    <phoneticPr fontId="12"/>
  </si>
  <si>
    <t>「移乗支援」又は「入浴支援」「介護業務支援のインカム」に該当する機器または「その他の機器」</t>
    <rPh sb="1" eb="3">
      <t>イジョウ</t>
    </rPh>
    <rPh sb="3" eb="5">
      <t>シエン</t>
    </rPh>
    <rPh sb="6" eb="7">
      <t>マタ</t>
    </rPh>
    <rPh sb="9" eb="11">
      <t>ニュウヨク</t>
    </rPh>
    <rPh sb="11" eb="13">
      <t>シエン</t>
    </rPh>
    <rPh sb="28" eb="30">
      <t>ガイトウ</t>
    </rPh>
    <rPh sb="32" eb="34">
      <t>キキ</t>
    </rPh>
    <rPh sb="40" eb="41">
      <t>ホカ</t>
    </rPh>
    <rPh sb="42" eb="44">
      <t>キキ</t>
    </rPh>
    <phoneticPr fontId="12"/>
  </si>
  <si>
    <t>　４　福岡県働きやすい介護職場認証制度による認証を受けた事業所は、（Ｅ）×０．３とする。</t>
    <phoneticPr fontId="12"/>
  </si>
  <si>
    <t>【介護ロボットの導入（第４条第一号及び同条第二号（バックオフィスソフトを除く）に掲げる事業のうち介護ロボット・その他の機器を導入する事業）】</t>
    <phoneticPr fontId="12"/>
  </si>
  <si>
    <t>F_１－２（３）</t>
  </si>
  <si>
    <t>F_１－２（３）</t>
    <phoneticPr fontId="12"/>
  </si>
  <si>
    <t>G_１－２（４）</t>
    <phoneticPr fontId="12"/>
  </si>
  <si>
    <t>H_１－２（５）</t>
    <phoneticPr fontId="12"/>
  </si>
  <si>
    <t>「C.バックオフィスソフト」を申請する場合、作成が必要です。</t>
    <phoneticPr fontId="12"/>
  </si>
  <si>
    <t>「Ｅ.介護テクノロジーのパッケージ型の導入」を申請する場合、作成が必要です。</t>
    <rPh sb="3" eb="5">
      <t>カイゴ</t>
    </rPh>
    <rPh sb="17" eb="18">
      <t>ガタ</t>
    </rPh>
    <rPh sb="19" eb="21">
      <t>ドウニュウ</t>
    </rPh>
    <phoneticPr fontId="12"/>
  </si>
  <si>
    <t>「F.導入支援と一体的に行う業務改善支援」を申請する場合、作成が必要です。</t>
    <rPh sb="3" eb="5">
      <t>ドウニュウ</t>
    </rPh>
    <rPh sb="5" eb="7">
      <t>シエン</t>
    </rPh>
    <rPh sb="8" eb="11">
      <t>イッタイテキ</t>
    </rPh>
    <rPh sb="12" eb="13">
      <t>オコナ</t>
    </rPh>
    <rPh sb="14" eb="16">
      <t>ギョウム</t>
    </rPh>
    <rPh sb="16" eb="18">
      <t>カイゼン</t>
    </rPh>
    <rPh sb="18" eb="20">
      <t>シエン</t>
    </rPh>
    <phoneticPr fontId="12"/>
  </si>
  <si>
    <t>Ｂ．「TAIS」に掲載されていないその他の機器</t>
    <rPh sb="9" eb="11">
      <t>ケイサイ</t>
    </rPh>
    <rPh sb="19" eb="20">
      <t>ホカ</t>
    </rPh>
    <rPh sb="21" eb="23">
      <t>キキ</t>
    </rPh>
    <phoneticPr fontId="12"/>
  </si>
  <si>
    <t>Ｄ．「TAIS」に掲載されているまたはこれと機能等が同水準の介護ソフト</t>
    <rPh sb="30" eb="32">
      <t>カイゴ</t>
    </rPh>
    <phoneticPr fontId="12"/>
  </si>
  <si>
    <t>　　　　該当するものを「○」を選択</t>
    <rPh sb="4" eb="6">
      <t>ガイトウ</t>
    </rPh>
    <rPh sb="15" eb="17">
      <t>センタク</t>
    </rPh>
    <phoneticPr fontId="12"/>
  </si>
  <si>
    <t>　４　職員数に応じて必要なライセンス数が変動するなど、職員数により合計金額が変動する契約の場合は、職員数に応じた基準額、それ以外の方式
　　　の契約の場合は一律２５０万円を基準額とする。また、第４条第１号で示す機器等のうちTAISで「介護業務支援」に掲載されている「介護ソフト」、
　　　又は第４条第２号イで示す機器のうち、TAISで「介護業務支援」に掲載されている「介護ソフト」と同水準と判断された機器の導入に伴い一体的
　　　に使用するためのタブレット端末の購入やWi-Fi環境整備を実施する場合、基準額に１５万円を加算する。なお、別表２の①に定める事業所であって、
　　　令和８年度中に「ケアプランデータ連携システム」（「介護保険資格確認等WEBサービス」に統合された場合は当該サービス）により５事業所以上と
　　　データ連携を実施する場合は、基準額に５万円を加算する。</t>
    <phoneticPr fontId="12"/>
  </si>
  <si>
    <t>　４　　第４条第１号で示す機器等のうちTAISで「介護業務支援」に掲載されている「介護ソフト」、又は第４条第２号イで示す機器のうち、TAISで「介護業務支援」に掲載されている
　　　　「介護ソフト」と同水準と判断された機器の導入に伴い一体的に使用するためのタブレット端末の購入やWi-Fi環境整備を実施する場合、基準額に１５万円を加算する。</t>
    <phoneticPr fontId="12"/>
  </si>
  <si>
    <t>令和８年度介護DX支援事業費補助金交付申請書　作成にあたっての説明</t>
    <rPh sb="0" eb="2">
      <t>レイワ</t>
    </rPh>
    <rPh sb="3" eb="5">
      <t>ネンド</t>
    </rPh>
    <rPh sb="5" eb="7">
      <t>カイゴ</t>
    </rPh>
    <rPh sb="9" eb="11">
      <t>シエン</t>
    </rPh>
    <rPh sb="11" eb="14">
      <t>ジギョウヒ</t>
    </rPh>
    <rPh sb="14" eb="17">
      <t>ホジョキン</t>
    </rPh>
    <rPh sb="17" eb="19">
      <t>コウフ</t>
    </rPh>
    <rPh sb="19" eb="21">
      <t>シンセイ</t>
    </rPh>
    <rPh sb="21" eb="22">
      <t>ショ</t>
    </rPh>
    <rPh sb="23" eb="25">
      <t>サクセイ</t>
    </rPh>
    <rPh sb="31" eb="33">
      <t>セツメイ</t>
    </rPh>
    <phoneticPr fontId="24"/>
  </si>
  <si>
    <r>
      <t>　令和８年度介護DX支援事業費補助金交付申請書の作成方法です。
　</t>
    </r>
    <r>
      <rPr>
        <u/>
        <sz val="14"/>
        <color theme="1"/>
        <rFont val="ＭＳ Ｐゴシック"/>
        <family val="3"/>
        <charset val="128"/>
        <scheme val="minor"/>
      </rPr>
      <t>本様式にご入力いただく前に、</t>
    </r>
    <r>
      <rPr>
        <b/>
        <u/>
        <sz val="14"/>
        <color theme="1"/>
        <rFont val="ＭＳ Ｐゴシック"/>
        <family val="3"/>
        <charset val="128"/>
        <scheme val="minor"/>
      </rPr>
      <t>「補助対象経費算出シート」を用いて補助対象額を算出</t>
    </r>
    <r>
      <rPr>
        <u/>
        <sz val="14"/>
        <color theme="1"/>
        <rFont val="ＭＳ Ｐゴシック"/>
        <family val="3"/>
        <charset val="128"/>
        <scheme val="minor"/>
      </rPr>
      <t xml:space="preserve">していただき、その結果を本様式にご入力ください。
</t>
    </r>
    <r>
      <rPr>
        <sz val="14"/>
        <color theme="1"/>
        <rFont val="ＭＳ Ｐゴシック"/>
        <family val="3"/>
        <charset val="128"/>
        <scheme val="minor"/>
      </rPr>
      <t>　</t>
    </r>
    <r>
      <rPr>
        <u/>
        <sz val="14"/>
        <color theme="1"/>
        <rFont val="ＭＳ Ｐゴシック"/>
        <family val="3"/>
        <charset val="128"/>
        <scheme val="minor"/>
      </rPr>
      <t>また、申請に当たっては</t>
    </r>
    <r>
      <rPr>
        <b/>
        <u/>
        <sz val="14"/>
        <color theme="1"/>
        <rFont val="ＭＳ Ｐゴシック"/>
        <family val="3"/>
        <charset val="128"/>
        <scheme val="minor"/>
      </rPr>
      <t>「令和８年度福岡県介護ＤＸ支援事業費補助金実施要領」を熟読の上、ご申請ください</t>
    </r>
    <r>
      <rPr>
        <u/>
        <sz val="14"/>
        <color theme="1"/>
        <rFont val="ＭＳ Ｐゴシック"/>
        <family val="3"/>
        <charset val="128"/>
        <scheme val="minor"/>
      </rPr>
      <t>。</t>
    </r>
    <rPh sb="1" eb="3">
      <t>レイワ</t>
    </rPh>
    <rPh sb="4" eb="6">
      <t>ネンド</t>
    </rPh>
    <rPh sb="6" eb="8">
      <t>カイゴ</t>
    </rPh>
    <rPh sb="10" eb="12">
      <t>シエン</t>
    </rPh>
    <rPh sb="12" eb="15">
      <t>ジギョウヒ</t>
    </rPh>
    <rPh sb="15" eb="18">
      <t>ホジョキン</t>
    </rPh>
    <rPh sb="18" eb="20">
      <t>コウフ</t>
    </rPh>
    <rPh sb="20" eb="23">
      <t>シンセイショ</t>
    </rPh>
    <rPh sb="24" eb="26">
      <t>サクセイ</t>
    </rPh>
    <rPh sb="26" eb="28">
      <t>ホウホウ</t>
    </rPh>
    <rPh sb="33" eb="34">
      <t>ホン</t>
    </rPh>
    <rPh sb="34" eb="36">
      <t>ヨウシキ</t>
    </rPh>
    <rPh sb="38" eb="40">
      <t>ニュウリョク</t>
    </rPh>
    <rPh sb="44" eb="45">
      <t>マエ</t>
    </rPh>
    <rPh sb="48" eb="50">
      <t>ホジョ</t>
    </rPh>
    <rPh sb="50" eb="52">
      <t>タイショウ</t>
    </rPh>
    <rPh sb="52" eb="54">
      <t>ケイヒ</t>
    </rPh>
    <rPh sb="54" eb="56">
      <t>サンシュツ</t>
    </rPh>
    <rPh sb="61" eb="62">
      <t>モチ</t>
    </rPh>
    <rPh sb="64" eb="66">
      <t>ホジョ</t>
    </rPh>
    <rPh sb="66" eb="68">
      <t>タイショウ</t>
    </rPh>
    <rPh sb="68" eb="69">
      <t>ガク</t>
    </rPh>
    <rPh sb="70" eb="72">
      <t>サンシュツ</t>
    </rPh>
    <rPh sb="81" eb="83">
      <t>ケッカ</t>
    </rPh>
    <rPh sb="84" eb="85">
      <t>ホン</t>
    </rPh>
    <rPh sb="85" eb="87">
      <t>ヨウシキ</t>
    </rPh>
    <rPh sb="89" eb="91">
      <t>ニュウリョク</t>
    </rPh>
    <rPh sb="101" eb="103">
      <t>シンセイ</t>
    </rPh>
    <rPh sb="104" eb="105">
      <t>ア</t>
    </rPh>
    <rPh sb="110" eb="112">
      <t>レイワ</t>
    </rPh>
    <rPh sb="113" eb="115">
      <t>ネンド</t>
    </rPh>
    <rPh sb="115" eb="118">
      <t>フクオカケン</t>
    </rPh>
    <rPh sb="118" eb="120">
      <t>カイゴ</t>
    </rPh>
    <rPh sb="122" eb="124">
      <t>シエン</t>
    </rPh>
    <rPh sb="124" eb="126">
      <t>ジギョウ</t>
    </rPh>
    <rPh sb="126" eb="127">
      <t>ヒ</t>
    </rPh>
    <rPh sb="127" eb="130">
      <t>ホジョキン</t>
    </rPh>
    <rPh sb="130" eb="132">
      <t>ジッシ</t>
    </rPh>
    <rPh sb="132" eb="134">
      <t>ヨウリョウ</t>
    </rPh>
    <rPh sb="136" eb="138">
      <t>ジュクドク</t>
    </rPh>
    <rPh sb="139" eb="140">
      <t>ウエ</t>
    </rPh>
    <rPh sb="142" eb="144">
      <t>シンセイ</t>
    </rPh>
    <phoneticPr fontId="24"/>
  </si>
  <si>
    <t>「D.介護ソフト」を申請する場合、作成が必要です。</t>
    <rPh sb="3" eb="5">
      <t>カイゴ</t>
    </rPh>
    <phoneticPr fontId="12"/>
  </si>
  <si>
    <t>・移乗支援の場面で使用する生産性向上に資する福祉用具　（スライディングボード、スライディングシート、スライディンググローブ、スリングシート）</t>
    <phoneticPr fontId="12"/>
  </si>
  <si>
    <t>・移乗支援の場面で使用する生産性向上に資する車いす（アームサポート・フットサポートの跳ね上げ・取り外し機能付き車いす、リクライニング型車いす、ティルト・リクライニング型車いす）</t>
    <phoneticPr fontId="12"/>
  </si>
  <si>
    <t>・移乗や移動を支援する機器でありに「TAIS」に介護テクノロジーとして掲載されていない機器
　（床走行式リフト、天井吊り下げリフト）</t>
    <phoneticPr fontId="12"/>
  </si>
  <si>
    <t>福岡県介護DX支援センターが主催するセミナーへの参加を予定している又は、オンデマンド配信動画を視聴すること。</t>
    <phoneticPr fontId="12"/>
  </si>
  <si>
    <r>
      <t>厚生労働省委託事業による</t>
    </r>
    <r>
      <rPr>
        <u/>
        <sz val="11"/>
        <rFont val="ＭＳ Ｐゴシック"/>
        <family val="3"/>
        <charset val="128"/>
      </rPr>
      <t>Ⅰ又はⅡ</t>
    </r>
    <r>
      <rPr>
        <sz val="11"/>
        <rFont val="ＭＳ Ｐゴシック"/>
        <family val="3"/>
        <charset val="128"/>
      </rPr>
      <t>の研修を受講（予定も含む）すること。
Ⅰ．「生産性向上ビギナーセミナー」及び「生産性向上フォローアップセミナー」
Ⅱ．「デジタル中核人材養成研修」</t>
    </r>
    <rPh sb="20" eb="22">
      <t>ジュコウ</t>
    </rPh>
    <rPh sb="23" eb="25">
      <t>ヨテイ</t>
    </rPh>
    <rPh sb="26" eb="27">
      <t>フク</t>
    </rPh>
    <phoneticPr fontId="12"/>
  </si>
  <si>
    <t>「ケアプランデータ連携システム」のデータ連携を実施する又は実施していること。</t>
    <rPh sb="9" eb="11">
      <t>レンケイ</t>
    </rPh>
    <rPh sb="20" eb="22">
      <t>レンケイ</t>
    </rPh>
    <rPh sb="23" eb="25">
      <t>ジッシ</t>
    </rPh>
    <rPh sb="27" eb="28">
      <t>マタ</t>
    </rPh>
    <rPh sb="29" eb="31">
      <t>ジッシ</t>
    </rPh>
    <phoneticPr fontId="12"/>
  </si>
  <si>
    <t>③A.介護テクノロジー、B.その他の機器を申請する場合は回答してください。</t>
    <rPh sb="3" eb="5">
      <t>カイゴ</t>
    </rPh>
    <rPh sb="16" eb="17">
      <t>タ</t>
    </rPh>
    <rPh sb="18" eb="20">
      <t>キキ</t>
    </rPh>
    <rPh sb="21" eb="23">
      <t>シンセイ</t>
    </rPh>
    <rPh sb="25" eb="27">
      <t>バアイ</t>
    </rPh>
    <rPh sb="28" eb="30">
      <t>カイトウ</t>
    </rPh>
    <phoneticPr fontId="12"/>
  </si>
  <si>
    <t>スリングシートの枚数</t>
    <rPh sb="8" eb="10">
      <t>マイスウ</t>
    </rPh>
    <phoneticPr fontId="24"/>
  </si>
  <si>
    <t>アームサポート・フットサポートの跳ね上げ・取り外し機能付き車いす</t>
    <phoneticPr fontId="12"/>
  </si>
  <si>
    <t>リクライニング型車いす</t>
    <phoneticPr fontId="12"/>
  </si>
  <si>
    <t>ティルト・リクライニング型車いす</t>
    <phoneticPr fontId="12"/>
  </si>
  <si>
    <t>「A.介護ロボット」または「Bその他の機器」を申請する場合、作成が必要です。</t>
    <rPh sb="3" eb="5">
      <t>カイゴ</t>
    </rPh>
    <rPh sb="23" eb="25">
      <t>シンセイ</t>
    </rPh>
    <rPh sb="27" eb="29">
      <t>バアイ</t>
    </rPh>
    <rPh sb="30" eb="32">
      <t>サクセイ</t>
    </rPh>
    <rPh sb="33" eb="35">
      <t>ヒツヨウ</t>
    </rPh>
    <phoneticPr fontId="24"/>
  </si>
  <si>
    <t>「B.その他の機器」のうち、以下の福祉用具を申請する場合、作成が必要です。
・移乗支援の場面で使用する生産性向上に資する福祉用具（スライディングボード、スライディングシート、スライディンググローブ、スリングシート）
・移乗支援の場面で使用する生産性向上に資する車いす（アームサポート・フットサポートの跳ね上げ・取り外し機能付き車いす、リクライニング型車いす、ティルト・リクライニング型車いす）</t>
    <rPh sb="14" eb="16">
      <t>イカ</t>
    </rPh>
    <rPh sb="17" eb="21">
      <t>フクシヨウグ</t>
    </rPh>
    <rPh sb="39" eb="43">
      <t>イジョウシエン</t>
    </rPh>
    <rPh sb="44" eb="46">
      <t>バメン</t>
    </rPh>
    <rPh sb="47" eb="49">
      <t>シヨウ</t>
    </rPh>
    <rPh sb="51" eb="54">
      <t>セイサンセイ</t>
    </rPh>
    <rPh sb="54" eb="56">
      <t>コウジョウ</t>
    </rPh>
    <rPh sb="57" eb="58">
      <t>シ</t>
    </rPh>
    <rPh sb="60" eb="64">
      <t>フクシヨウグ</t>
    </rPh>
    <phoneticPr fontId="12"/>
  </si>
  <si>
    <r>
      <rPr>
        <b/>
        <sz val="11"/>
        <color theme="1"/>
        <rFont val="ＭＳ Ｐゴシック"/>
        <family val="3"/>
        <charset val="128"/>
      </rPr>
      <t>「A.介護ロボット」</t>
    </r>
    <r>
      <rPr>
        <sz val="11"/>
        <color theme="1"/>
        <rFont val="ＭＳ Ｐゴシック"/>
        <family val="3"/>
        <charset val="128"/>
      </rPr>
      <t>を申請しますか？</t>
    </r>
    <rPh sb="3" eb="5">
      <t>カイゴ</t>
    </rPh>
    <rPh sb="11" eb="13">
      <t>シンセイ</t>
    </rPh>
    <phoneticPr fontId="12"/>
  </si>
  <si>
    <r>
      <rPr>
        <b/>
        <sz val="11"/>
        <color theme="1"/>
        <rFont val="ＭＳ Ｐゴシック"/>
        <family val="3"/>
        <charset val="128"/>
      </rPr>
      <t>「B.その他の機器」</t>
    </r>
    <r>
      <rPr>
        <sz val="11"/>
        <color theme="1"/>
        <rFont val="ＭＳ Ｐゴシック"/>
        <family val="3"/>
        <charset val="128"/>
      </rPr>
      <t xml:space="preserve">を申請しますか？ </t>
    </r>
    <rPh sb="5" eb="6">
      <t>タ</t>
    </rPh>
    <rPh sb="7" eb="9">
      <t>キキ</t>
    </rPh>
    <rPh sb="11" eb="13">
      <t>シンセイ</t>
    </rPh>
    <phoneticPr fontId="12"/>
  </si>
  <si>
    <r>
      <rPr>
        <b/>
        <sz val="11"/>
        <color theme="1"/>
        <rFont val="ＭＳ Ｐゴシック"/>
        <family val="3"/>
        <charset val="128"/>
      </rPr>
      <t>「E.介護テクノロジーのパッケージ型の導入」</t>
    </r>
    <r>
      <rPr>
        <sz val="11"/>
        <color theme="1"/>
        <rFont val="ＭＳ Ｐゴシック"/>
        <family val="3"/>
        <charset val="128"/>
      </rPr>
      <t>を申請しますか？</t>
    </r>
    <rPh sb="3" eb="5">
      <t>カイゴ</t>
    </rPh>
    <rPh sb="17" eb="18">
      <t>ガタ</t>
    </rPh>
    <rPh sb="19" eb="21">
      <t>ドウニュウ</t>
    </rPh>
    <rPh sb="23" eb="25">
      <t>シンセイ</t>
    </rPh>
    <phoneticPr fontId="12"/>
  </si>
  <si>
    <r>
      <rPr>
        <b/>
        <sz val="11"/>
        <color theme="1"/>
        <rFont val="ＭＳ Ｐゴシック"/>
        <family val="3"/>
        <charset val="128"/>
      </rPr>
      <t>「F.導入支援と一体的に行う業務改善支援」</t>
    </r>
    <r>
      <rPr>
        <sz val="11"/>
        <color theme="1"/>
        <rFont val="ＭＳ Ｐゴシック"/>
        <family val="3"/>
        <charset val="128"/>
      </rPr>
      <t>を申請しますか？</t>
    </r>
    <rPh sb="3" eb="5">
      <t>ドウニュウ</t>
    </rPh>
    <rPh sb="5" eb="7">
      <t>シエン</t>
    </rPh>
    <rPh sb="8" eb="10">
      <t>イッタイ</t>
    </rPh>
    <rPh sb="10" eb="11">
      <t>テキ</t>
    </rPh>
    <rPh sb="12" eb="13">
      <t>オコナ</t>
    </rPh>
    <rPh sb="14" eb="16">
      <t>ギョウム</t>
    </rPh>
    <rPh sb="16" eb="18">
      <t>カイゼン</t>
    </rPh>
    <rPh sb="18" eb="20">
      <t>シエン</t>
    </rPh>
    <rPh sb="22" eb="24">
      <t>シンセイ</t>
    </rPh>
    <phoneticPr fontId="12"/>
  </si>
  <si>
    <t>「はい」か「いいえ」を選択【Dを申請しない場合は、灰色表示（入力不要）】</t>
    <rPh sb="11" eb="13">
      <t>センタク</t>
    </rPh>
    <rPh sb="30" eb="32">
      <t>ニュウリョク</t>
    </rPh>
    <rPh sb="32" eb="34">
      <t>フヨウ</t>
    </rPh>
    <phoneticPr fontId="12"/>
  </si>
  <si>
    <t>「はい」か「いいえ」を選択【Dを申請しない場合は、灰色表示（入力不要）】</t>
    <phoneticPr fontId="12"/>
  </si>
  <si>
    <r>
      <rPr>
        <sz val="11"/>
        <color theme="1"/>
        <rFont val="ＭＳ Ｐゴシック"/>
        <family val="3"/>
        <charset val="128"/>
      </rPr>
      <t>要領の別表①に該当する事業所は設問</t>
    </r>
    <r>
      <rPr>
        <sz val="11"/>
        <rFont val="ＭＳ Ｐゴシック"/>
        <family val="3"/>
        <charset val="128"/>
      </rPr>
      <t>内容に応じて「はい」か「いいえ」を選択</t>
    </r>
    <rPh sb="0" eb="2">
      <t>ヨウリョウ</t>
    </rPh>
    <rPh sb="3" eb="5">
      <t>ベッピョウ</t>
    </rPh>
    <rPh sb="7" eb="9">
      <t>ガイトウ</t>
    </rPh>
    <rPh sb="11" eb="14">
      <t>ジギョウショ</t>
    </rPh>
    <phoneticPr fontId="12"/>
  </si>
  <si>
    <t>福岡県庁ＨＰに掲載しているノーリフティングケアの実践報告会又は取組報告の動画を視聴すること、及びノーリフティングケアへの取組に関する計画書を作成・提出すること。</t>
    <rPh sb="70" eb="72">
      <t>サクセイ</t>
    </rPh>
    <phoneticPr fontId="12"/>
  </si>
  <si>
    <t>Bを申請する場合は「○」を選択</t>
    <phoneticPr fontId="12"/>
  </si>
  <si>
    <t>「はい」か「いいえ」を選択
※現在、R8年度に新規に申請中の場合は「いいえ」となります。</t>
    <rPh sb="15" eb="17">
      <t>ゲンザイ</t>
    </rPh>
    <rPh sb="20" eb="22">
      <t>ネンド</t>
    </rPh>
    <rPh sb="23" eb="25">
      <t>シンキ</t>
    </rPh>
    <rPh sb="26" eb="28">
      <t>シンセイ</t>
    </rPh>
    <rPh sb="28" eb="29">
      <t>チュウ</t>
    </rPh>
    <rPh sb="30" eb="32">
      <t>バアイ</t>
    </rPh>
    <phoneticPr fontId="12"/>
  </si>
  <si>
    <t>C（バックオフィスソフト）を申請する場合は「○」を選択</t>
    <phoneticPr fontId="12"/>
  </si>
  <si>
    <t>Eを申請する場合は「○」を選択</t>
    <phoneticPr fontId="12"/>
  </si>
  <si>
    <t>設問内容に応じて「はい」か「いいえ」を選択</t>
    <rPh sb="0" eb="2">
      <t>セツモン</t>
    </rPh>
    <phoneticPr fontId="12"/>
  </si>
  <si>
    <t>Fを申請する場合は「○」を選択【A～Eのいずれかを申請しない場合は、灰色表示（申請不可）】</t>
    <rPh sb="39" eb="41">
      <t>シンセイ</t>
    </rPh>
    <rPh sb="41" eb="43">
      <t>フカ</t>
    </rPh>
    <phoneticPr fontId="12"/>
  </si>
  <si>
    <t>令和８年度福岡県介護ＤＸ支援事業費補助金交付申請書</t>
    <rPh sb="0" eb="2">
      <t>レイワ</t>
    </rPh>
    <rPh sb="3" eb="5">
      <t>ネンド</t>
    </rPh>
    <rPh sb="5" eb="8">
      <t>フクオカケン</t>
    </rPh>
    <rPh sb="8" eb="10">
      <t>カイゴ</t>
    </rPh>
    <rPh sb="12" eb="14">
      <t>シエン</t>
    </rPh>
    <rPh sb="14" eb="17">
      <t>ジギョウヒ</t>
    </rPh>
    <rPh sb="17" eb="20">
      <t>ホジョキン</t>
    </rPh>
    <rPh sb="20" eb="22">
      <t>コウフ</t>
    </rPh>
    <rPh sb="22" eb="25">
      <t>シンセイショ</t>
    </rPh>
    <phoneticPr fontId="24"/>
  </si>
  <si>
    <t>利用定員数を入力【AまたはBを申請しない場合は、黒色表示（入力不要）】</t>
    <rPh sb="0" eb="2">
      <t>リヨウ</t>
    </rPh>
    <rPh sb="2" eb="4">
      <t>テイイン</t>
    </rPh>
    <rPh sb="4" eb="5">
      <t>スウ</t>
    </rPh>
    <rPh sb="6" eb="8">
      <t>ニュウリョク</t>
    </rPh>
    <phoneticPr fontId="12"/>
  </si>
  <si>
    <t>Ａ．インカム、「TAIS」に掲載されているまたはこれと機能等が同水準の介護テクノロジー</t>
    <phoneticPr fontId="12"/>
  </si>
  <si>
    <t>Ａ.移乗支援・入浴支援・インカム</t>
    <rPh sb="2" eb="6">
      <t>イジョウシエン</t>
    </rPh>
    <rPh sb="7" eb="11">
      <t>ニュウヨクシエン</t>
    </rPh>
    <phoneticPr fontId="12"/>
  </si>
  <si>
    <t>Ａ.移乗支援・入浴支援・インカム以外の介護ロボット</t>
    <rPh sb="2" eb="6">
      <t>イジョウシエン</t>
    </rPh>
    <rPh sb="7" eb="11">
      <t>ニュウヨクシエン</t>
    </rPh>
    <rPh sb="16" eb="18">
      <t>イガイ</t>
    </rPh>
    <rPh sb="19" eb="21">
      <t>カイゴ</t>
    </rPh>
    <phoneticPr fontId="12"/>
  </si>
  <si>
    <t>Ｂ.その他の機器</t>
    <rPh sb="4" eb="5">
      <t>ホカ</t>
    </rPh>
    <rPh sb="6" eb="8">
      <t>キキ</t>
    </rPh>
    <phoneticPr fontId="12"/>
  </si>
  <si>
    <t>1　機器の設置場所の確認</t>
    <rPh sb="2" eb="4">
      <t>キキ</t>
    </rPh>
    <rPh sb="5" eb="7">
      <t>セッチ</t>
    </rPh>
    <rPh sb="7" eb="9">
      <t>バショ</t>
    </rPh>
    <rPh sb="10" eb="12">
      <t>カクニン</t>
    </rPh>
    <phoneticPr fontId="12"/>
  </si>
  <si>
    <t>B、Ｃを申請する場合のみ　※導入するその他の機器の種別により、条件が異なります。</t>
    <phoneticPr fontId="12"/>
  </si>
  <si>
    <t>認証の有無</t>
    <rPh sb="0" eb="2">
      <t>ニンショウ</t>
    </rPh>
    <rPh sb="3" eb="5">
      <t>ウム</t>
    </rPh>
    <phoneticPr fontId="12"/>
  </si>
  <si>
    <t>認証番号</t>
    <rPh sb="0" eb="4">
      <t>ニンショウバンゴウ</t>
    </rPh>
    <phoneticPr fontId="12"/>
  </si>
  <si>
    <t>⑥介護業務支援(インカム、介護ソフトを除く）</t>
    <rPh sb="1" eb="3">
      <t>カイゴ</t>
    </rPh>
    <rPh sb="3" eb="5">
      <t>ギョウム</t>
    </rPh>
    <rPh sb="5" eb="7">
      <t>シエン</t>
    </rPh>
    <rPh sb="13" eb="15">
      <t>カイゴ</t>
    </rPh>
    <rPh sb="19" eb="20">
      <t>ノゾ</t>
    </rPh>
    <phoneticPr fontId="12"/>
  </si>
  <si>
    <t>⑩インカム</t>
    <phoneticPr fontId="12"/>
  </si>
  <si>
    <t>その他（移乗支援の場面で使用する車いす））</t>
    <rPh sb="16" eb="17">
      <t>クルマ</t>
    </rPh>
    <phoneticPr fontId="12"/>
  </si>
  <si>
    <t>その他（バイタル機器）</t>
    <phoneticPr fontId="12"/>
  </si>
  <si>
    <t>バックオフィスソフト</t>
    <phoneticPr fontId="12"/>
  </si>
  <si>
    <t>介護ソフト</t>
    <phoneticPr fontId="12"/>
  </si>
  <si>
    <t>申請事業所の法人内での優先順位を入力してください。1事業所の場合は入力不要</t>
    <rPh sb="0" eb="2">
      <t>シンセイ</t>
    </rPh>
    <rPh sb="2" eb="5">
      <t>ジギョウショ</t>
    </rPh>
    <rPh sb="6" eb="8">
      <t>ホウジン</t>
    </rPh>
    <rPh sb="8" eb="9">
      <t>ナイ</t>
    </rPh>
    <rPh sb="11" eb="13">
      <t>ユウセン</t>
    </rPh>
    <rPh sb="13" eb="15">
      <t>ジュンイ</t>
    </rPh>
    <rPh sb="16" eb="18">
      <t>ニュウリョク</t>
    </rPh>
    <rPh sb="26" eb="29">
      <t>ジギョウショ</t>
    </rPh>
    <rPh sb="30" eb="32">
      <t>バアイ</t>
    </rPh>
    <rPh sb="33" eb="35">
      <t>ニュウリョク</t>
    </rPh>
    <rPh sb="35" eb="37">
      <t>フヨウ</t>
    </rPh>
    <phoneticPr fontId="12"/>
  </si>
  <si>
    <t>本補助金の申請日を入力してください。</t>
    <rPh sb="0" eb="1">
      <t>ホン</t>
    </rPh>
    <rPh sb="1" eb="4">
      <t>ホジョキン</t>
    </rPh>
    <rPh sb="5" eb="7">
      <t>シンセイ</t>
    </rPh>
    <rPh sb="7" eb="8">
      <t>ビ</t>
    </rPh>
    <rPh sb="9" eb="11">
      <t>ニュウリョク</t>
    </rPh>
    <phoneticPr fontId="12"/>
  </si>
  <si>
    <r>
      <rPr>
        <b/>
        <sz val="11"/>
        <color theme="1"/>
        <rFont val="ＭＳ Ｐゴシック"/>
        <family val="3"/>
        <charset val="128"/>
      </rPr>
      <t>「D.介護ソフト」</t>
    </r>
    <r>
      <rPr>
        <sz val="11"/>
        <color theme="1"/>
        <rFont val="ＭＳ Ｐゴシック"/>
        <family val="3"/>
        <charset val="128"/>
      </rPr>
      <t>を申請しますか？</t>
    </r>
    <rPh sb="3" eb="5">
      <t>カイゴ</t>
    </rPh>
    <rPh sb="10" eb="12">
      <t>シンセイ</t>
    </rPh>
    <phoneticPr fontId="12"/>
  </si>
  <si>
    <r>
      <rPr>
        <b/>
        <sz val="11"/>
        <rFont val="ＭＳ Ｐゴシック"/>
        <family val="3"/>
        <charset val="128"/>
      </rPr>
      <t>「C.バックオフィスソフト　（電子サインシステム、給与・勤怠管理等）」を</t>
    </r>
    <r>
      <rPr>
        <sz val="11"/>
        <rFont val="ＭＳ Ｐゴシック"/>
        <family val="3"/>
        <charset val="128"/>
      </rPr>
      <t>申請しますか。</t>
    </r>
    <rPh sb="36" eb="38">
      <t>シンセイ</t>
    </rPh>
    <phoneticPr fontId="12"/>
  </si>
  <si>
    <t>　　　　該当するどちらかで「○」を選択【対象外の導入機器の場合は、灰色表示（入力不要）】</t>
    <phoneticPr fontId="12"/>
  </si>
  <si>
    <t>「○」を選択【対象外の導入機器の場合は、灰色表示（入力不要）】</t>
    <phoneticPr fontId="12"/>
  </si>
  <si>
    <t>区</t>
  </si>
  <si>
    <t>導入事業所の職員数を入力してください。
※職員数の考え方は、「令和８年度介護DX支援事業費補助金実施要領」の１０ページを参照してください。</t>
    <phoneticPr fontId="12"/>
  </si>
  <si>
    <t>導入事業所の職員数を入力してください。
※職員数の考え方は、「令和８年度介護DX支援事業費補助金実施要領」の１０ページを参照してください。</t>
    <rPh sb="0" eb="2">
      <t>ドウニュウ</t>
    </rPh>
    <rPh sb="2" eb="5">
      <t>ジギョウショ</t>
    </rPh>
    <rPh sb="6" eb="9">
      <t>ショクインスウ</t>
    </rPh>
    <rPh sb="10" eb="12">
      <t>ニュウリョク</t>
    </rPh>
    <rPh sb="21" eb="24">
      <t>ショクインスウ</t>
    </rPh>
    <rPh sb="25" eb="26">
      <t>カンガ</t>
    </rPh>
    <rPh sb="27" eb="28">
      <t>カタ</t>
    </rPh>
    <rPh sb="31" eb="33">
      <t>レイワ</t>
    </rPh>
    <rPh sb="34" eb="36">
      <t>ネンド</t>
    </rPh>
    <rPh sb="36" eb="38">
      <t>カイゴ</t>
    </rPh>
    <rPh sb="40" eb="42">
      <t>シエン</t>
    </rPh>
    <rPh sb="42" eb="48">
      <t>ジギョウヒホジョキン</t>
    </rPh>
    <rPh sb="48" eb="52">
      <t>ジッシヨウリョウ</t>
    </rPh>
    <rPh sb="60" eb="62">
      <t>サンショウ</t>
    </rPh>
    <phoneticPr fontId="12"/>
  </si>
  <si>
    <t>「TAIS」に介護テクノロジーとして掲載されている機器を導入する、又は「TAIS」に介護テクノロジーとして掲載にされている機器を導入していること。</t>
    <rPh sb="25" eb="27">
      <t>キキ</t>
    </rPh>
    <phoneticPr fontId="12"/>
  </si>
  <si>
    <t>福岡県働きやすい介護職場認証制度による認証を取得していますか。
認証を取得している事業所は以下のHPから確認できます。
【福岡県介護情報ひろば】
https://www.fukuoka-caresquare.jp/certifications/office/</t>
    <rPh sb="32" eb="34">
      <t>ニンショウ</t>
    </rPh>
    <rPh sb="35" eb="37">
      <t>シュトク</t>
    </rPh>
    <rPh sb="41" eb="44">
      <t>ジギョウショ</t>
    </rPh>
    <rPh sb="45" eb="47">
      <t>イカ</t>
    </rPh>
    <rPh sb="52" eb="54">
      <t>カクニン</t>
    </rPh>
    <rPh sb="61" eb="64">
      <t>フクオカケン</t>
    </rPh>
    <rPh sb="64" eb="66">
      <t>カイゴ</t>
    </rPh>
    <rPh sb="66" eb="68">
      <t>ジョウホウ</t>
    </rPh>
    <phoneticPr fontId="12"/>
  </si>
  <si>
    <t>7桁の番号です。
認証番号が不明の場合は、以下のHPから確認してください。
【福岡県介護情報ひろば】
https://www.fukuoka-caresquare.jp/certifications/office/</t>
    <rPh sb="1" eb="2">
      <t>ケタ</t>
    </rPh>
    <rPh sb="3" eb="5">
      <t>バンゴウ</t>
    </rPh>
    <rPh sb="9" eb="13">
      <t>ニンショウバンゴウ</t>
    </rPh>
    <rPh sb="14" eb="16">
      <t>フメイ</t>
    </rPh>
    <rPh sb="17" eb="19">
      <t>バアイ</t>
    </rPh>
    <rPh sb="21" eb="23">
      <t>イカ</t>
    </rPh>
    <rPh sb="28" eb="30">
      <t>カクニン</t>
    </rPh>
    <phoneticPr fontId="12"/>
  </si>
  <si>
    <t>質問１
本補助金を活用して導入する機器は、次のいずれかに該当しますか?
●「特定施設入居者生活介護」の指定を受けていない「有料老人ホーム」や「サービス付き高齢者向け住宅」で機器を使用・設置予定
●申請事業所ではなく、利用者宅に機器を据え置いて使用予定</t>
    <rPh sb="0" eb="2">
      <t>シツモン</t>
    </rPh>
    <rPh sb="4" eb="8">
      <t>ホンホジョキン</t>
    </rPh>
    <rPh sb="9" eb="11">
      <t>カツヨウ</t>
    </rPh>
    <rPh sb="13" eb="15">
      <t>ドウニュウ</t>
    </rPh>
    <rPh sb="17" eb="19">
      <t>キキ</t>
    </rPh>
    <rPh sb="21" eb="22">
      <t>ツギ</t>
    </rPh>
    <rPh sb="28" eb="30">
      <t>ガイトウ</t>
    </rPh>
    <rPh sb="86" eb="88">
      <t>キキ</t>
    </rPh>
    <rPh sb="89" eb="91">
      <t>シヨウ</t>
    </rPh>
    <rPh sb="92" eb="94">
      <t>セッチ</t>
    </rPh>
    <rPh sb="94" eb="96">
      <t>ヨテイ</t>
    </rPh>
    <rPh sb="98" eb="100">
      <t>シンセイ</t>
    </rPh>
    <rPh sb="100" eb="103">
      <t>ジギョウショ</t>
    </rPh>
    <rPh sb="113" eb="115">
      <t>キキ</t>
    </rPh>
    <rPh sb="123" eb="125">
      <t>ヨテイ</t>
    </rPh>
    <phoneticPr fontId="12"/>
  </si>
  <si>
    <t xml:space="preserve">【申請できません】
 福岡県介護DX支援事業費補助金Q＆A　①-3,4をご参照ください。
</t>
    <rPh sb="1" eb="3">
      <t>シンセイ</t>
    </rPh>
    <rPh sb="11" eb="14">
      <t>フクオカケン</t>
    </rPh>
    <rPh sb="14" eb="16">
      <t>カイゴ</t>
    </rPh>
    <rPh sb="18" eb="23">
      <t>シエンジギョウヒ</t>
    </rPh>
    <rPh sb="23" eb="26">
      <t>ホジョキン</t>
    </rPh>
    <rPh sb="37" eb="39">
      <t>サンショウ</t>
    </rPh>
    <phoneticPr fontId="12"/>
  </si>
  <si>
    <t>【本様式の入力方法について】
　「A_基本情報入力シート」に入力された内容が、各シートに反映されます。各様式の色付きセルにデータを入力の上、申請書類を作成してください。
（入力内容に基づき、不要な入力欄は灰色で表示されます。灰色のセルは入力の必要はありません。）
ワークシートの入力の順番は、以下を参考にご作成いただきますと、作成が容易となりますのでご参考ください。
　なお、本申請書類は「電子での提出」、「郵送での提出」どちらも必要となりますので、ご留意ください。
　【電子受付の提出先】
　 https://aso-education.form.kintoneapp.com/public/r8dx-mail
　【郵送の提出先】
　〒812-0012 福岡市博多区博多駅中央街8-1 博多郵便局留
　麻生教育サービス株式会社 介護ＤＸ支援事業費補助金事務局 宛</t>
    <rPh sb="1" eb="4">
      <t>ホンヨウシキ</t>
    </rPh>
    <rPh sb="5" eb="7">
      <t>ニュウリョク</t>
    </rPh>
    <rPh sb="7" eb="9">
      <t>ホウホウ</t>
    </rPh>
    <rPh sb="86" eb="88">
      <t>ニュウリョク</t>
    </rPh>
    <rPh sb="88" eb="90">
      <t>ナイヨウ</t>
    </rPh>
    <rPh sb="91" eb="92">
      <t>モト</t>
    </rPh>
    <rPh sb="95" eb="97">
      <t>フヨウ</t>
    </rPh>
    <rPh sb="98" eb="100">
      <t>ニュウリョク</t>
    </rPh>
    <rPh sb="100" eb="101">
      <t>ラン</t>
    </rPh>
    <rPh sb="105" eb="107">
      <t>ヒョウジ</t>
    </rPh>
    <rPh sb="118" eb="120">
      <t>ニュウリョク</t>
    </rPh>
    <rPh sb="121" eb="123">
      <t>ヒツヨウ</t>
    </rPh>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</si>
</sst>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411]ggge&quot;年&quot;m&quot;月&quot;d&quot;日&quot;;@"/>
    <numFmt numFmtId="177" formatCode="#,###&quot;円&quot;"/>
    <numFmt numFmtId="178" formatCode="#,##0&quot;円&quot;"/>
    <numFmt numFmtId="179" formatCode="#&quot;人&quot;"/>
    <numFmt numFmtId="180" formatCode="[&lt;=999]000;[&lt;=9999]000\-00;000\-0000"/>
    <numFmt numFmtId="181" formatCode="#,##0&quot;円&quot;_);[Red]\(&quot;¥&quot;#,##0\)"/>
    <numFmt numFmtId="182" formatCode="#,##0_ "/>
    <numFmt numFmtId="183" formatCode="0_ "/>
    <numFmt numFmtId="184" formatCode="0_);[Red]\(0\)"/>
  </numFmts>
  <fonts count="102">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name val="ＭＳ Ｐ明朝"/>
      <family val="1"/>
      <charset val="128"/>
    </font>
    <font>
      <sz val="14"/>
      <name val="ＭＳ 明朝"/>
      <family val="1"/>
      <charset val="128"/>
    </font>
    <font>
      <sz val="11"/>
      <name val="ＭＳ 明朝"/>
      <family val="1"/>
      <charset val="128"/>
    </font>
    <font>
      <sz val="12"/>
      <name val="ＭＳ 明朝"/>
      <family val="1"/>
      <charset val="128"/>
    </font>
    <font>
      <sz val="18"/>
      <name val="ＭＳ 明朝"/>
      <family val="1"/>
      <charset val="128"/>
    </font>
    <font>
      <sz val="16"/>
      <name val="ＭＳ 明朝"/>
      <family val="1"/>
      <charset val="128"/>
    </font>
    <font>
      <sz val="8"/>
      <name val="ＭＳ 明朝"/>
      <family val="1"/>
      <charset val="128"/>
    </font>
    <font>
      <sz val="9"/>
      <name val="ＭＳ 明朝"/>
      <family val="1"/>
      <charset val="128"/>
    </font>
    <font>
      <sz val="11"/>
      <name val="ＪＳＰ"/>
      <family val="3"/>
      <charset val="128"/>
    </font>
    <font>
      <sz val="10"/>
      <name val="ＭＳ 明朝"/>
      <family val="1"/>
      <charset val="128"/>
    </font>
    <font>
      <sz val="11"/>
      <color theme="1"/>
      <name val="ＭＳ 明朝"/>
      <family val="1"/>
      <charset val="128"/>
    </font>
    <font>
      <sz val="6"/>
      <name val="ＭＳ Ｐゴシック"/>
      <family val="2"/>
      <charset val="128"/>
      <scheme val="minor"/>
    </font>
    <font>
      <sz val="12"/>
      <color theme="1"/>
      <name val="ＭＳ 明朝"/>
      <family val="1"/>
      <charset val="128"/>
    </font>
    <font>
      <b/>
      <sz val="12"/>
      <color theme="1"/>
      <name val="ＭＳ Ｐゴシック"/>
      <family val="3"/>
      <charset val="128"/>
    </font>
    <font>
      <sz val="11"/>
      <color theme="1"/>
      <name val="ＭＳ Ｐゴシック"/>
      <family val="3"/>
      <charset val="128"/>
    </font>
    <font>
      <sz val="12"/>
      <color theme="1"/>
      <name val="ＭＳ Ｐゴシック"/>
      <family val="3"/>
      <charset val="128"/>
    </font>
    <font>
      <sz val="12"/>
      <color theme="1"/>
      <name val="ＭＳ Ｐゴシック"/>
      <family val="2"/>
      <charset val="128"/>
      <scheme val="minor"/>
    </font>
    <font>
      <b/>
      <sz val="11"/>
      <color theme="1"/>
      <name val="ＭＳ Ｐゴシック"/>
      <family val="3"/>
      <charset val="128"/>
      <scheme val="minor"/>
    </font>
    <font>
      <sz val="14"/>
      <name val="ＭＳ Ｐ明朝"/>
      <family val="1"/>
      <charset val="128"/>
    </font>
    <font>
      <sz val="6"/>
      <name val="ＭＳ Ｐ明朝"/>
      <family val="1"/>
      <charset val="128"/>
    </font>
    <font>
      <sz val="12"/>
      <name val="ＭＳ Ｐ明朝"/>
      <family val="1"/>
      <charset val="128"/>
    </font>
    <font>
      <sz val="18"/>
      <name val="ＭＳ Ｐ明朝"/>
      <family val="1"/>
      <charset val="128"/>
    </font>
    <font>
      <sz val="15"/>
      <name val="ＭＳ Ｐ明朝"/>
      <family val="1"/>
      <charset val="128"/>
    </font>
    <font>
      <sz val="10.5"/>
      <name val="ＭＳ Ｐ明朝"/>
      <family val="1"/>
      <charset val="128"/>
    </font>
    <font>
      <sz val="9"/>
      <name val="ＭＳ Ｐ明朝"/>
      <family val="1"/>
      <charset val="128"/>
    </font>
    <font>
      <sz val="9"/>
      <name val="ＭＳ Ｐゴシック"/>
      <family val="3"/>
      <charset val="128"/>
    </font>
    <font>
      <b/>
      <sz val="14"/>
      <name val="ＭＳ Ｐゴシック"/>
      <family val="3"/>
      <charset val="128"/>
    </font>
    <font>
      <u/>
      <sz val="11"/>
      <color indexed="12"/>
      <name val="ＭＳ Ｐゴシック"/>
      <family val="3"/>
      <charset val="128"/>
    </font>
    <font>
      <sz val="10"/>
      <name val="Times New Roman"/>
      <family val="1"/>
    </font>
    <font>
      <b/>
      <sz val="14"/>
      <color theme="1"/>
      <name val="ＭＳ Ｐゴシック"/>
      <family val="3"/>
      <charset val="128"/>
      <scheme val="minor"/>
    </font>
    <font>
      <sz val="16"/>
      <color theme="1"/>
      <name val="HGP創英角ｺﾞｼｯｸUB"/>
      <family val="3"/>
      <charset val="128"/>
    </font>
    <font>
      <sz val="11"/>
      <color theme="1"/>
      <name val="ＭＳ Ｐゴシック"/>
      <family val="3"/>
      <charset val="128"/>
      <scheme val="minor"/>
    </font>
    <font>
      <b/>
      <u/>
      <sz val="11"/>
      <color theme="1"/>
      <name val="ＭＳ Ｐゴシック"/>
      <family val="3"/>
      <charset val="128"/>
      <scheme val="minor"/>
    </font>
    <font>
      <sz val="20"/>
      <color theme="1"/>
      <name val="ＭＳ Ｐゴシック"/>
      <family val="3"/>
      <charset val="128"/>
      <scheme val="minor"/>
    </font>
    <font>
      <sz val="14"/>
      <color theme="1"/>
      <name val="ＭＳ Ｐゴシック"/>
      <family val="2"/>
      <charset val="128"/>
      <scheme val="minor"/>
    </font>
    <font>
      <sz val="14"/>
      <color theme="1"/>
      <name val="ＭＳ Ｐゴシック"/>
      <family val="3"/>
      <charset val="128"/>
      <scheme val="minor"/>
    </font>
    <font>
      <b/>
      <sz val="11"/>
      <name val="ＭＳ Ｐゴシック"/>
      <family val="3"/>
      <charset val="128"/>
    </font>
    <font>
      <sz val="26"/>
      <name val="ＭＳ Ｐゴシック"/>
      <family val="3"/>
      <charset val="128"/>
    </font>
    <font>
      <b/>
      <sz val="14"/>
      <color theme="1"/>
      <name val="ＭＳ Ｐゴシック"/>
      <family val="3"/>
      <charset val="128"/>
    </font>
    <font>
      <b/>
      <sz val="14"/>
      <color rgb="FFFF0000"/>
      <name val="ＭＳ Ｐゴシック"/>
      <family val="3"/>
      <charset val="128"/>
    </font>
    <font>
      <u/>
      <sz val="12"/>
      <name val="ＭＳ 明朝"/>
      <family val="1"/>
      <charset val="128"/>
    </font>
    <font>
      <u/>
      <sz val="10"/>
      <name val="ＭＳ 明朝"/>
      <family val="1"/>
      <charset val="128"/>
    </font>
    <font>
      <sz val="14"/>
      <name val="UD デジタル 教科書体 NP-R"/>
      <family val="1"/>
      <charset val="128"/>
    </font>
    <font>
      <sz val="24"/>
      <name val="UD デジタル 教科書体 NP-R"/>
      <family val="1"/>
      <charset val="128"/>
    </font>
    <font>
      <b/>
      <sz val="10"/>
      <color indexed="81"/>
      <name val="BIZ UDPゴシック"/>
      <family val="3"/>
      <charset val="128"/>
    </font>
    <font>
      <b/>
      <sz val="12"/>
      <name val="ＭＳ 明朝"/>
      <family val="1"/>
      <charset val="128"/>
    </font>
    <font>
      <b/>
      <sz val="9"/>
      <name val="Times New Roman"/>
      <family val="1"/>
    </font>
    <font>
      <b/>
      <sz val="9"/>
      <name val="ＭＳ 明朝"/>
      <family val="1"/>
      <charset val="128"/>
    </font>
    <font>
      <b/>
      <sz val="11"/>
      <name val="ＭＳ 明朝"/>
      <family val="1"/>
      <charset val="128"/>
    </font>
    <font>
      <sz val="12"/>
      <name val="Times New Roman"/>
      <family val="1"/>
    </font>
    <font>
      <b/>
      <sz val="12"/>
      <name val="ＭＳ Ｐゴシック"/>
      <family val="3"/>
      <charset val="128"/>
    </font>
    <font>
      <sz val="9"/>
      <name val="Times New Roman"/>
      <family val="1"/>
    </font>
    <font>
      <u/>
      <sz val="9"/>
      <name val="ＭＳ 明朝"/>
      <family val="1"/>
      <charset val="128"/>
    </font>
    <font>
      <sz val="11"/>
      <name val="UD デジタル 教科書体 NP-R"/>
      <family val="1"/>
      <charset val="128"/>
    </font>
    <font>
      <b/>
      <strike/>
      <sz val="12"/>
      <name val="ＭＳ Ｐゴシック"/>
      <family val="3"/>
      <charset val="128"/>
    </font>
    <font>
      <sz val="14"/>
      <color rgb="FFFF0000"/>
      <name val="ＭＳ 明朝"/>
      <family val="1"/>
      <charset val="128"/>
    </font>
    <font>
      <sz val="10"/>
      <color rgb="FF000000"/>
      <name val="Times New Roman"/>
      <family val="1"/>
    </font>
    <font>
      <sz val="11"/>
      <color rgb="FFFF0000"/>
      <name val="ＭＳ Ｐゴシック"/>
      <family val="3"/>
      <charset val="128"/>
    </font>
    <font>
      <u/>
      <sz val="11"/>
      <color theme="1"/>
      <name val="ＭＳ Ｐゴシック"/>
      <family val="3"/>
      <charset val="128"/>
    </font>
    <font>
      <sz val="11"/>
      <name val="ＭＳ Ｐゴシック"/>
      <family val="3"/>
      <charset val="128"/>
      <scheme val="minor"/>
    </font>
    <font>
      <b/>
      <sz val="22"/>
      <name val="ＭＳ Ｐゴシック"/>
      <family val="3"/>
      <charset val="128"/>
      <scheme val="minor"/>
    </font>
    <font>
      <sz val="22"/>
      <name val="ＭＳ Ｐゴシック"/>
      <family val="3"/>
      <charset val="128"/>
      <scheme val="minor"/>
    </font>
    <font>
      <b/>
      <sz val="14"/>
      <name val="ＭＳ Ｐゴシック"/>
      <family val="3"/>
      <charset val="128"/>
      <scheme val="minor"/>
    </font>
    <font>
      <b/>
      <sz val="16"/>
      <name val="ＭＳ Ｐゴシック"/>
      <family val="3"/>
      <charset val="128"/>
      <scheme val="minor"/>
    </font>
    <font>
      <b/>
      <sz val="11"/>
      <name val="ＭＳ Ｐゴシック"/>
      <family val="3"/>
      <charset val="128"/>
      <scheme val="minor"/>
    </font>
    <font>
      <sz val="14"/>
      <name val="ＭＳ Ｐゴシック"/>
      <family val="3"/>
      <charset val="128"/>
      <scheme val="major"/>
    </font>
    <font>
      <sz val="9"/>
      <name val="ＭＳ Ｐゴシック"/>
      <family val="3"/>
      <charset val="128"/>
      <scheme val="minor"/>
    </font>
    <font>
      <sz val="14"/>
      <name val="ＭＳ Ｐゴシック"/>
      <family val="3"/>
      <charset val="128"/>
      <scheme val="minor"/>
    </font>
    <font>
      <sz val="11"/>
      <color theme="0"/>
      <name val="ＭＳ 明朝"/>
      <family val="1"/>
      <charset val="128"/>
    </font>
    <font>
      <sz val="9"/>
      <color indexed="81"/>
      <name val="ＭＳ Ｐゴシック"/>
      <family val="3"/>
      <charset val="128"/>
    </font>
    <font>
      <u/>
      <sz val="11"/>
      <name val="ＭＳ Ｐゴシック"/>
      <family val="3"/>
      <charset val="128"/>
    </font>
    <font>
      <sz val="12"/>
      <name val="UD デジタル 教科書体 NP-R"/>
      <family val="1"/>
      <charset val="128"/>
    </font>
    <font>
      <sz val="13"/>
      <name val="UD デジタル 教科書体 NP-R"/>
      <family val="1"/>
      <charset val="128"/>
    </font>
    <font>
      <u/>
      <sz val="14"/>
      <color theme="1"/>
      <name val="ＭＳ Ｐゴシック"/>
      <family val="3"/>
      <charset val="128"/>
      <scheme val="minor"/>
    </font>
    <font>
      <b/>
      <u/>
      <sz val="14"/>
      <color theme="1"/>
      <name val="ＭＳ Ｐゴシック"/>
      <family val="3"/>
      <charset val="128"/>
      <scheme val="minor"/>
    </font>
    <font>
      <sz val="12"/>
      <name val="ＭＳ Ｐゴシック"/>
      <family val="3"/>
      <charset val="128"/>
    </font>
    <font>
      <sz val="9"/>
      <color indexed="81"/>
      <name val="BIZ UDPゴシック"/>
      <family val="3"/>
      <charset val="128"/>
    </font>
    <font>
      <b/>
      <sz val="9"/>
      <color indexed="81"/>
      <name val="BIZ UDPゴシック"/>
      <family val="3"/>
      <charset val="128"/>
    </font>
    <font>
      <sz val="11"/>
      <color rgb="FF171717"/>
      <name val="ＭＳ ゴシック"/>
      <family val="3"/>
      <charset val="128"/>
    </font>
    <font>
      <sz val="11"/>
      <color rgb="FF171717"/>
      <name val="ＭＳ Ｐゴシック"/>
      <family val="2"/>
      <charset val="128"/>
    </font>
    <font>
      <sz val="11"/>
      <color rgb="FF171717"/>
      <name val="Segoe UI"/>
      <family val="3"/>
      <charset val="128"/>
    </font>
    <font>
      <sz val="11"/>
      <name val="ＭＳ Ｐゴシック"/>
      <family val="3"/>
      <charset val="128"/>
      <scheme val="major"/>
    </font>
    <font>
      <sz val="10"/>
      <name val="ＭＳ Ｐゴシック"/>
      <family val="3"/>
      <charset val="128"/>
      <scheme val="major"/>
    </font>
    <font>
      <sz val="11"/>
      <color theme="1"/>
      <name val="ＭＳ Ｐゴシック"/>
      <family val="3"/>
      <charset val="128"/>
      <scheme val="major"/>
    </font>
    <font>
      <sz val="9"/>
      <color indexed="81"/>
      <name val="MS P ゴシック"/>
      <family val="3"/>
      <charset val="128"/>
    </font>
    <font>
      <b/>
      <sz val="11"/>
      <color theme="1"/>
      <name val="ＭＳ Ｐゴシック"/>
      <family val="3"/>
      <charset val="128"/>
    </font>
    <font>
      <sz val="11"/>
      <color theme="0"/>
      <name val="ＭＳ Ｐゴシック"/>
      <family val="3"/>
      <charset val="128"/>
    </font>
    <font>
      <sz val="10"/>
      <color theme="1"/>
      <name val="ＭＳ 明朝"/>
      <family val="1"/>
      <charset val="128"/>
    </font>
    <font>
      <sz val="14"/>
      <color theme="1"/>
      <name val="UD デジタル 教科書体 NP-R"/>
      <family val="1"/>
      <charset val="128"/>
    </font>
  </fonts>
  <fills count="11">
    <fill>
      <patternFill patternType="none"/>
    </fill>
    <fill>
      <patternFill patternType="gray125"/>
    </fill>
    <fill>
      <patternFill patternType="solid">
        <fgColor rgb="FFFFFF99"/>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FFCC"/>
        <bgColor indexed="64"/>
      </patternFill>
    </fill>
    <fill>
      <patternFill patternType="solid">
        <fgColor theme="0"/>
        <bgColor indexed="64"/>
      </patternFill>
    </fill>
    <fill>
      <patternFill patternType="solid">
        <fgColor theme="1" tint="0.499984740745262"/>
        <bgColor indexed="64"/>
      </patternFill>
    </fill>
    <fill>
      <patternFill patternType="solid">
        <fgColor rgb="FFFFC000"/>
        <bgColor indexed="64"/>
      </patternFill>
    </fill>
    <fill>
      <patternFill patternType="solid">
        <fgColor theme="0" tint="-0.499984740745262"/>
        <bgColor indexed="64"/>
      </patternFill>
    </fill>
    <fill>
      <patternFill patternType="solid">
        <fgColor theme="0" tint="-0.14996795556505021"/>
        <bgColor indexed="64"/>
      </patternFill>
    </fill>
  </fills>
  <borders count="192">
    <border>
      <left/>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ck">
        <color indexed="8"/>
      </left>
      <right/>
      <top style="thick">
        <color indexed="8"/>
      </top>
      <bottom/>
      <diagonal/>
    </border>
    <border>
      <left/>
      <right/>
      <top style="thick">
        <color indexed="8"/>
      </top>
      <bottom/>
      <diagonal/>
    </border>
    <border>
      <left/>
      <right style="thick">
        <color indexed="8"/>
      </right>
      <top style="thick">
        <color indexed="8"/>
      </top>
      <bottom/>
      <diagonal/>
    </border>
    <border>
      <left style="thick">
        <color indexed="8"/>
      </left>
      <right/>
      <top/>
      <bottom/>
      <diagonal/>
    </border>
    <border>
      <left/>
      <right style="thick">
        <color indexed="8"/>
      </right>
      <top/>
      <bottom/>
      <diagonal/>
    </border>
    <border>
      <left style="thick">
        <color indexed="8"/>
      </left>
      <right/>
      <top/>
      <bottom style="thick">
        <color indexed="8"/>
      </bottom>
      <diagonal/>
    </border>
    <border>
      <left/>
      <right/>
      <top/>
      <bottom style="thick">
        <color indexed="8"/>
      </bottom>
      <diagonal/>
    </border>
    <border>
      <left/>
      <right style="thick">
        <color indexed="8"/>
      </right>
      <top/>
      <bottom style="thick">
        <color indexed="8"/>
      </bottom>
      <diagonal/>
    </border>
    <border>
      <left/>
      <right/>
      <top style="thick">
        <color indexed="8"/>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style="dotted">
        <color indexed="8"/>
      </bottom>
      <diagonal/>
    </border>
    <border>
      <left/>
      <right/>
      <top style="thin">
        <color indexed="8"/>
      </top>
      <bottom style="dotted">
        <color indexed="8"/>
      </bottom>
      <diagonal/>
    </border>
    <border>
      <left/>
      <right style="thin">
        <color indexed="8"/>
      </right>
      <top style="thin">
        <color indexed="8"/>
      </top>
      <bottom style="dotted">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top style="dotted">
        <color indexed="8"/>
      </top>
      <bottom style="thin">
        <color indexed="8"/>
      </bottom>
      <diagonal/>
    </border>
    <border>
      <left/>
      <right/>
      <top style="dotted">
        <color indexed="8"/>
      </top>
      <bottom style="thin">
        <color indexed="8"/>
      </bottom>
      <diagonal/>
    </border>
    <border>
      <left/>
      <right style="thin">
        <color indexed="8"/>
      </right>
      <top style="dotted">
        <color indexed="8"/>
      </top>
      <bottom style="thin">
        <color indexed="8"/>
      </bottom>
      <diagonal/>
    </border>
    <border>
      <left/>
      <right/>
      <top style="thin">
        <color indexed="8"/>
      </top>
      <bottom style="thin">
        <color indexed="8"/>
      </bottom>
      <diagonal/>
    </border>
    <border>
      <left style="thin">
        <color indexed="8"/>
      </left>
      <right/>
      <top/>
      <bottom/>
      <diagonal/>
    </border>
    <border>
      <left/>
      <right style="thin">
        <color indexed="8"/>
      </right>
      <top/>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dotted">
        <color indexed="8"/>
      </right>
      <top style="thin">
        <color indexed="8"/>
      </top>
      <bottom style="thin">
        <color indexed="8"/>
      </bottom>
      <diagonal/>
    </border>
    <border>
      <left style="dotted">
        <color indexed="8"/>
      </left>
      <right style="dotted">
        <color indexed="8"/>
      </right>
      <top style="thin">
        <color indexed="8"/>
      </top>
      <bottom style="thin">
        <color indexed="8"/>
      </bottom>
      <diagonal/>
    </border>
    <border>
      <left style="dotted">
        <color indexed="8"/>
      </left>
      <right/>
      <top style="thin">
        <color indexed="8"/>
      </top>
      <bottom style="thin">
        <color indexed="8"/>
      </bottom>
      <diagonal/>
    </border>
    <border>
      <left style="dotted">
        <color indexed="8"/>
      </left>
      <right style="thin">
        <color indexed="8"/>
      </right>
      <top style="thin">
        <color indexed="8"/>
      </top>
      <bottom style="thin">
        <color indexed="8"/>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right/>
      <top style="thin">
        <color indexed="8"/>
      </top>
      <bottom style="dotted">
        <color indexed="8"/>
      </bottom>
      <diagonal/>
    </border>
    <border>
      <left/>
      <right/>
      <top style="thin">
        <color indexed="8"/>
      </top>
      <bottom style="thin">
        <color indexed="8"/>
      </bottom>
      <diagonal/>
    </border>
    <border>
      <left style="dotted">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right style="dotted">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rgb="FFFF0000"/>
      </right>
      <top style="thin">
        <color indexed="64"/>
      </top>
      <bottom/>
      <diagonal/>
    </border>
    <border>
      <left style="thin">
        <color rgb="FFFF0000"/>
      </left>
      <right style="thin">
        <color rgb="FFFF0000"/>
      </right>
      <top style="thin">
        <color indexed="64"/>
      </top>
      <bottom/>
      <diagonal/>
    </border>
    <border>
      <left style="thin">
        <color rgb="FFFF0000"/>
      </left>
      <right/>
      <top style="thin">
        <color indexed="64"/>
      </top>
      <bottom/>
      <diagonal/>
    </border>
    <border>
      <left style="thin">
        <color indexed="64"/>
      </left>
      <right/>
      <top style="thin">
        <color indexed="64"/>
      </top>
      <bottom/>
      <diagonal/>
    </border>
    <border>
      <left style="thin">
        <color indexed="64"/>
      </left>
      <right style="thin">
        <color rgb="FFFF0000"/>
      </right>
      <top style="thin">
        <color indexed="64"/>
      </top>
      <bottom style="thin">
        <color indexed="64"/>
      </bottom>
      <diagonal/>
    </border>
    <border>
      <left style="thin">
        <color rgb="FFFF0000"/>
      </left>
      <right style="thin">
        <color rgb="FFFF0000"/>
      </right>
      <top style="thin">
        <color indexed="64"/>
      </top>
      <bottom style="thin">
        <color indexed="64"/>
      </bottom>
      <diagonal/>
    </border>
    <border>
      <left style="thin">
        <color rgb="FFFF0000"/>
      </left>
      <right/>
      <top style="thin">
        <color indexed="64"/>
      </top>
      <bottom style="thin">
        <color indexed="64"/>
      </bottom>
      <diagonal/>
    </border>
    <border>
      <left/>
      <right/>
      <top style="thin">
        <color indexed="64"/>
      </top>
      <bottom/>
      <diagonal/>
    </border>
    <border>
      <left style="thin">
        <color theme="1"/>
      </left>
      <right style="thin">
        <color theme="1"/>
      </right>
      <top style="thin">
        <color theme="1"/>
      </top>
      <bottom/>
      <diagonal/>
    </border>
    <border>
      <left style="thin">
        <color theme="1"/>
      </left>
      <right style="thin">
        <color theme="1"/>
      </right>
      <top/>
      <bottom style="thin">
        <color theme="1"/>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style="thin">
        <color indexed="8"/>
      </left>
      <right/>
      <top/>
      <bottom style="thin">
        <color indexed="8"/>
      </bottom>
      <diagonal/>
    </border>
    <border>
      <left/>
      <right/>
      <top/>
      <bottom style="thin">
        <color indexed="8"/>
      </bottom>
      <diagonal/>
    </border>
    <border>
      <left/>
      <right/>
      <top style="thin">
        <color indexed="8"/>
      </top>
      <bottom style="dotted">
        <color indexed="8"/>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auto="1"/>
      </left>
      <right style="thin">
        <color auto="1"/>
      </right>
      <top/>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style="thin">
        <color auto="1"/>
      </left>
      <right style="medium">
        <color auto="1"/>
      </right>
      <top style="medium">
        <color auto="1"/>
      </top>
      <bottom style="thin">
        <color indexed="64"/>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right style="thin">
        <color indexed="8"/>
      </right>
      <top/>
      <bottom style="thin">
        <color indexed="8"/>
      </bottom>
      <diagonal/>
    </border>
    <border>
      <left style="medium">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medium">
        <color auto="1"/>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indexed="64"/>
      </bottom>
      <diagonal/>
    </border>
    <border>
      <left style="medium">
        <color auto="1"/>
      </left>
      <right style="thin">
        <color auto="1"/>
      </right>
      <top style="thin">
        <color auto="1"/>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theme="1"/>
      </left>
      <right/>
      <top/>
      <bottom style="thin">
        <color theme="1"/>
      </bottom>
      <diagonal/>
    </border>
    <border>
      <left/>
      <right style="thin">
        <color theme="1"/>
      </right>
      <top/>
      <bottom style="thin">
        <color theme="1"/>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right/>
      <top/>
      <bottom style="thin">
        <color theme="1"/>
      </bottom>
      <diagonal/>
    </border>
    <border>
      <left/>
      <right/>
      <top style="thin">
        <color theme="1"/>
      </top>
      <bottom style="thin">
        <color theme="1"/>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style="double">
        <color indexed="64"/>
      </right>
      <top/>
      <bottom style="double">
        <color indexed="64"/>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style="thin">
        <color indexed="64"/>
      </bottom>
      <diagonal/>
    </border>
    <border>
      <left style="thin">
        <color auto="1"/>
      </left>
      <right style="thin">
        <color auto="1"/>
      </right>
      <top style="medium">
        <color auto="1"/>
      </top>
      <bottom style="thin">
        <color indexed="64"/>
      </bottom>
      <diagonal/>
    </border>
    <border>
      <left style="thin">
        <color auto="1"/>
      </left>
      <right style="medium">
        <color indexed="64"/>
      </right>
      <top style="medium">
        <color auto="1"/>
      </top>
      <bottom style="thin">
        <color indexed="64"/>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medium">
        <color indexed="64"/>
      </bottom>
      <diagonal/>
    </border>
    <border>
      <left/>
      <right style="thin">
        <color auto="1"/>
      </right>
      <top style="medium">
        <color auto="1"/>
      </top>
      <bottom style="thin">
        <color indexed="64"/>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style="thin">
        <color auto="1"/>
      </left>
      <right style="medium">
        <color auto="1"/>
      </right>
      <top style="thin">
        <color auto="1"/>
      </top>
      <bottom style="thin">
        <color auto="1"/>
      </bottom>
      <diagonal/>
    </border>
    <border>
      <left/>
      <right style="thin">
        <color auto="1"/>
      </right>
      <top style="thin">
        <color auto="1"/>
      </top>
      <bottom style="medium">
        <color auto="1"/>
      </bottom>
      <diagonal/>
    </border>
    <border>
      <left/>
      <right/>
      <top style="thin">
        <color indexed="64"/>
      </top>
      <bottom/>
      <diagonal/>
    </border>
    <border>
      <left/>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auto="1"/>
      </top>
      <bottom style="thin">
        <color auto="1"/>
      </bottom>
      <diagonal/>
    </border>
    <border>
      <left style="medium">
        <color indexed="64"/>
      </left>
      <right/>
      <top style="thin">
        <color auto="1"/>
      </top>
      <bottom style="medium">
        <color indexed="64"/>
      </bottom>
      <diagonal/>
    </border>
    <border>
      <left/>
      <right style="medium">
        <color indexed="64"/>
      </right>
      <top style="thin">
        <color auto="1"/>
      </top>
      <bottom style="medium">
        <color auto="1"/>
      </bottom>
      <diagonal/>
    </border>
    <border>
      <left style="medium">
        <color indexed="64"/>
      </left>
      <right style="medium">
        <color indexed="64"/>
      </right>
      <top style="medium">
        <color indexed="64"/>
      </top>
      <bottom style="thin">
        <color indexed="64"/>
      </bottom>
      <diagonal/>
    </border>
    <border>
      <left style="medium">
        <color auto="1"/>
      </left>
      <right style="medium">
        <color indexed="64"/>
      </right>
      <top/>
      <bottom/>
      <diagonal/>
    </border>
    <border>
      <left style="medium">
        <color auto="1"/>
      </left>
      <right/>
      <top style="thin">
        <color auto="1"/>
      </top>
      <bottom style="thin">
        <color indexed="64"/>
      </bottom>
      <diagonal/>
    </border>
    <border>
      <left style="medium">
        <color auto="1"/>
      </left>
      <right/>
      <top style="medium">
        <color auto="1"/>
      </top>
      <bottom style="thin">
        <color auto="1"/>
      </bottom>
      <diagonal/>
    </border>
    <border>
      <left/>
      <right style="medium">
        <color indexed="64"/>
      </right>
      <top style="medium">
        <color indexed="64"/>
      </top>
      <bottom/>
      <diagonal/>
    </border>
    <border>
      <left style="medium">
        <color auto="1"/>
      </left>
      <right style="thin">
        <color auto="1"/>
      </right>
      <top style="thin">
        <color auto="1"/>
      </top>
      <bottom/>
      <diagonal/>
    </border>
    <border>
      <left style="medium">
        <color auto="1"/>
      </left>
      <right style="thin">
        <color auto="1"/>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auto="1"/>
      </left>
      <right style="thin">
        <color auto="1"/>
      </right>
      <top/>
      <bottom style="medium">
        <color auto="1"/>
      </bottom>
      <diagonal/>
    </border>
    <border>
      <left style="thin">
        <color auto="1"/>
      </left>
      <right style="medium">
        <color auto="1"/>
      </right>
      <top/>
      <bottom style="medium">
        <color auto="1"/>
      </bottom>
      <diagonal/>
    </border>
    <border>
      <left/>
      <right style="thin">
        <color auto="1"/>
      </right>
      <top style="thin">
        <color auto="1"/>
      </top>
      <bottom style="thin">
        <color auto="1"/>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style="medium">
        <color indexed="64"/>
      </top>
      <bottom style="medium">
        <color indexed="64"/>
      </bottom>
      <diagonal/>
    </border>
    <border>
      <left/>
      <right/>
      <top style="medium">
        <color indexed="64"/>
      </top>
      <bottom/>
      <diagonal/>
    </border>
    <border>
      <left/>
      <right style="thin">
        <color indexed="64"/>
      </right>
      <top/>
      <bottom style="medium">
        <color indexed="64"/>
      </bottom>
      <diagonal/>
    </border>
    <border>
      <left style="medium">
        <color indexed="64"/>
      </left>
      <right/>
      <top/>
      <bottom style="medium">
        <color indexed="64"/>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auto="1"/>
      </left>
      <right style="medium">
        <color auto="1"/>
      </right>
      <top/>
      <bottom style="thin">
        <color auto="1"/>
      </bottom>
      <diagonal/>
    </border>
    <border>
      <left style="medium">
        <color auto="1"/>
      </left>
      <right style="thin">
        <color auto="1"/>
      </right>
      <top style="thin">
        <color auto="1"/>
      </top>
      <bottom style="thin">
        <color auto="1"/>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s>
  <cellStyleXfs count="19">
    <xf numFmtId="0" fontId="0" fillId="0" borderId="0"/>
    <xf numFmtId="0" fontId="13" fillId="0" borderId="0"/>
    <xf numFmtId="38" fontId="13" fillId="0" borderId="0" applyFont="0" applyFill="0" applyBorder="0" applyAlignment="0" applyProtection="0"/>
    <xf numFmtId="0" fontId="11" fillId="0" borderId="0"/>
    <xf numFmtId="0" fontId="11" fillId="0" borderId="0">
      <alignment vertical="center"/>
    </xf>
    <xf numFmtId="1" fontId="14" fillId="0" borderId="0"/>
    <xf numFmtId="0" fontId="10" fillId="0" borderId="0">
      <alignment vertical="center"/>
    </xf>
    <xf numFmtId="0" fontId="9" fillId="0" borderId="0">
      <alignment vertical="center"/>
    </xf>
    <xf numFmtId="0" fontId="11" fillId="0" borderId="0">
      <alignment vertical="center"/>
    </xf>
    <xf numFmtId="0" fontId="40" fillId="0" borderId="0" applyNumberFormat="0" applyFill="0" applyBorder="0" applyAlignment="0" applyProtection="0">
      <alignment vertical="top"/>
      <protection locked="0"/>
    </xf>
    <xf numFmtId="0" fontId="8" fillId="0" borderId="0">
      <alignment vertical="center"/>
    </xf>
    <xf numFmtId="0" fontId="11" fillId="0" borderId="0">
      <alignment vertical="center"/>
    </xf>
    <xf numFmtId="38" fontId="11" fillId="0" borderId="0" applyFont="0" applyFill="0" applyBorder="0" applyAlignment="0" applyProtection="0">
      <alignment vertical="center"/>
    </xf>
    <xf numFmtId="0" fontId="7" fillId="0" borderId="0">
      <alignment vertical="center"/>
    </xf>
    <xf numFmtId="0" fontId="69" fillId="0" borderId="0"/>
    <xf numFmtId="0" fontId="5" fillId="0" borderId="0">
      <alignment vertical="center"/>
    </xf>
    <xf numFmtId="0" fontId="11" fillId="0" borderId="0">
      <alignment vertical="center"/>
    </xf>
    <xf numFmtId="0" fontId="4" fillId="0" borderId="0">
      <alignment vertical="center"/>
    </xf>
    <xf numFmtId="0" fontId="3" fillId="0" borderId="0">
      <alignment vertical="center"/>
    </xf>
  </cellStyleXfs>
  <cellXfs count="965">
    <xf numFmtId="0" fontId="0" fillId="0" borderId="0" xfId="0"/>
    <xf numFmtId="0" fontId="15" fillId="0" borderId="0" xfId="0" applyFont="1"/>
    <xf numFmtId="0" fontId="22" fillId="0" borderId="0" xfId="0" applyFont="1"/>
    <xf numFmtId="0" fontId="11" fillId="0" borderId="0" xfId="11">
      <alignment vertical="center"/>
    </xf>
    <xf numFmtId="0" fontId="47" fillId="0" borderId="0" xfId="11" applyFont="1">
      <alignment vertical="center"/>
    </xf>
    <xf numFmtId="0" fontId="49" fillId="4" borderId="46" xfId="11" applyFont="1" applyFill="1" applyBorder="1" applyAlignment="1">
      <alignment horizontal="center" vertical="center" wrapText="1"/>
    </xf>
    <xf numFmtId="0" fontId="49" fillId="4" borderId="47" xfId="11" applyFont="1" applyFill="1" applyBorder="1" applyAlignment="1">
      <alignment horizontal="center" vertical="center" wrapText="1"/>
    </xf>
    <xf numFmtId="0" fontId="49" fillId="4" borderId="47" xfId="11" applyFont="1" applyFill="1" applyBorder="1" applyAlignment="1">
      <alignment horizontal="center" vertical="center"/>
    </xf>
    <xf numFmtId="0" fontId="11" fillId="0" borderId="0" xfId="11" applyAlignment="1">
      <alignment horizontal="center" vertical="center"/>
    </xf>
    <xf numFmtId="0" fontId="11" fillId="0" borderId="47" xfId="11" applyBorder="1" applyAlignment="1">
      <alignment horizontal="center" vertical="center" wrapText="1"/>
    </xf>
    <xf numFmtId="0" fontId="11" fillId="0" borderId="47" xfId="11" applyBorder="1" applyAlignment="1">
      <alignment horizontal="left" vertical="center"/>
    </xf>
    <xf numFmtId="0" fontId="50" fillId="0" borderId="47" xfId="11" applyFont="1" applyBorder="1" applyAlignment="1">
      <alignment horizontal="center" vertical="center" wrapText="1"/>
    </xf>
    <xf numFmtId="0" fontId="27" fillId="0" borderId="46" xfId="11" applyFont="1" applyBorder="1" applyAlignment="1">
      <alignment vertical="center" wrapText="1"/>
    </xf>
    <xf numFmtId="0" fontId="27" fillId="0" borderId="47" xfId="11" applyFont="1" applyBorder="1" applyAlignment="1">
      <alignment vertical="center" wrapText="1"/>
    </xf>
    <xf numFmtId="0" fontId="51" fillId="5" borderId="46" xfId="11" applyFont="1" applyFill="1" applyBorder="1" applyAlignment="1">
      <alignment horizontal="center" vertical="center" wrapText="1"/>
    </xf>
    <xf numFmtId="0" fontId="11" fillId="0" borderId="0" xfId="11" applyAlignment="1">
      <alignment vertical="top" wrapText="1"/>
    </xf>
    <xf numFmtId="0" fontId="11" fillId="0" borderId="0" xfId="11" applyAlignment="1">
      <alignment vertical="top"/>
    </xf>
    <xf numFmtId="0" fontId="0" fillId="0" borderId="47" xfId="11" applyFont="1" applyBorder="1" applyAlignment="1">
      <alignment vertical="center" wrapText="1"/>
    </xf>
    <xf numFmtId="0" fontId="0" fillId="0" borderId="10" xfId="0" applyBorder="1" applyAlignment="1">
      <alignment vertical="center"/>
    </xf>
    <xf numFmtId="0" fontId="0" fillId="0" borderId="9" xfId="0" applyBorder="1" applyAlignment="1">
      <alignment vertical="center"/>
    </xf>
    <xf numFmtId="0" fontId="0" fillId="0" borderId="0" xfId="0" applyAlignment="1">
      <alignment vertical="center"/>
    </xf>
    <xf numFmtId="0" fontId="14" fillId="2" borderId="42" xfId="8" applyFont="1" applyFill="1" applyBorder="1" applyAlignment="1" applyProtection="1">
      <alignment horizontal="center" vertical="center"/>
      <protection locked="0"/>
    </xf>
    <xf numFmtId="0" fontId="14" fillId="2" borderId="44" xfId="8" applyFont="1" applyFill="1" applyBorder="1" applyAlignment="1" applyProtection="1">
      <alignment horizontal="center" vertical="center"/>
      <protection locked="0"/>
    </xf>
    <xf numFmtId="0" fontId="26" fillId="6" borderId="0" xfId="0" applyFont="1" applyFill="1" applyAlignment="1">
      <alignment vertical="center"/>
    </xf>
    <xf numFmtId="0" fontId="27" fillId="6" borderId="0" xfId="0" applyFont="1" applyFill="1" applyAlignment="1">
      <alignment vertical="center"/>
    </xf>
    <xf numFmtId="0" fontId="0" fillId="6" borderId="0" xfId="0" applyFill="1"/>
    <xf numFmtId="0" fontId="28" fillId="6" borderId="0" xfId="0" applyFont="1" applyFill="1" applyAlignment="1">
      <alignment vertical="center"/>
    </xf>
    <xf numFmtId="0" fontId="42" fillId="6" borderId="0" xfId="0" applyFont="1" applyFill="1" applyAlignment="1">
      <alignment vertical="center"/>
    </xf>
    <xf numFmtId="0" fontId="0" fillId="6" borderId="0" xfId="0" applyFill="1" applyAlignment="1">
      <alignment vertical="center"/>
    </xf>
    <xf numFmtId="0" fontId="0" fillId="6" borderId="0" xfId="0" applyFill="1" applyAlignment="1">
      <alignment horizontal="center" vertical="center"/>
    </xf>
    <xf numFmtId="0" fontId="25" fillId="6" borderId="0" xfId="6" applyFont="1" applyFill="1">
      <alignment vertical="center"/>
    </xf>
    <xf numFmtId="0" fontId="23" fillId="6" borderId="0" xfId="6" applyFont="1" applyFill="1">
      <alignment vertical="center"/>
    </xf>
    <xf numFmtId="0" fontId="25" fillId="6" borderId="0" xfId="6" applyFont="1" applyFill="1" applyAlignment="1">
      <alignment vertical="center" wrapText="1"/>
    </xf>
    <xf numFmtId="0" fontId="25" fillId="6" borderId="0" xfId="6" applyFont="1" applyFill="1" applyAlignment="1">
      <alignment horizontal="center" vertical="center" wrapText="1"/>
    </xf>
    <xf numFmtId="0" fontId="25" fillId="6" borderId="0" xfId="6" quotePrefix="1" applyFont="1" applyFill="1" applyAlignment="1">
      <alignment horizontal="center" vertical="center" wrapText="1"/>
    </xf>
    <xf numFmtId="0" fontId="25" fillId="6" borderId="0" xfId="6" applyFont="1" applyFill="1" applyAlignment="1">
      <alignment horizontal="right" vertical="center" wrapText="1"/>
    </xf>
    <xf numFmtId="0" fontId="25" fillId="6" borderId="0" xfId="6" quotePrefix="1" applyFont="1" applyFill="1" applyAlignment="1">
      <alignment horizontal="center" vertical="center"/>
    </xf>
    <xf numFmtId="0" fontId="16" fillId="6" borderId="0" xfId="8" applyFont="1" applyFill="1" applyAlignment="1">
      <alignment horizontal="left" vertical="top" wrapText="1"/>
    </xf>
    <xf numFmtId="0" fontId="16" fillId="6" borderId="0" xfId="8" applyFont="1" applyFill="1" applyAlignment="1">
      <alignment horizontal="center" vertical="center" wrapText="1"/>
    </xf>
    <xf numFmtId="0" fontId="38" fillId="0" borderId="0" xfId="8" applyFont="1" applyAlignment="1">
      <alignment horizontal="right"/>
    </xf>
    <xf numFmtId="0" fontId="37" fillId="6" borderId="0" xfId="8" applyFont="1" applyFill="1" applyAlignment="1">
      <alignment horizontal="right" vertical="center"/>
    </xf>
    <xf numFmtId="0" fontId="37" fillId="6" borderId="0" xfId="8" applyFont="1" applyFill="1" applyAlignment="1">
      <alignment horizontal="right"/>
    </xf>
    <xf numFmtId="0" fontId="37" fillId="0" borderId="0" xfId="8" applyFont="1" applyAlignment="1">
      <alignment horizontal="center"/>
    </xf>
    <xf numFmtId="0" fontId="37" fillId="6" borderId="21" xfId="8" applyFont="1" applyFill="1" applyBorder="1" applyAlignment="1">
      <alignment horizontal="right" vertical="top"/>
    </xf>
    <xf numFmtId="0" fontId="16" fillId="6" borderId="24" xfId="8" applyFont="1" applyFill="1" applyBorder="1" applyAlignment="1">
      <alignment horizontal="left" vertical="top"/>
    </xf>
    <xf numFmtId="0" fontId="16" fillId="0" borderId="0" xfId="8" applyFont="1" applyAlignment="1">
      <alignment horizontal="left" vertical="top" wrapText="1"/>
    </xf>
    <xf numFmtId="0" fontId="16" fillId="0" borderId="0" xfId="8" applyFont="1" applyAlignment="1">
      <alignment horizontal="center" vertical="top" wrapText="1"/>
    </xf>
    <xf numFmtId="0" fontId="38" fillId="6" borderId="0" xfId="8" applyFont="1" applyFill="1" applyAlignment="1">
      <alignment vertical="center" wrapText="1"/>
    </xf>
    <xf numFmtId="0" fontId="13" fillId="6" borderId="0" xfId="8" applyFont="1" applyFill="1">
      <alignment vertical="center"/>
    </xf>
    <xf numFmtId="0" fontId="11" fillId="6" borderId="0" xfId="8" applyFill="1">
      <alignment vertical="center"/>
    </xf>
    <xf numFmtId="0" fontId="20" fillId="6" borderId="0" xfId="8" applyFont="1" applyFill="1" applyAlignment="1">
      <alignment horizontal="left" vertical="top" wrapText="1"/>
    </xf>
    <xf numFmtId="0" fontId="11" fillId="0" borderId="0" xfId="8">
      <alignment vertical="center"/>
    </xf>
    <xf numFmtId="0" fontId="64" fillId="0" borderId="15" xfId="8" applyFont="1" applyBorder="1" applyAlignment="1">
      <alignment horizontal="left"/>
    </xf>
    <xf numFmtId="0" fontId="11" fillId="6" borderId="16" xfId="8" applyFill="1" applyBorder="1" applyAlignment="1"/>
    <xf numFmtId="0" fontId="11" fillId="0" borderId="0" xfId="8" applyAlignment="1"/>
    <xf numFmtId="0" fontId="64" fillId="6" borderId="18" xfId="8" applyFont="1" applyFill="1" applyBorder="1" applyAlignment="1">
      <alignment horizontal="left" vertical="top"/>
    </xf>
    <xf numFmtId="0" fontId="64" fillId="6" borderId="18" xfId="8" applyFont="1" applyFill="1" applyBorder="1" applyAlignment="1">
      <alignment horizontal="left"/>
    </xf>
    <xf numFmtId="0" fontId="11" fillId="6" borderId="0" xfId="8" applyFill="1" applyAlignment="1"/>
    <xf numFmtId="0" fontId="64" fillId="6" borderId="20" xfId="8" applyFont="1" applyFill="1" applyBorder="1" applyAlignment="1">
      <alignment horizontal="left" vertical="top"/>
    </xf>
    <xf numFmtId="0" fontId="11" fillId="6" borderId="21" xfId="8" applyFill="1" applyBorder="1">
      <alignment vertical="center"/>
    </xf>
    <xf numFmtId="0" fontId="11" fillId="6" borderId="22" xfId="8" applyFill="1" applyBorder="1">
      <alignment vertical="center"/>
    </xf>
    <xf numFmtId="0" fontId="11" fillId="6" borderId="0" xfId="8" applyFill="1" applyAlignment="1">
      <alignment horizontal="center" vertical="center"/>
    </xf>
    <xf numFmtId="0" fontId="64" fillId="6" borderId="0" xfId="8" applyFont="1" applyFill="1" applyAlignment="1">
      <alignment horizontal="left" vertical="top" wrapText="1"/>
    </xf>
    <xf numFmtId="0" fontId="20" fillId="0" borderId="24" xfId="8" applyFont="1" applyBorder="1" applyAlignment="1">
      <alignment horizontal="center" vertical="center" wrapText="1"/>
    </xf>
    <xf numFmtId="0" fontId="11" fillId="0" borderId="0" xfId="8" applyAlignment="1">
      <alignment horizontal="justify" vertical="center" wrapText="1"/>
    </xf>
    <xf numFmtId="0" fontId="64" fillId="0" borderId="0" xfId="8" applyFont="1" applyAlignment="1">
      <alignment horizontal="justify" vertical="center" wrapText="1"/>
    </xf>
    <xf numFmtId="0" fontId="20" fillId="6" borderId="0" xfId="8" applyFont="1" applyFill="1" applyAlignment="1">
      <alignment horizontal="distributed" wrapText="1" indent="1"/>
    </xf>
    <xf numFmtId="0" fontId="20" fillId="6" borderId="0" xfId="8" applyFont="1" applyFill="1" applyAlignment="1">
      <alignment horizontal="justify" vertical="center" wrapText="1"/>
    </xf>
    <xf numFmtId="0" fontId="27" fillId="6" borderId="0" xfId="0" applyFont="1" applyFill="1" applyAlignment="1">
      <alignment horizontal="left" vertical="center"/>
    </xf>
    <xf numFmtId="0" fontId="0" fillId="6" borderId="0" xfId="0" applyFill="1" applyAlignment="1">
      <alignment horizontal="left"/>
    </xf>
    <xf numFmtId="0" fontId="0" fillId="0" borderId="0" xfId="0" applyAlignment="1">
      <alignment horizontal="left"/>
    </xf>
    <xf numFmtId="49" fontId="39" fillId="6" borderId="35" xfId="8" applyNumberFormat="1" applyFont="1" applyFill="1" applyBorder="1" applyAlignment="1">
      <alignment horizontal="left" vertical="center"/>
    </xf>
    <xf numFmtId="0" fontId="16" fillId="6" borderId="85" xfId="8" applyFont="1" applyFill="1" applyBorder="1" applyAlignment="1">
      <alignment vertical="top"/>
    </xf>
    <xf numFmtId="0" fontId="16" fillId="6" borderId="86" xfId="8" applyFont="1" applyFill="1" applyBorder="1" applyAlignment="1">
      <alignment vertical="top"/>
    </xf>
    <xf numFmtId="0" fontId="15" fillId="6" borderId="28" xfId="8" applyFont="1" applyFill="1" applyBorder="1">
      <alignment vertical="center"/>
    </xf>
    <xf numFmtId="0" fontId="15" fillId="6" borderId="29" xfId="8" applyFont="1" applyFill="1" applyBorder="1">
      <alignment vertical="center"/>
    </xf>
    <xf numFmtId="0" fontId="14" fillId="2" borderId="41" xfId="8" applyFont="1" applyFill="1" applyBorder="1" applyAlignment="1" applyProtection="1">
      <alignment horizontal="center" vertical="center"/>
      <protection locked="0"/>
    </xf>
    <xf numFmtId="0" fontId="14" fillId="2" borderId="43" xfId="8" applyFont="1" applyFill="1" applyBorder="1" applyAlignment="1" applyProtection="1">
      <alignment horizontal="center" vertical="center"/>
      <protection locked="0"/>
    </xf>
    <xf numFmtId="0" fontId="14" fillId="2" borderId="50" xfId="8" applyFont="1" applyFill="1" applyBorder="1" applyAlignment="1" applyProtection="1">
      <alignment horizontal="center" vertical="center"/>
      <protection locked="0"/>
    </xf>
    <xf numFmtId="0" fontId="25" fillId="6" borderId="0" xfId="6" applyFont="1" applyFill="1" applyAlignment="1">
      <alignment horizontal="distributed" vertical="center"/>
    </xf>
    <xf numFmtId="0" fontId="25" fillId="6" borderId="0" xfId="6" applyFont="1" applyFill="1" applyAlignment="1">
      <alignment horizontal="distributed" vertical="center" wrapText="1"/>
    </xf>
    <xf numFmtId="58" fontId="0" fillId="2" borderId="95" xfId="0" applyNumberFormat="1" applyFill="1" applyBorder="1" applyAlignment="1" applyProtection="1">
      <alignment vertical="center"/>
      <protection locked="0"/>
    </xf>
    <xf numFmtId="0" fontId="37" fillId="6" borderId="16" xfId="8" applyFont="1" applyFill="1" applyBorder="1" applyAlignment="1">
      <alignment horizontal="right" vertical="center"/>
    </xf>
    <xf numFmtId="0" fontId="11" fillId="0" borderId="39" xfId="8" applyBorder="1" applyAlignment="1">
      <alignment horizontal="center" vertical="center" wrapText="1"/>
    </xf>
    <xf numFmtId="0" fontId="7" fillId="0" borderId="0" xfId="13">
      <alignment vertical="center"/>
    </xf>
    <xf numFmtId="0" fontId="7" fillId="0" borderId="0" xfId="13" applyAlignment="1">
      <alignment horizontal="center" vertical="center"/>
    </xf>
    <xf numFmtId="0" fontId="5" fillId="0" borderId="88" xfId="13" applyFont="1" applyBorder="1" applyAlignment="1">
      <alignment horizontal="center" vertical="center"/>
    </xf>
    <xf numFmtId="0" fontId="7" fillId="0" borderId="88" xfId="13" applyBorder="1">
      <alignment vertical="center"/>
    </xf>
    <xf numFmtId="0" fontId="50" fillId="0" borderId="89" xfId="11" applyFont="1" applyBorder="1" applyAlignment="1">
      <alignment horizontal="center" vertical="center" wrapText="1"/>
    </xf>
    <xf numFmtId="0" fontId="27" fillId="0" borderId="88" xfId="11" applyFont="1" applyBorder="1" applyAlignment="1">
      <alignment vertical="center" wrapText="1"/>
    </xf>
    <xf numFmtId="0" fontId="15" fillId="0" borderId="0" xfId="16" applyFont="1" applyProtection="1">
      <alignment vertical="center"/>
      <protection locked="0"/>
    </xf>
    <xf numFmtId="0" fontId="15" fillId="0" borderId="0" xfId="16" applyFont="1">
      <alignment vertical="center"/>
    </xf>
    <xf numFmtId="0" fontId="15" fillId="0" borderId="88" xfId="16" applyFont="1" applyBorder="1" applyAlignment="1">
      <alignment horizontal="right" vertical="center"/>
    </xf>
    <xf numFmtId="0" fontId="15" fillId="2" borderId="88" xfId="16" applyFont="1" applyFill="1" applyBorder="1" applyProtection="1">
      <alignment vertical="center"/>
      <protection locked="0"/>
    </xf>
    <xf numFmtId="0" fontId="0" fillId="0" borderId="46" xfId="11" applyFont="1" applyBorder="1" applyAlignment="1">
      <alignment horizontal="left" vertical="center" wrapText="1" indent="1"/>
    </xf>
    <xf numFmtId="0" fontId="27" fillId="0" borderId="46" xfId="11" applyFont="1" applyBorder="1" applyAlignment="1">
      <alignment horizontal="left" vertical="center" wrapText="1" indent="1"/>
    </xf>
    <xf numFmtId="0" fontId="27" fillId="0" borderId="88" xfId="11" applyFont="1" applyBorder="1" applyAlignment="1">
      <alignment horizontal="left" vertical="center" wrapText="1" indent="1"/>
    </xf>
    <xf numFmtId="0" fontId="25" fillId="6" borderId="0" xfId="6" applyFont="1" applyFill="1" applyAlignment="1">
      <alignment horizontal="center" vertical="center"/>
    </xf>
    <xf numFmtId="0" fontId="37" fillId="0" borderId="12" xfId="8" applyFont="1" applyBorder="1" applyAlignment="1">
      <alignment horizontal="left" vertical="center" wrapText="1"/>
    </xf>
    <xf numFmtId="0" fontId="20" fillId="6" borderId="0" xfId="8" applyFont="1" applyFill="1" applyAlignment="1">
      <alignment horizontal="justify" vertical="center"/>
    </xf>
    <xf numFmtId="0" fontId="13" fillId="6" borderId="0" xfId="8" applyFont="1" applyFill="1" applyAlignment="1">
      <alignment vertical="top"/>
    </xf>
    <xf numFmtId="0" fontId="70" fillId="6" borderId="0" xfId="0" applyFont="1" applyFill="1" applyAlignment="1">
      <alignment horizontal="left"/>
    </xf>
    <xf numFmtId="0" fontId="30" fillId="6" borderId="0" xfId="0" applyFont="1" applyFill="1" applyAlignment="1">
      <alignment vertical="center"/>
    </xf>
    <xf numFmtId="0" fontId="0" fillId="4" borderId="55" xfId="0" applyFill="1" applyBorder="1" applyAlignment="1">
      <alignment horizontal="center" vertical="center"/>
    </xf>
    <xf numFmtId="0" fontId="0" fillId="6" borderId="0" xfId="0" applyFill="1" applyAlignment="1">
      <alignment horizontal="right" vertical="center"/>
    </xf>
    <xf numFmtId="0" fontId="0" fillId="6" borderId="0" xfId="0" applyFill="1" applyAlignment="1">
      <alignment horizontal="right" vertical="top"/>
    </xf>
    <xf numFmtId="0" fontId="29" fillId="6" borderId="0" xfId="0" applyFont="1" applyFill="1" applyAlignment="1">
      <alignment horizontal="right" vertical="top"/>
    </xf>
    <xf numFmtId="0" fontId="15" fillId="0" borderId="0" xfId="16" applyFont="1" applyAlignment="1">
      <alignment horizontal="center" vertical="center"/>
    </xf>
    <xf numFmtId="56" fontId="55" fillId="2" borderId="79" xfId="0" applyNumberFormat="1" applyFont="1" applyFill="1" applyBorder="1" applyAlignment="1" applyProtection="1">
      <alignment horizontal="center" vertical="center"/>
      <protection locked="0"/>
    </xf>
    <xf numFmtId="56" fontId="55" fillId="6" borderId="0" xfId="0" applyNumberFormat="1" applyFont="1" applyFill="1" applyAlignment="1">
      <alignment vertical="center"/>
    </xf>
    <xf numFmtId="0" fontId="55" fillId="0" borderId="0" xfId="0" applyFont="1" applyAlignment="1">
      <alignment vertical="top" wrapText="1"/>
    </xf>
    <xf numFmtId="56" fontId="55" fillId="6" borderId="0" xfId="0" applyNumberFormat="1" applyFont="1" applyFill="1" applyAlignment="1">
      <alignment vertical="top" wrapText="1"/>
    </xf>
    <xf numFmtId="56" fontId="55" fillId="6" borderId="0" xfId="0" applyNumberFormat="1" applyFont="1" applyFill="1" applyAlignment="1">
      <alignment horizontal="left" vertical="center"/>
    </xf>
    <xf numFmtId="176" fontId="37" fillId="6" borderId="17" xfId="8" applyNumberFormat="1" applyFont="1" applyFill="1" applyBorder="1" applyAlignment="1">
      <alignment horizontal="center" vertical="center"/>
    </xf>
    <xf numFmtId="0" fontId="14" fillId="0" borderId="54" xfId="8" applyFont="1" applyBorder="1" applyAlignment="1">
      <alignment horizontal="center" vertical="center"/>
    </xf>
    <xf numFmtId="0" fontId="14" fillId="0" borderId="42" xfId="8" applyFont="1" applyBorder="1" applyAlignment="1">
      <alignment horizontal="center" vertical="center"/>
    </xf>
    <xf numFmtId="0" fontId="14" fillId="0" borderId="51" xfId="8" applyFont="1" applyBorder="1" applyAlignment="1">
      <alignment horizontal="center" vertical="center"/>
    </xf>
    <xf numFmtId="0" fontId="14" fillId="0" borderId="44" xfId="8" applyFont="1" applyBorder="1" applyAlignment="1">
      <alignment horizontal="center" vertical="center"/>
    </xf>
    <xf numFmtId="0" fontId="37" fillId="2" borderId="0" xfId="8" applyFont="1" applyFill="1" applyAlignment="1" applyProtection="1">
      <alignment vertical="center" wrapText="1"/>
      <protection locked="0"/>
    </xf>
    <xf numFmtId="0" fontId="20" fillId="2" borderId="34" xfId="8" applyFont="1" applyFill="1" applyBorder="1" applyAlignment="1" applyProtection="1">
      <alignment vertical="center" wrapText="1"/>
      <protection locked="0"/>
    </xf>
    <xf numFmtId="0" fontId="37" fillId="2" borderId="34" xfId="8" applyFont="1" applyFill="1" applyBorder="1" applyAlignment="1" applyProtection="1">
      <alignment vertical="center" wrapText="1"/>
      <protection locked="0"/>
    </xf>
    <xf numFmtId="49" fontId="55" fillId="6" borderId="0" xfId="0" applyNumberFormat="1" applyFont="1" applyFill="1" applyAlignment="1">
      <alignment horizontal="left" vertical="center"/>
    </xf>
    <xf numFmtId="56" fontId="55" fillId="6" borderId="0" xfId="0" applyNumberFormat="1" applyFont="1" applyFill="1" applyAlignment="1">
      <alignment horizontal="right" vertical="center"/>
    </xf>
    <xf numFmtId="49" fontId="55" fillId="6" borderId="0" xfId="0" applyNumberFormat="1" applyFont="1" applyFill="1" applyAlignment="1">
      <alignment vertical="center"/>
    </xf>
    <xf numFmtId="0" fontId="55" fillId="0" borderId="0" xfId="0" applyFont="1" applyAlignment="1">
      <alignment vertical="center"/>
    </xf>
    <xf numFmtId="0" fontId="13" fillId="6" borderId="0" xfId="1" applyFill="1" applyProtection="1">
      <protection locked="0"/>
    </xf>
    <xf numFmtId="0" fontId="33" fillId="6" borderId="0" xfId="1" applyFont="1" applyFill="1" applyAlignment="1" applyProtection="1">
      <alignment vertical="center"/>
      <protection locked="0"/>
    </xf>
    <xf numFmtId="0" fontId="35" fillId="6" borderId="0" xfId="1" applyFont="1" applyFill="1" applyAlignment="1" applyProtection="1">
      <alignment vertical="center"/>
      <protection locked="0"/>
    </xf>
    <xf numFmtId="0" fontId="36" fillId="6" borderId="0" xfId="0" applyFont="1" applyFill="1" applyAlignment="1" applyProtection="1">
      <alignment horizontal="left" vertical="center"/>
      <protection locked="0"/>
    </xf>
    <xf numFmtId="0" fontId="31" fillId="6" borderId="0" xfId="1" applyFont="1" applyFill="1" applyProtection="1">
      <protection locked="0"/>
    </xf>
    <xf numFmtId="0" fontId="31" fillId="0" borderId="0" xfId="1" applyFont="1" applyProtection="1">
      <protection locked="0"/>
    </xf>
    <xf numFmtId="0" fontId="36" fillId="0" borderId="0" xfId="0" applyFont="1" applyAlignment="1" applyProtection="1">
      <alignment horizontal="left" vertical="center"/>
      <protection locked="0"/>
    </xf>
    <xf numFmtId="0" fontId="31" fillId="0" borderId="7" xfId="1" applyFont="1" applyBorder="1" applyAlignment="1" applyProtection="1">
      <alignment vertical="center" wrapText="1"/>
      <protection locked="0"/>
    </xf>
    <xf numFmtId="0" fontId="31" fillId="0" borderId="6" xfId="1" applyFont="1" applyBorder="1" applyAlignment="1" applyProtection="1">
      <alignment vertical="center" wrapText="1"/>
      <protection locked="0"/>
    </xf>
    <xf numFmtId="0" fontId="31" fillId="0" borderId="8" xfId="1" applyFont="1" applyBorder="1" applyAlignment="1" applyProtection="1">
      <alignment vertical="center" wrapText="1"/>
      <protection locked="0"/>
    </xf>
    <xf numFmtId="0" fontId="31" fillId="6" borderId="0" xfId="1" applyFont="1" applyFill="1" applyAlignment="1" applyProtection="1">
      <alignment vertical="top"/>
      <protection locked="0"/>
    </xf>
    <xf numFmtId="0" fontId="13" fillId="0" borderId="0" xfId="1" applyProtection="1">
      <protection locked="0"/>
    </xf>
    <xf numFmtId="0" fontId="31" fillId="6" borderId="0" xfId="1" applyFont="1" applyFill="1" applyAlignment="1">
      <alignment horizontal="left" vertical="center"/>
    </xf>
    <xf numFmtId="0" fontId="13" fillId="6" borderId="0" xfId="1" applyFill="1"/>
    <xf numFmtId="0" fontId="33" fillId="6" borderId="0" xfId="0" applyFont="1" applyFill="1" applyAlignment="1">
      <alignment vertical="center" wrapText="1"/>
    </xf>
    <xf numFmtId="0" fontId="33" fillId="6" borderId="0" xfId="1" applyFont="1" applyFill="1" applyAlignment="1">
      <alignment vertical="center"/>
    </xf>
    <xf numFmtId="0" fontId="35" fillId="6" borderId="0" xfId="1" applyFont="1" applyFill="1" applyAlignment="1">
      <alignment vertical="center"/>
    </xf>
    <xf numFmtId="0" fontId="31" fillId="6" borderId="2" xfId="1" applyFont="1" applyFill="1" applyBorder="1" applyAlignment="1">
      <alignment vertical="center"/>
    </xf>
    <xf numFmtId="0" fontId="31" fillId="6" borderId="2" xfId="1" applyFont="1" applyFill="1" applyBorder="1" applyAlignment="1">
      <alignment vertical="center" shrinkToFit="1"/>
    </xf>
    <xf numFmtId="0" fontId="35" fillId="6" borderId="0" xfId="0" applyFont="1" applyFill="1" applyAlignment="1">
      <alignment horizontal="left" vertical="center"/>
    </xf>
    <xf numFmtId="0" fontId="31" fillId="6" borderId="0" xfId="1" applyFont="1" applyFill="1" applyAlignment="1">
      <alignment vertical="center"/>
    </xf>
    <xf numFmtId="0" fontId="31" fillId="6" borderId="0" xfId="1" applyFont="1" applyFill="1"/>
    <xf numFmtId="0" fontId="31" fillId="0" borderId="5" xfId="1" applyFont="1" applyBorder="1" applyAlignment="1">
      <alignment horizontal="center" vertical="center"/>
    </xf>
    <xf numFmtId="0" fontId="31" fillId="0" borderId="3" xfId="1" applyFont="1" applyBorder="1" applyAlignment="1">
      <alignment horizontal="center" vertical="center"/>
    </xf>
    <xf numFmtId="0" fontId="0" fillId="5" borderId="46" xfId="11" applyFont="1" applyFill="1" applyBorder="1" applyAlignment="1">
      <alignment horizontal="center" vertical="center" wrapText="1"/>
    </xf>
    <xf numFmtId="56" fontId="55" fillId="2" borderId="104" xfId="0" applyNumberFormat="1" applyFont="1" applyFill="1" applyBorder="1" applyAlignment="1" applyProtection="1">
      <alignment vertical="center" shrinkToFit="1"/>
      <protection locked="0"/>
    </xf>
    <xf numFmtId="0" fontId="0" fillId="6" borderId="61" xfId="0" applyFill="1" applyBorder="1" applyAlignment="1">
      <alignment vertical="center"/>
    </xf>
    <xf numFmtId="0" fontId="0" fillId="6" borderId="84" xfId="0" applyFill="1" applyBorder="1" applyAlignment="1">
      <alignment vertical="center"/>
    </xf>
    <xf numFmtId="49" fontId="55" fillId="2" borderId="104" xfId="0" applyNumberFormat="1" applyFont="1" applyFill="1" applyBorder="1" applyAlignment="1" applyProtection="1">
      <alignment horizontal="center" vertical="center"/>
      <protection locked="0"/>
    </xf>
    <xf numFmtId="56" fontId="55" fillId="2" borderId="104" xfId="0" applyNumberFormat="1" applyFont="1" applyFill="1" applyBorder="1" applyAlignment="1" applyProtection="1">
      <alignment horizontal="center" vertical="center"/>
      <protection locked="0"/>
    </xf>
    <xf numFmtId="56" fontId="55" fillId="6" borderId="104" xfId="0" applyNumberFormat="1" applyFont="1" applyFill="1" applyBorder="1" applyAlignment="1">
      <alignment vertical="center"/>
    </xf>
    <xf numFmtId="56" fontId="55" fillId="7" borderId="104" xfId="0" applyNumberFormat="1" applyFont="1" applyFill="1" applyBorder="1" applyAlignment="1" applyProtection="1">
      <alignment vertical="top" shrinkToFit="1"/>
      <protection locked="0"/>
    </xf>
    <xf numFmtId="56" fontId="55" fillId="2" borderId="104" xfId="0" applyNumberFormat="1" applyFont="1" applyFill="1" applyBorder="1" applyAlignment="1" applyProtection="1">
      <alignment horizontal="right" vertical="center"/>
      <protection locked="0"/>
    </xf>
    <xf numFmtId="0" fontId="72" fillId="6" borderId="0" xfId="18" applyFont="1" applyFill="1">
      <alignment vertical="center"/>
    </xf>
    <xf numFmtId="0" fontId="72" fillId="0" borderId="0" xfId="18" applyFont="1">
      <alignment vertical="center"/>
    </xf>
    <xf numFmtId="0" fontId="74" fillId="6" borderId="0" xfId="18" applyFont="1" applyFill="1" applyAlignment="1">
      <alignment horizontal="center" vertical="center"/>
    </xf>
    <xf numFmtId="0" fontId="76" fillId="6" borderId="0" xfId="18" applyFont="1" applyFill="1" applyAlignment="1">
      <alignment horizontal="left" vertical="center" wrapText="1"/>
    </xf>
    <xf numFmtId="0" fontId="77" fillId="6" borderId="0" xfId="18" applyFont="1" applyFill="1" applyAlignment="1">
      <alignment vertical="center" wrapText="1"/>
    </xf>
    <xf numFmtId="0" fontId="77" fillId="0" borderId="0" xfId="18" applyFont="1">
      <alignment vertical="center"/>
    </xf>
    <xf numFmtId="0" fontId="78" fillId="6" borderId="0" xfId="18" applyFont="1" applyFill="1" applyAlignment="1">
      <alignment horizontal="left" vertical="center" wrapText="1"/>
    </xf>
    <xf numFmtId="0" fontId="79" fillId="6" borderId="0" xfId="18" applyFont="1" applyFill="1" applyAlignment="1">
      <alignment horizontal="left" vertical="top" wrapText="1"/>
    </xf>
    <xf numFmtId="0" fontId="76" fillId="6" borderId="0" xfId="18" applyFont="1" applyFill="1" applyAlignment="1">
      <alignment horizontal="left" vertical="center"/>
    </xf>
    <xf numFmtId="0" fontId="80" fillId="6" borderId="117" xfId="18" applyFont="1" applyFill="1" applyBorder="1" applyAlignment="1">
      <alignment horizontal="right" vertical="center"/>
    </xf>
    <xf numFmtId="0" fontId="80" fillId="6" borderId="114" xfId="18" applyFont="1" applyFill="1" applyBorder="1" applyAlignment="1">
      <alignment horizontal="right" vertical="center"/>
    </xf>
    <xf numFmtId="0" fontId="72" fillId="6" borderId="0" xfId="18" applyFont="1" applyFill="1" applyAlignment="1">
      <alignment horizontal="left" vertical="top" wrapText="1"/>
    </xf>
    <xf numFmtId="0" fontId="72" fillId="6" borderId="0" xfId="18" applyFont="1" applyFill="1" applyAlignment="1">
      <alignment horizontal="left" vertical="top"/>
    </xf>
    <xf numFmtId="0" fontId="76" fillId="6" borderId="0" xfId="18" applyFont="1" applyFill="1">
      <alignment vertical="center"/>
    </xf>
    <xf numFmtId="0" fontId="76" fillId="0" borderId="0" xfId="18" applyFont="1">
      <alignment vertical="center"/>
    </xf>
    <xf numFmtId="0" fontId="80" fillId="6" borderId="0" xfId="18" applyFont="1" applyFill="1" applyAlignment="1">
      <alignment horizontal="left" vertical="center"/>
    </xf>
    <xf numFmtId="0" fontId="80" fillId="6" borderId="0" xfId="18" applyFont="1" applyFill="1" applyAlignment="1">
      <alignment horizontal="center" vertical="center" wrapText="1" shrinkToFit="1"/>
    </xf>
    <xf numFmtId="0" fontId="80" fillId="0" borderId="0" xfId="18" applyFont="1" applyAlignment="1">
      <alignment horizontal="left" vertical="center"/>
    </xf>
    <xf numFmtId="0" fontId="80" fillId="6" borderId="0" xfId="18" applyFont="1" applyFill="1" applyAlignment="1">
      <alignment horizontal="left" vertical="top" wrapText="1"/>
    </xf>
    <xf numFmtId="0" fontId="72" fillId="0" borderId="0" xfId="18" applyFont="1" applyAlignment="1">
      <alignment horizontal="left" vertical="center"/>
    </xf>
    <xf numFmtId="0" fontId="80" fillId="6" borderId="0" xfId="18" applyFont="1" applyFill="1">
      <alignment vertical="center"/>
    </xf>
    <xf numFmtId="0" fontId="18" fillId="0" borderId="0" xfId="0" applyFont="1" applyAlignment="1">
      <alignment horizontal="center"/>
    </xf>
    <xf numFmtId="0" fontId="15" fillId="0" borderId="0" xfId="0" applyFont="1" applyAlignment="1">
      <alignment horizontal="center" vertical="center" wrapText="1"/>
    </xf>
    <xf numFmtId="0" fontId="15" fillId="0" borderId="0" xfId="0" applyFont="1" applyAlignment="1">
      <alignment horizontal="center" vertical="center"/>
    </xf>
    <xf numFmtId="0" fontId="20" fillId="0" borderId="0" xfId="0" applyFont="1"/>
    <xf numFmtId="0" fontId="27" fillId="2" borderId="123" xfId="0" applyFont="1" applyFill="1" applyBorder="1" applyAlignment="1" applyProtection="1">
      <alignment vertical="center" shrinkToFit="1"/>
      <protection locked="0"/>
    </xf>
    <xf numFmtId="0" fontId="0" fillId="0" borderId="124" xfId="0" applyBorder="1" applyAlignment="1">
      <alignment vertical="center"/>
    </xf>
    <xf numFmtId="0" fontId="0" fillId="0" borderId="125" xfId="0" applyBorder="1" applyAlignment="1">
      <alignment vertical="center"/>
    </xf>
    <xf numFmtId="0" fontId="0" fillId="0" borderId="104" xfId="0" applyBorder="1" applyAlignment="1">
      <alignment vertical="center" wrapText="1"/>
    </xf>
    <xf numFmtId="0" fontId="70" fillId="0" borderId="135" xfId="0" applyFont="1" applyBorder="1" applyAlignment="1">
      <alignment horizontal="left" vertical="top" wrapText="1"/>
    </xf>
    <xf numFmtId="0" fontId="70" fillId="0" borderId="133" xfId="0" applyFont="1" applyBorder="1" applyAlignment="1">
      <alignment horizontal="left" vertical="top" wrapText="1"/>
    </xf>
    <xf numFmtId="0" fontId="37" fillId="6" borderId="0" xfId="8" applyFont="1" applyFill="1" applyAlignment="1">
      <alignment horizontal="distributed" vertical="top" wrapText="1"/>
    </xf>
    <xf numFmtId="0" fontId="15" fillId="0" borderId="88" xfId="0" applyFont="1" applyBorder="1" applyAlignment="1">
      <alignment horizontal="center" vertical="center"/>
    </xf>
    <xf numFmtId="182" fontId="15" fillId="0" borderId="88" xfId="0" applyNumberFormat="1" applyFont="1" applyBorder="1"/>
    <xf numFmtId="0" fontId="15" fillId="0" borderId="88" xfId="0" applyFont="1" applyBorder="1"/>
    <xf numFmtId="0" fontId="2" fillId="0" borderId="88" xfId="13" applyFont="1" applyBorder="1" applyAlignment="1">
      <alignment horizontal="center" vertical="center"/>
    </xf>
    <xf numFmtId="0" fontId="7" fillId="0" borderId="88" xfId="13" applyBorder="1" applyAlignment="1">
      <alignment horizontal="center" vertical="center"/>
    </xf>
    <xf numFmtId="0" fontId="2" fillId="0" borderId="88" xfId="13" applyFont="1" applyBorder="1">
      <alignment vertical="center"/>
    </xf>
    <xf numFmtId="0" fontId="0" fillId="0" borderId="88" xfId="0" applyBorder="1"/>
    <xf numFmtId="0" fontId="0" fillId="0" borderId="88" xfId="0" applyBorder="1" applyAlignment="1">
      <alignment vertical="center"/>
    </xf>
    <xf numFmtId="0" fontId="0" fillId="0" borderId="88" xfId="0" applyBorder="1" applyAlignment="1">
      <alignment horizontal="center" vertical="center"/>
    </xf>
    <xf numFmtId="0" fontId="0" fillId="0" borderId="89" xfId="0" applyBorder="1" applyAlignment="1">
      <alignment horizontal="center" vertical="center"/>
    </xf>
    <xf numFmtId="0" fontId="5" fillId="0" borderId="104" xfId="13" applyFont="1" applyBorder="1" applyAlignment="1">
      <alignment horizontal="center" vertical="center"/>
    </xf>
    <xf numFmtId="0" fontId="7" fillId="0" borderId="104" xfId="13" applyBorder="1" applyAlignment="1">
      <alignment horizontal="center" vertical="center"/>
    </xf>
    <xf numFmtId="0" fontId="1" fillId="0" borderId="88" xfId="13" applyFont="1" applyBorder="1" applyAlignment="1">
      <alignment horizontal="center" vertical="center"/>
    </xf>
    <xf numFmtId="0" fontId="1" fillId="0" borderId="88" xfId="13" applyFont="1" applyBorder="1">
      <alignment vertical="center"/>
    </xf>
    <xf numFmtId="0" fontId="1" fillId="0" borderId="104" xfId="13" applyFont="1" applyBorder="1">
      <alignment vertical="center"/>
    </xf>
    <xf numFmtId="0" fontId="5" fillId="0" borderId="88" xfId="13" applyFont="1" applyBorder="1">
      <alignment vertical="center"/>
    </xf>
    <xf numFmtId="0" fontId="6" fillId="0" borderId="88" xfId="13" applyFont="1" applyBorder="1">
      <alignment vertical="center"/>
    </xf>
    <xf numFmtId="0" fontId="7" fillId="0" borderId="104" xfId="13" applyBorder="1">
      <alignment vertical="center"/>
    </xf>
    <xf numFmtId="0" fontId="0" fillId="4" borderId="104" xfId="0" applyFill="1" applyBorder="1" applyAlignment="1">
      <alignment horizontal="center" vertical="center"/>
    </xf>
    <xf numFmtId="0" fontId="0" fillId="4" borderId="104" xfId="0" applyFill="1" applyBorder="1" applyAlignment="1">
      <alignment vertical="center"/>
    </xf>
    <xf numFmtId="0" fontId="0" fillId="0" borderId="104" xfId="11" applyFont="1" applyBorder="1" applyAlignment="1">
      <alignment horizontal="left" vertical="center" wrapText="1" indent="1"/>
    </xf>
    <xf numFmtId="0" fontId="50" fillId="0" borderId="136" xfId="11" applyFont="1" applyBorder="1" applyAlignment="1">
      <alignment horizontal="center" vertical="center" wrapText="1"/>
    </xf>
    <xf numFmtId="0" fontId="0" fillId="0" borderId="136" xfId="11" applyFont="1" applyBorder="1" applyAlignment="1">
      <alignment vertical="center" wrapText="1"/>
    </xf>
    <xf numFmtId="0" fontId="0" fillId="5" borderId="104" xfId="11" applyFont="1" applyFill="1" applyBorder="1" applyAlignment="1">
      <alignment horizontal="center" vertical="center" wrapText="1"/>
    </xf>
    <xf numFmtId="0" fontId="27" fillId="0" borderId="104" xfId="11" applyFont="1" applyBorder="1" applyAlignment="1">
      <alignment horizontal="left" vertical="center" wrapText="1" indent="1"/>
    </xf>
    <xf numFmtId="0" fontId="27" fillId="0" borderId="136" xfId="11" applyFont="1" applyBorder="1" applyAlignment="1">
      <alignment vertical="center" wrapText="1"/>
    </xf>
    <xf numFmtId="0" fontId="51" fillId="5" borderId="46" xfId="11" applyFont="1" applyFill="1" applyBorder="1" applyAlignment="1">
      <alignment horizontal="left" vertical="center" wrapText="1"/>
    </xf>
    <xf numFmtId="0" fontId="51" fillId="5" borderId="104" xfId="11" applyFont="1" applyFill="1" applyBorder="1" applyAlignment="1">
      <alignment vertical="center" wrapText="1"/>
    </xf>
    <xf numFmtId="0" fontId="51" fillId="5" borderId="88" xfId="11" applyFont="1" applyFill="1" applyBorder="1" applyAlignment="1">
      <alignment horizontal="left" vertical="center" wrapText="1"/>
    </xf>
    <xf numFmtId="0" fontId="52" fillId="5" borderId="46" xfId="11" applyFont="1" applyFill="1" applyBorder="1" applyAlignment="1">
      <alignment horizontal="left" vertical="center" wrapText="1"/>
    </xf>
    <xf numFmtId="0" fontId="31" fillId="2" borderId="7" xfId="1" applyFont="1" applyFill="1" applyBorder="1" applyAlignment="1" applyProtection="1">
      <alignment horizontal="left" vertical="center" wrapText="1"/>
      <protection locked="0"/>
    </xf>
    <xf numFmtId="0" fontId="31" fillId="2" borderId="6" xfId="1" applyFont="1" applyFill="1" applyBorder="1" applyAlignment="1" applyProtection="1">
      <alignment horizontal="left" vertical="center" wrapText="1"/>
      <protection locked="0"/>
    </xf>
    <xf numFmtId="0" fontId="31" fillId="2" borderId="8" xfId="1" applyFont="1" applyFill="1" applyBorder="1" applyAlignment="1" applyProtection="1">
      <alignment horizontal="left" vertical="center" wrapText="1"/>
      <protection locked="0"/>
    </xf>
    <xf numFmtId="0" fontId="31" fillId="2" borderId="7" xfId="1" applyFont="1" applyFill="1" applyBorder="1" applyAlignment="1" applyProtection="1">
      <alignment horizontal="left" vertical="center"/>
      <protection locked="0"/>
    </xf>
    <xf numFmtId="0" fontId="31" fillId="2" borderId="6" xfId="1" applyFont="1" applyFill="1" applyBorder="1" applyAlignment="1" applyProtection="1">
      <alignment horizontal="left" vertical="center"/>
      <protection locked="0"/>
    </xf>
    <xf numFmtId="0" fontId="31" fillId="2" borderId="8" xfId="1" applyFont="1" applyFill="1" applyBorder="1" applyAlignment="1" applyProtection="1">
      <alignment horizontal="left" vertical="center"/>
      <protection locked="0"/>
    </xf>
    <xf numFmtId="178" fontId="31" fillId="2" borderId="7" xfId="1" applyNumberFormat="1" applyFont="1" applyFill="1" applyBorder="1" applyAlignment="1" applyProtection="1">
      <alignment horizontal="right" vertical="center"/>
      <protection locked="0"/>
    </xf>
    <xf numFmtId="178" fontId="31" fillId="2" borderId="6" xfId="1" applyNumberFormat="1" applyFont="1" applyFill="1" applyBorder="1" applyAlignment="1" applyProtection="1">
      <alignment horizontal="right" vertical="center"/>
      <protection locked="0"/>
    </xf>
    <xf numFmtId="178" fontId="31" fillId="2" borderId="8" xfId="1" applyNumberFormat="1" applyFont="1" applyFill="1" applyBorder="1" applyAlignment="1" applyProtection="1">
      <alignment horizontal="right" vertical="center"/>
      <protection locked="0"/>
    </xf>
    <xf numFmtId="0" fontId="27" fillId="0" borderId="143" xfId="0" applyFont="1" applyBorder="1" applyAlignment="1">
      <alignment horizontal="left" vertical="center"/>
    </xf>
    <xf numFmtId="0" fontId="27" fillId="0" borderId="144" xfId="0" applyFont="1" applyBorder="1" applyAlignment="1">
      <alignment vertical="center"/>
    </xf>
    <xf numFmtId="0" fontId="27" fillId="0" borderId="122" xfId="0" applyFont="1" applyBorder="1" applyAlignment="1">
      <alignment vertical="center" shrinkToFit="1"/>
    </xf>
    <xf numFmtId="0" fontId="27" fillId="0" borderId="146" xfId="0" applyFont="1" applyBorder="1" applyAlignment="1">
      <alignment horizontal="left" vertical="center"/>
    </xf>
    <xf numFmtId="0" fontId="27" fillId="0" borderId="147" xfId="0" applyFont="1" applyBorder="1" applyAlignment="1">
      <alignment vertical="center"/>
    </xf>
    <xf numFmtId="0" fontId="27" fillId="0" borderId="148" xfId="0" applyFont="1" applyBorder="1" applyAlignment="1">
      <alignment horizontal="left" vertical="center" wrapText="1"/>
    </xf>
    <xf numFmtId="0" fontId="0" fillId="0" borderId="147" xfId="0" applyBorder="1" applyAlignment="1">
      <alignment horizontal="left" vertical="center"/>
    </xf>
    <xf numFmtId="0" fontId="0" fillId="0" borderId="149" xfId="0" applyBorder="1" applyAlignment="1">
      <alignment horizontal="left" vertical="center"/>
    </xf>
    <xf numFmtId="0" fontId="70" fillId="0" borderId="151" xfId="0" applyFont="1" applyBorder="1" applyAlignment="1">
      <alignment horizontal="left" vertical="center" wrapText="1" shrinkToFit="1"/>
    </xf>
    <xf numFmtId="0" fontId="27" fillId="6" borderId="153" xfId="0" applyFont="1" applyFill="1" applyBorder="1" applyAlignment="1">
      <alignment vertical="center" shrinkToFit="1"/>
    </xf>
    <xf numFmtId="0" fontId="27" fillId="0" borderId="149" xfId="0" applyFont="1" applyBorder="1" applyAlignment="1">
      <alignment vertical="center"/>
    </xf>
    <xf numFmtId="0" fontId="70" fillId="0" borderId="114" xfId="0" applyFont="1" applyBorder="1" applyAlignment="1">
      <alignment horizontal="left" vertical="center" wrapText="1" shrinkToFit="1"/>
    </xf>
    <xf numFmtId="0" fontId="27" fillId="2" borderId="145" xfId="0" applyFont="1" applyFill="1" applyBorder="1" applyAlignment="1" applyProtection="1">
      <alignment horizontal="center" vertical="center" shrinkToFit="1"/>
      <protection locked="0"/>
    </xf>
    <xf numFmtId="0" fontId="0" fillId="0" borderId="148" xfId="0" applyBorder="1" applyAlignment="1">
      <alignment vertical="center"/>
    </xf>
    <xf numFmtId="0" fontId="0" fillId="0" borderId="0" xfId="0" applyAlignment="1">
      <alignment horizontal="left" vertical="center"/>
    </xf>
    <xf numFmtId="0" fontId="0" fillId="0" borderId="159" xfId="0" applyBorder="1" applyAlignment="1">
      <alignment vertical="center"/>
    </xf>
    <xf numFmtId="0" fontId="0" fillId="0" borderId="111" xfId="0" applyBorder="1"/>
    <xf numFmtId="0" fontId="0" fillId="0" borderId="109" xfId="0" applyBorder="1"/>
    <xf numFmtId="0" fontId="0" fillId="0" borderId="109" xfId="0" applyBorder="1" applyAlignment="1">
      <alignment horizontal="left"/>
    </xf>
    <xf numFmtId="0" fontId="0" fillId="0" borderId="107" xfId="0" applyBorder="1" applyAlignment="1">
      <alignment horizontal="left"/>
    </xf>
    <xf numFmtId="0" fontId="0" fillId="0" borderId="91" xfId="0" applyBorder="1"/>
    <xf numFmtId="0" fontId="0" fillId="0" borderId="121" xfId="0" applyBorder="1"/>
    <xf numFmtId="0" fontId="0" fillId="0" borderId="147" xfId="0" applyBorder="1" applyAlignment="1">
      <alignment horizontal="left" vertical="center" wrapText="1"/>
    </xf>
    <xf numFmtId="0" fontId="0" fillId="0" borderId="151" xfId="0" applyBorder="1" applyAlignment="1">
      <alignment horizontal="left" vertical="center"/>
    </xf>
    <xf numFmtId="0" fontId="0" fillId="0" borderId="156" xfId="0" applyBorder="1" applyAlignment="1">
      <alignment horizontal="left"/>
    </xf>
    <xf numFmtId="0" fontId="0" fillId="2" borderId="153" xfId="0" applyFill="1" applyBorder="1" applyAlignment="1" applyProtection="1">
      <alignment horizontal="center" vertical="center"/>
      <protection locked="0"/>
    </xf>
    <xf numFmtId="0" fontId="8" fillId="2" borderId="59" xfId="10" applyFill="1" applyBorder="1" applyAlignment="1" applyProtection="1">
      <alignment horizontal="center" vertical="center"/>
      <protection locked="0"/>
    </xf>
    <xf numFmtId="0" fontId="8" fillId="2" borderId="104" xfId="10" applyFill="1" applyBorder="1" applyAlignment="1" applyProtection="1">
      <alignment horizontal="center" vertical="center"/>
      <protection locked="0"/>
    </xf>
    <xf numFmtId="0" fontId="29" fillId="2" borderId="88" xfId="10" applyFont="1" applyFill="1" applyBorder="1" applyAlignment="1" applyProtection="1">
      <alignment horizontal="center" vertical="center"/>
      <protection locked="0"/>
    </xf>
    <xf numFmtId="0" fontId="16" fillId="6" borderId="0" xfId="0" applyFont="1" applyFill="1"/>
    <xf numFmtId="0" fontId="15" fillId="6" borderId="0" xfId="0" applyFont="1" applyFill="1"/>
    <xf numFmtId="0" fontId="17" fillId="6" borderId="0" xfId="0" applyFont="1" applyFill="1" applyAlignment="1">
      <alignment vertical="center"/>
    </xf>
    <xf numFmtId="0" fontId="18" fillId="6" borderId="0" xfId="0" applyFont="1" applyFill="1" applyAlignment="1">
      <alignment horizontal="center"/>
    </xf>
    <xf numFmtId="0" fontId="18" fillId="6" borderId="0" xfId="0" applyFont="1" applyFill="1" applyAlignment="1">
      <alignment horizontal="center" vertical="center"/>
    </xf>
    <xf numFmtId="0" fontId="16" fillId="6" borderId="0" xfId="0" applyFont="1" applyFill="1" applyAlignment="1">
      <alignment horizontal="right"/>
    </xf>
    <xf numFmtId="0" fontId="15" fillId="6" borderId="0" xfId="0" applyFont="1" applyFill="1" applyAlignment="1">
      <alignment horizontal="center" vertical="center" wrapText="1"/>
    </xf>
    <xf numFmtId="0" fontId="15" fillId="6" borderId="0" xfId="0" applyFont="1" applyFill="1" applyAlignment="1">
      <alignment horizontal="center" vertical="center"/>
    </xf>
    <xf numFmtId="0" fontId="15" fillId="0" borderId="0" xfId="0" applyFont="1" applyAlignment="1">
      <alignment horizontal="center"/>
    </xf>
    <xf numFmtId="0" fontId="20" fillId="6" borderId="0" xfId="0" applyFont="1" applyFill="1"/>
    <xf numFmtId="38" fontId="15" fillId="0" borderId="0" xfId="0" applyNumberFormat="1" applyFont="1"/>
    <xf numFmtId="0" fontId="15" fillId="6" borderId="0" xfId="4" applyFont="1" applyFill="1">
      <alignment vertical="center"/>
    </xf>
    <xf numFmtId="0" fontId="16" fillId="6" borderId="0" xfId="4" applyFont="1" applyFill="1">
      <alignment vertical="center"/>
    </xf>
    <xf numFmtId="0" fontId="17" fillId="6" borderId="0" xfId="4" applyFont="1" applyFill="1" applyAlignment="1">
      <alignment horizontal="center" vertical="center"/>
    </xf>
    <xf numFmtId="0" fontId="21" fillId="6" borderId="0" xfId="4" applyFont="1" applyFill="1">
      <alignment vertical="center"/>
    </xf>
    <xf numFmtId="0" fontId="15" fillId="0" borderId="0" xfId="4" applyFont="1">
      <alignment vertical="center"/>
    </xf>
    <xf numFmtId="0" fontId="55" fillId="6" borderId="0" xfId="0" applyFont="1" applyFill="1" applyAlignment="1">
      <alignment horizontal="left" vertical="center"/>
    </xf>
    <xf numFmtId="0" fontId="55" fillId="6" borderId="0" xfId="0" applyFont="1" applyFill="1" applyAlignment="1">
      <alignment vertical="center"/>
    </xf>
    <xf numFmtId="0" fontId="55" fillId="6" borderId="0" xfId="0" applyFont="1" applyFill="1" applyAlignment="1">
      <alignment horizontal="center" vertical="center"/>
    </xf>
    <xf numFmtId="0" fontId="55" fillId="6" borderId="0" xfId="0" applyFont="1" applyFill="1" applyAlignment="1">
      <alignment horizontal="center"/>
    </xf>
    <xf numFmtId="0" fontId="55" fillId="6" borderId="0" xfId="0" applyFont="1" applyFill="1" applyAlignment="1">
      <alignment horizontal="center" vertical="center" shrinkToFit="1"/>
    </xf>
    <xf numFmtId="49" fontId="55" fillId="6" borderId="0" xfId="0" quotePrefix="1" applyNumberFormat="1" applyFont="1" applyFill="1" applyAlignment="1">
      <alignment horizontal="center" vertical="center"/>
    </xf>
    <xf numFmtId="56" fontId="55" fillId="6" borderId="93" xfId="0" applyNumberFormat="1" applyFont="1" applyFill="1" applyBorder="1" applyAlignment="1">
      <alignment vertical="center"/>
    </xf>
    <xf numFmtId="56" fontId="55" fillId="0" borderId="0" xfId="0" applyNumberFormat="1" applyFont="1" applyAlignment="1">
      <alignment vertical="center"/>
    </xf>
    <xf numFmtId="0" fontId="56" fillId="6" borderId="0" xfId="0" applyFont="1" applyFill="1" applyAlignment="1">
      <alignment vertical="center"/>
    </xf>
    <xf numFmtId="56" fontId="55" fillId="6" borderId="104" xfId="0" applyNumberFormat="1" applyFont="1" applyFill="1" applyBorder="1" applyAlignment="1">
      <alignment vertical="center" shrinkToFit="1"/>
    </xf>
    <xf numFmtId="56" fontId="55" fillId="7" borderId="109" xfId="0" applyNumberFormat="1" applyFont="1" applyFill="1" applyBorder="1" applyAlignment="1">
      <alignment vertical="top" shrinkToFit="1"/>
    </xf>
    <xf numFmtId="56" fontId="55" fillId="6" borderId="104" xfId="0" applyNumberFormat="1" applyFont="1" applyFill="1" applyBorder="1" applyAlignment="1">
      <alignment vertical="center" wrapText="1"/>
    </xf>
    <xf numFmtId="56" fontId="55" fillId="6" borderId="79" xfId="0" applyNumberFormat="1" applyFont="1" applyFill="1" applyBorder="1" applyAlignment="1">
      <alignment vertical="center" shrinkToFit="1"/>
    </xf>
    <xf numFmtId="56" fontId="55" fillId="6" borderId="79" xfId="0" applyNumberFormat="1" applyFont="1" applyFill="1" applyBorder="1" applyAlignment="1">
      <alignment vertical="center"/>
    </xf>
    <xf numFmtId="56" fontId="66" fillId="6" borderId="109" xfId="0" applyNumberFormat="1" applyFont="1" applyFill="1" applyBorder="1" applyAlignment="1">
      <alignment vertical="center" wrapText="1"/>
    </xf>
    <xf numFmtId="56" fontId="66" fillId="6" borderId="0" xfId="0" applyNumberFormat="1" applyFont="1" applyFill="1" applyAlignment="1">
      <alignment vertical="center" wrapText="1"/>
    </xf>
    <xf numFmtId="0" fontId="55" fillId="6" borderId="104" xfId="0" applyFont="1" applyFill="1" applyBorder="1" applyAlignment="1">
      <alignment vertical="center"/>
    </xf>
    <xf numFmtId="0" fontId="55" fillId="0" borderId="104" xfId="0" applyFont="1" applyBorder="1" applyAlignment="1">
      <alignment vertical="center"/>
    </xf>
    <xf numFmtId="56" fontId="55" fillId="6" borderId="104" xfId="0" applyNumberFormat="1" applyFont="1" applyFill="1" applyBorder="1" applyAlignment="1">
      <alignment horizontal="center" vertical="center"/>
    </xf>
    <xf numFmtId="49" fontId="55" fillId="6" borderId="104" xfId="0" applyNumberFormat="1" applyFont="1" applyFill="1" applyBorder="1" applyAlignment="1">
      <alignment horizontal="center" vertical="center"/>
    </xf>
    <xf numFmtId="56" fontId="55" fillId="0" borderId="109" xfId="0" applyNumberFormat="1" applyFont="1" applyBorder="1" applyAlignment="1">
      <alignment vertical="center"/>
    </xf>
    <xf numFmtId="56" fontId="55" fillId="6" borderId="109" xfId="0" applyNumberFormat="1" applyFont="1" applyFill="1" applyBorder="1" applyAlignment="1">
      <alignment vertical="center"/>
    </xf>
    <xf numFmtId="0" fontId="55" fillId="7" borderId="104" xfId="0" applyFont="1" applyFill="1" applyBorder="1" applyAlignment="1">
      <alignment vertical="center" shrinkToFit="1"/>
    </xf>
    <xf numFmtId="0" fontId="84" fillId="6" borderId="0" xfId="0" applyFont="1" applyFill="1" applyAlignment="1">
      <alignment horizontal="left" vertical="center" wrapText="1"/>
    </xf>
    <xf numFmtId="56" fontId="85" fillId="6" borderId="0" xfId="0" applyNumberFormat="1" applyFont="1" applyFill="1" applyAlignment="1">
      <alignment horizontal="left" vertical="center"/>
    </xf>
    <xf numFmtId="56" fontId="55" fillId="3" borderId="104" xfId="0" applyNumberFormat="1" applyFont="1" applyFill="1" applyBorder="1" applyAlignment="1">
      <alignment horizontal="center" vertical="center"/>
    </xf>
    <xf numFmtId="56" fontId="55" fillId="3" borderId="104" xfId="0" applyNumberFormat="1" applyFont="1" applyFill="1" applyBorder="1" applyAlignment="1">
      <alignment horizontal="center" vertical="center" wrapText="1"/>
    </xf>
    <xf numFmtId="56" fontId="55" fillId="0" borderId="104" xfId="0" applyNumberFormat="1" applyFont="1" applyBorder="1" applyAlignment="1">
      <alignment vertical="center"/>
    </xf>
    <xf numFmtId="0" fontId="8" fillId="2" borderId="147" xfId="10" applyFill="1" applyBorder="1" applyAlignment="1" applyProtection="1">
      <alignment horizontal="center" vertical="center"/>
      <protection locked="0"/>
    </xf>
    <xf numFmtId="0" fontId="16" fillId="6" borderId="60" xfId="0" applyFont="1" applyFill="1" applyBorder="1" applyAlignment="1">
      <alignment horizontal="center" vertical="center" wrapText="1"/>
    </xf>
    <xf numFmtId="0" fontId="15" fillId="6" borderId="60" xfId="0" applyFont="1" applyFill="1" applyBorder="1" applyAlignment="1">
      <alignment horizontal="center" vertical="center" wrapText="1"/>
    </xf>
    <xf numFmtId="0" fontId="19" fillId="6" borderId="61" xfId="0" applyFont="1" applyFill="1" applyBorder="1" applyAlignment="1">
      <alignment horizontal="right" vertical="center" wrapText="1"/>
    </xf>
    <xf numFmtId="0" fontId="16" fillId="6" borderId="1" xfId="0" applyFont="1" applyFill="1" applyBorder="1" applyAlignment="1">
      <alignment horizontal="right"/>
    </xf>
    <xf numFmtId="0" fontId="16" fillId="6" borderId="60" xfId="0" applyFont="1" applyFill="1" applyBorder="1" applyAlignment="1">
      <alignment horizontal="right"/>
    </xf>
    <xf numFmtId="0" fontId="16" fillId="6" borderId="60" xfId="0" applyFont="1" applyFill="1" applyBorder="1" applyAlignment="1">
      <alignment horizontal="right" wrapText="1"/>
    </xf>
    <xf numFmtId="38" fontId="16" fillId="6" borderId="66" xfId="0" applyNumberFormat="1" applyFont="1" applyFill="1" applyBorder="1" applyAlignment="1">
      <alignment horizontal="right" vertical="center"/>
    </xf>
    <xf numFmtId="38" fontId="16" fillId="6" borderId="66" xfId="12" applyFont="1" applyFill="1" applyBorder="1" applyAlignment="1" applyProtection="1">
      <alignment horizontal="right" vertical="center"/>
    </xf>
    <xf numFmtId="0" fontId="22" fillId="6" borderId="0" xfId="0" applyFont="1" applyFill="1"/>
    <xf numFmtId="0" fontId="16" fillId="6" borderId="2" xfId="0" applyFont="1" applyFill="1" applyBorder="1"/>
    <xf numFmtId="0" fontId="54" fillId="6" borderId="4" xfId="0" applyFont="1" applyFill="1" applyBorder="1" applyAlignment="1">
      <alignment horizontal="center" vertical="center"/>
    </xf>
    <xf numFmtId="0" fontId="16" fillId="6" borderId="4" xfId="0" applyFont="1" applyFill="1" applyBorder="1"/>
    <xf numFmtId="38" fontId="22" fillId="6" borderId="70" xfId="12" applyFont="1" applyFill="1" applyBorder="1" applyAlignment="1" applyProtection="1">
      <alignment vertical="center"/>
    </xf>
    <xf numFmtId="38" fontId="22" fillId="6" borderId="59" xfId="12" applyFont="1" applyFill="1" applyBorder="1" applyAlignment="1" applyProtection="1">
      <alignment vertical="center"/>
    </xf>
    <xf numFmtId="0" fontId="16" fillId="6" borderId="74" xfId="0" applyFont="1" applyFill="1" applyBorder="1"/>
    <xf numFmtId="0" fontId="16" fillId="6" borderId="79" xfId="0" applyFont="1" applyFill="1" applyBorder="1" applyAlignment="1">
      <alignment horizontal="center" vertical="center" wrapText="1"/>
    </xf>
    <xf numFmtId="0" fontId="16" fillId="6" borderId="84" xfId="0" applyFont="1" applyFill="1" applyBorder="1" applyAlignment="1">
      <alignment horizontal="right"/>
    </xf>
    <xf numFmtId="0" fontId="16" fillId="6" borderId="79" xfId="0" applyFont="1" applyFill="1" applyBorder="1"/>
    <xf numFmtId="0" fontId="16" fillId="6" borderId="79" xfId="0" applyFont="1" applyFill="1" applyBorder="1" applyAlignment="1">
      <alignment horizontal="right"/>
    </xf>
    <xf numFmtId="0" fontId="16" fillId="6" borderId="84" xfId="0" quotePrefix="1" applyFont="1" applyFill="1" applyBorder="1" applyAlignment="1">
      <alignment horizontal="center" vertical="center"/>
    </xf>
    <xf numFmtId="3" fontId="16" fillId="6" borderId="84" xfId="0" quotePrefix="1" applyNumberFormat="1" applyFont="1" applyFill="1" applyBorder="1" applyAlignment="1">
      <alignment horizontal="center" vertical="center"/>
    </xf>
    <xf numFmtId="0" fontId="15" fillId="6" borderId="84" xfId="0" applyFont="1" applyFill="1" applyBorder="1" applyAlignment="1">
      <alignment horizontal="center" vertical="center"/>
    </xf>
    <xf numFmtId="0" fontId="22" fillId="6" borderId="104" xfId="0" applyFont="1" applyFill="1" applyBorder="1" applyAlignment="1">
      <alignment horizontal="center"/>
    </xf>
    <xf numFmtId="0" fontId="22" fillId="6" borderId="0" xfId="0" applyFont="1" applyFill="1" applyAlignment="1">
      <alignment horizontal="center"/>
    </xf>
    <xf numFmtId="181" fontId="22" fillId="6" borderId="104" xfId="0" applyNumberFormat="1" applyFont="1" applyFill="1" applyBorder="1" applyAlignment="1">
      <alignment horizontal="center"/>
    </xf>
    <xf numFmtId="181" fontId="22" fillId="6" borderId="0" xfId="0" applyNumberFormat="1" applyFont="1" applyFill="1" applyAlignment="1">
      <alignment horizontal="center"/>
    </xf>
    <xf numFmtId="0" fontId="16" fillId="6" borderId="93" xfId="0" applyFont="1" applyFill="1" applyBorder="1" applyAlignment="1">
      <alignment horizontal="left" vertical="center" shrinkToFit="1"/>
    </xf>
    <xf numFmtId="0" fontId="16" fillId="6" borderId="116" xfId="0" applyFont="1" applyFill="1" applyBorder="1" applyAlignment="1">
      <alignment horizontal="left" vertical="center" shrinkToFit="1"/>
    </xf>
    <xf numFmtId="0" fontId="0" fillId="0" borderId="0" xfId="0" applyAlignment="1">
      <alignment horizontal="center" vertical="center"/>
    </xf>
    <xf numFmtId="182" fontId="80" fillId="2" borderId="119" xfId="18" applyNumberFormat="1" applyFont="1" applyFill="1" applyBorder="1" applyAlignment="1" applyProtection="1">
      <alignment horizontal="right" vertical="center"/>
      <protection locked="0"/>
    </xf>
    <xf numFmtId="182" fontId="80" fillId="2" borderId="113" xfId="18" applyNumberFormat="1" applyFont="1" applyFill="1" applyBorder="1" applyAlignment="1" applyProtection="1">
      <alignment horizontal="right" vertical="center"/>
      <protection locked="0"/>
    </xf>
    <xf numFmtId="0" fontId="70" fillId="6" borderId="163" xfId="0" applyFont="1" applyFill="1" applyBorder="1" applyAlignment="1">
      <alignment horizontal="left" vertical="center" wrapText="1"/>
    </xf>
    <xf numFmtId="58" fontId="70" fillId="6" borderId="166" xfId="0" applyNumberFormat="1" applyFont="1" applyFill="1" applyBorder="1" applyAlignment="1">
      <alignment horizontal="left" vertical="center"/>
    </xf>
    <xf numFmtId="0" fontId="63" fillId="6" borderId="0" xfId="0" applyFont="1" applyFill="1"/>
    <xf numFmtId="0" fontId="70" fillId="0" borderId="161" xfId="0" applyFont="1" applyBorder="1" applyAlignment="1">
      <alignment horizontal="left" vertical="center" wrapText="1"/>
    </xf>
    <xf numFmtId="0" fontId="0" fillId="0" borderId="0" xfId="0" applyAlignment="1">
      <alignment wrapText="1"/>
    </xf>
    <xf numFmtId="0" fontId="27" fillId="3" borderId="153" xfId="0" applyFont="1" applyFill="1" applyBorder="1" applyAlignment="1" applyProtection="1">
      <alignment vertical="center"/>
      <protection locked="0"/>
    </xf>
    <xf numFmtId="0" fontId="16" fillId="7" borderId="78" xfId="0" applyFont="1" applyFill="1" applyBorder="1" applyAlignment="1" applyProtection="1">
      <alignment vertical="center" shrinkToFit="1"/>
      <protection locked="0"/>
    </xf>
    <xf numFmtId="0" fontId="16" fillId="7" borderId="4" xfId="0" applyFont="1" applyFill="1" applyBorder="1" applyAlignment="1" applyProtection="1">
      <alignment vertical="center" shrinkToFit="1"/>
      <protection locked="0"/>
    </xf>
    <xf numFmtId="0" fontId="27" fillId="7" borderId="147" xfId="0" applyFont="1" applyFill="1" applyBorder="1" applyAlignment="1">
      <alignment vertical="center"/>
    </xf>
    <xf numFmtId="0" fontId="27" fillId="7" borderId="153" xfId="0" applyFont="1" applyFill="1" applyBorder="1" applyAlignment="1" applyProtection="1">
      <alignment vertical="center" shrinkToFit="1"/>
      <protection locked="0"/>
    </xf>
    <xf numFmtId="0" fontId="0" fillId="7" borderId="118" xfId="0" applyFill="1" applyBorder="1" applyAlignment="1">
      <alignment vertical="center"/>
    </xf>
    <xf numFmtId="0" fontId="0" fillId="7" borderId="142" xfId="0" applyFill="1" applyBorder="1" applyAlignment="1" applyProtection="1">
      <alignment horizontal="right" vertical="center"/>
      <protection locked="0"/>
    </xf>
    <xf numFmtId="0" fontId="27" fillId="7" borderId="147" xfId="0" applyFont="1" applyFill="1" applyBorder="1" applyAlignment="1">
      <alignment horizontal="left" vertical="center" wrapText="1"/>
    </xf>
    <xf numFmtId="0" fontId="27" fillId="7" borderId="153" xfId="0" applyFont="1" applyFill="1" applyBorder="1" applyAlignment="1" applyProtection="1">
      <alignment horizontal="center" vertical="center" shrinkToFit="1"/>
      <protection locked="0"/>
    </xf>
    <xf numFmtId="0" fontId="27" fillId="7" borderId="153" xfId="0" applyFont="1" applyFill="1" applyBorder="1" applyAlignment="1" applyProtection="1">
      <alignment horizontal="center" vertical="center" wrapText="1" shrinkToFit="1"/>
      <protection locked="0"/>
    </xf>
    <xf numFmtId="0" fontId="0" fillId="7" borderId="147" xfId="0" applyFill="1" applyBorder="1" applyAlignment="1">
      <alignment horizontal="left" vertical="center"/>
    </xf>
    <xf numFmtId="0" fontId="27" fillId="7" borderId="151" xfId="0" applyFont="1" applyFill="1" applyBorder="1" applyAlignment="1">
      <alignment horizontal="left" vertical="center" shrinkToFit="1"/>
    </xf>
    <xf numFmtId="0" fontId="27" fillId="7" borderId="151" xfId="0" applyFont="1" applyFill="1" applyBorder="1" applyAlignment="1">
      <alignment horizontal="left" vertical="center"/>
    </xf>
    <xf numFmtId="0" fontId="0" fillId="7" borderId="153" xfId="0" applyFill="1" applyBorder="1" applyAlignment="1" applyProtection="1">
      <alignment horizontal="center" vertical="center"/>
      <protection locked="0"/>
    </xf>
    <xf numFmtId="0" fontId="0" fillId="7" borderId="91" xfId="0" applyFill="1" applyBorder="1"/>
    <xf numFmtId="0" fontId="0" fillId="7" borderId="121" xfId="0" applyFill="1" applyBorder="1"/>
    <xf numFmtId="0" fontId="0" fillId="7" borderId="147" xfId="0" applyFill="1" applyBorder="1" applyAlignment="1">
      <alignment horizontal="left" vertical="center" wrapText="1"/>
    </xf>
    <xf numFmtId="0" fontId="0" fillId="7" borderId="142" xfId="0" applyFill="1" applyBorder="1" applyAlignment="1" applyProtection="1">
      <alignment horizontal="center" vertical="center"/>
      <protection locked="0"/>
    </xf>
    <xf numFmtId="0" fontId="8" fillId="7" borderId="104" xfId="10" applyFill="1" applyBorder="1" applyAlignment="1" applyProtection="1">
      <alignment horizontal="center" vertical="center"/>
      <protection locked="0"/>
    </xf>
    <xf numFmtId="0" fontId="29" fillId="7" borderId="59" xfId="10" applyFont="1" applyFill="1" applyBorder="1" applyAlignment="1" applyProtection="1">
      <alignment horizontal="center" vertical="center"/>
      <protection locked="0"/>
    </xf>
    <xf numFmtId="0" fontId="16" fillId="7" borderId="84" xfId="0" applyFont="1" applyFill="1" applyBorder="1" applyAlignment="1" applyProtection="1">
      <alignment vertical="center" wrapText="1"/>
      <protection locked="0"/>
    </xf>
    <xf numFmtId="3" fontId="16" fillId="7" borderId="84" xfId="0" quotePrefix="1" applyNumberFormat="1" applyFont="1" applyFill="1" applyBorder="1" applyAlignment="1" applyProtection="1">
      <alignment horizontal="center" vertical="center"/>
      <protection locked="0"/>
    </xf>
    <xf numFmtId="0" fontId="0" fillId="0" borderId="148" xfId="0" applyBorder="1" applyAlignment="1">
      <alignment vertical="center" wrapText="1"/>
    </xf>
    <xf numFmtId="0" fontId="0" fillId="9" borderId="164" xfId="0" applyFill="1" applyBorder="1" applyAlignment="1">
      <alignment horizontal="left" vertical="center" wrapText="1"/>
    </xf>
    <xf numFmtId="0" fontId="0" fillId="9" borderId="151" xfId="0" applyFill="1" applyBorder="1" applyAlignment="1">
      <alignment horizontal="left" vertical="center" wrapText="1"/>
    </xf>
    <xf numFmtId="179" fontId="0" fillId="7" borderId="153" xfId="0" applyNumberFormat="1" applyFill="1" applyBorder="1" applyAlignment="1" applyProtection="1">
      <alignment horizontal="center" vertical="center"/>
      <protection locked="0"/>
    </xf>
    <xf numFmtId="38" fontId="15" fillId="0" borderId="0" xfId="12" applyFont="1" applyAlignment="1"/>
    <xf numFmtId="0" fontId="8" fillId="7" borderId="147" xfId="10" applyFill="1" applyBorder="1" applyAlignment="1" applyProtection="1">
      <alignment horizontal="center" vertical="center"/>
      <protection locked="0"/>
    </xf>
    <xf numFmtId="0" fontId="27" fillId="6" borderId="0" xfId="0" applyFont="1" applyFill="1" applyAlignment="1">
      <alignment horizontal="center" vertical="center"/>
    </xf>
    <xf numFmtId="0" fontId="0" fillId="0" borderId="0" xfId="0" applyAlignment="1">
      <alignment horizontal="center"/>
    </xf>
    <xf numFmtId="179" fontId="0" fillId="9" borderId="153" xfId="0" applyNumberFormat="1" applyFill="1" applyBorder="1" applyAlignment="1" applyProtection="1">
      <alignment horizontal="center" vertical="center"/>
      <protection locked="0"/>
    </xf>
    <xf numFmtId="0" fontId="0" fillId="0" borderId="0" xfId="0" applyAlignment="1">
      <alignment vertical="top"/>
    </xf>
    <xf numFmtId="0" fontId="27" fillId="2" borderId="170" xfId="0" applyFont="1" applyFill="1" applyBorder="1" applyAlignment="1" applyProtection="1">
      <alignment horizontal="center" vertical="center" shrinkToFit="1"/>
      <protection locked="0"/>
    </xf>
    <xf numFmtId="179" fontId="0" fillId="2" borderId="145" xfId="0" applyNumberFormat="1" applyFill="1" applyBorder="1" applyAlignment="1" applyProtection="1">
      <alignment horizontal="center" vertical="center"/>
      <protection locked="0"/>
    </xf>
    <xf numFmtId="179" fontId="0" fillId="9" borderId="142" xfId="0" applyNumberFormat="1" applyFill="1" applyBorder="1" applyAlignment="1" applyProtection="1">
      <alignment horizontal="center" vertical="center"/>
      <protection locked="0"/>
    </xf>
    <xf numFmtId="0" fontId="27" fillId="9" borderId="164" xfId="0" applyFont="1" applyFill="1" applyBorder="1" applyAlignment="1">
      <alignment horizontal="left" vertical="center"/>
    </xf>
    <xf numFmtId="0" fontId="93" fillId="9" borderId="0" xfId="0" applyFont="1" applyFill="1" applyAlignment="1">
      <alignment vertical="center"/>
    </xf>
    <xf numFmtId="0" fontId="27" fillId="9" borderId="153" xfId="0" applyFont="1" applyFill="1" applyBorder="1" applyAlignment="1" applyProtection="1">
      <alignment horizontal="center" vertical="center" shrinkToFit="1"/>
      <protection locked="0"/>
    </xf>
    <xf numFmtId="0" fontId="27" fillId="7" borderId="164" xfId="0" applyFont="1" applyFill="1" applyBorder="1" applyAlignment="1">
      <alignment horizontal="left" vertical="center"/>
    </xf>
    <xf numFmtId="0" fontId="27" fillId="7" borderId="172" xfId="0" applyFont="1" applyFill="1" applyBorder="1" applyAlignment="1" applyProtection="1">
      <alignment horizontal="center" vertical="center" shrinkToFit="1"/>
      <protection locked="0"/>
    </xf>
    <xf numFmtId="0" fontId="16" fillId="7" borderId="83" xfId="0" applyFont="1" applyFill="1" applyBorder="1" applyAlignment="1" applyProtection="1">
      <alignment vertical="center"/>
      <protection locked="0"/>
    </xf>
    <xf numFmtId="0" fontId="94" fillId="6" borderId="0" xfId="0" applyFont="1" applyFill="1" applyAlignment="1">
      <alignment vertical="center"/>
    </xf>
    <xf numFmtId="183" fontId="94" fillId="6" borderId="111" xfId="0" applyNumberFormat="1" applyFont="1" applyFill="1" applyBorder="1" applyAlignment="1">
      <alignment horizontal="centerContinuous" vertical="center"/>
    </xf>
    <xf numFmtId="183" fontId="94" fillId="6" borderId="155" xfId="0" applyNumberFormat="1" applyFont="1" applyFill="1" applyBorder="1" applyAlignment="1">
      <alignment horizontal="centerContinuous" vertical="center"/>
    </xf>
    <xf numFmtId="183" fontId="94" fillId="6" borderId="112" xfId="0" applyNumberFormat="1" applyFont="1" applyFill="1" applyBorder="1" applyAlignment="1">
      <alignment horizontal="centerContinuous" vertical="center"/>
    </xf>
    <xf numFmtId="183" fontId="94" fillId="6" borderId="136" xfId="0" applyNumberFormat="1" applyFont="1" applyFill="1" applyBorder="1" applyAlignment="1">
      <alignment horizontal="centerContinuous" vertical="center"/>
    </xf>
    <xf numFmtId="183" fontId="94" fillId="6" borderId="156" xfId="0" applyNumberFormat="1" applyFont="1" applyFill="1" applyBorder="1" applyAlignment="1">
      <alignment horizontal="centerContinuous" vertical="center"/>
    </xf>
    <xf numFmtId="183" fontId="94" fillId="6" borderId="151" xfId="0" applyNumberFormat="1" applyFont="1" applyFill="1" applyBorder="1" applyAlignment="1">
      <alignment horizontal="centerContinuous" vertical="center"/>
    </xf>
    <xf numFmtId="183" fontId="94" fillId="6" borderId="125" xfId="0" applyNumberFormat="1" applyFont="1" applyFill="1" applyBorder="1" applyAlignment="1">
      <alignment horizontal="centerContinuous" vertical="center"/>
    </xf>
    <xf numFmtId="0" fontId="96" fillId="6" borderId="147" xfId="0" applyFont="1" applyFill="1" applyBorder="1" applyAlignment="1">
      <alignment horizontal="center" vertical="center"/>
    </xf>
    <xf numFmtId="0" fontId="96" fillId="6" borderId="109" xfId="0" applyFont="1" applyFill="1" applyBorder="1" applyAlignment="1">
      <alignment horizontal="centerContinuous" vertical="center" wrapText="1"/>
    </xf>
    <xf numFmtId="0" fontId="96" fillId="6" borderId="0" xfId="0" applyFont="1" applyFill="1" applyAlignment="1">
      <alignment horizontal="centerContinuous" vertical="center" wrapText="1"/>
    </xf>
    <xf numFmtId="0" fontId="96" fillId="6" borderId="94" xfId="0" applyFont="1" applyFill="1" applyBorder="1" applyAlignment="1">
      <alignment horizontal="centerContinuous" vertical="center" wrapText="1"/>
    </xf>
    <xf numFmtId="0" fontId="96" fillId="6" borderId="151" xfId="0" applyFont="1" applyFill="1" applyBorder="1" applyAlignment="1">
      <alignment horizontal="centerContinuous" vertical="center" wrapText="1"/>
    </xf>
    <xf numFmtId="184" fontId="96" fillId="6" borderId="147" xfId="0" applyNumberFormat="1" applyFont="1" applyFill="1" applyBorder="1" applyAlignment="1">
      <alignment horizontal="center" vertical="center"/>
    </xf>
    <xf numFmtId="38" fontId="96" fillId="6" borderId="147" xfId="12" applyFont="1" applyFill="1" applyBorder="1" applyAlignment="1">
      <alignment horizontal="right" vertical="center"/>
    </xf>
    <xf numFmtId="38" fontId="96" fillId="6" borderId="147" xfId="12" applyFont="1" applyFill="1" applyBorder="1" applyAlignment="1">
      <alignment horizontal="center" vertical="center"/>
    </xf>
    <xf numFmtId="49" fontId="0" fillId="0" borderId="0" xfId="0" applyNumberFormat="1"/>
    <xf numFmtId="0" fontId="70" fillId="2" borderId="153" xfId="0" applyFont="1" applyFill="1" applyBorder="1" applyAlignment="1" applyProtection="1">
      <alignment vertical="center" shrinkToFit="1"/>
      <protection locked="0"/>
    </xf>
    <xf numFmtId="0" fontId="70" fillId="2" borderId="145" xfId="0" applyFont="1" applyFill="1" applyBorder="1" applyAlignment="1" applyProtection="1">
      <alignment vertical="center" shrinkToFit="1"/>
      <protection locked="0"/>
    </xf>
    <xf numFmtId="0" fontId="70" fillId="2" borderId="153" xfId="0" applyFont="1" applyFill="1" applyBorder="1" applyAlignment="1" applyProtection="1">
      <alignment vertical="center"/>
      <protection locked="0"/>
    </xf>
    <xf numFmtId="0" fontId="70" fillId="2" borderId="142" xfId="0" applyFont="1" applyFill="1" applyBorder="1" applyAlignment="1" applyProtection="1">
      <alignment vertical="center"/>
      <protection locked="0"/>
    </xf>
    <xf numFmtId="0" fontId="70" fillId="2" borderId="142" xfId="0" applyFont="1" applyFill="1" applyBorder="1" applyAlignment="1" applyProtection="1">
      <alignment vertical="center" shrinkToFit="1"/>
      <protection locked="0"/>
    </xf>
    <xf numFmtId="49" fontId="70" fillId="2" borderId="142" xfId="0" applyNumberFormat="1" applyFont="1" applyFill="1" applyBorder="1" applyAlignment="1" applyProtection="1">
      <alignment horizontal="right" vertical="center"/>
      <protection locked="0"/>
    </xf>
    <xf numFmtId="58" fontId="70" fillId="6" borderId="162" xfId="0" applyNumberFormat="1" applyFont="1" applyFill="1" applyBorder="1" applyAlignment="1">
      <alignment horizontal="left" vertical="center" wrapText="1"/>
    </xf>
    <xf numFmtId="0" fontId="70" fillId="2" borderId="126" xfId="0" applyFont="1" applyFill="1" applyBorder="1" applyAlignment="1" applyProtection="1">
      <alignment vertical="center" shrinkToFit="1"/>
      <protection locked="0"/>
    </xf>
    <xf numFmtId="0" fontId="70" fillId="2" borderId="153" xfId="0" applyFont="1" applyFill="1" applyBorder="1" applyAlignment="1" applyProtection="1">
      <alignment horizontal="right" vertical="center"/>
      <protection locked="0"/>
    </xf>
    <xf numFmtId="3" fontId="0" fillId="0" borderId="0" xfId="0" applyNumberFormat="1"/>
    <xf numFmtId="3" fontId="15" fillId="0" borderId="0" xfId="0" applyNumberFormat="1" applyFont="1"/>
    <xf numFmtId="38" fontId="0" fillId="0" borderId="0" xfId="0" applyNumberFormat="1"/>
    <xf numFmtId="38" fontId="15" fillId="6" borderId="0" xfId="12" applyFont="1" applyFill="1" applyAlignment="1"/>
    <xf numFmtId="38" fontId="15" fillId="6" borderId="0" xfId="0" applyNumberFormat="1" applyFont="1" applyFill="1"/>
    <xf numFmtId="0" fontId="96" fillId="6" borderId="113" xfId="0" applyFont="1" applyFill="1" applyBorder="1" applyAlignment="1">
      <alignment horizontal="centerContinuous" vertical="center" wrapText="1"/>
    </xf>
    <xf numFmtId="183" fontId="94" fillId="6" borderId="174" xfId="0" applyNumberFormat="1" applyFont="1" applyFill="1" applyBorder="1" applyAlignment="1">
      <alignment horizontal="centerContinuous" vertical="center"/>
    </xf>
    <xf numFmtId="58" fontId="0" fillId="0" borderId="0" xfId="0" applyNumberFormat="1"/>
    <xf numFmtId="38" fontId="0" fillId="0" borderId="0" xfId="0" applyNumberFormat="1" applyAlignment="1">
      <alignment horizontal="left" vertical="center"/>
    </xf>
    <xf numFmtId="3" fontId="0" fillId="0" borderId="0" xfId="0" applyNumberFormat="1" applyAlignment="1">
      <alignment horizontal="left" vertical="center"/>
    </xf>
    <xf numFmtId="0" fontId="0" fillId="6" borderId="173" xfId="0" applyFill="1" applyBorder="1" applyAlignment="1">
      <alignment vertical="center"/>
    </xf>
    <xf numFmtId="0" fontId="16" fillId="6" borderId="77" xfId="0" applyFont="1" applyFill="1" applyBorder="1" applyAlignment="1">
      <alignment horizontal="left" vertical="center" shrinkToFit="1"/>
    </xf>
    <xf numFmtId="0" fontId="27" fillId="2" borderId="172" xfId="0" applyFont="1" applyFill="1" applyBorder="1" applyAlignment="1" applyProtection="1">
      <alignment horizontal="center" vertical="center" shrinkToFit="1"/>
      <protection locked="0"/>
    </xf>
    <xf numFmtId="0" fontId="27" fillId="0" borderId="178" xfId="0" applyFont="1" applyBorder="1" applyAlignment="1">
      <alignment horizontal="left" vertical="center" wrapText="1"/>
    </xf>
    <xf numFmtId="0" fontId="27" fillId="0" borderId="179" xfId="0" applyFont="1" applyBorder="1" applyAlignment="1">
      <alignment horizontal="left" vertical="center" wrapText="1"/>
    </xf>
    <xf numFmtId="0" fontId="16" fillId="6" borderId="0" xfId="0" applyFont="1" applyFill="1" applyAlignment="1">
      <alignment horizontal="left" vertical="center"/>
    </xf>
    <xf numFmtId="0" fontId="15" fillId="6" borderId="0" xfId="0" applyFont="1" applyFill="1" applyAlignment="1">
      <alignment horizontal="left" vertical="center"/>
    </xf>
    <xf numFmtId="0" fontId="27" fillId="0" borderId="147" xfId="11" applyFont="1" applyBorder="1" applyAlignment="1">
      <alignment horizontal="left" vertical="center" wrapText="1" indent="1"/>
    </xf>
    <xf numFmtId="0" fontId="51" fillId="5" borderId="147" xfId="11" applyFont="1" applyFill="1" applyBorder="1" applyAlignment="1">
      <alignment horizontal="left" vertical="center" wrapText="1"/>
    </xf>
    <xf numFmtId="182" fontId="80" fillId="2" borderId="107" xfId="18" applyNumberFormat="1" applyFont="1" applyFill="1" applyBorder="1" applyProtection="1">
      <alignment vertical="center"/>
      <protection locked="0"/>
    </xf>
    <xf numFmtId="182" fontId="80" fillId="2" borderId="184" xfId="18" applyNumberFormat="1" applyFont="1" applyFill="1" applyBorder="1" applyProtection="1">
      <alignment vertical="center"/>
      <protection locked="0"/>
    </xf>
    <xf numFmtId="0" fontId="80" fillId="6" borderId="186" xfId="18" applyFont="1" applyFill="1" applyBorder="1" applyAlignment="1">
      <alignment horizontal="right" vertical="center"/>
    </xf>
    <xf numFmtId="0" fontId="80" fillId="6" borderId="183" xfId="18" applyFont="1" applyFill="1" applyBorder="1" applyAlignment="1">
      <alignment horizontal="right" vertical="center"/>
    </xf>
    <xf numFmtId="0" fontId="80" fillId="6" borderId="117" xfId="18" applyFont="1" applyFill="1" applyBorder="1" applyAlignment="1">
      <alignment horizontal="right" vertical="center" wrapText="1"/>
    </xf>
    <xf numFmtId="0" fontId="99" fillId="6" borderId="0" xfId="0" applyFont="1" applyFill="1" applyAlignment="1">
      <alignment vertical="center"/>
    </xf>
    <xf numFmtId="0" fontId="0" fillId="0" borderId="167" xfId="0" applyBorder="1" applyAlignment="1">
      <alignment vertical="center"/>
    </xf>
    <xf numFmtId="0" fontId="0" fillId="0" borderId="91" xfId="0" applyBorder="1" applyAlignment="1">
      <alignment vertical="center"/>
    </xf>
    <xf numFmtId="0" fontId="27" fillId="9" borderId="184" xfId="0" applyFont="1" applyFill="1" applyBorder="1" applyAlignment="1" applyProtection="1">
      <alignment horizontal="center" vertical="center" shrinkToFit="1"/>
      <protection locked="0"/>
    </xf>
    <xf numFmtId="0" fontId="0" fillId="0" borderId="182" xfId="0" applyBorder="1" applyAlignment="1">
      <alignment vertical="center" wrapText="1"/>
    </xf>
    <xf numFmtId="0" fontId="27" fillId="7" borderId="91" xfId="0" applyFont="1" applyFill="1" applyBorder="1" applyAlignment="1">
      <alignment vertical="center" wrapText="1"/>
    </xf>
    <xf numFmtId="0" fontId="88" fillId="0" borderId="0" xfId="0" applyFont="1" applyAlignment="1">
      <alignment vertical="center"/>
    </xf>
    <xf numFmtId="0" fontId="27" fillId="9" borderId="147" xfId="0" applyFont="1" applyFill="1" applyBorder="1" applyAlignment="1">
      <alignment horizontal="left" vertical="center" wrapText="1"/>
    </xf>
    <xf numFmtId="0" fontId="0" fillId="0" borderId="188" xfId="0" applyBorder="1" applyAlignment="1">
      <alignment vertical="center"/>
    </xf>
    <xf numFmtId="0" fontId="27" fillId="7" borderId="171" xfId="0" applyFont="1" applyFill="1" applyBorder="1" applyAlignment="1">
      <alignment vertical="center" wrapText="1"/>
    </xf>
    <xf numFmtId="0" fontId="27" fillId="7" borderId="180" xfId="0" applyFont="1" applyFill="1" applyBorder="1" applyAlignment="1">
      <alignment horizontal="left" vertical="center" wrapText="1"/>
    </xf>
    <xf numFmtId="0" fontId="27" fillId="7" borderId="181" xfId="0" applyFont="1" applyFill="1" applyBorder="1" applyAlignment="1" applyProtection="1">
      <alignment horizontal="center" vertical="center" wrapText="1" shrinkToFit="1"/>
      <protection locked="0"/>
    </xf>
    <xf numFmtId="179" fontId="0" fillId="9" borderId="187" xfId="0" applyNumberFormat="1" applyFill="1" applyBorder="1" applyAlignment="1" applyProtection="1">
      <alignment horizontal="right" vertical="center"/>
      <protection locked="0"/>
    </xf>
    <xf numFmtId="0" fontId="16" fillId="7" borderId="8" xfId="0" applyFont="1" applyFill="1" applyBorder="1" applyAlignment="1" applyProtection="1">
      <alignment vertical="center" wrapText="1"/>
      <protection locked="0"/>
    </xf>
    <xf numFmtId="0" fontId="16" fillId="7" borderId="8" xfId="0" applyFont="1" applyFill="1" applyBorder="1" applyAlignment="1" applyProtection="1">
      <alignment vertical="center" wrapText="1" shrinkToFit="1"/>
      <protection locked="0"/>
    </xf>
    <xf numFmtId="0" fontId="16" fillId="7" borderId="82" xfId="0" applyFont="1" applyFill="1" applyBorder="1" applyAlignment="1" applyProtection="1">
      <alignment vertical="center" wrapText="1" shrinkToFit="1"/>
      <protection locked="0"/>
    </xf>
    <xf numFmtId="0" fontId="25" fillId="6" borderId="0" xfId="0" applyFont="1" applyFill="1"/>
    <xf numFmtId="0" fontId="27" fillId="2" borderId="176" xfId="0" applyFont="1" applyFill="1" applyBorder="1" applyAlignment="1" applyProtection="1">
      <alignment horizontal="center" vertical="center"/>
      <protection locked="0"/>
    </xf>
    <xf numFmtId="182" fontId="80" fillId="0" borderId="0" xfId="18" applyNumberFormat="1" applyFont="1" applyAlignment="1">
      <alignment horizontal="right" vertical="center" wrapText="1"/>
    </xf>
    <xf numFmtId="0" fontId="80" fillId="6" borderId="0" xfId="18" applyFont="1" applyFill="1" applyAlignment="1">
      <alignment horizontal="center" vertical="center" wrapText="1"/>
    </xf>
    <xf numFmtId="0" fontId="0" fillId="0" borderId="183" xfId="0" applyBorder="1" applyAlignment="1">
      <alignment horizontal="left" vertical="center"/>
    </xf>
    <xf numFmtId="0" fontId="0" fillId="9" borderId="153" xfId="0" applyFill="1" applyBorder="1" applyAlignment="1" applyProtection="1">
      <alignment horizontal="center" vertical="center"/>
      <protection locked="0"/>
    </xf>
    <xf numFmtId="38" fontId="0" fillId="0" borderId="0" xfId="12" applyFont="1" applyAlignment="1">
      <alignment wrapText="1"/>
    </xf>
    <xf numFmtId="38" fontId="0" fillId="0" borderId="0" xfId="12" applyFont="1" applyAlignment="1"/>
    <xf numFmtId="183" fontId="94" fillId="6" borderId="189" xfId="0" applyNumberFormat="1" applyFont="1" applyFill="1" applyBorder="1" applyAlignment="1">
      <alignment horizontal="centerContinuous" vertical="center"/>
    </xf>
    <xf numFmtId="0" fontId="55" fillId="6" borderId="190" xfId="0" applyFont="1" applyFill="1" applyBorder="1" applyAlignment="1">
      <alignment vertical="center"/>
    </xf>
    <xf numFmtId="0" fontId="55" fillId="0" borderId="190" xfId="0" applyFont="1" applyBorder="1" applyAlignment="1">
      <alignment vertical="center"/>
    </xf>
    <xf numFmtId="49" fontId="55" fillId="0" borderId="0" xfId="0" applyNumberFormat="1" applyFont="1" applyAlignment="1">
      <alignment vertical="center"/>
    </xf>
    <xf numFmtId="0" fontId="100" fillId="6" borderId="0" xfId="0" applyFont="1" applyFill="1"/>
    <xf numFmtId="56" fontId="101" fillId="2" borderId="190" xfId="0" applyNumberFormat="1" applyFont="1" applyFill="1" applyBorder="1" applyAlignment="1" applyProtection="1">
      <alignment horizontal="right" vertical="center" wrapText="1"/>
      <protection locked="0"/>
    </xf>
    <xf numFmtId="56" fontId="101" fillId="2" borderId="84" xfId="0" applyNumberFormat="1" applyFont="1" applyFill="1" applyBorder="1" applyAlignment="1" applyProtection="1">
      <alignment horizontal="right" vertical="center" wrapText="1"/>
      <protection locked="0"/>
    </xf>
    <xf numFmtId="9" fontId="101" fillId="2" borderId="190" xfId="0" applyNumberFormat="1" applyFont="1" applyFill="1" applyBorder="1" applyAlignment="1" applyProtection="1">
      <alignment horizontal="right" vertical="center"/>
      <protection locked="0"/>
    </xf>
    <xf numFmtId="56" fontId="101" fillId="2" borderId="190" xfId="0" applyNumberFormat="1" applyFont="1" applyFill="1" applyBorder="1" applyAlignment="1" applyProtection="1">
      <alignment horizontal="right" vertical="center"/>
      <protection locked="0"/>
    </xf>
    <xf numFmtId="9" fontId="101" fillId="2" borderId="84" xfId="0" applyNumberFormat="1" applyFont="1" applyFill="1" applyBorder="1" applyAlignment="1" applyProtection="1">
      <alignment horizontal="right" vertical="center"/>
      <protection locked="0"/>
    </xf>
    <xf numFmtId="0" fontId="16" fillId="7" borderId="79" xfId="0" applyFont="1" applyFill="1" applyBorder="1" applyAlignment="1">
      <alignment vertical="center"/>
    </xf>
    <xf numFmtId="58" fontId="0" fillId="2" borderId="144" xfId="0" applyNumberFormat="1" applyFill="1" applyBorder="1" applyAlignment="1" applyProtection="1">
      <alignment horizontal="center" vertical="center"/>
      <protection locked="0"/>
    </xf>
    <xf numFmtId="0" fontId="88" fillId="6" borderId="149" xfId="0" applyFont="1" applyFill="1" applyBorder="1" applyAlignment="1">
      <alignment horizontal="center" vertical="center" wrapText="1"/>
    </xf>
    <xf numFmtId="0" fontId="46" fillId="0" borderId="45" xfId="11" applyFont="1" applyBorder="1" applyAlignment="1">
      <alignment horizontal="center" vertical="top" wrapText="1"/>
    </xf>
    <xf numFmtId="0" fontId="47" fillId="5" borderId="137" xfId="11" applyFont="1" applyFill="1" applyBorder="1" applyAlignment="1">
      <alignment horizontal="left" vertical="top" wrapText="1"/>
    </xf>
    <xf numFmtId="0" fontId="47" fillId="5" borderId="138" xfId="11" applyFont="1" applyFill="1" applyBorder="1" applyAlignment="1">
      <alignment horizontal="left" vertical="top" wrapText="1"/>
    </xf>
    <xf numFmtId="0" fontId="47" fillId="5" borderId="139" xfId="11" applyFont="1" applyFill="1" applyBorder="1" applyAlignment="1">
      <alignment horizontal="left" vertical="top" wrapText="1"/>
    </xf>
    <xf numFmtId="0" fontId="48" fillId="0" borderId="2" xfId="11" applyFont="1" applyBorder="1" applyAlignment="1">
      <alignment horizontal="left" vertical="top" wrapText="1"/>
    </xf>
    <xf numFmtId="0" fontId="47" fillId="5" borderId="140" xfId="11" applyFont="1" applyFill="1" applyBorder="1" applyAlignment="1">
      <alignment horizontal="left" vertical="top" wrapText="1"/>
    </xf>
    <xf numFmtId="0" fontId="47" fillId="5" borderId="45" xfId="11" applyFont="1" applyFill="1" applyBorder="1" applyAlignment="1">
      <alignment horizontal="left" vertical="top" wrapText="1"/>
    </xf>
    <xf numFmtId="0" fontId="47" fillId="5" borderId="141" xfId="11" applyFont="1" applyFill="1" applyBorder="1" applyAlignment="1">
      <alignment horizontal="left" vertical="top" wrapText="1"/>
    </xf>
    <xf numFmtId="0" fontId="70" fillId="0" borderId="151" xfId="0" applyFont="1" applyBorder="1" applyAlignment="1">
      <alignment horizontal="left" vertical="center" wrapText="1" shrinkToFit="1"/>
    </xf>
    <xf numFmtId="0" fontId="70" fillId="0" borderId="152" xfId="0" applyFont="1" applyBorder="1" applyAlignment="1">
      <alignment horizontal="left" vertical="center" wrapText="1" shrinkToFit="1"/>
    </xf>
    <xf numFmtId="0" fontId="27" fillId="6" borderId="143" xfId="0" applyFont="1" applyFill="1" applyBorder="1" applyAlignment="1">
      <alignment horizontal="left" vertical="center"/>
    </xf>
    <xf numFmtId="0" fontId="27" fillId="6" borderId="103" xfId="0" applyFont="1" applyFill="1" applyBorder="1" applyAlignment="1">
      <alignment horizontal="left" vertical="center"/>
    </xf>
    <xf numFmtId="0" fontId="27" fillId="6" borderId="148" xfId="0" applyFont="1" applyFill="1" applyBorder="1" applyAlignment="1">
      <alignment horizontal="left" vertical="center"/>
    </xf>
    <xf numFmtId="0" fontId="0" fillId="0" borderId="103" xfId="0" applyBorder="1" applyAlignment="1">
      <alignment horizontal="left" vertical="center"/>
    </xf>
    <xf numFmtId="0" fontId="0" fillId="0" borderId="134" xfId="0" applyBorder="1" applyAlignment="1">
      <alignment horizontal="left" vertical="center"/>
    </xf>
    <xf numFmtId="0" fontId="0" fillId="0" borderId="121" xfId="0" applyBorder="1" applyAlignment="1">
      <alignment horizontal="left" vertical="center"/>
    </xf>
    <xf numFmtId="0" fontId="0" fillId="0" borderId="148" xfId="0" applyBorder="1" applyAlignment="1">
      <alignment horizontal="left" vertical="center"/>
    </xf>
    <xf numFmtId="0" fontId="0" fillId="0" borderId="146" xfId="0" applyBorder="1" applyAlignment="1">
      <alignment horizontal="left" vertical="center"/>
    </xf>
    <xf numFmtId="0" fontId="27" fillId="0" borderId="148" xfId="0" applyFont="1" applyBorder="1" applyAlignment="1">
      <alignment horizontal="left" vertical="center"/>
    </xf>
    <xf numFmtId="0" fontId="27" fillId="0" borderId="146" xfId="0" applyFont="1" applyBorder="1" applyAlignment="1">
      <alignment horizontal="left" vertical="center"/>
    </xf>
    <xf numFmtId="0" fontId="0" fillId="0" borderId="165" xfId="0" applyBorder="1" applyAlignment="1">
      <alignment horizontal="left" vertical="top" wrapText="1"/>
    </xf>
    <xf numFmtId="0" fontId="0" fillId="0" borderId="150" xfId="0" applyBorder="1" applyAlignment="1">
      <alignment horizontal="left" vertical="top" wrapText="1"/>
    </xf>
    <xf numFmtId="0" fontId="0" fillId="0" borderId="160" xfId="0" applyBorder="1" applyAlignment="1">
      <alignment horizontal="left" vertical="center"/>
    </xf>
    <xf numFmtId="0" fontId="0" fillId="0" borderId="154" xfId="0" applyBorder="1" applyAlignment="1">
      <alignment horizontal="left" vertical="center"/>
    </xf>
    <xf numFmtId="0" fontId="70" fillId="0" borderId="150" xfId="0" applyFont="1" applyBorder="1" applyAlignment="1">
      <alignment horizontal="left" vertical="center"/>
    </xf>
    <xf numFmtId="0" fontId="70" fillId="0" borderId="151" xfId="0" applyFont="1" applyBorder="1" applyAlignment="1">
      <alignment horizontal="left" vertical="center"/>
    </xf>
    <xf numFmtId="0" fontId="70" fillId="0" borderId="152" xfId="0" applyFont="1" applyBorder="1" applyAlignment="1">
      <alignment horizontal="left" vertical="center"/>
    </xf>
    <xf numFmtId="0" fontId="70" fillId="0" borderId="154" xfId="0" applyFont="1" applyBorder="1" applyAlignment="1">
      <alignment horizontal="left" vertical="center"/>
    </xf>
    <xf numFmtId="0" fontId="0" fillId="0" borderId="177" xfId="0" applyBorder="1" applyAlignment="1">
      <alignment horizontal="left" vertical="top" wrapText="1"/>
    </xf>
    <xf numFmtId="0" fontId="0" fillId="0" borderId="159" xfId="0" applyBorder="1" applyAlignment="1">
      <alignment horizontal="left" vertical="center"/>
    </xf>
    <xf numFmtId="0" fontId="0" fillId="0" borderId="151" xfId="0" applyBorder="1" applyAlignment="1">
      <alignment horizontal="left" vertical="center"/>
    </xf>
    <xf numFmtId="0" fontId="0" fillId="9" borderId="164" xfId="0" applyFill="1" applyBorder="1" applyAlignment="1">
      <alignment horizontal="left" vertical="center" wrapText="1"/>
    </xf>
    <xf numFmtId="0" fontId="0" fillId="9" borderId="151" xfId="0" applyFill="1" applyBorder="1" applyAlignment="1">
      <alignment horizontal="left" vertical="center" wrapText="1"/>
    </xf>
    <xf numFmtId="0" fontId="0" fillId="0" borderId="159" xfId="0" applyBorder="1" applyAlignment="1">
      <alignment horizontal="left" vertical="center" wrapText="1"/>
    </xf>
    <xf numFmtId="0" fontId="0" fillId="0" borderId="151" xfId="0" applyBorder="1" applyAlignment="1">
      <alignment horizontal="left" vertical="center" wrapText="1"/>
    </xf>
    <xf numFmtId="0" fontId="0" fillId="7" borderId="159" xfId="0" applyFill="1" applyBorder="1" applyAlignment="1">
      <alignment horizontal="left" vertical="center"/>
    </xf>
    <xf numFmtId="0" fontId="0" fillId="7" borderId="151" xfId="0" applyFill="1" applyBorder="1" applyAlignment="1">
      <alignment horizontal="left" vertical="center"/>
    </xf>
    <xf numFmtId="0" fontId="0" fillId="7" borderId="160" xfId="0" applyFill="1" applyBorder="1" applyAlignment="1">
      <alignment horizontal="left" vertical="center"/>
    </xf>
    <xf numFmtId="0" fontId="0" fillId="7" borderId="154" xfId="0" applyFill="1" applyBorder="1" applyAlignment="1">
      <alignment horizontal="left" vertical="center"/>
    </xf>
    <xf numFmtId="0" fontId="0" fillId="8" borderId="148" xfId="0" applyFill="1" applyBorder="1" applyAlignment="1">
      <alignment horizontal="left" vertical="center"/>
    </xf>
    <xf numFmtId="0" fontId="0" fillId="8" borderId="147" xfId="0" applyFill="1" applyBorder="1" applyAlignment="1">
      <alignment horizontal="left" vertical="center"/>
    </xf>
    <xf numFmtId="0" fontId="0" fillId="8" borderId="153" xfId="0" applyFill="1" applyBorder="1" applyAlignment="1">
      <alignment horizontal="left" vertical="center"/>
    </xf>
    <xf numFmtId="0" fontId="0" fillId="9" borderId="183" xfId="0" applyFill="1" applyBorder="1" applyAlignment="1">
      <alignment horizontal="left" vertical="center" wrapText="1"/>
    </xf>
    <xf numFmtId="0" fontId="27" fillId="0" borderId="143" xfId="0" applyFont="1" applyBorder="1" applyAlignment="1">
      <alignment horizontal="left" vertical="center" wrapText="1"/>
    </xf>
    <xf numFmtId="0" fontId="27" fillId="0" borderId="144" xfId="0" applyFont="1" applyBorder="1" applyAlignment="1">
      <alignment horizontal="left" vertical="center"/>
    </xf>
    <xf numFmtId="0" fontId="27" fillId="0" borderId="144" xfId="0" applyFont="1" applyBorder="1" applyAlignment="1">
      <alignment horizontal="left" vertical="center" wrapText="1"/>
    </xf>
    <xf numFmtId="0" fontId="27" fillId="7" borderId="157" xfId="0" applyFont="1" applyFill="1" applyBorder="1" applyAlignment="1">
      <alignment horizontal="left" vertical="center" wrapText="1"/>
    </xf>
    <xf numFmtId="0" fontId="27" fillId="7" borderId="155" xfId="0" applyFont="1" applyFill="1" applyBorder="1" applyAlignment="1">
      <alignment horizontal="left" vertical="center" wrapText="1"/>
    </xf>
    <xf numFmtId="0" fontId="27" fillId="7" borderId="158" xfId="0" applyFont="1" applyFill="1" applyBorder="1" applyAlignment="1">
      <alignment horizontal="left" vertical="center" wrapText="1"/>
    </xf>
    <xf numFmtId="0" fontId="0" fillId="9" borderId="168" xfId="0" applyFill="1" applyBorder="1" applyAlignment="1">
      <alignment horizontal="left" vertical="center" wrapText="1"/>
    </xf>
    <xf numFmtId="0" fontId="0" fillId="9" borderId="84" xfId="0" applyFill="1" applyBorder="1" applyAlignment="1">
      <alignment horizontal="left" vertical="center"/>
    </xf>
    <xf numFmtId="0" fontId="27" fillId="7" borderId="160" xfId="0" applyFont="1" applyFill="1" applyBorder="1" applyAlignment="1">
      <alignment horizontal="left" vertical="center" wrapText="1"/>
    </xf>
    <xf numFmtId="0" fontId="27" fillId="7" borderId="154" xfId="0" applyFont="1" applyFill="1" applyBorder="1" applyAlignment="1">
      <alignment horizontal="left" vertical="center"/>
    </xf>
    <xf numFmtId="0" fontId="28" fillId="6" borderId="63" xfId="0" applyFont="1" applyFill="1" applyBorder="1" applyAlignment="1">
      <alignment horizontal="left" vertical="center"/>
    </xf>
    <xf numFmtId="0" fontId="28" fillId="6" borderId="65" xfId="0" applyFont="1" applyFill="1" applyBorder="1" applyAlignment="1">
      <alignment horizontal="left" vertical="center"/>
    </xf>
    <xf numFmtId="0" fontId="0" fillId="0" borderId="173" xfId="0" applyBorder="1" applyAlignment="1">
      <alignment horizontal="left" vertical="center"/>
    </xf>
    <xf numFmtId="0" fontId="27" fillId="7" borderId="171" xfId="0" applyFont="1" applyFill="1" applyBorder="1" applyAlignment="1">
      <alignment horizontal="left" vertical="center"/>
    </xf>
    <xf numFmtId="0" fontId="27" fillId="7" borderId="62" xfId="0" applyFont="1" applyFill="1" applyBorder="1" applyAlignment="1">
      <alignment horizontal="left" vertical="center"/>
    </xf>
    <xf numFmtId="0" fontId="0" fillId="8" borderId="143" xfId="0" applyFill="1" applyBorder="1" applyAlignment="1">
      <alignment horizontal="left" vertical="center"/>
    </xf>
    <xf numFmtId="0" fontId="0" fillId="8" borderId="144" xfId="0" applyFill="1" applyBorder="1" applyAlignment="1">
      <alignment horizontal="left" vertical="center"/>
    </xf>
    <xf numFmtId="0" fontId="0" fillId="8" borderId="145" xfId="0" applyFill="1" applyBorder="1" applyAlignment="1">
      <alignment horizontal="left" vertical="center"/>
    </xf>
    <xf numFmtId="0" fontId="0" fillId="0" borderId="157" xfId="0" applyBorder="1" applyAlignment="1">
      <alignment horizontal="left" vertical="center"/>
    </xf>
    <xf numFmtId="0" fontId="0" fillId="0" borderId="155" xfId="0" applyBorder="1" applyAlignment="1">
      <alignment horizontal="left" vertical="center"/>
    </xf>
    <xf numFmtId="0" fontId="0" fillId="0" borderId="158" xfId="0" applyBorder="1" applyAlignment="1">
      <alignment horizontal="left" vertical="center"/>
    </xf>
    <xf numFmtId="0" fontId="0" fillId="7" borderId="157" xfId="0" applyFill="1" applyBorder="1" applyAlignment="1">
      <alignment horizontal="left" vertical="center"/>
    </xf>
    <xf numFmtId="0" fontId="0" fillId="7" borderId="155" xfId="0" applyFill="1" applyBorder="1" applyAlignment="1">
      <alignment horizontal="left" vertical="center"/>
    </xf>
    <xf numFmtId="0" fontId="0" fillId="7" borderId="158" xfId="0" applyFill="1" applyBorder="1" applyAlignment="1">
      <alignment horizontal="left" vertical="center"/>
    </xf>
    <xf numFmtId="0" fontId="0" fillId="0" borderId="165" xfId="0" applyBorder="1" applyAlignment="1">
      <alignment horizontal="left" vertical="center" wrapText="1"/>
    </xf>
    <xf numFmtId="0" fontId="0" fillId="0" borderId="150" xfId="0" applyBorder="1" applyAlignment="1">
      <alignment horizontal="left" vertical="center" wrapText="1"/>
    </xf>
    <xf numFmtId="0" fontId="0" fillId="7" borderId="160" xfId="0" applyFill="1" applyBorder="1" applyAlignment="1">
      <alignment horizontal="left" vertical="center" wrapText="1"/>
    </xf>
    <xf numFmtId="0" fontId="0" fillId="7" borderId="154" xfId="0" applyFill="1" applyBorder="1" applyAlignment="1">
      <alignment horizontal="left" vertical="center" wrapText="1"/>
    </xf>
    <xf numFmtId="0" fontId="0" fillId="7" borderId="159" xfId="0" applyFill="1" applyBorder="1" applyAlignment="1">
      <alignment horizontal="left" vertical="center" wrapText="1"/>
    </xf>
    <xf numFmtId="0" fontId="0" fillId="7" borderId="151" xfId="0" applyFill="1" applyBorder="1" applyAlignment="1">
      <alignment horizontal="left" vertical="center" wrapText="1"/>
    </xf>
    <xf numFmtId="0" fontId="27" fillId="0" borderId="169" xfId="0" applyFont="1" applyBorder="1" applyAlignment="1">
      <alignment horizontal="left" vertical="center"/>
    </xf>
    <xf numFmtId="0" fontId="27" fillId="0" borderId="66" xfId="0" applyFont="1" applyBorder="1" applyAlignment="1">
      <alignment horizontal="left" vertical="center"/>
    </xf>
    <xf numFmtId="0" fontId="0" fillId="6" borderId="80" xfId="0" applyFill="1" applyBorder="1" applyAlignment="1">
      <alignment horizontal="center" vertical="center"/>
    </xf>
    <xf numFmtId="0" fontId="0" fillId="6" borderId="74" xfId="0" applyFill="1" applyBorder="1" applyAlignment="1">
      <alignment horizontal="center" vertical="center"/>
    </xf>
    <xf numFmtId="0" fontId="0" fillId="6" borderId="105" xfId="0" applyFill="1" applyBorder="1" applyAlignment="1">
      <alignment horizontal="center" vertical="center"/>
    </xf>
    <xf numFmtId="0" fontId="0" fillId="6" borderId="106" xfId="0" applyFill="1" applyBorder="1" applyAlignment="1">
      <alignment horizontal="center" vertical="center"/>
    </xf>
    <xf numFmtId="0" fontId="0" fillId="6" borderId="107" xfId="0" applyFill="1" applyBorder="1" applyAlignment="1">
      <alignment horizontal="center" vertical="center"/>
    </xf>
    <xf numFmtId="0" fontId="0" fillId="6" borderId="108" xfId="0" applyFill="1" applyBorder="1" applyAlignment="1">
      <alignment horizontal="center" vertical="center"/>
    </xf>
    <xf numFmtId="0" fontId="0" fillId="0" borderId="56" xfId="0" applyBorder="1" applyAlignment="1">
      <alignment vertical="center"/>
    </xf>
    <xf numFmtId="0" fontId="0" fillId="0" borderId="57" xfId="0" applyBorder="1" applyAlignment="1">
      <alignment vertical="center"/>
    </xf>
    <xf numFmtId="0" fontId="0" fillId="0" borderId="58" xfId="0" applyBorder="1" applyAlignment="1">
      <alignment vertical="center"/>
    </xf>
    <xf numFmtId="0" fontId="43" fillId="6" borderId="0" xfId="0" applyFont="1" applyFill="1" applyAlignment="1">
      <alignment horizontal="center" vertical="center" shrinkToFit="1"/>
    </xf>
    <xf numFmtId="0" fontId="0" fillId="4" borderId="104" xfId="0" applyFill="1" applyBorder="1" applyAlignment="1">
      <alignment horizontal="center" vertical="center"/>
    </xf>
    <xf numFmtId="0" fontId="0" fillId="0" borderId="104" xfId="0" applyBorder="1" applyAlignment="1">
      <alignment horizontal="left" vertical="center" shrinkToFit="1"/>
    </xf>
    <xf numFmtId="0" fontId="0" fillId="0" borderId="119" xfId="0" applyBorder="1" applyAlignment="1">
      <alignment horizontal="left" vertical="center"/>
    </xf>
    <xf numFmtId="0" fontId="0" fillId="0" borderId="116" xfId="0" applyBorder="1" applyAlignment="1">
      <alignment horizontal="left" vertical="center"/>
    </xf>
    <xf numFmtId="0" fontId="0" fillId="0" borderId="117" xfId="0" applyBorder="1" applyAlignment="1">
      <alignment horizontal="left" vertical="center"/>
    </xf>
    <xf numFmtId="0" fontId="0" fillId="4" borderId="55" xfId="0" applyFill="1" applyBorder="1" applyAlignment="1">
      <alignment horizontal="center" vertical="center"/>
    </xf>
    <xf numFmtId="0" fontId="0" fillId="0" borderId="136" xfId="0" applyBorder="1" applyAlignment="1">
      <alignment horizontal="left" vertical="center" shrinkToFit="1"/>
    </xf>
    <xf numFmtId="0" fontId="0" fillId="0" borderId="116" xfId="0" applyBorder="1" applyAlignment="1">
      <alignment horizontal="left" vertical="center" shrinkToFit="1"/>
    </xf>
    <xf numFmtId="0" fontId="0" fillId="0" borderId="120" xfId="0" applyBorder="1" applyAlignment="1">
      <alignment horizontal="left" vertical="center" shrinkToFit="1"/>
    </xf>
    <xf numFmtId="0" fontId="0" fillId="4" borderId="136" xfId="0" applyFill="1" applyBorder="1" applyAlignment="1">
      <alignment horizontal="center" vertical="center" shrinkToFit="1"/>
    </xf>
    <xf numFmtId="0" fontId="0" fillId="4" borderId="120" xfId="0" applyFill="1" applyBorder="1" applyAlignment="1">
      <alignment horizontal="center" vertical="center" shrinkToFit="1"/>
    </xf>
    <xf numFmtId="0" fontId="0" fillId="0" borderId="136" xfId="0" applyBorder="1" applyAlignment="1">
      <alignment vertical="center"/>
    </xf>
    <xf numFmtId="0" fontId="0" fillId="0" borderId="156" xfId="0" applyBorder="1" applyAlignment="1">
      <alignment vertical="center"/>
    </xf>
    <xf numFmtId="0" fontId="0" fillId="0" borderId="151" xfId="0" applyBorder="1" applyAlignment="1">
      <alignment vertical="center"/>
    </xf>
    <xf numFmtId="0" fontId="0" fillId="7" borderId="115" xfId="0" applyFill="1" applyBorder="1" applyAlignment="1">
      <alignment horizontal="left" vertical="center"/>
    </xf>
    <xf numFmtId="0" fontId="0" fillId="7" borderId="116" xfId="0" applyFill="1" applyBorder="1" applyAlignment="1">
      <alignment horizontal="left" vertical="center"/>
    </xf>
    <xf numFmtId="0" fontId="0" fillId="7" borderId="117" xfId="0" applyFill="1" applyBorder="1" applyAlignment="1">
      <alignment horizontal="left" vertical="center"/>
    </xf>
    <xf numFmtId="0" fontId="0" fillId="0" borderId="115" xfId="0" applyBorder="1" applyAlignment="1">
      <alignment horizontal="left" vertical="center" wrapText="1"/>
    </xf>
    <xf numFmtId="0" fontId="0" fillId="0" borderId="116" xfId="0" applyBorder="1" applyAlignment="1">
      <alignment horizontal="left" vertical="center" wrapText="1"/>
    </xf>
    <xf numFmtId="0" fontId="0" fillId="0" borderId="117" xfId="0" applyBorder="1" applyAlignment="1">
      <alignment horizontal="left" vertical="center" wrapText="1"/>
    </xf>
    <xf numFmtId="0" fontId="0" fillId="7" borderId="113" xfId="0" applyFill="1" applyBorder="1" applyAlignment="1">
      <alignment horizontal="left" vertical="center" wrapText="1"/>
    </xf>
    <xf numFmtId="0" fontId="0" fillId="7" borderId="107" xfId="0" applyFill="1" applyBorder="1" applyAlignment="1">
      <alignment horizontal="left" vertical="center" wrapText="1"/>
    </xf>
    <xf numFmtId="0" fontId="0" fillId="7" borderId="114" xfId="0" applyFill="1" applyBorder="1" applyAlignment="1">
      <alignment horizontal="left" vertical="center" wrapText="1"/>
    </xf>
    <xf numFmtId="0" fontId="0" fillId="7" borderId="119" xfId="0" applyFill="1" applyBorder="1" applyAlignment="1">
      <alignment horizontal="left" vertical="center"/>
    </xf>
    <xf numFmtId="0" fontId="0" fillId="0" borderId="136" xfId="0" applyBorder="1" applyAlignment="1">
      <alignment horizontal="left" vertical="center" wrapText="1"/>
    </xf>
    <xf numFmtId="0" fontId="0" fillId="0" borderId="156" xfId="0" applyBorder="1" applyAlignment="1">
      <alignment horizontal="left" vertical="center" wrapText="1"/>
    </xf>
    <xf numFmtId="0" fontId="0" fillId="9" borderId="136" xfId="0" applyFill="1" applyBorder="1" applyAlignment="1">
      <alignment horizontal="left" vertical="center" wrapText="1"/>
    </xf>
    <xf numFmtId="0" fontId="0" fillId="9" borderId="156" xfId="0" applyFill="1" applyBorder="1" applyAlignment="1">
      <alignment horizontal="left" vertical="center" wrapText="1"/>
    </xf>
    <xf numFmtId="0" fontId="44" fillId="6" borderId="0" xfId="0" applyFont="1" applyFill="1" applyAlignment="1">
      <alignment vertical="top" wrapText="1"/>
    </xf>
    <xf numFmtId="0" fontId="0" fillId="6" borderId="0" xfId="0" applyFill="1" applyAlignment="1">
      <alignment vertical="top" wrapText="1"/>
    </xf>
    <xf numFmtId="0" fontId="44" fillId="0" borderId="89" xfId="0" applyFont="1" applyBorder="1" applyAlignment="1">
      <alignment horizontal="left" vertical="center" shrinkToFit="1"/>
    </xf>
    <xf numFmtId="0" fontId="44" fillId="0" borderId="90" xfId="0" applyFont="1" applyBorder="1" applyAlignment="1">
      <alignment horizontal="left" vertical="center" shrinkToFit="1"/>
    </xf>
    <xf numFmtId="0" fontId="44" fillId="0" borderId="92" xfId="0" applyFont="1" applyBorder="1" applyAlignment="1">
      <alignment horizontal="left" vertical="center" shrinkToFit="1"/>
    </xf>
    <xf numFmtId="0" fontId="44" fillId="7" borderId="55" xfId="0" applyFont="1" applyFill="1" applyBorder="1" applyAlignment="1">
      <alignment horizontal="left" vertical="center" wrapText="1"/>
    </xf>
    <xf numFmtId="0" fontId="30" fillId="7" borderId="55" xfId="0" applyFont="1" applyFill="1" applyBorder="1" applyAlignment="1">
      <alignment horizontal="left" vertical="center" wrapText="1"/>
    </xf>
    <xf numFmtId="0" fontId="0" fillId="0" borderId="56" xfId="0" applyBorder="1" applyAlignment="1">
      <alignment vertical="center" wrapText="1"/>
    </xf>
    <xf numFmtId="0" fontId="0" fillId="0" borderId="57" xfId="0" applyBorder="1" applyAlignment="1">
      <alignment vertical="center" wrapText="1"/>
    </xf>
    <xf numFmtId="0" fontId="0" fillId="0" borderId="58" xfId="0" applyBorder="1" applyAlignment="1">
      <alignment vertical="center" wrapText="1"/>
    </xf>
    <xf numFmtId="0" fontId="25" fillId="6" borderId="0" xfId="6" applyFont="1" applyFill="1" applyAlignment="1">
      <alignment horizontal="left" vertical="center" shrinkToFit="1"/>
    </xf>
    <xf numFmtId="177" fontId="25" fillId="6" borderId="0" xfId="6" applyNumberFormat="1" applyFont="1" applyFill="1" applyAlignment="1">
      <alignment horizontal="left" vertical="center" wrapText="1"/>
    </xf>
    <xf numFmtId="0" fontId="25" fillId="6" borderId="0" xfId="6" applyFont="1" applyFill="1" applyAlignment="1">
      <alignment horizontal="distributed" vertical="center"/>
    </xf>
    <xf numFmtId="176" fontId="25" fillId="6" borderId="0" xfId="6" applyNumberFormat="1" applyFont="1" applyFill="1" applyAlignment="1">
      <alignment horizontal="distributed" vertical="center"/>
    </xf>
    <xf numFmtId="0" fontId="25" fillId="6" borderId="0" xfId="6" applyFont="1" applyFill="1" applyAlignment="1">
      <alignment horizontal="center" vertical="center"/>
    </xf>
    <xf numFmtId="0" fontId="25" fillId="6" borderId="0" xfId="6" applyFont="1" applyFill="1" applyAlignment="1">
      <alignment horizontal="left" vertical="top" wrapText="1"/>
    </xf>
    <xf numFmtId="0" fontId="25" fillId="6" borderId="0" xfId="6" applyFont="1" applyFill="1" applyAlignment="1">
      <alignment horizontal="left" vertical="center" indent="1" shrinkToFit="1"/>
    </xf>
    <xf numFmtId="0" fontId="15" fillId="0" borderId="104" xfId="0" applyFont="1" applyBorder="1" applyAlignment="1">
      <alignment horizontal="center"/>
    </xf>
    <xf numFmtId="3" fontId="15" fillId="0" borderId="104" xfId="0" applyNumberFormat="1" applyFont="1" applyBorder="1" applyAlignment="1">
      <alignment horizontal="center"/>
    </xf>
    <xf numFmtId="38" fontId="16" fillId="6" borderId="61" xfId="12" quotePrefix="1" applyFont="1" applyFill="1" applyBorder="1" applyAlignment="1" applyProtection="1">
      <alignment horizontal="center"/>
    </xf>
    <xf numFmtId="38" fontId="16" fillId="6" borderId="1" xfId="12" quotePrefix="1" applyFont="1" applyFill="1" applyBorder="1" applyAlignment="1" applyProtection="1">
      <alignment horizontal="center"/>
    </xf>
    <xf numFmtId="3" fontId="16" fillId="7" borderId="79" xfId="0" quotePrefix="1" applyNumberFormat="1" applyFont="1" applyFill="1" applyBorder="1" applyAlignment="1" applyProtection="1">
      <alignment horizontal="center"/>
      <protection locked="0"/>
    </xf>
    <xf numFmtId="3" fontId="16" fillId="7" borderId="1" xfId="0" quotePrefix="1" applyNumberFormat="1" applyFont="1" applyFill="1" applyBorder="1" applyAlignment="1" applyProtection="1">
      <alignment horizontal="center"/>
      <protection locked="0"/>
    </xf>
    <xf numFmtId="38" fontId="16" fillId="6" borderId="61" xfId="12" quotePrefix="1" applyFont="1" applyFill="1" applyBorder="1" applyAlignment="1" applyProtection="1">
      <alignment horizontal="center" wrapText="1"/>
    </xf>
    <xf numFmtId="38" fontId="16" fillId="6" borderId="1" xfId="12" quotePrefix="1" applyFont="1" applyFill="1" applyBorder="1" applyAlignment="1" applyProtection="1">
      <alignment horizontal="center" wrapText="1"/>
    </xf>
    <xf numFmtId="0" fontId="15" fillId="6" borderId="104" xfId="0" applyFont="1" applyFill="1" applyBorder="1" applyAlignment="1">
      <alignment horizontal="center" vertical="center"/>
    </xf>
    <xf numFmtId="0" fontId="68" fillId="6" borderId="80" xfId="0" applyFont="1" applyFill="1" applyBorder="1" applyAlignment="1">
      <alignment horizontal="left" vertical="top" wrapText="1"/>
    </xf>
    <xf numFmtId="0" fontId="68" fillId="6" borderId="105" xfId="0" applyFont="1" applyFill="1" applyBorder="1" applyAlignment="1">
      <alignment horizontal="left" vertical="top" wrapText="1"/>
    </xf>
    <xf numFmtId="0" fontId="68" fillId="6" borderId="109" xfId="0" applyFont="1" applyFill="1" applyBorder="1" applyAlignment="1">
      <alignment horizontal="left" vertical="top" wrapText="1"/>
    </xf>
    <xf numFmtId="0" fontId="68" fillId="6" borderId="94" xfId="0" applyFont="1" applyFill="1" applyBorder="1" applyAlignment="1">
      <alignment horizontal="left" vertical="top" wrapText="1"/>
    </xf>
    <xf numFmtId="0" fontId="68" fillId="6" borderId="106" xfId="0" applyFont="1" applyFill="1" applyBorder="1" applyAlignment="1">
      <alignment horizontal="left" vertical="top" wrapText="1"/>
    </xf>
    <xf numFmtId="0" fontId="68" fillId="6" borderId="108" xfId="0" applyFont="1" applyFill="1" applyBorder="1" applyAlignment="1">
      <alignment horizontal="left" vertical="top" wrapText="1"/>
    </xf>
    <xf numFmtId="38" fontId="16" fillId="7" borderId="79" xfId="12" quotePrefix="1" applyFont="1" applyFill="1" applyBorder="1" applyAlignment="1" applyProtection="1">
      <alignment horizontal="center"/>
      <protection locked="0"/>
    </xf>
    <xf numFmtId="38" fontId="16" fillId="7" borderId="1" xfId="12" quotePrefix="1" applyFont="1" applyFill="1" applyBorder="1" applyAlignment="1" applyProtection="1">
      <alignment horizontal="center"/>
      <protection locked="0"/>
    </xf>
    <xf numFmtId="38" fontId="16" fillId="6" borderId="125" xfId="12" quotePrefix="1" applyFont="1" applyFill="1" applyBorder="1" applyAlignment="1" applyProtection="1">
      <alignment horizontal="center"/>
    </xf>
    <xf numFmtId="38" fontId="16" fillId="6" borderId="84" xfId="12" quotePrefix="1" applyFont="1" applyFill="1" applyBorder="1" applyAlignment="1" applyProtection="1">
      <alignment horizontal="center"/>
    </xf>
    <xf numFmtId="0" fontId="16" fillId="6" borderId="63" xfId="0" applyFont="1" applyFill="1" applyBorder="1" applyAlignment="1">
      <alignment horizontal="center" vertical="center"/>
    </xf>
    <xf numFmtId="0" fontId="16" fillId="6" borderId="64" xfId="0" applyFont="1" applyFill="1" applyBorder="1" applyAlignment="1">
      <alignment horizontal="center" vertical="center"/>
    </xf>
    <xf numFmtId="0" fontId="16" fillId="6" borderId="65" xfId="0" applyFont="1" applyFill="1" applyBorder="1" applyAlignment="1">
      <alignment horizontal="center" vertical="center"/>
    </xf>
    <xf numFmtId="0" fontId="54" fillId="6" borderId="67" xfId="0" applyFont="1" applyFill="1" applyBorder="1" applyAlignment="1">
      <alignment horizontal="center" vertical="center"/>
    </xf>
    <xf numFmtId="0" fontId="54" fillId="6" borderId="68" xfId="0" applyFont="1" applyFill="1" applyBorder="1" applyAlignment="1">
      <alignment horizontal="center" vertical="center"/>
    </xf>
    <xf numFmtId="0" fontId="54" fillId="6" borderId="69" xfId="0" applyFont="1" applyFill="1" applyBorder="1" applyAlignment="1">
      <alignment horizontal="center" vertical="center"/>
    </xf>
    <xf numFmtId="0" fontId="22" fillId="6" borderId="67" xfId="0" applyFont="1" applyFill="1" applyBorder="1" applyAlignment="1">
      <alignment vertical="center" wrapText="1" shrinkToFit="1"/>
    </xf>
    <xf numFmtId="0" fontId="22" fillId="6" borderId="68" xfId="0" applyFont="1" applyFill="1" applyBorder="1" applyAlignment="1">
      <alignment vertical="center" wrapText="1" shrinkToFit="1"/>
    </xf>
    <xf numFmtId="0" fontId="22" fillId="6" borderId="69" xfId="0" applyFont="1" applyFill="1" applyBorder="1" applyAlignment="1">
      <alignment vertical="center" wrapText="1" shrinkToFit="1"/>
    </xf>
    <xf numFmtId="0" fontId="22" fillId="6" borderId="71" xfId="0" applyFont="1" applyFill="1" applyBorder="1" applyAlignment="1">
      <alignment vertical="center"/>
    </xf>
    <xf numFmtId="0" fontId="22" fillId="6" borderId="72" xfId="0" applyFont="1" applyFill="1" applyBorder="1" applyAlignment="1">
      <alignment vertical="center"/>
    </xf>
    <xf numFmtId="0" fontId="22" fillId="6" borderId="73" xfId="0" applyFont="1" applyFill="1" applyBorder="1" applyAlignment="1">
      <alignment vertical="center"/>
    </xf>
    <xf numFmtId="38" fontId="16" fillId="6" borderId="62" xfId="12" quotePrefix="1" applyFont="1" applyFill="1" applyBorder="1" applyAlignment="1" applyProtection="1">
      <alignment horizontal="center"/>
    </xf>
    <xf numFmtId="3" fontId="16" fillId="6" borderId="4" xfId="0" quotePrefix="1" applyNumberFormat="1" applyFont="1" applyFill="1" applyBorder="1" applyAlignment="1">
      <alignment horizontal="center" vertical="center"/>
    </xf>
    <xf numFmtId="3" fontId="16" fillId="6" borderId="109" xfId="0" quotePrefix="1" applyNumberFormat="1" applyFont="1" applyFill="1" applyBorder="1" applyAlignment="1">
      <alignment horizontal="center" vertical="center"/>
    </xf>
    <xf numFmtId="3" fontId="16" fillId="6" borderId="81" xfId="0" quotePrefix="1" applyNumberFormat="1" applyFont="1" applyFill="1" applyBorder="1" applyAlignment="1">
      <alignment horizontal="center" vertical="center"/>
    </xf>
    <xf numFmtId="3" fontId="16" fillId="6" borderId="61" xfId="0" quotePrefix="1" applyNumberFormat="1" applyFont="1" applyFill="1" applyBorder="1" applyAlignment="1">
      <alignment horizontal="center" vertical="center"/>
    </xf>
    <xf numFmtId="3" fontId="16" fillId="6" borderId="62" xfId="0" quotePrefix="1" applyNumberFormat="1" applyFont="1" applyFill="1" applyBorder="1" applyAlignment="1">
      <alignment horizontal="center" vertical="center"/>
    </xf>
    <xf numFmtId="38" fontId="16" fillId="7" borderId="61" xfId="12" quotePrefix="1" applyFont="1" applyFill="1" applyBorder="1" applyAlignment="1" applyProtection="1">
      <alignment horizontal="center"/>
      <protection locked="0"/>
    </xf>
    <xf numFmtId="38" fontId="16" fillId="7" borderId="62" xfId="12" quotePrefix="1" applyFont="1" applyFill="1" applyBorder="1" applyAlignment="1" applyProtection="1">
      <alignment horizontal="center"/>
      <protection locked="0"/>
    </xf>
    <xf numFmtId="0" fontId="17" fillId="6" borderId="0" xfId="0" applyFont="1" applyFill="1" applyAlignment="1">
      <alignment horizontal="center" vertical="center"/>
    </xf>
    <xf numFmtId="0" fontId="16" fillId="6" borderId="60" xfId="0" applyFont="1" applyFill="1" applyBorder="1" applyAlignment="1">
      <alignment horizontal="center" vertical="center" wrapText="1"/>
    </xf>
    <xf numFmtId="0" fontId="16" fillId="6" borderId="61" xfId="0" applyFont="1" applyFill="1" applyBorder="1" applyAlignment="1">
      <alignment horizontal="center" vertical="center" wrapText="1"/>
    </xf>
    <xf numFmtId="0" fontId="16" fillId="6" borderId="1" xfId="0" applyFont="1" applyFill="1" applyBorder="1" applyAlignment="1">
      <alignment horizontal="center" vertical="center" wrapText="1"/>
    </xf>
    <xf numFmtId="0" fontId="22" fillId="6" borderId="60" xfId="0" applyFont="1" applyFill="1" applyBorder="1" applyAlignment="1">
      <alignment horizontal="center" vertical="center" wrapText="1"/>
    </xf>
    <xf numFmtId="0" fontId="22" fillId="6" borderId="61" xfId="0" applyFont="1" applyFill="1" applyBorder="1" applyAlignment="1">
      <alignment horizontal="center" vertical="center" wrapText="1"/>
    </xf>
    <xf numFmtId="0" fontId="16" fillId="6" borderId="77" xfId="0" applyFont="1" applyFill="1" applyBorder="1" applyAlignment="1">
      <alignment horizontal="left" vertical="center" shrinkToFit="1"/>
    </xf>
    <xf numFmtId="0" fontId="16" fillId="6" borderId="2" xfId="0" applyFont="1" applyFill="1" applyBorder="1" applyAlignment="1">
      <alignment horizontal="left" vertical="center" shrinkToFit="1"/>
    </xf>
    <xf numFmtId="3" fontId="16" fillId="7" borderId="61" xfId="0" quotePrefix="1" applyNumberFormat="1" applyFont="1" applyFill="1" applyBorder="1" applyAlignment="1" applyProtection="1">
      <alignment horizontal="center"/>
      <protection locked="0"/>
    </xf>
    <xf numFmtId="3" fontId="16" fillId="7" borderId="62" xfId="0" quotePrefix="1" applyNumberFormat="1" applyFont="1" applyFill="1" applyBorder="1" applyAlignment="1" applyProtection="1">
      <alignment horizontal="center"/>
      <protection locked="0"/>
    </xf>
    <xf numFmtId="3" fontId="16" fillId="6" borderId="80" xfId="0" quotePrefix="1" applyNumberFormat="1" applyFont="1" applyFill="1" applyBorder="1" applyAlignment="1">
      <alignment horizontal="center" vertical="center"/>
    </xf>
    <xf numFmtId="0" fontId="16" fillId="6" borderId="93" xfId="0" applyFont="1" applyFill="1" applyBorder="1" applyAlignment="1">
      <alignment horizontal="left" vertical="center" shrinkToFit="1"/>
    </xf>
    <xf numFmtId="0" fontId="16" fillId="6" borderId="116" xfId="0" applyFont="1" applyFill="1" applyBorder="1" applyAlignment="1">
      <alignment horizontal="left" vertical="center" shrinkToFit="1"/>
    </xf>
    <xf numFmtId="0" fontId="16" fillId="6" borderId="79" xfId="0" applyFont="1" applyFill="1" applyBorder="1" applyAlignment="1">
      <alignment horizontal="center" vertical="center" wrapText="1"/>
    </xf>
    <xf numFmtId="0" fontId="16" fillId="6" borderId="84" xfId="0" applyFont="1" applyFill="1" applyBorder="1" applyAlignment="1">
      <alignment horizontal="center" vertical="center" wrapText="1"/>
    </xf>
    <xf numFmtId="0" fontId="22" fillId="6" borderId="0" xfId="0" applyFont="1" applyFill="1" applyAlignment="1">
      <alignment horizontal="left" vertical="center" wrapText="1"/>
    </xf>
    <xf numFmtId="0" fontId="22" fillId="0" borderId="0" xfId="0" applyFont="1" applyAlignment="1">
      <alignment horizontal="left" wrapText="1"/>
    </xf>
    <xf numFmtId="0" fontId="22" fillId="0" borderId="0" xfId="0" applyFont="1" applyAlignment="1">
      <alignment horizontal="left"/>
    </xf>
    <xf numFmtId="182" fontId="81" fillId="6" borderId="129" xfId="4" applyNumberFormat="1" applyFont="1" applyFill="1" applyBorder="1" applyAlignment="1">
      <alignment horizontal="center" vertical="center" wrapText="1"/>
    </xf>
    <xf numFmtId="182" fontId="81" fillId="6" borderId="132" xfId="4" applyNumberFormat="1" applyFont="1" applyFill="1" applyBorder="1" applyAlignment="1">
      <alignment horizontal="center" vertical="center" wrapText="1"/>
    </xf>
    <xf numFmtId="182" fontId="81" fillId="6" borderId="130" xfId="4" applyNumberFormat="1" applyFont="1" applyFill="1" applyBorder="1" applyAlignment="1">
      <alignment horizontal="center" vertical="center" wrapText="1"/>
    </xf>
    <xf numFmtId="0" fontId="15" fillId="6" borderId="111" xfId="4" applyFont="1" applyFill="1" applyBorder="1" applyAlignment="1">
      <alignment horizontal="center" vertical="center"/>
    </xf>
    <xf numFmtId="0" fontId="15" fillId="6" borderId="110" xfId="4" applyFont="1" applyFill="1" applyBorder="1" applyAlignment="1">
      <alignment horizontal="center" vertical="center"/>
    </xf>
    <xf numFmtId="0" fontId="15" fillId="6" borderId="112" xfId="4" applyFont="1" applyFill="1" applyBorder="1" applyAlignment="1">
      <alignment horizontal="center" vertical="center"/>
    </xf>
    <xf numFmtId="0" fontId="15" fillId="6" borderId="113" xfId="4" applyFont="1" applyFill="1" applyBorder="1" applyAlignment="1">
      <alignment horizontal="center" vertical="center"/>
    </xf>
    <xf numFmtId="0" fontId="15" fillId="6" borderId="107" xfId="4" applyFont="1" applyFill="1" applyBorder="1" applyAlignment="1">
      <alignment horizontal="center" vertical="center"/>
    </xf>
    <xf numFmtId="0" fontId="15" fillId="6" borderId="114" xfId="4" applyFont="1" applyFill="1" applyBorder="1" applyAlignment="1">
      <alignment horizontal="center" vertical="center"/>
    </xf>
    <xf numFmtId="0" fontId="17" fillId="6" borderId="0" xfId="4" applyFont="1" applyFill="1" applyAlignment="1">
      <alignment horizontal="center" vertical="center"/>
    </xf>
    <xf numFmtId="0" fontId="17" fillId="6" borderId="0" xfId="4" applyFont="1" applyFill="1">
      <alignment vertical="center"/>
    </xf>
    <xf numFmtId="0" fontId="81" fillId="0" borderId="127" xfId="4" applyFont="1" applyBorder="1" applyAlignment="1">
      <alignment horizontal="left" vertical="center" wrapText="1"/>
    </xf>
    <xf numFmtId="0" fontId="81" fillId="0" borderId="128" xfId="4" applyFont="1" applyBorder="1" applyAlignment="1">
      <alignment horizontal="left" vertical="center" wrapText="1"/>
    </xf>
    <xf numFmtId="0" fontId="81" fillId="0" borderId="129" xfId="4" applyFont="1" applyBorder="1" applyAlignment="1">
      <alignment horizontal="left" vertical="center" wrapText="1"/>
    </xf>
    <xf numFmtId="0" fontId="81" fillId="0" borderId="130" xfId="4" applyFont="1" applyBorder="1" applyAlignment="1">
      <alignment horizontal="left" vertical="center" wrapText="1"/>
    </xf>
    <xf numFmtId="0" fontId="81" fillId="6" borderId="127" xfId="4" applyFont="1" applyFill="1" applyBorder="1" applyAlignment="1">
      <alignment horizontal="left" vertical="center" wrapText="1"/>
    </xf>
    <xf numFmtId="0" fontId="81" fillId="6" borderId="131" xfId="4" applyFont="1" applyFill="1" applyBorder="1" applyAlignment="1">
      <alignment horizontal="left" vertical="center" wrapText="1"/>
    </xf>
    <xf numFmtId="0" fontId="81" fillId="6" borderId="128" xfId="4" applyFont="1" applyFill="1" applyBorder="1" applyAlignment="1">
      <alignment horizontal="left" vertical="center" wrapText="1"/>
    </xf>
    <xf numFmtId="0" fontId="81" fillId="6" borderId="129" xfId="4" applyFont="1" applyFill="1" applyBorder="1" applyAlignment="1">
      <alignment horizontal="left" vertical="center" wrapText="1"/>
    </xf>
    <xf numFmtId="0" fontId="81" fillId="6" borderId="132" xfId="4" applyFont="1" applyFill="1" applyBorder="1" applyAlignment="1">
      <alignment horizontal="left" vertical="center" wrapText="1"/>
    </xf>
    <xf numFmtId="0" fontId="81" fillId="6" borderId="130" xfId="4" applyFont="1" applyFill="1" applyBorder="1" applyAlignment="1">
      <alignment horizontal="left" vertical="center" wrapText="1"/>
    </xf>
    <xf numFmtId="182" fontId="81" fillId="6" borderId="127" xfId="4" applyNumberFormat="1" applyFont="1" applyFill="1" applyBorder="1" applyAlignment="1">
      <alignment horizontal="center" vertical="center" wrapText="1"/>
    </xf>
    <xf numFmtId="182" fontId="81" fillId="6" borderId="131" xfId="4" applyNumberFormat="1" applyFont="1" applyFill="1" applyBorder="1" applyAlignment="1">
      <alignment horizontal="center" vertical="center" wrapText="1"/>
    </xf>
    <xf numFmtId="182" fontId="81" fillId="6" borderId="128" xfId="4" applyNumberFormat="1" applyFont="1" applyFill="1" applyBorder="1" applyAlignment="1">
      <alignment horizontal="center" vertical="center" wrapText="1"/>
    </xf>
    <xf numFmtId="0" fontId="15" fillId="0" borderId="76" xfId="4" applyFont="1" applyBorder="1" applyAlignment="1">
      <alignment horizontal="center" vertical="center" wrapText="1"/>
    </xf>
    <xf numFmtId="38" fontId="15" fillId="6" borderId="76" xfId="4" applyNumberFormat="1" applyFont="1" applyFill="1" applyBorder="1" applyAlignment="1">
      <alignment horizontal="center" vertical="center" wrapText="1"/>
    </xf>
    <xf numFmtId="0" fontId="15" fillId="6" borderId="76" xfId="4" applyFont="1" applyFill="1" applyBorder="1" applyAlignment="1">
      <alignment horizontal="center" vertical="center" wrapText="1"/>
    </xf>
    <xf numFmtId="0" fontId="15" fillId="6" borderId="76" xfId="4" applyFont="1" applyFill="1" applyBorder="1" applyAlignment="1">
      <alignment horizontal="center" vertical="center"/>
    </xf>
    <xf numFmtId="0" fontId="15" fillId="0" borderId="75" xfId="4" applyFont="1" applyBorder="1" applyAlignment="1">
      <alignment horizontal="center" vertical="center" wrapText="1"/>
    </xf>
    <xf numFmtId="0" fontId="15" fillId="0" borderId="75" xfId="4" applyFont="1" applyBorder="1" applyAlignment="1">
      <alignment horizontal="right" vertical="center" wrapText="1"/>
    </xf>
    <xf numFmtId="0" fontId="15" fillId="0" borderId="75" xfId="4" applyFont="1" applyBorder="1" applyAlignment="1">
      <alignment horizontal="center" vertical="center"/>
    </xf>
    <xf numFmtId="0" fontId="15" fillId="2" borderId="88" xfId="16" applyFont="1" applyFill="1" applyBorder="1" applyAlignment="1" applyProtection="1">
      <alignment horizontal="center" vertical="center"/>
      <protection locked="0"/>
    </xf>
    <xf numFmtId="0" fontId="15" fillId="0" borderId="111" xfId="16" applyFont="1" applyBorder="1" applyAlignment="1">
      <alignment horizontal="left" vertical="center" wrapText="1"/>
    </xf>
    <xf numFmtId="0" fontId="15" fillId="0" borderId="110" xfId="16" applyFont="1" applyBorder="1" applyAlignment="1">
      <alignment horizontal="left" vertical="center"/>
    </xf>
    <xf numFmtId="0" fontId="15" fillId="0" borderId="112" xfId="16" applyFont="1" applyBorder="1" applyAlignment="1">
      <alignment horizontal="left" vertical="center"/>
    </xf>
    <xf numFmtId="0" fontId="15" fillId="0" borderId="109" xfId="16" applyFont="1" applyBorder="1" applyAlignment="1">
      <alignment horizontal="left" vertical="center"/>
    </xf>
    <xf numFmtId="0" fontId="15" fillId="0" borderId="0" xfId="16" applyFont="1" applyAlignment="1">
      <alignment horizontal="left" vertical="center"/>
    </xf>
    <xf numFmtId="0" fontId="15" fillId="0" borderId="94" xfId="16" applyFont="1" applyBorder="1" applyAlignment="1">
      <alignment horizontal="left" vertical="center"/>
    </xf>
    <xf numFmtId="0" fontId="15" fillId="0" borderId="113" xfId="16" applyFont="1" applyBorder="1" applyAlignment="1">
      <alignment horizontal="left" vertical="center"/>
    </xf>
    <xf numFmtId="0" fontId="15" fillId="0" borderId="93" xfId="16" applyFont="1" applyBorder="1" applyAlignment="1">
      <alignment horizontal="left" vertical="center"/>
    </xf>
    <xf numFmtId="0" fontId="15" fillId="0" borderId="114" xfId="16" applyFont="1" applyBorder="1" applyAlignment="1">
      <alignment horizontal="left" vertical="center"/>
    </xf>
    <xf numFmtId="0" fontId="15" fillId="0" borderId="0" xfId="16" applyFont="1" applyAlignment="1">
      <alignment vertical="center" shrinkToFit="1"/>
    </xf>
    <xf numFmtId="0" fontId="15" fillId="0" borderId="0" xfId="16" applyFont="1" applyAlignment="1">
      <alignment horizontal="left" vertical="center" shrinkToFit="1"/>
    </xf>
    <xf numFmtId="0" fontId="15" fillId="0" borderId="111" xfId="16" applyFont="1" applyBorder="1" applyAlignment="1">
      <alignment horizontal="center" vertical="center"/>
    </xf>
    <xf numFmtId="0" fontId="15" fillId="0" borderId="110" xfId="16" applyFont="1" applyBorder="1" applyAlignment="1">
      <alignment horizontal="center" vertical="center"/>
    </xf>
    <xf numFmtId="0" fontId="15" fillId="0" borderId="112" xfId="16" applyFont="1" applyBorder="1" applyAlignment="1">
      <alignment horizontal="center" vertical="center"/>
    </xf>
    <xf numFmtId="0" fontId="15" fillId="0" borderId="113" xfId="16" applyFont="1" applyBorder="1" applyAlignment="1">
      <alignment horizontal="center" vertical="center"/>
    </xf>
    <xf numFmtId="0" fontId="15" fillId="0" borderId="93" xfId="16" applyFont="1" applyBorder="1" applyAlignment="1">
      <alignment horizontal="center" vertical="center"/>
    </xf>
    <xf numFmtId="0" fontId="15" fillId="0" borderId="114" xfId="16" applyFont="1" applyBorder="1" applyAlignment="1">
      <alignment horizontal="center" vertical="center"/>
    </xf>
    <xf numFmtId="0" fontId="15" fillId="0" borderId="111" xfId="16" applyFont="1" applyBorder="1" applyAlignment="1">
      <alignment horizontal="center" vertical="center" wrapText="1"/>
    </xf>
    <xf numFmtId="0" fontId="15" fillId="0" borderId="88" xfId="16" applyFont="1" applyBorder="1" applyAlignment="1">
      <alignment horizontal="center" vertical="center"/>
    </xf>
    <xf numFmtId="0" fontId="15" fillId="0" borderId="88" xfId="16" applyFont="1" applyBorder="1" applyAlignment="1">
      <alignment horizontal="left" vertical="center" wrapText="1"/>
    </xf>
    <xf numFmtId="0" fontId="14" fillId="0" borderId="0" xfId="16" applyFont="1" applyAlignment="1">
      <alignment horizontal="center" vertical="center"/>
    </xf>
    <xf numFmtId="176" fontId="15" fillId="0" borderId="0" xfId="16" applyNumberFormat="1" applyFont="1" applyAlignment="1">
      <alignment horizontal="distributed" vertical="justify"/>
    </xf>
    <xf numFmtId="0" fontId="15" fillId="0" borderId="0" xfId="16" applyFont="1" applyAlignment="1">
      <alignment horizontal="center" vertical="center"/>
    </xf>
    <xf numFmtId="0" fontId="15" fillId="0" borderId="0" xfId="16" applyFont="1" applyAlignment="1">
      <alignment horizontal="distributed" vertical="center"/>
    </xf>
    <xf numFmtId="0" fontId="19" fillId="0" borderId="0" xfId="16" applyFont="1" applyAlignment="1">
      <alignment horizontal="center" vertical="center"/>
    </xf>
    <xf numFmtId="56" fontId="55" fillId="6" borderId="119" xfId="0" applyNumberFormat="1" applyFont="1" applyFill="1" applyBorder="1" applyAlignment="1">
      <alignment horizontal="center" vertical="center"/>
    </xf>
    <xf numFmtId="56" fontId="55" fillId="6" borderId="117" xfId="0" applyNumberFormat="1" applyFont="1" applyFill="1" applyBorder="1" applyAlignment="1">
      <alignment horizontal="center" vertical="center"/>
    </xf>
    <xf numFmtId="56" fontId="55" fillId="6" borderId="104" xfId="0" applyNumberFormat="1" applyFont="1" applyFill="1" applyBorder="1" applyAlignment="1">
      <alignment horizontal="center" vertical="center"/>
    </xf>
    <xf numFmtId="56" fontId="66" fillId="7" borderId="104" xfId="0" applyNumberFormat="1" applyFont="1" applyFill="1" applyBorder="1" applyAlignment="1">
      <alignment horizontal="left" vertical="center" wrapText="1"/>
    </xf>
    <xf numFmtId="56" fontId="66" fillId="7" borderId="104" xfId="0" applyNumberFormat="1" applyFont="1" applyFill="1" applyBorder="1" applyAlignment="1" applyProtection="1">
      <alignment horizontal="center" vertical="center" wrapText="1"/>
      <protection locked="0"/>
    </xf>
    <xf numFmtId="0" fontId="55" fillId="6" borderId="0" xfId="0" applyFont="1" applyFill="1" applyAlignment="1">
      <alignment horizontal="left" vertical="center"/>
    </xf>
    <xf numFmtId="0" fontId="55" fillId="6" borderId="104" xfId="0" applyFont="1" applyFill="1" applyBorder="1" applyAlignment="1">
      <alignment horizontal="center" vertical="center"/>
    </xf>
    <xf numFmtId="56" fontId="66" fillId="7" borderId="119" xfId="0" applyNumberFormat="1" applyFont="1" applyFill="1" applyBorder="1" applyAlignment="1">
      <alignment horizontal="left" vertical="center" wrapText="1"/>
    </xf>
    <xf numFmtId="56" fontId="66" fillId="7" borderId="116" xfId="0" applyNumberFormat="1" applyFont="1" applyFill="1" applyBorder="1" applyAlignment="1">
      <alignment horizontal="left" vertical="center" wrapText="1"/>
    </xf>
    <xf numFmtId="56" fontId="66" fillId="7" borderId="117" xfId="0" applyNumberFormat="1" applyFont="1" applyFill="1" applyBorder="1" applyAlignment="1">
      <alignment horizontal="left" vertical="center" wrapText="1"/>
    </xf>
    <xf numFmtId="56" fontId="55" fillId="7" borderId="104" xfId="0" applyNumberFormat="1" applyFont="1" applyFill="1" applyBorder="1" applyAlignment="1" applyProtection="1">
      <alignment horizontal="left" vertical="top" shrinkToFit="1"/>
      <protection locked="0"/>
    </xf>
    <xf numFmtId="0" fontId="55" fillId="6" borderId="104" xfId="0" applyFont="1" applyFill="1" applyBorder="1" applyAlignment="1">
      <alignment horizontal="center" vertical="center" shrinkToFit="1"/>
    </xf>
    <xf numFmtId="0" fontId="56" fillId="6" borderId="0" xfId="0" applyFont="1" applyFill="1" applyAlignment="1">
      <alignment horizontal="center" vertical="center"/>
    </xf>
    <xf numFmtId="56" fontId="55" fillId="2" borderId="119" xfId="0" applyNumberFormat="1" applyFont="1" applyFill="1" applyBorder="1" applyAlignment="1" applyProtection="1">
      <alignment horizontal="center" vertical="center" shrinkToFit="1"/>
      <protection locked="0"/>
    </xf>
    <xf numFmtId="56" fontId="55" fillId="2" borderId="117" xfId="0" applyNumberFormat="1" applyFont="1" applyFill="1" applyBorder="1" applyAlignment="1" applyProtection="1">
      <alignment horizontal="center" vertical="center" shrinkToFit="1"/>
      <protection locked="0"/>
    </xf>
    <xf numFmtId="56" fontId="55" fillId="6" borderId="116" xfId="0" applyNumberFormat="1" applyFont="1" applyFill="1" applyBorder="1" applyAlignment="1">
      <alignment horizontal="center" vertical="center"/>
    </xf>
    <xf numFmtId="56" fontId="55" fillId="2" borderId="116" xfId="0" applyNumberFormat="1" applyFont="1" applyFill="1" applyBorder="1" applyAlignment="1" applyProtection="1">
      <alignment horizontal="center" vertical="center" shrinkToFit="1"/>
      <protection locked="0"/>
    </xf>
    <xf numFmtId="56" fontId="55" fillId="6" borderId="0" xfId="0" applyNumberFormat="1" applyFont="1" applyFill="1" applyAlignment="1">
      <alignment horizontal="center" vertical="center"/>
    </xf>
    <xf numFmtId="56" fontId="55" fillId="6" borderId="119" xfId="0" applyNumberFormat="1" applyFont="1" applyFill="1" applyBorder="1" applyAlignment="1">
      <alignment horizontal="left" vertical="center" shrinkToFit="1"/>
    </xf>
    <xf numFmtId="56" fontId="55" fillId="6" borderId="116" xfId="0" applyNumberFormat="1" applyFont="1" applyFill="1" applyBorder="1" applyAlignment="1">
      <alignment horizontal="left" vertical="center" shrinkToFit="1"/>
    </xf>
    <xf numFmtId="56" fontId="55" fillId="6" borderId="117" xfId="0" applyNumberFormat="1" applyFont="1" applyFill="1" applyBorder="1" applyAlignment="1">
      <alignment horizontal="left" vertical="center" shrinkToFit="1"/>
    </xf>
    <xf numFmtId="0" fontId="55" fillId="7" borderId="119" xfId="0" applyFont="1" applyFill="1" applyBorder="1" applyAlignment="1" applyProtection="1">
      <alignment horizontal="center" vertical="center" shrinkToFit="1"/>
      <protection locked="0"/>
    </xf>
    <xf numFmtId="0" fontId="55" fillId="7" borderId="116" xfId="0" applyFont="1" applyFill="1" applyBorder="1" applyAlignment="1" applyProtection="1">
      <alignment horizontal="center" vertical="center" shrinkToFit="1"/>
      <protection locked="0"/>
    </xf>
    <xf numFmtId="0" fontId="55" fillId="7" borderId="117" xfId="0" applyFont="1" applyFill="1" applyBorder="1" applyAlignment="1" applyProtection="1">
      <alignment horizontal="center" vertical="center" shrinkToFit="1"/>
      <protection locked="0"/>
    </xf>
    <xf numFmtId="56" fontId="55" fillId="6" borderId="0" xfId="0" applyNumberFormat="1" applyFont="1" applyFill="1" applyAlignment="1">
      <alignment horizontal="left" vertical="center"/>
    </xf>
    <xf numFmtId="56" fontId="55" fillId="3" borderId="119" xfId="0" applyNumberFormat="1" applyFont="1" applyFill="1" applyBorder="1" applyAlignment="1">
      <alignment horizontal="center" vertical="center" wrapText="1"/>
    </xf>
    <xf numFmtId="56" fontId="55" fillId="3" borderId="117" xfId="0" applyNumberFormat="1" applyFont="1" applyFill="1" applyBorder="1" applyAlignment="1">
      <alignment horizontal="center" vertical="center" wrapText="1"/>
    </xf>
    <xf numFmtId="56" fontId="55" fillId="3" borderId="119" xfId="0" applyNumberFormat="1" applyFont="1" applyFill="1" applyBorder="1" applyAlignment="1">
      <alignment horizontal="center" vertical="center"/>
    </xf>
    <xf numFmtId="56" fontId="55" fillId="3" borderId="116" xfId="0" applyNumberFormat="1" applyFont="1" applyFill="1" applyBorder="1" applyAlignment="1">
      <alignment horizontal="center" vertical="center"/>
    </xf>
    <xf numFmtId="56" fontId="55" fillId="3" borderId="117" xfId="0" applyNumberFormat="1" applyFont="1" applyFill="1" applyBorder="1" applyAlignment="1">
      <alignment horizontal="center" vertical="center"/>
    </xf>
    <xf numFmtId="56" fontId="101" fillId="2" borderId="184" xfId="0" applyNumberFormat="1" applyFont="1" applyFill="1" applyBorder="1" applyAlignment="1" applyProtection="1">
      <alignment horizontal="left" vertical="top" wrapText="1"/>
      <protection locked="0"/>
    </xf>
    <xf numFmtId="56" fontId="101" fillId="2" borderId="183" xfId="0" applyNumberFormat="1" applyFont="1" applyFill="1" applyBorder="1" applyAlignment="1" applyProtection="1">
      <alignment horizontal="left" vertical="top" wrapText="1"/>
      <protection locked="0"/>
    </xf>
    <xf numFmtId="56" fontId="101" fillId="2" borderId="185" xfId="0" applyNumberFormat="1" applyFont="1" applyFill="1" applyBorder="1" applyAlignment="1" applyProtection="1">
      <alignment horizontal="left" vertical="top" wrapText="1"/>
      <protection locked="0"/>
    </xf>
    <xf numFmtId="56" fontId="101" fillId="2" borderId="184" xfId="0" applyNumberFormat="1" applyFont="1" applyFill="1" applyBorder="1" applyAlignment="1" applyProtection="1">
      <alignment horizontal="right" vertical="center"/>
      <protection locked="0"/>
    </xf>
    <xf numFmtId="56" fontId="101" fillId="2" borderId="183" xfId="0" applyNumberFormat="1" applyFont="1" applyFill="1" applyBorder="1" applyAlignment="1" applyProtection="1">
      <alignment horizontal="right" vertical="center"/>
      <protection locked="0"/>
    </xf>
    <xf numFmtId="9" fontId="101" fillId="2" borderId="184" xfId="0" applyNumberFormat="1" applyFont="1" applyFill="1" applyBorder="1" applyAlignment="1" applyProtection="1">
      <alignment horizontal="right" vertical="center"/>
      <protection locked="0"/>
    </xf>
    <xf numFmtId="56" fontId="101" fillId="2" borderId="184" xfId="0" applyNumberFormat="1" applyFont="1" applyFill="1" applyBorder="1" applyAlignment="1" applyProtection="1">
      <alignment horizontal="center" vertical="top" wrapText="1"/>
      <protection locked="0"/>
    </xf>
    <xf numFmtId="56" fontId="101" fillId="2" borderId="185" xfId="0" applyNumberFormat="1" applyFont="1" applyFill="1" applyBorder="1" applyAlignment="1" applyProtection="1">
      <alignment horizontal="center" vertical="top" wrapText="1"/>
      <protection locked="0"/>
    </xf>
    <xf numFmtId="56" fontId="101" fillId="2" borderId="183" xfId="0" applyNumberFormat="1" applyFont="1" applyFill="1" applyBorder="1" applyAlignment="1" applyProtection="1">
      <alignment horizontal="center" vertical="top" wrapText="1"/>
      <protection locked="0"/>
    </xf>
    <xf numFmtId="56" fontId="55" fillId="2" borderId="119" xfId="0" applyNumberFormat="1" applyFont="1" applyFill="1" applyBorder="1" applyAlignment="1" applyProtection="1">
      <alignment horizontal="left" vertical="top" wrapText="1"/>
      <protection locked="0"/>
    </xf>
    <xf numFmtId="56" fontId="55" fillId="2" borderId="117" xfId="0" applyNumberFormat="1" applyFont="1" applyFill="1" applyBorder="1" applyAlignment="1" applyProtection="1">
      <alignment horizontal="left" vertical="top" wrapText="1"/>
      <protection locked="0"/>
    </xf>
    <xf numFmtId="56" fontId="55" fillId="2" borderId="119" xfId="0" applyNumberFormat="1" applyFont="1" applyFill="1" applyBorder="1" applyAlignment="1" applyProtection="1">
      <alignment horizontal="center" vertical="top" wrapText="1"/>
      <protection locked="0"/>
    </xf>
    <xf numFmtId="56" fontId="55" fillId="2" borderId="116" xfId="0" applyNumberFormat="1" applyFont="1" applyFill="1" applyBorder="1" applyAlignment="1" applyProtection="1">
      <alignment horizontal="center" vertical="top" wrapText="1"/>
      <protection locked="0"/>
    </xf>
    <xf numFmtId="56" fontId="55" fillId="2" borderId="117" xfId="0" applyNumberFormat="1" applyFont="1" applyFill="1" applyBorder="1" applyAlignment="1" applyProtection="1">
      <alignment horizontal="center" vertical="top" wrapText="1"/>
      <protection locked="0"/>
    </xf>
    <xf numFmtId="56" fontId="55" fillId="2" borderId="119" xfId="0" applyNumberFormat="1" applyFont="1" applyFill="1" applyBorder="1" applyAlignment="1" applyProtection="1">
      <alignment horizontal="right" vertical="center"/>
      <protection locked="0"/>
    </xf>
    <xf numFmtId="56" fontId="55" fillId="2" borderId="117" xfId="0" applyNumberFormat="1" applyFont="1" applyFill="1" applyBorder="1" applyAlignment="1" applyProtection="1">
      <alignment horizontal="right" vertical="center"/>
      <protection locked="0"/>
    </xf>
    <xf numFmtId="49" fontId="55" fillId="2" borderId="119" xfId="0" applyNumberFormat="1" applyFont="1" applyFill="1" applyBorder="1" applyAlignment="1" applyProtection="1">
      <alignment horizontal="left" vertical="top" wrapText="1"/>
      <protection locked="0"/>
    </xf>
    <xf numFmtId="49" fontId="55" fillId="2" borderId="116" xfId="0" applyNumberFormat="1" applyFont="1" applyFill="1" applyBorder="1" applyAlignment="1" applyProtection="1">
      <alignment horizontal="left" vertical="top" wrapText="1"/>
      <protection locked="0"/>
    </xf>
    <xf numFmtId="49" fontId="55" fillId="2" borderId="117" xfId="0" applyNumberFormat="1" applyFont="1" applyFill="1" applyBorder="1" applyAlignment="1" applyProtection="1">
      <alignment horizontal="left" vertical="top" wrapText="1"/>
      <protection locked="0"/>
    </xf>
    <xf numFmtId="0" fontId="80" fillId="6" borderId="104" xfId="18" applyFont="1" applyFill="1" applyBorder="1" applyAlignment="1">
      <alignment horizontal="left" vertical="center"/>
    </xf>
    <xf numFmtId="0" fontId="80" fillId="6" borderId="117" xfId="18" applyFont="1" applyFill="1" applyBorder="1" applyAlignment="1">
      <alignment horizontal="left" vertical="center"/>
    </xf>
    <xf numFmtId="182" fontId="80" fillId="2" borderId="119" xfId="18" applyNumberFormat="1" applyFont="1" applyFill="1" applyBorder="1" applyAlignment="1" applyProtection="1">
      <alignment horizontal="right" vertical="center" wrapText="1"/>
      <protection locked="0"/>
    </xf>
    <xf numFmtId="182" fontId="80" fillId="2" borderId="116" xfId="18" applyNumberFormat="1" applyFont="1" applyFill="1" applyBorder="1" applyAlignment="1" applyProtection="1">
      <alignment horizontal="right" vertical="center" wrapText="1"/>
      <protection locked="0"/>
    </xf>
    <xf numFmtId="0" fontId="72" fillId="6" borderId="119" xfId="18" applyFont="1" applyFill="1" applyBorder="1" applyAlignment="1">
      <alignment horizontal="center" vertical="center"/>
    </xf>
    <xf numFmtId="0" fontId="72" fillId="6" borderId="116" xfId="18" applyFont="1" applyFill="1" applyBorder="1" applyAlignment="1">
      <alignment horizontal="center" vertical="center"/>
    </xf>
    <xf numFmtId="0" fontId="72" fillId="6" borderId="117" xfId="18" applyFont="1" applyFill="1" applyBorder="1" applyAlignment="1">
      <alignment horizontal="center" vertical="center"/>
    </xf>
    <xf numFmtId="0" fontId="72" fillId="6" borderId="119" xfId="18" applyFont="1" applyFill="1" applyBorder="1" applyAlignment="1">
      <alignment horizontal="center" vertical="center" shrinkToFit="1"/>
    </xf>
    <xf numFmtId="0" fontId="72" fillId="6" borderId="116" xfId="18" applyFont="1" applyFill="1" applyBorder="1" applyAlignment="1">
      <alignment horizontal="center" vertical="center" shrinkToFit="1"/>
    </xf>
    <xf numFmtId="0" fontId="72" fillId="6" borderId="117" xfId="18" applyFont="1" applyFill="1" applyBorder="1" applyAlignment="1">
      <alignment horizontal="center" vertical="center" shrinkToFit="1"/>
    </xf>
    <xf numFmtId="0" fontId="73" fillId="6" borderId="0" xfId="18" applyFont="1" applyFill="1" applyAlignment="1">
      <alignment horizontal="center" vertical="center"/>
    </xf>
    <xf numFmtId="0" fontId="75" fillId="6" borderId="0" xfId="18" applyFont="1" applyFill="1" applyAlignment="1">
      <alignment horizontal="left" vertical="center" wrapText="1"/>
    </xf>
    <xf numFmtId="0" fontId="78" fillId="6" borderId="104" xfId="18" applyFont="1" applyFill="1" applyBorder="1" applyAlignment="1">
      <alignment horizontal="left" vertical="center" wrapText="1"/>
    </xf>
    <xf numFmtId="0" fontId="78" fillId="2" borderId="119" xfId="18" applyFont="1" applyFill="1" applyBorder="1" applyAlignment="1" applyProtection="1">
      <alignment horizontal="left" vertical="top" wrapText="1"/>
      <protection locked="0"/>
    </xf>
    <xf numFmtId="0" fontId="78" fillId="2" borderId="116" xfId="18" applyFont="1" applyFill="1" applyBorder="1" applyAlignment="1" applyProtection="1">
      <alignment horizontal="left" vertical="top" wrapText="1"/>
      <protection locked="0"/>
    </xf>
    <xf numFmtId="0" fontId="78" fillId="2" borderId="117" xfId="18" applyFont="1" applyFill="1" applyBorder="1" applyAlignment="1" applyProtection="1">
      <alignment horizontal="left" vertical="top" wrapText="1"/>
      <protection locked="0"/>
    </xf>
    <xf numFmtId="0" fontId="75" fillId="6" borderId="0" xfId="18" applyFont="1" applyFill="1" applyAlignment="1">
      <alignment horizontal="left" vertical="center"/>
    </xf>
    <xf numFmtId="0" fontId="80" fillId="6" borderId="84" xfId="18" applyFont="1" applyFill="1" applyBorder="1" applyAlignment="1">
      <alignment horizontal="left" vertical="center"/>
    </xf>
    <xf numFmtId="0" fontId="80" fillId="6" borderId="114" xfId="18" applyFont="1" applyFill="1" applyBorder="1" applyAlignment="1">
      <alignment horizontal="left" vertical="center"/>
    </xf>
    <xf numFmtId="0" fontId="72" fillId="0" borderId="184" xfId="18" applyFont="1" applyBorder="1" applyAlignment="1">
      <alignment vertical="center" wrapText="1"/>
    </xf>
    <xf numFmtId="0" fontId="72" fillId="0" borderId="185" xfId="18" applyFont="1" applyBorder="1" applyAlignment="1">
      <alignment vertical="center" wrapText="1"/>
    </xf>
    <xf numFmtId="0" fontId="72" fillId="0" borderId="183" xfId="18" applyFont="1" applyBorder="1" applyAlignment="1">
      <alignment vertical="center" wrapText="1"/>
    </xf>
    <xf numFmtId="0" fontId="80" fillId="6" borderId="184" xfId="18" applyFont="1" applyFill="1" applyBorder="1">
      <alignment vertical="center"/>
    </xf>
    <xf numFmtId="0" fontId="80" fillId="6" borderId="185" xfId="18" applyFont="1" applyFill="1" applyBorder="1">
      <alignment vertical="center"/>
    </xf>
    <xf numFmtId="0" fontId="80" fillId="6" borderId="113" xfId="18" applyFont="1" applyFill="1" applyBorder="1" applyAlignment="1">
      <alignment vertical="center" wrapText="1"/>
    </xf>
    <xf numFmtId="0" fontId="80" fillId="6" borderId="107" xfId="18" applyFont="1" applyFill="1" applyBorder="1" applyAlignment="1">
      <alignment vertical="center" wrapText="1"/>
    </xf>
    <xf numFmtId="0" fontId="80" fillId="6" borderId="114" xfId="18" applyFont="1" applyFill="1" applyBorder="1" applyAlignment="1">
      <alignment vertical="center" wrapText="1"/>
    </xf>
    <xf numFmtId="182" fontId="80" fillId="2" borderId="184" xfId="18" applyNumberFormat="1" applyFont="1" applyFill="1" applyBorder="1" applyAlignment="1" applyProtection="1">
      <alignment horizontal="right" vertical="center" wrapText="1"/>
      <protection locked="0"/>
    </xf>
    <xf numFmtId="182" fontId="80" fillId="2" borderId="185" xfId="18" applyNumberFormat="1" applyFont="1" applyFill="1" applyBorder="1" applyAlignment="1" applyProtection="1">
      <alignment horizontal="right" vertical="center" wrapText="1"/>
      <protection locked="0"/>
    </xf>
    <xf numFmtId="0" fontId="80" fillId="2" borderId="119" xfId="18" applyFont="1" applyFill="1" applyBorder="1" applyAlignment="1" applyProtection="1">
      <alignment horizontal="left" vertical="top" wrapText="1"/>
      <protection locked="0"/>
    </xf>
    <xf numFmtId="0" fontId="80" fillId="2" borderId="116" xfId="18" applyFont="1" applyFill="1" applyBorder="1" applyAlignment="1" applyProtection="1">
      <alignment horizontal="left" vertical="top" wrapText="1"/>
      <protection locked="0"/>
    </xf>
    <xf numFmtId="0" fontId="80" fillId="2" borderId="117" xfId="18" applyFont="1" applyFill="1" applyBorder="1" applyAlignment="1" applyProtection="1">
      <alignment horizontal="left" vertical="top" wrapText="1"/>
      <protection locked="0"/>
    </xf>
    <xf numFmtId="0" fontId="80" fillId="6" borderId="104" xfId="18" applyFont="1" applyFill="1" applyBorder="1" applyAlignment="1">
      <alignment horizontal="left" vertical="center" wrapText="1" shrinkToFit="1"/>
    </xf>
    <xf numFmtId="0" fontId="80" fillId="2" borderId="104" xfId="18" applyFont="1" applyFill="1" applyBorder="1" applyAlignment="1" applyProtection="1">
      <alignment horizontal="center" vertical="center" wrapText="1" shrinkToFit="1"/>
      <protection locked="0"/>
    </xf>
    <xf numFmtId="0" fontId="34" fillId="6" borderId="0" xfId="1" applyFont="1" applyFill="1" applyAlignment="1">
      <alignment horizontal="center" vertical="center"/>
    </xf>
    <xf numFmtId="0" fontId="20" fillId="6" borderId="0" xfId="8" applyFont="1" applyFill="1" applyAlignment="1">
      <alignment horizontal="justify" vertical="center"/>
    </xf>
    <xf numFmtId="0" fontId="11" fillId="6" borderId="0" xfId="8" applyFill="1">
      <alignment vertical="center"/>
    </xf>
    <xf numFmtId="0" fontId="20" fillId="6" borderId="0" xfId="8" applyFont="1" applyFill="1" applyAlignment="1">
      <alignment horizontal="justify" vertical="top" wrapText="1"/>
    </xf>
    <xf numFmtId="0" fontId="11" fillId="6" borderId="0" xfId="8" applyFill="1" applyAlignment="1">
      <alignment vertical="top"/>
    </xf>
    <xf numFmtId="0" fontId="37" fillId="6" borderId="0" xfId="8" applyFont="1" applyFill="1" applyAlignment="1">
      <alignment horizontal="justify" vertical="top" wrapText="1"/>
    </xf>
    <xf numFmtId="0" fontId="13" fillId="6" borderId="0" xfId="8" applyFont="1" applyFill="1" applyAlignment="1">
      <alignment vertical="top"/>
    </xf>
    <xf numFmtId="0" fontId="20" fillId="0" borderId="39" xfId="8" applyFont="1" applyBorder="1" applyAlignment="1">
      <alignment horizontal="center" shrinkToFit="1"/>
    </xf>
    <xf numFmtId="0" fontId="20" fillId="0" borderId="50" xfId="8" applyFont="1" applyBorder="1" applyAlignment="1">
      <alignment horizontal="center" shrinkToFit="1"/>
    </xf>
    <xf numFmtId="0" fontId="20" fillId="0" borderId="40" xfId="8" applyFont="1" applyBorder="1" applyAlignment="1">
      <alignment horizontal="center" shrinkToFit="1"/>
    </xf>
    <xf numFmtId="0" fontId="64" fillId="0" borderId="37" xfId="8" applyFont="1" applyBorder="1" applyAlignment="1">
      <alignment horizontal="left" vertical="top" wrapText="1"/>
    </xf>
    <xf numFmtId="0" fontId="11" fillId="0" borderId="37" xfId="8" applyBorder="1">
      <alignment vertical="center"/>
    </xf>
    <xf numFmtId="0" fontId="41" fillId="0" borderId="0" xfId="8" applyFont="1" applyAlignment="1">
      <alignment vertical="center" wrapText="1"/>
    </xf>
    <xf numFmtId="0" fontId="20" fillId="0" borderId="39" xfId="8" applyFont="1" applyBorder="1" applyAlignment="1">
      <alignment horizontal="center" vertical="center" wrapText="1"/>
    </xf>
    <xf numFmtId="0" fontId="38" fillId="0" borderId="36" xfId="8" applyFont="1" applyBorder="1" applyAlignment="1">
      <alignment horizontal="center" vertical="center" wrapText="1"/>
    </xf>
    <xf numFmtId="0" fontId="38" fillId="0" borderId="40" xfId="8" applyFont="1" applyBorder="1" applyAlignment="1">
      <alignment horizontal="center" vertical="center" wrapText="1"/>
    </xf>
    <xf numFmtId="0" fontId="64" fillId="0" borderId="39" xfId="8" applyFont="1" applyBorder="1" applyAlignment="1">
      <alignment horizontal="center" vertical="center" wrapText="1"/>
    </xf>
    <xf numFmtId="0" fontId="20" fillId="0" borderId="39" xfId="8" applyFont="1" applyBorder="1" applyAlignment="1">
      <alignment horizontal="justify" vertical="center" wrapText="1"/>
    </xf>
    <xf numFmtId="0" fontId="38" fillId="0" borderId="36" xfId="8" applyFont="1" applyBorder="1" applyAlignment="1">
      <alignment vertical="center" wrapText="1"/>
    </xf>
    <xf numFmtId="0" fontId="38" fillId="0" borderId="40" xfId="8" applyFont="1" applyBorder="1" applyAlignment="1">
      <alignment vertical="center" wrapText="1"/>
    </xf>
    <xf numFmtId="0" fontId="14" fillId="2" borderId="30" xfId="8" applyFont="1" applyFill="1" applyBorder="1" applyAlignment="1" applyProtection="1">
      <alignment horizontal="left" vertical="center" shrinkToFit="1"/>
      <protection locked="0"/>
    </xf>
    <xf numFmtId="0" fontId="14" fillId="2" borderId="31" xfId="8" applyFont="1" applyFill="1" applyBorder="1" applyAlignment="1" applyProtection="1">
      <alignment horizontal="left" vertical="center" shrinkToFit="1"/>
      <protection locked="0"/>
    </xf>
    <xf numFmtId="0" fontId="14" fillId="2" borderId="32" xfId="8" applyFont="1" applyFill="1" applyBorder="1" applyAlignment="1" applyProtection="1">
      <alignment horizontal="left" vertical="center" shrinkToFit="1"/>
      <protection locked="0"/>
    </xf>
    <xf numFmtId="0" fontId="20" fillId="0" borderId="52" xfId="8" applyFont="1" applyBorder="1" applyAlignment="1">
      <alignment horizontal="distributed"/>
    </xf>
    <xf numFmtId="0" fontId="20" fillId="0" borderId="53" xfId="8" applyFont="1" applyBorder="1" applyAlignment="1">
      <alignment horizontal="distributed"/>
    </xf>
    <xf numFmtId="0" fontId="20" fillId="0" borderId="99" xfId="8" applyFont="1" applyBorder="1" applyAlignment="1">
      <alignment horizontal="left" vertical="center"/>
    </xf>
    <xf numFmtId="0" fontId="20" fillId="0" borderId="100" xfId="8" applyFont="1" applyBorder="1" applyAlignment="1">
      <alignment horizontal="left" vertical="center"/>
    </xf>
    <xf numFmtId="0" fontId="20" fillId="0" borderId="101" xfId="8" applyFont="1" applyBorder="1" applyAlignment="1">
      <alignment horizontal="left" vertical="center"/>
    </xf>
    <xf numFmtId="0" fontId="20" fillId="0" borderId="85" xfId="8" applyFont="1" applyBorder="1" applyAlignment="1">
      <alignment horizontal="left" vertical="center"/>
    </xf>
    <xf numFmtId="0" fontId="20" fillId="0" borderId="86" xfId="8" applyFont="1" applyBorder="1" applyAlignment="1">
      <alignment horizontal="left" vertical="center"/>
    </xf>
    <xf numFmtId="0" fontId="20" fillId="0" borderId="102" xfId="8" applyFont="1" applyBorder="1" applyAlignment="1">
      <alignment horizontal="left" vertical="center"/>
    </xf>
    <xf numFmtId="0" fontId="20" fillId="0" borderId="11" xfId="8" applyFont="1" applyBorder="1" applyAlignment="1">
      <alignment horizontal="center" vertical="center" wrapText="1"/>
    </xf>
    <xf numFmtId="0" fontId="20" fillId="0" borderId="13" xfId="8" applyFont="1" applyBorder="1" applyAlignment="1">
      <alignment horizontal="center" vertical="center" wrapText="1"/>
    </xf>
    <xf numFmtId="0" fontId="20" fillId="0" borderId="14" xfId="8" applyFont="1" applyBorder="1" applyAlignment="1">
      <alignment horizontal="center" vertical="center" wrapText="1"/>
    </xf>
    <xf numFmtId="0" fontId="16" fillId="6" borderId="24" xfId="8" applyFont="1" applyFill="1" applyBorder="1" applyAlignment="1">
      <alignment horizontal="center" vertical="center" shrinkToFit="1"/>
    </xf>
    <xf numFmtId="0" fontId="16" fillId="6" borderId="25" xfId="8" applyFont="1" applyFill="1" applyBorder="1" applyAlignment="1">
      <alignment horizontal="center" vertical="center" shrinkToFit="1"/>
    </xf>
    <xf numFmtId="0" fontId="16" fillId="6" borderId="30" xfId="8" applyFont="1" applyFill="1" applyBorder="1" applyAlignment="1">
      <alignment horizontal="center" vertical="center" shrinkToFit="1"/>
    </xf>
    <xf numFmtId="0" fontId="16" fillId="6" borderId="31" xfId="8" applyFont="1" applyFill="1" applyBorder="1" applyAlignment="1">
      <alignment horizontal="center" vertical="center" shrinkToFit="1"/>
    </xf>
    <xf numFmtId="0" fontId="20" fillId="0" borderId="36" xfId="8" applyFont="1" applyBorder="1" applyAlignment="1">
      <alignment horizontal="center" shrinkToFit="1"/>
    </xf>
    <xf numFmtId="0" fontId="37" fillId="0" borderId="39" xfId="8" applyFont="1" applyBorder="1" applyAlignment="1">
      <alignment horizontal="center" vertical="center"/>
    </xf>
    <xf numFmtId="0" fontId="11" fillId="0" borderId="36" xfId="8" applyBorder="1" applyAlignment="1">
      <alignment horizontal="center" vertical="center"/>
    </xf>
    <xf numFmtId="0" fontId="11" fillId="0" borderId="40" xfId="8" applyBorder="1" applyAlignment="1">
      <alignment horizontal="center" vertical="center"/>
    </xf>
    <xf numFmtId="49" fontId="16" fillId="2" borderId="39" xfId="8" applyNumberFormat="1" applyFont="1" applyFill="1" applyBorder="1" applyAlignment="1" applyProtection="1">
      <alignment horizontal="center" vertical="center"/>
      <protection locked="0"/>
    </xf>
    <xf numFmtId="49" fontId="16" fillId="2" borderId="36" xfId="8" applyNumberFormat="1" applyFont="1" applyFill="1" applyBorder="1" applyAlignment="1" applyProtection="1">
      <alignment horizontal="center" vertical="center"/>
      <protection locked="0"/>
    </xf>
    <xf numFmtId="49" fontId="16" fillId="2" borderId="40" xfId="8" applyNumberFormat="1" applyFont="1" applyFill="1" applyBorder="1" applyAlignment="1" applyProtection="1">
      <alignment horizontal="center" vertical="center"/>
      <protection locked="0"/>
    </xf>
    <xf numFmtId="0" fontId="37" fillId="6" borderId="39" xfId="8" applyFont="1" applyFill="1" applyBorder="1" applyAlignment="1">
      <alignment horizontal="center" vertical="center"/>
    </xf>
    <xf numFmtId="0" fontId="37" fillId="6" borderId="36" xfId="8" applyFont="1" applyFill="1" applyBorder="1" applyAlignment="1">
      <alignment horizontal="center" vertical="center"/>
    </xf>
    <xf numFmtId="0" fontId="37" fillId="6" borderId="40" xfId="8" applyFont="1" applyFill="1" applyBorder="1" applyAlignment="1">
      <alignment horizontal="center" vertical="center"/>
    </xf>
    <xf numFmtId="0" fontId="15" fillId="2" borderId="39" xfId="9" applyNumberFormat="1" applyFont="1" applyFill="1" applyBorder="1" applyAlignment="1" applyProtection="1">
      <alignment horizontal="center" vertical="center" wrapText="1"/>
      <protection locked="0"/>
    </xf>
    <xf numFmtId="0" fontId="15" fillId="2" borderId="36" xfId="9" applyNumberFormat="1" applyFont="1" applyFill="1" applyBorder="1" applyAlignment="1" applyProtection="1">
      <alignment horizontal="center" vertical="center" wrapText="1"/>
      <protection locked="0"/>
    </xf>
    <xf numFmtId="0" fontId="15" fillId="2" borderId="50" xfId="9" applyNumberFormat="1" applyFont="1" applyFill="1" applyBorder="1" applyAlignment="1" applyProtection="1">
      <alignment horizontal="center" vertical="center" wrapText="1"/>
      <protection locked="0"/>
    </xf>
    <xf numFmtId="0" fontId="15" fillId="2" borderId="36" xfId="8" applyFont="1" applyFill="1" applyBorder="1" applyAlignment="1" applyProtection="1">
      <alignment horizontal="center" vertical="center" wrapText="1"/>
      <protection locked="0"/>
    </xf>
    <xf numFmtId="0" fontId="15" fillId="2" borderId="40" xfId="8" applyFont="1" applyFill="1" applyBorder="1" applyAlignment="1" applyProtection="1">
      <alignment horizontal="center" vertical="center" wrapText="1"/>
      <protection locked="0"/>
    </xf>
    <xf numFmtId="0" fontId="20" fillId="2" borderId="39" xfId="8" applyFont="1" applyFill="1" applyBorder="1" applyAlignment="1" applyProtection="1">
      <alignment horizontal="justify" vertical="center" wrapText="1"/>
      <protection locked="0"/>
    </xf>
    <xf numFmtId="0" fontId="38" fillId="2" borderId="36" xfId="8" applyFont="1" applyFill="1" applyBorder="1" applyAlignment="1" applyProtection="1">
      <alignment horizontal="justify" vertical="center" wrapText="1"/>
      <protection locked="0"/>
    </xf>
    <xf numFmtId="0" fontId="38" fillId="2" borderId="50" xfId="8" applyFont="1" applyFill="1" applyBorder="1" applyAlignment="1" applyProtection="1">
      <alignment horizontal="justify" vertical="center" wrapText="1"/>
      <protection locked="0"/>
    </xf>
    <xf numFmtId="0" fontId="38" fillId="2" borderId="40" xfId="8" applyFont="1" applyFill="1" applyBorder="1" applyAlignment="1" applyProtection="1">
      <alignment horizontal="justify" vertical="center" wrapText="1"/>
      <protection locked="0"/>
    </xf>
    <xf numFmtId="0" fontId="64" fillId="0" borderId="11" xfId="8" applyFont="1" applyBorder="1" applyAlignment="1">
      <alignment horizontal="center" vertical="center" wrapText="1"/>
    </xf>
    <xf numFmtId="0" fontId="11" fillId="0" borderId="13" xfId="8" applyBorder="1" applyAlignment="1">
      <alignment horizontal="center" vertical="center" wrapText="1"/>
    </xf>
    <xf numFmtId="0" fontId="11" fillId="0" borderId="14" xfId="8" applyBorder="1" applyAlignment="1">
      <alignment horizontal="center" vertical="center" wrapText="1"/>
    </xf>
    <xf numFmtId="0" fontId="37" fillId="6" borderId="24" xfId="8" applyFont="1" applyFill="1" applyBorder="1" applyAlignment="1">
      <alignment horizontal="center" wrapText="1"/>
    </xf>
    <xf numFmtId="0" fontId="13" fillId="6" borderId="25" xfId="8" applyFont="1" applyFill="1" applyBorder="1" applyAlignment="1">
      <alignment horizontal="center"/>
    </xf>
    <xf numFmtId="0" fontId="13" fillId="6" borderId="26" xfId="8" applyFont="1" applyFill="1" applyBorder="1" applyAlignment="1">
      <alignment horizontal="center"/>
    </xf>
    <xf numFmtId="0" fontId="13" fillId="6" borderId="37" xfId="8" applyFont="1" applyFill="1" applyBorder="1" applyAlignment="1">
      <alignment horizontal="center"/>
    </xf>
    <xf numFmtId="0" fontId="13" fillId="6" borderId="0" xfId="8" applyFont="1" applyFill="1" applyAlignment="1">
      <alignment horizontal="center"/>
    </xf>
    <xf numFmtId="0" fontId="13" fillId="6" borderId="38" xfId="8" applyFont="1" applyFill="1" applyBorder="1" applyAlignment="1">
      <alignment horizontal="center"/>
    </xf>
    <xf numFmtId="180" fontId="16" fillId="2" borderId="25" xfId="8" applyNumberFormat="1" applyFont="1" applyFill="1" applyBorder="1" applyAlignment="1" applyProtection="1">
      <alignment horizontal="left" vertical="top"/>
      <protection locked="0"/>
    </xf>
    <xf numFmtId="180" fontId="15" fillId="2" borderId="25" xfId="8" applyNumberFormat="1" applyFont="1" applyFill="1" applyBorder="1" applyProtection="1">
      <alignment vertical="center"/>
      <protection locked="0"/>
    </xf>
    <xf numFmtId="0" fontId="22" fillId="2" borderId="34" xfId="8" applyFont="1" applyFill="1" applyBorder="1" applyAlignment="1" applyProtection="1">
      <alignment horizontal="center" vertical="center" shrinkToFit="1"/>
      <protection locked="0"/>
    </xf>
    <xf numFmtId="0" fontId="15" fillId="2" borderId="34" xfId="8" applyFont="1" applyFill="1" applyBorder="1" applyAlignment="1" applyProtection="1">
      <alignment horizontal="center" vertical="center" shrinkToFit="1"/>
      <protection locked="0"/>
    </xf>
    <xf numFmtId="0" fontId="13" fillId="6" borderId="37" xfId="8" applyFont="1" applyFill="1" applyBorder="1" applyAlignment="1">
      <alignment horizontal="distributed" vertical="top" indent="1"/>
    </xf>
    <xf numFmtId="0" fontId="13" fillId="6" borderId="0" xfId="8" applyFont="1" applyFill="1" applyAlignment="1">
      <alignment horizontal="distributed" vertical="top" indent="1"/>
    </xf>
    <xf numFmtId="0" fontId="13" fillId="6" borderId="38" xfId="8" applyFont="1" applyFill="1" applyBorder="1" applyAlignment="1">
      <alignment horizontal="distributed" vertical="top" indent="1"/>
    </xf>
    <xf numFmtId="0" fontId="13" fillId="6" borderId="30" xfId="8" applyFont="1" applyFill="1" applyBorder="1" applyAlignment="1">
      <alignment horizontal="distributed" vertical="top" indent="1"/>
    </xf>
    <xf numFmtId="0" fontId="13" fillId="6" borderId="31" xfId="8" applyFont="1" applyFill="1" applyBorder="1" applyAlignment="1">
      <alignment horizontal="distributed" vertical="top" indent="1"/>
    </xf>
    <xf numFmtId="0" fontId="13" fillId="6" borderId="32" xfId="8" applyFont="1" applyFill="1" applyBorder="1" applyAlignment="1">
      <alignment horizontal="distributed" vertical="top" indent="1"/>
    </xf>
    <xf numFmtId="0" fontId="15" fillId="2" borderId="27" xfId="8" applyFont="1" applyFill="1" applyBorder="1" applyAlignment="1" applyProtection="1">
      <alignment horizontal="left" vertical="top"/>
      <protection locked="0"/>
    </xf>
    <xf numFmtId="0" fontId="11" fillId="2" borderId="28" xfId="8" applyFill="1" applyBorder="1" applyProtection="1">
      <alignment vertical="center"/>
      <protection locked="0"/>
    </xf>
    <xf numFmtId="0" fontId="11" fillId="2" borderId="49" xfId="8" applyFill="1" applyBorder="1" applyProtection="1">
      <alignment vertical="center"/>
      <protection locked="0"/>
    </xf>
    <xf numFmtId="0" fontId="11" fillId="2" borderId="29" xfId="8" applyFill="1" applyBorder="1" applyProtection="1">
      <alignment vertical="center"/>
      <protection locked="0"/>
    </xf>
    <xf numFmtId="0" fontId="15" fillId="2" borderId="33" xfId="8" applyFont="1" applyFill="1" applyBorder="1" applyAlignment="1" applyProtection="1">
      <alignment horizontal="justify" vertical="center"/>
      <protection locked="0"/>
    </xf>
    <xf numFmtId="0" fontId="15" fillId="2" borderId="34" xfId="8" applyFont="1" applyFill="1" applyBorder="1" applyProtection="1">
      <alignment vertical="center"/>
      <protection locked="0"/>
    </xf>
    <xf numFmtId="0" fontId="15" fillId="2" borderId="35" xfId="8" applyFont="1" applyFill="1" applyBorder="1" applyProtection="1">
      <alignment vertical="center"/>
      <protection locked="0"/>
    </xf>
    <xf numFmtId="0" fontId="15" fillId="2" borderId="87" xfId="8" applyFont="1" applyFill="1" applyBorder="1" applyAlignment="1" applyProtection="1">
      <alignment horizontal="center" vertical="center" shrinkToFit="1"/>
      <protection locked="0"/>
    </xf>
    <xf numFmtId="0" fontId="63" fillId="6" borderId="0" xfId="8" applyFont="1" applyFill="1" applyAlignment="1">
      <alignment horizontal="justify" vertical="top" wrapText="1"/>
    </xf>
    <xf numFmtId="0" fontId="37" fillId="0" borderId="23" xfId="8" applyFont="1" applyBorder="1" applyAlignment="1">
      <alignment horizontal="justify" vertical="center" wrapText="1"/>
    </xf>
    <xf numFmtId="0" fontId="37" fillId="0" borderId="23" xfId="8" applyFont="1" applyBorder="1">
      <alignment vertical="center"/>
    </xf>
    <xf numFmtId="0" fontId="37" fillId="0" borderId="36" xfId="8" applyFont="1" applyBorder="1" applyAlignment="1">
      <alignment horizontal="justify" vertical="center" wrapText="1"/>
    </xf>
    <xf numFmtId="0" fontId="13" fillId="0" borderId="36" xfId="8" applyFont="1" applyBorder="1">
      <alignment vertical="center"/>
    </xf>
    <xf numFmtId="0" fontId="13" fillId="0" borderId="50" xfId="8" applyFont="1" applyBorder="1">
      <alignment vertical="center"/>
    </xf>
    <xf numFmtId="0" fontId="64" fillId="0" borderId="24" xfId="8" applyFont="1" applyBorder="1" applyAlignment="1">
      <alignment horizontal="center" vertical="center"/>
    </xf>
    <xf numFmtId="0" fontId="11" fillId="0" borderId="30" xfId="8" applyBorder="1" applyAlignment="1">
      <alignment horizontal="center" vertical="center"/>
    </xf>
    <xf numFmtId="0" fontId="20" fillId="6" borderId="24" xfId="8" applyFont="1" applyFill="1" applyBorder="1" applyAlignment="1">
      <alignment horizontal="center" vertical="top" wrapText="1"/>
    </xf>
    <xf numFmtId="0" fontId="11" fillId="6" borderId="25" xfId="8" applyFill="1" applyBorder="1" applyAlignment="1">
      <alignment horizontal="center" vertical="center"/>
    </xf>
    <xf numFmtId="0" fontId="11" fillId="6" borderId="26" xfId="8" applyFill="1" applyBorder="1" applyAlignment="1">
      <alignment horizontal="center" vertical="center"/>
    </xf>
    <xf numFmtId="0" fontId="22" fillId="2" borderId="27" xfId="8" applyFont="1" applyFill="1" applyBorder="1" applyAlignment="1" applyProtection="1">
      <alignment vertical="center" shrinkToFit="1"/>
      <protection locked="0"/>
    </xf>
    <xf numFmtId="0" fontId="22" fillId="2" borderId="28" xfId="8" applyFont="1" applyFill="1" applyBorder="1" applyAlignment="1" applyProtection="1">
      <alignment vertical="center" shrinkToFit="1"/>
      <protection locked="0"/>
    </xf>
    <xf numFmtId="0" fontId="22" fillId="2" borderId="49" xfId="8" applyFont="1" applyFill="1" applyBorder="1" applyAlignment="1" applyProtection="1">
      <alignment vertical="center" shrinkToFit="1"/>
      <protection locked="0"/>
    </xf>
    <xf numFmtId="0" fontId="22" fillId="2" borderId="29" xfId="8" applyFont="1" applyFill="1" applyBorder="1" applyAlignment="1" applyProtection="1">
      <alignment vertical="center" shrinkToFit="1"/>
      <protection locked="0"/>
    </xf>
    <xf numFmtId="0" fontId="64" fillId="6" borderId="30" xfId="8" applyFont="1" applyFill="1" applyBorder="1" applyAlignment="1">
      <alignment horizontal="center" vertical="center"/>
    </xf>
    <xf numFmtId="0" fontId="11" fillId="6" borderId="31" xfId="8" applyFill="1" applyBorder="1" applyAlignment="1">
      <alignment horizontal="center" vertical="center"/>
    </xf>
    <xf numFmtId="0" fontId="11" fillId="6" borderId="32" xfId="8" applyFill="1" applyBorder="1" applyAlignment="1">
      <alignment horizontal="center" vertical="center"/>
    </xf>
    <xf numFmtId="0" fontId="16" fillId="2" borderId="33" xfId="8" applyFont="1" applyFill="1" applyBorder="1" applyAlignment="1" applyProtection="1">
      <alignment vertical="center" shrinkToFit="1"/>
      <protection locked="0"/>
    </xf>
    <xf numFmtId="0" fontId="16" fillId="2" borderId="34" xfId="8" applyFont="1" applyFill="1" applyBorder="1" applyAlignment="1" applyProtection="1">
      <alignment vertical="center" shrinkToFit="1"/>
      <protection locked="0"/>
    </xf>
    <xf numFmtId="0" fontId="16" fillId="2" borderId="35" xfId="8" applyFont="1" applyFill="1" applyBorder="1" applyAlignment="1" applyProtection="1">
      <alignment vertical="center" shrinkToFit="1"/>
      <protection locked="0"/>
    </xf>
    <xf numFmtId="0" fontId="15" fillId="2" borderId="0" xfId="8" applyFont="1" applyFill="1" applyAlignment="1" applyProtection="1">
      <alignment horizontal="left" shrinkToFit="1"/>
      <protection locked="0"/>
    </xf>
    <xf numFmtId="0" fontId="15" fillId="2" borderId="19" xfId="8" applyFont="1" applyFill="1" applyBorder="1" applyAlignment="1" applyProtection="1">
      <alignment horizontal="left" shrinkToFit="1"/>
      <protection locked="0"/>
    </xf>
    <xf numFmtId="0" fontId="15" fillId="2" borderId="0" xfId="8" applyFont="1" applyFill="1" applyAlignment="1" applyProtection="1">
      <alignment horizontal="left" vertical="center" shrinkToFit="1"/>
      <protection locked="0"/>
    </xf>
    <xf numFmtId="0" fontId="15" fillId="2" borderId="19" xfId="8" applyFont="1" applyFill="1" applyBorder="1" applyAlignment="1" applyProtection="1">
      <alignment horizontal="left" vertical="center" shrinkToFit="1"/>
      <protection locked="0"/>
    </xf>
    <xf numFmtId="0" fontId="58" fillId="6" borderId="0" xfId="8" applyFont="1" applyFill="1" applyAlignment="1">
      <alignment horizontal="justify" vertical="center"/>
    </xf>
    <xf numFmtId="0" fontId="17" fillId="6" borderId="0" xfId="8" applyFont="1" applyFill="1" applyAlignment="1">
      <alignment horizontal="center" vertical="center"/>
    </xf>
    <xf numFmtId="0" fontId="59" fillId="6" borderId="0" xfId="8" applyFont="1" applyFill="1" applyAlignment="1">
      <alignment horizontal="justify" vertical="center"/>
    </xf>
    <xf numFmtId="0" fontId="20" fillId="0" borderId="11" xfId="8" applyFont="1" applyBorder="1" applyAlignment="1">
      <alignment horizontal="center" vertical="center" textRotation="255" wrapText="1"/>
    </xf>
    <xf numFmtId="0" fontId="11" fillId="0" borderId="13" xfId="8" applyBorder="1" applyAlignment="1">
      <alignment horizontal="center" vertical="center" textRotation="255" wrapText="1"/>
    </xf>
    <xf numFmtId="0" fontId="11" fillId="0" borderId="14" xfId="8" applyBorder="1" applyAlignment="1">
      <alignment horizontal="center" vertical="center" textRotation="255" wrapText="1"/>
    </xf>
    <xf numFmtId="0" fontId="37" fillId="0" borderId="12" xfId="8" applyFont="1" applyBorder="1" applyAlignment="1">
      <alignment horizontal="left" vertical="center" wrapText="1"/>
    </xf>
    <xf numFmtId="0" fontId="11" fillId="2" borderId="89" xfId="8" applyFill="1" applyBorder="1" applyAlignment="1" applyProtection="1">
      <alignment horizontal="center" vertical="center"/>
      <protection locked="0"/>
    </xf>
    <xf numFmtId="0" fontId="11" fillId="2" borderId="90" xfId="8" applyFill="1" applyBorder="1" applyAlignment="1" applyProtection="1">
      <alignment horizontal="center" vertical="center"/>
      <protection locked="0"/>
    </xf>
    <xf numFmtId="0" fontId="11" fillId="2" borderId="92" xfId="8" applyFill="1" applyBorder="1" applyAlignment="1" applyProtection="1">
      <alignment horizontal="center" vertical="center"/>
      <protection locked="0"/>
    </xf>
    <xf numFmtId="0" fontId="19" fillId="6" borderId="12" xfId="8" applyFont="1" applyFill="1" applyBorder="1" applyAlignment="1" applyProtection="1">
      <alignment horizontal="left" vertical="center" wrapText="1"/>
      <protection locked="0"/>
    </xf>
    <xf numFmtId="0" fontId="19" fillId="6" borderId="48" xfId="8" applyFont="1" applyFill="1" applyBorder="1" applyAlignment="1" applyProtection="1">
      <alignment horizontal="left" vertical="center" wrapText="1"/>
      <protection locked="0"/>
    </xf>
    <xf numFmtId="0" fontId="19" fillId="6" borderId="12" xfId="8" applyFont="1" applyFill="1" applyBorder="1" applyAlignment="1" applyProtection="1">
      <alignment horizontal="left" vertical="center"/>
      <protection locked="0"/>
    </xf>
    <xf numFmtId="0" fontId="49" fillId="6" borderId="0" xfId="8" applyFont="1" applyFill="1" applyAlignment="1">
      <alignment horizontal="justify" vertical="top" wrapText="1"/>
    </xf>
    <xf numFmtId="0" fontId="67" fillId="6" borderId="0" xfId="8" applyFont="1" applyFill="1" applyAlignment="1">
      <alignment horizontal="justify" vertical="top" wrapText="1"/>
    </xf>
    <xf numFmtId="0" fontId="14" fillId="6" borderId="96" xfId="8" applyFont="1" applyFill="1" applyBorder="1" applyAlignment="1">
      <alignment horizontal="center" vertical="center" wrapText="1"/>
    </xf>
    <xf numFmtId="0" fontId="14" fillId="6" borderId="97" xfId="8" applyFont="1" applyFill="1" applyBorder="1" applyAlignment="1">
      <alignment horizontal="center" vertical="center" wrapText="1"/>
    </xf>
    <xf numFmtId="0" fontId="14" fillId="6" borderId="98" xfId="8" applyFont="1" applyFill="1" applyBorder="1" applyAlignment="1">
      <alignment horizontal="center" vertical="center" wrapText="1"/>
    </xf>
    <xf numFmtId="0" fontId="96" fillId="6" borderId="125" xfId="0" applyFont="1" applyFill="1" applyBorder="1" applyAlignment="1">
      <alignment horizontal="center" vertical="center" shrinkToFit="1"/>
    </xf>
    <xf numFmtId="0" fontId="96" fillId="6" borderId="84" xfId="0" applyFont="1" applyFill="1" applyBorder="1" applyAlignment="1">
      <alignment horizontal="center" vertical="center" shrinkToFit="1"/>
    </xf>
    <xf numFmtId="38" fontId="96" fillId="4" borderId="125" xfId="12" applyFont="1" applyFill="1" applyBorder="1" applyAlignment="1">
      <alignment horizontal="center" vertical="center" shrinkToFit="1"/>
    </xf>
    <xf numFmtId="38" fontId="96" fillId="4" borderId="84" xfId="12" applyFont="1" applyFill="1" applyBorder="1" applyAlignment="1">
      <alignment horizontal="center" vertical="center" shrinkToFit="1"/>
    </xf>
    <xf numFmtId="183" fontId="94" fillId="6" borderId="125" xfId="0" applyNumberFormat="1" applyFont="1" applyFill="1" applyBorder="1" applyAlignment="1">
      <alignment horizontal="center" vertical="center"/>
    </xf>
    <xf numFmtId="183" fontId="94" fillId="6" borderId="84" xfId="0" applyNumberFormat="1" applyFont="1" applyFill="1" applyBorder="1" applyAlignment="1">
      <alignment horizontal="center" vertical="center"/>
    </xf>
    <xf numFmtId="184" fontId="96" fillId="4" borderId="125" xfId="0" applyNumberFormat="1" applyFont="1" applyFill="1" applyBorder="1" applyAlignment="1">
      <alignment horizontal="center" vertical="center"/>
    </xf>
    <xf numFmtId="184" fontId="96" fillId="4" borderId="84" xfId="0" applyNumberFormat="1" applyFont="1" applyFill="1" applyBorder="1" applyAlignment="1">
      <alignment horizontal="center" vertical="center"/>
    </xf>
    <xf numFmtId="184" fontId="96" fillId="4" borderId="125" xfId="0" applyNumberFormat="1" applyFont="1" applyFill="1" applyBorder="1" applyAlignment="1">
      <alignment horizontal="center" vertical="center" wrapText="1"/>
    </xf>
    <xf numFmtId="184" fontId="96" fillId="4" borderId="84" xfId="0" applyNumberFormat="1" applyFont="1" applyFill="1" applyBorder="1" applyAlignment="1">
      <alignment horizontal="center" vertical="center" wrapText="1"/>
    </xf>
    <xf numFmtId="184" fontId="96" fillId="0" borderId="125" xfId="0" applyNumberFormat="1" applyFont="1" applyBorder="1" applyAlignment="1">
      <alignment horizontal="center" vertical="center" wrapText="1"/>
    </xf>
    <xf numFmtId="184" fontId="96" fillId="0" borderId="84" xfId="0" applyNumberFormat="1" applyFont="1" applyBorder="1" applyAlignment="1">
      <alignment horizontal="center" vertical="center" wrapText="1"/>
    </xf>
    <xf numFmtId="184" fontId="96" fillId="10" borderId="125" xfId="0" applyNumberFormat="1" applyFont="1" applyFill="1" applyBorder="1" applyAlignment="1">
      <alignment horizontal="center" vertical="center" wrapText="1"/>
    </xf>
    <xf numFmtId="184" fontId="96" fillId="10" borderId="84" xfId="0" applyNumberFormat="1" applyFont="1" applyFill="1" applyBorder="1" applyAlignment="1">
      <alignment horizontal="center" vertical="center" wrapText="1"/>
    </xf>
    <xf numFmtId="184" fontId="96" fillId="0" borderId="125" xfId="0" applyNumberFormat="1" applyFont="1" applyBorder="1" applyAlignment="1">
      <alignment horizontal="center" vertical="center"/>
    </xf>
    <xf numFmtId="184" fontId="96" fillId="0" borderId="84" xfId="0" applyNumberFormat="1" applyFont="1" applyBorder="1" applyAlignment="1">
      <alignment horizontal="center" vertical="center"/>
    </xf>
    <xf numFmtId="0" fontId="96" fillId="6" borderId="125" xfId="0" applyFont="1" applyFill="1" applyBorder="1" applyAlignment="1">
      <alignment horizontal="center" vertical="center"/>
    </xf>
    <xf numFmtId="0" fontId="96" fillId="6" borderId="84" xfId="0" applyFont="1" applyFill="1" applyBorder="1" applyAlignment="1">
      <alignment horizontal="center" vertical="center"/>
    </xf>
    <xf numFmtId="0" fontId="96" fillId="6" borderId="125" xfId="0" applyFont="1" applyFill="1" applyBorder="1" applyAlignment="1">
      <alignment horizontal="center" vertical="center" wrapText="1" shrinkToFit="1"/>
    </xf>
    <xf numFmtId="0" fontId="96" fillId="6" borderId="84" xfId="0" applyFont="1" applyFill="1" applyBorder="1" applyAlignment="1">
      <alignment horizontal="center" vertical="center" wrapText="1" shrinkToFit="1"/>
    </xf>
    <xf numFmtId="184" fontId="96" fillId="4" borderId="61" xfId="0" applyNumberFormat="1" applyFont="1" applyFill="1" applyBorder="1" applyAlignment="1">
      <alignment horizontal="center" vertical="center" wrapText="1"/>
    </xf>
    <xf numFmtId="38" fontId="96" fillId="6" borderId="125" xfId="12" applyFont="1" applyFill="1" applyBorder="1" applyAlignment="1">
      <alignment horizontal="center" vertical="center" wrapText="1"/>
    </xf>
    <xf numFmtId="38" fontId="96" fillId="6" borderId="84" xfId="12" applyFont="1" applyFill="1" applyBorder="1" applyAlignment="1">
      <alignment horizontal="center" vertical="center"/>
    </xf>
    <xf numFmtId="38" fontId="96" fillId="4" borderId="61" xfId="12" applyFont="1" applyFill="1" applyBorder="1" applyAlignment="1">
      <alignment horizontal="center" vertical="center" wrapText="1"/>
    </xf>
    <xf numFmtId="38" fontId="96" fillId="4" borderId="84" xfId="12" applyFont="1" applyFill="1" applyBorder="1" applyAlignment="1">
      <alignment horizontal="center" vertical="center" wrapText="1"/>
    </xf>
    <xf numFmtId="38" fontId="96" fillId="6" borderId="84" xfId="12" applyFont="1" applyFill="1" applyBorder="1" applyAlignment="1">
      <alignment horizontal="center" vertical="center" wrapText="1"/>
    </xf>
    <xf numFmtId="49" fontId="96" fillId="6" borderId="125" xfId="0" applyNumberFormat="1" applyFont="1" applyFill="1" applyBorder="1" applyAlignment="1">
      <alignment horizontal="center" vertical="center"/>
    </xf>
    <xf numFmtId="49" fontId="96" fillId="6" borderId="84" xfId="0" applyNumberFormat="1" applyFont="1" applyFill="1" applyBorder="1" applyAlignment="1">
      <alignment horizontal="center" vertical="center"/>
    </xf>
    <xf numFmtId="0" fontId="96" fillId="6" borderId="147" xfId="0" applyFont="1" applyFill="1" applyBorder="1" applyAlignment="1">
      <alignment horizontal="center" vertical="center"/>
    </xf>
    <xf numFmtId="180" fontId="96" fillId="6" borderId="125" xfId="0" applyNumberFormat="1" applyFont="1" applyFill="1" applyBorder="1" applyAlignment="1">
      <alignment horizontal="center" vertical="center"/>
    </xf>
    <xf numFmtId="180" fontId="96" fillId="6" borderId="84" xfId="0" applyNumberFormat="1" applyFont="1" applyFill="1" applyBorder="1" applyAlignment="1">
      <alignment horizontal="center" vertical="center"/>
    </xf>
    <xf numFmtId="0" fontId="94" fillId="6" borderId="147" xfId="0" applyFont="1" applyFill="1" applyBorder="1" applyAlignment="1">
      <alignment horizontal="center" vertical="center"/>
    </xf>
    <xf numFmtId="0" fontId="95" fillId="6" borderId="147" xfId="0" applyFont="1" applyFill="1" applyBorder="1" applyAlignment="1">
      <alignment horizontal="center" vertical="center" wrapText="1"/>
    </xf>
    <xf numFmtId="0" fontId="96" fillId="4" borderId="125" xfId="0" applyFont="1" applyFill="1" applyBorder="1" applyAlignment="1">
      <alignment horizontal="center" vertical="center"/>
    </xf>
    <xf numFmtId="0" fontId="96" fillId="4" borderId="84" xfId="0" applyFont="1" applyFill="1" applyBorder="1" applyAlignment="1">
      <alignment horizontal="center" vertical="center"/>
    </xf>
    <xf numFmtId="0" fontId="96" fillId="6" borderId="147" xfId="0" applyFont="1" applyFill="1" applyBorder="1" applyAlignment="1">
      <alignment horizontal="center" vertical="center" shrinkToFit="1"/>
    </xf>
    <xf numFmtId="0" fontId="96" fillId="6" borderId="191" xfId="0" applyFont="1" applyFill="1" applyBorder="1" applyAlignment="1">
      <alignment horizontal="center" vertical="center"/>
    </xf>
    <xf numFmtId="183" fontId="94" fillId="6" borderId="136" xfId="0" applyNumberFormat="1" applyFont="1" applyFill="1" applyBorder="1" applyAlignment="1">
      <alignment horizontal="center" vertical="center"/>
    </xf>
    <xf numFmtId="183" fontId="94" fillId="6" borderId="156" xfId="0" applyNumberFormat="1" applyFont="1" applyFill="1" applyBorder="1" applyAlignment="1">
      <alignment horizontal="center" vertical="center"/>
    </xf>
    <xf numFmtId="183" fontId="94" fillId="6" borderId="151" xfId="0" applyNumberFormat="1" applyFont="1" applyFill="1" applyBorder="1" applyAlignment="1">
      <alignment horizontal="center" vertical="center"/>
    </xf>
    <xf numFmtId="38" fontId="96" fillId="4" borderId="175" xfId="12" applyFont="1" applyFill="1" applyBorder="1" applyAlignment="1">
      <alignment horizontal="center" vertical="center" shrinkToFit="1"/>
    </xf>
    <xf numFmtId="0" fontId="96" fillId="6" borderId="147" xfId="0" applyFont="1" applyFill="1" applyBorder="1" applyAlignment="1">
      <alignment horizontal="center" vertical="center" wrapText="1" shrinkToFit="1"/>
    </xf>
    <xf numFmtId="0" fontId="96" fillId="6" borderId="125" xfId="0" applyFont="1" applyFill="1" applyBorder="1" applyAlignment="1">
      <alignment horizontal="center" vertical="center" wrapText="1"/>
    </xf>
    <xf numFmtId="0" fontId="96" fillId="6" borderId="84" xfId="0" applyFont="1" applyFill="1" applyBorder="1" applyAlignment="1">
      <alignment horizontal="center" vertical="center" wrapText="1"/>
    </xf>
  </cellXfs>
  <cellStyles count="19">
    <cellStyle name="ハイパーリンク 2" xfId="9" xr:uid="{00000000-0005-0000-0000-000000000000}"/>
    <cellStyle name="桁区切り" xfId="12" builtinId="6"/>
    <cellStyle name="桁区切り 2" xfId="2" xr:uid="{00000000-0005-0000-0000-000002000000}"/>
    <cellStyle name="標準" xfId="0" builtinId="0"/>
    <cellStyle name="標準 10" xfId="13" xr:uid="{00000000-0005-0000-0000-000004000000}"/>
    <cellStyle name="標準 11" xfId="15" xr:uid="{00000000-0005-0000-0000-000005000000}"/>
    <cellStyle name="標準 12" xfId="17" xr:uid="{00000000-0005-0000-0000-000006000000}"/>
    <cellStyle name="標準 13" xfId="18" xr:uid="{00000000-0005-0000-0000-000007000000}"/>
    <cellStyle name="標準 2" xfId="1" xr:uid="{00000000-0005-0000-0000-000008000000}"/>
    <cellStyle name="標準 2 2" xfId="14" xr:uid="{00000000-0005-0000-0000-000009000000}"/>
    <cellStyle name="標準 3" xfId="3" xr:uid="{00000000-0005-0000-0000-00000A000000}"/>
    <cellStyle name="標準 4" xfId="4" xr:uid="{00000000-0005-0000-0000-00000B000000}"/>
    <cellStyle name="標準 5" xfId="6" xr:uid="{00000000-0005-0000-0000-00000C000000}"/>
    <cellStyle name="標準 6" xfId="7" xr:uid="{00000000-0005-0000-0000-00000D000000}"/>
    <cellStyle name="標準 7" xfId="8" xr:uid="{00000000-0005-0000-0000-00000E000000}"/>
    <cellStyle name="標準 8" xfId="10" xr:uid="{00000000-0005-0000-0000-00000F000000}"/>
    <cellStyle name="標準 9" xfId="11" xr:uid="{00000000-0005-0000-0000-000010000000}"/>
    <cellStyle name="標準_○H23交付要綱様式（昨年度様式を含む）" xfId="16" xr:uid="{00000000-0005-0000-0000-000011000000}"/>
    <cellStyle name="未定義" xfId="5" xr:uid="{00000000-0005-0000-0000-000012000000}"/>
  </cellStyles>
  <dxfs count="72">
    <dxf>
      <font>
        <color rgb="FF9C0006"/>
      </font>
      <fill>
        <patternFill>
          <bgColor rgb="FFFFC7CE"/>
        </patternFill>
      </fill>
    </dxf>
    <dxf>
      <fill>
        <patternFill>
          <bgColor rgb="FFFFC000"/>
        </patternFill>
      </fill>
    </dxf>
    <dxf>
      <font>
        <color rgb="FF9C0006"/>
      </font>
      <fill>
        <patternFill>
          <bgColor rgb="FFFFC7CE"/>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patternType="none">
          <bgColor auto="1"/>
        </patternFill>
      </fill>
    </dxf>
    <dxf>
      <fill>
        <patternFill>
          <bgColor rgb="FFFFFF99"/>
        </patternFill>
      </fill>
    </dxf>
    <dxf>
      <font>
        <color theme="1"/>
      </font>
    </dxf>
    <dxf>
      <font>
        <color theme="1"/>
      </font>
    </dxf>
    <dxf>
      <font>
        <color theme="1"/>
      </font>
    </dxf>
    <dxf>
      <font>
        <color theme="1"/>
      </font>
    </dxf>
    <dxf>
      <font>
        <color theme="1"/>
      </font>
    </dxf>
    <dxf>
      <font>
        <color theme="1"/>
      </font>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C000"/>
        </patternFill>
      </fill>
    </dxf>
    <dxf>
      <fill>
        <patternFill>
          <bgColor rgb="FFFFFF99"/>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patternType="solid">
          <bgColor rgb="FFFFFF99"/>
        </patternFill>
      </fill>
    </dxf>
    <dxf>
      <fill>
        <patternFill patternType="solid">
          <bgColor rgb="FFFFFF99"/>
        </patternFill>
      </fill>
    </dxf>
    <dxf>
      <fill>
        <patternFill patternType="solid">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rgb="FFFFFF99"/>
        </patternFill>
      </fill>
    </dxf>
    <dxf>
      <fill>
        <patternFill>
          <bgColor rgb="FFFFFF99"/>
        </patternFill>
      </fill>
    </dxf>
    <dxf>
      <fill>
        <patternFill>
          <bgColor rgb="FFFFFF99"/>
        </patternFill>
      </fill>
    </dxf>
    <dxf>
      <fill>
        <patternFill patternType="none">
          <bgColor auto="1"/>
        </patternFill>
      </fill>
    </dxf>
    <dxf>
      <fill>
        <patternFill patternType="none">
          <bgColor auto="1"/>
        </patternFill>
      </fill>
    </dxf>
  </dxfs>
  <tableStyles count="0" defaultTableStyle="TableStyleMedium9" defaultPivotStyle="PivotStyleLight16"/>
  <colors>
    <mruColors>
      <color rgb="FFFF0000"/>
      <color rgb="FFFFFF99"/>
      <color rgb="FFFFFF66"/>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12</xdr:col>
      <xdr:colOff>312831</xdr:colOff>
      <xdr:row>0</xdr:row>
      <xdr:rowOff>197038</xdr:rowOff>
    </xdr:from>
    <xdr:to>
      <xdr:col>15</xdr:col>
      <xdr:colOff>531906</xdr:colOff>
      <xdr:row>8</xdr:row>
      <xdr:rowOff>47625</xdr:rowOff>
    </xdr:to>
    <xdr:sp macro="" textlink="">
      <xdr:nvSpPr>
        <xdr:cNvPr id="2" name="テキスト ボックス 1">
          <a:extLst>
            <a:ext uri="{FF2B5EF4-FFF2-40B4-BE49-F238E27FC236}">
              <a16:creationId xmlns:a16="http://schemas.microsoft.com/office/drawing/2014/main" id="{74DEE0F1-BAEA-4E90-9601-09C6F53FD771}"/>
            </a:ext>
          </a:extLst>
        </xdr:cNvPr>
        <xdr:cNvSpPr txBox="1"/>
      </xdr:nvSpPr>
      <xdr:spPr>
        <a:xfrm>
          <a:off x="12488956" y="197038"/>
          <a:ext cx="2266950" cy="3438337"/>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rgbClr val="FF0000"/>
              </a:solidFill>
            </a:rPr>
            <a:t>このシートに入力された内容が、他シートに転記されるようになっています。右側の説明を参考に、必要事項を入力してください。</a:t>
          </a:r>
          <a:endParaRPr kumimoji="1" lang="en-US" altLang="ja-JP" sz="1600">
            <a:solidFill>
              <a:srgbClr val="FF0000"/>
            </a:solidFill>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rgbClr val="FF0000"/>
              </a:solidFill>
              <a:effectLst/>
              <a:latin typeface="+mn-lt"/>
              <a:ea typeface="+mn-ea"/>
              <a:cs typeface="+mn-cs"/>
            </a:rPr>
            <a:t>※</a:t>
          </a:r>
          <a:r>
            <a:rPr kumimoji="1" lang="ja-JP" altLang="ja-JP" sz="1600">
              <a:solidFill>
                <a:srgbClr val="FF0000"/>
              </a:solidFill>
              <a:effectLst/>
              <a:latin typeface="+mn-lt"/>
              <a:ea typeface="+mn-ea"/>
              <a:cs typeface="+mn-cs"/>
            </a:rPr>
            <a:t>申請内容に応じ、不要な</a:t>
          </a:r>
          <a:r>
            <a:rPr kumimoji="1" lang="ja-JP" altLang="en-US" sz="1600">
              <a:solidFill>
                <a:srgbClr val="FF0000"/>
              </a:solidFill>
              <a:effectLst/>
              <a:latin typeface="+mn-lt"/>
              <a:ea typeface="+mn-ea"/>
              <a:cs typeface="+mn-cs"/>
            </a:rPr>
            <a:t>入力欄</a:t>
          </a:r>
          <a:r>
            <a:rPr kumimoji="1" lang="ja-JP" altLang="ja-JP" sz="1600">
              <a:solidFill>
                <a:srgbClr val="FF0000"/>
              </a:solidFill>
              <a:effectLst/>
              <a:latin typeface="+mn-lt"/>
              <a:ea typeface="+mn-ea"/>
              <a:cs typeface="+mn-cs"/>
            </a:rPr>
            <a:t>は</a:t>
          </a:r>
          <a:r>
            <a:rPr kumimoji="1" lang="ja-JP" altLang="en-US" sz="1600">
              <a:solidFill>
                <a:srgbClr val="FF0000"/>
              </a:solidFill>
              <a:effectLst/>
              <a:latin typeface="+mn-lt"/>
              <a:ea typeface="+mn-ea"/>
              <a:cs typeface="+mn-cs"/>
            </a:rPr>
            <a:t>灰色</a:t>
          </a:r>
          <a:r>
            <a:rPr kumimoji="1" lang="ja-JP" altLang="ja-JP" sz="1600">
              <a:solidFill>
                <a:srgbClr val="FF0000"/>
              </a:solidFill>
              <a:effectLst/>
              <a:latin typeface="+mn-lt"/>
              <a:ea typeface="+mn-ea"/>
              <a:cs typeface="+mn-cs"/>
            </a:rPr>
            <a:t>表示となります。</a:t>
          </a:r>
          <a:endParaRPr kumimoji="1" lang="en-US" altLang="ja-JP" sz="160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rgbClr val="FF0000"/>
              </a:solidFill>
              <a:effectLst/>
              <a:latin typeface="+mn-lt"/>
              <a:ea typeface="+mn-ea"/>
              <a:cs typeface="+mn-cs"/>
            </a:rPr>
            <a:t>　</a:t>
          </a:r>
          <a:endParaRPr kumimoji="1" lang="ja-JP" altLang="en-US" sz="2400">
            <a:solidFill>
              <a:srgbClr val="FF0000"/>
            </a:solidFill>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19</xdr:col>
      <xdr:colOff>555626</xdr:colOff>
      <xdr:row>1</xdr:row>
      <xdr:rowOff>93806</xdr:rowOff>
    </xdr:from>
    <xdr:to>
      <xdr:col>24</xdr:col>
      <xdr:colOff>137104</xdr:colOff>
      <xdr:row>6</xdr:row>
      <xdr:rowOff>12411</xdr:rowOff>
    </xdr:to>
    <xdr:sp macro="" textlink="">
      <xdr:nvSpPr>
        <xdr:cNvPr id="6" name="テキスト ボックス 5">
          <a:extLst>
            <a:ext uri="{FF2B5EF4-FFF2-40B4-BE49-F238E27FC236}">
              <a16:creationId xmlns:a16="http://schemas.microsoft.com/office/drawing/2014/main" id="{00000000-0008-0000-0900-000006000000}"/>
            </a:ext>
          </a:extLst>
        </xdr:cNvPr>
        <xdr:cNvSpPr txBox="1"/>
      </xdr:nvSpPr>
      <xdr:spPr>
        <a:xfrm>
          <a:off x="7842251" y="284306"/>
          <a:ext cx="2994603" cy="104573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rgbClr val="FF0000"/>
              </a:solidFill>
            </a:rPr>
            <a:t>自動入力のため、</a:t>
          </a:r>
          <a:endParaRPr kumimoji="1" lang="en-US" altLang="ja-JP" sz="1600">
            <a:solidFill>
              <a:srgbClr val="FF0000"/>
            </a:solidFill>
          </a:endParaRPr>
        </a:p>
        <a:p>
          <a:r>
            <a:rPr kumimoji="1" lang="ja-JP" altLang="en-US" sz="1600">
              <a:solidFill>
                <a:srgbClr val="FF0000"/>
              </a:solidFill>
            </a:rPr>
            <a:t>入力箇所はありません。</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51</xdr:col>
      <xdr:colOff>0</xdr:colOff>
      <xdr:row>13</xdr:row>
      <xdr:rowOff>87992</xdr:rowOff>
    </xdr:from>
    <xdr:to>
      <xdr:col>83</xdr:col>
      <xdr:colOff>127000</xdr:colOff>
      <xdr:row>16</xdr:row>
      <xdr:rowOff>127000</xdr:rowOff>
    </xdr:to>
    <xdr:sp macro="" textlink="">
      <xdr:nvSpPr>
        <xdr:cNvPr id="2" name="テキスト ボックス 1">
          <a:extLst>
            <a:ext uri="{FF2B5EF4-FFF2-40B4-BE49-F238E27FC236}">
              <a16:creationId xmlns:a16="http://schemas.microsoft.com/office/drawing/2014/main" id="{00000000-0008-0000-0A00-000002000000}"/>
            </a:ext>
          </a:extLst>
        </xdr:cNvPr>
        <xdr:cNvSpPr txBox="1"/>
      </xdr:nvSpPr>
      <xdr:spPr>
        <a:xfrm>
          <a:off x="10112375" y="2437492"/>
          <a:ext cx="6223000" cy="140425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mn-lt"/>
              <a:ea typeface="+mn-ea"/>
              <a:cs typeface="+mn-cs"/>
            </a:rPr>
            <a:t>黄色のセルのみ入力をお願いします。</a:t>
          </a:r>
          <a:endParaRPr lang="ja-JP" altLang="ja-JP" sz="2400">
            <a:effectLst/>
          </a:endParaRPr>
        </a:p>
        <a:p>
          <a:r>
            <a:rPr kumimoji="1" lang="ja-JP" altLang="ja-JP" sz="1600">
              <a:solidFill>
                <a:schemeClr val="dk1"/>
              </a:solidFill>
              <a:effectLst/>
              <a:latin typeface="+mn-lt"/>
              <a:ea typeface="+mn-ea"/>
              <a:cs typeface="+mn-cs"/>
            </a:rPr>
            <a:t>黄色のセル以外は自動入力です。</a:t>
          </a:r>
          <a:endParaRPr kumimoji="1" lang="en-US" altLang="ja-JP" sz="1600">
            <a:solidFill>
              <a:schemeClr val="dk1"/>
            </a:solidFill>
            <a:effectLst/>
            <a:latin typeface="+mn-lt"/>
            <a:ea typeface="+mn-ea"/>
            <a:cs typeface="+mn-cs"/>
          </a:endParaRPr>
        </a:p>
        <a:p>
          <a:endParaRPr kumimoji="1" lang="en-US" altLang="ja-JP" sz="160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rgbClr val="FF0000"/>
              </a:solidFill>
              <a:effectLst/>
              <a:latin typeface="+mn-lt"/>
              <a:ea typeface="+mn-ea"/>
              <a:cs typeface="+mn-cs"/>
            </a:rPr>
            <a:t>入力欄が不足する場合は適宜、行を追加して入力してください。</a:t>
          </a:r>
          <a:endParaRPr lang="ja-JP" altLang="ja-JP" sz="1600">
            <a:solidFill>
              <a:srgbClr val="FF0000"/>
            </a:solidFill>
            <a:effectLst/>
          </a:endParaRPr>
        </a:p>
        <a:p>
          <a:endParaRPr lang="ja-JP" altLang="ja-JP" sz="1600">
            <a:effectLst/>
          </a:endParaRPr>
        </a:p>
        <a:p>
          <a:endParaRPr kumimoji="1" lang="ja-JP" altLang="en-US" sz="16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19</xdr:col>
      <xdr:colOff>111125</xdr:colOff>
      <xdr:row>1</xdr:row>
      <xdr:rowOff>79375</xdr:rowOff>
    </xdr:from>
    <xdr:to>
      <xdr:col>27</xdr:col>
      <xdr:colOff>254000</xdr:colOff>
      <xdr:row>5</xdr:row>
      <xdr:rowOff>31750</xdr:rowOff>
    </xdr:to>
    <xdr:sp macro="" textlink="">
      <xdr:nvSpPr>
        <xdr:cNvPr id="3" name="テキスト ボックス 2">
          <a:extLst>
            <a:ext uri="{FF2B5EF4-FFF2-40B4-BE49-F238E27FC236}">
              <a16:creationId xmlns:a16="http://schemas.microsoft.com/office/drawing/2014/main" id="{EDE1E9E9-2DB0-41C9-9C36-1EDC8802B2F5}"/>
            </a:ext>
          </a:extLst>
        </xdr:cNvPr>
        <xdr:cNvSpPr txBox="1"/>
      </xdr:nvSpPr>
      <xdr:spPr>
        <a:xfrm>
          <a:off x="16764000" y="317500"/>
          <a:ext cx="5000625" cy="1127125"/>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600" b="1">
              <a:solidFill>
                <a:srgbClr val="FF0000"/>
              </a:solidFill>
              <a:effectLst/>
              <a:latin typeface="+mn-lt"/>
              <a:ea typeface="+mn-ea"/>
              <a:cs typeface="+mn-cs"/>
            </a:rPr>
            <a:t>黄色のセルのみ入力をお願いします。</a:t>
          </a:r>
          <a:endParaRPr kumimoji="1" lang="en-US" altLang="ja-JP" sz="1600" b="1">
            <a:solidFill>
              <a:srgbClr val="FF0000"/>
            </a:solidFill>
            <a:effectLst/>
            <a:latin typeface="+mn-lt"/>
            <a:ea typeface="+mn-ea"/>
            <a:cs typeface="+mn-cs"/>
          </a:endParaRPr>
        </a:p>
        <a:p>
          <a:pPr eaLnBrk="1" fontAlgn="auto" latinLnBrk="0" hangingPunct="1"/>
          <a:r>
            <a:rPr kumimoji="1" lang="ja-JP" altLang="en-US" sz="1600" b="1">
              <a:solidFill>
                <a:srgbClr val="FF0000"/>
              </a:solidFill>
              <a:effectLst/>
              <a:latin typeface="+mn-lt"/>
              <a:ea typeface="+mn-ea"/>
              <a:cs typeface="+mn-cs"/>
            </a:rPr>
            <a:t>灰色のセルについては、入力が必要な場合、黄色のセルへ変化します。</a:t>
          </a:r>
          <a:endParaRPr lang="ja-JP" altLang="ja-JP" sz="1600" b="1">
            <a:solidFill>
              <a:srgbClr val="FF0000"/>
            </a:solidFill>
            <a:effectLst/>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15</xdr:col>
      <xdr:colOff>174625</xdr:colOff>
      <xdr:row>0</xdr:row>
      <xdr:rowOff>238125</xdr:rowOff>
    </xdr:from>
    <xdr:to>
      <xdr:col>18</xdr:col>
      <xdr:colOff>367125</xdr:colOff>
      <xdr:row>5</xdr:row>
      <xdr:rowOff>171438</xdr:rowOff>
    </xdr:to>
    <xdr:sp macro="" textlink="">
      <xdr:nvSpPr>
        <xdr:cNvPr id="2" name="テキスト ボックス 1">
          <a:extLst>
            <a:ext uri="{FF2B5EF4-FFF2-40B4-BE49-F238E27FC236}">
              <a16:creationId xmlns:a16="http://schemas.microsoft.com/office/drawing/2014/main" id="{2DD76FA0-4C9B-4AF3-84BF-B9AD4FE381CB}"/>
            </a:ext>
          </a:extLst>
        </xdr:cNvPr>
        <xdr:cNvSpPr txBox="1"/>
      </xdr:nvSpPr>
      <xdr:spPr>
        <a:xfrm>
          <a:off x="11477625" y="238125"/>
          <a:ext cx="2049875" cy="1473188"/>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600" b="1">
              <a:solidFill>
                <a:schemeClr val="dk1"/>
              </a:solidFill>
              <a:effectLst/>
              <a:latin typeface="+mn-lt"/>
              <a:ea typeface="+mn-ea"/>
              <a:cs typeface="+mn-cs"/>
            </a:rPr>
            <a:t>黄色のセルのみ入力をお願いします。</a:t>
          </a:r>
          <a:endParaRPr lang="ja-JP" altLang="ja-JP" sz="1600" b="1">
            <a:effectLst/>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5</xdr:col>
      <xdr:colOff>396875</xdr:colOff>
      <xdr:row>0</xdr:row>
      <xdr:rowOff>184149</xdr:rowOff>
    </xdr:from>
    <xdr:to>
      <xdr:col>11</xdr:col>
      <xdr:colOff>349250</xdr:colOff>
      <xdr:row>4</xdr:row>
      <xdr:rowOff>142875</xdr:rowOff>
    </xdr:to>
    <xdr:sp macro="" textlink="">
      <xdr:nvSpPr>
        <xdr:cNvPr id="2" name="正方形/長方形 1">
          <a:extLst>
            <a:ext uri="{FF2B5EF4-FFF2-40B4-BE49-F238E27FC236}">
              <a16:creationId xmlns:a16="http://schemas.microsoft.com/office/drawing/2014/main" id="{00000000-0008-0000-0D00-000002000000}"/>
            </a:ext>
          </a:extLst>
        </xdr:cNvPr>
        <xdr:cNvSpPr/>
      </xdr:nvSpPr>
      <xdr:spPr>
        <a:xfrm>
          <a:off x="11350625" y="184149"/>
          <a:ext cx="4048125" cy="1435101"/>
        </a:xfrm>
        <a:prstGeom prst="rect">
          <a:avLst/>
        </a:prstGeom>
        <a:solidFill>
          <a:sysClr val="window" lastClr="FFFFFF"/>
        </a:solidFill>
        <a:ln w="158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rgbClr val="FF0000"/>
              </a:solidFill>
            </a:rPr>
            <a:t>同一法人から複数施設申請を行う場合は提出してください。</a:t>
          </a:r>
          <a:endParaRPr kumimoji="1" lang="en-US" altLang="ja-JP" sz="1600">
            <a:solidFill>
              <a:srgbClr val="FF0000"/>
            </a:solidFill>
          </a:endParaRPr>
        </a:p>
        <a:p>
          <a:r>
            <a:rPr kumimoji="1" lang="ja-JP" altLang="ja-JP" sz="1600">
              <a:solidFill>
                <a:schemeClr val="tx1"/>
              </a:solidFill>
              <a:effectLst/>
              <a:latin typeface="+mn-lt"/>
              <a:ea typeface="+mn-ea"/>
              <a:cs typeface="+mn-cs"/>
            </a:rPr>
            <a:t>黄色のセルのみ入力をお願いします。</a:t>
          </a:r>
          <a:endParaRPr lang="ja-JP" altLang="ja-JP" sz="1600">
            <a:solidFill>
              <a:schemeClr val="tx1"/>
            </a:solidFill>
            <a:effectLst/>
          </a:endParaRPr>
        </a:p>
        <a:p>
          <a:r>
            <a:rPr kumimoji="1" lang="ja-JP" altLang="ja-JP" sz="1600">
              <a:solidFill>
                <a:schemeClr val="tx1"/>
              </a:solidFill>
              <a:effectLst/>
              <a:latin typeface="+mn-lt"/>
              <a:ea typeface="+mn-ea"/>
              <a:cs typeface="+mn-cs"/>
            </a:rPr>
            <a:t>黄色のセル以外は自動入力です。</a:t>
          </a:r>
          <a:endParaRPr lang="ja-JP" altLang="ja-JP" sz="1600">
            <a:solidFill>
              <a:schemeClr val="tx1"/>
            </a:solidFill>
            <a:effectLst/>
          </a:endParaRPr>
        </a:p>
        <a:p>
          <a:pPr algn="l"/>
          <a:endParaRPr kumimoji="1" lang="en-US" altLang="ja-JP" sz="1600">
            <a:solidFill>
              <a:srgbClr val="FF0000"/>
            </a:solidFill>
          </a:endParaRPr>
        </a:p>
        <a:p>
          <a:pPr algn="l"/>
          <a:endParaRPr kumimoji="1" lang="en-US" altLang="ja-JP" sz="1600">
            <a:solidFill>
              <a:srgbClr val="FF0000"/>
            </a:solidFill>
          </a:endParaRPr>
        </a:p>
        <a:p>
          <a:pPr algn="l"/>
          <a:endParaRPr kumimoji="1" lang="ja-JP" altLang="en-US" sz="1200">
            <a:solidFill>
              <a:srgbClr val="FF0000"/>
            </a:solidFill>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22</xdr:col>
      <xdr:colOff>555625</xdr:colOff>
      <xdr:row>1</xdr:row>
      <xdr:rowOff>419100</xdr:rowOff>
    </xdr:from>
    <xdr:to>
      <xdr:col>33</xdr:col>
      <xdr:colOff>174624</xdr:colOff>
      <xdr:row>6</xdr:row>
      <xdr:rowOff>571500</xdr:rowOff>
    </xdr:to>
    <xdr:sp macro="" textlink="">
      <xdr:nvSpPr>
        <xdr:cNvPr id="2" name="正方形/長方形 1">
          <a:extLst>
            <a:ext uri="{FF2B5EF4-FFF2-40B4-BE49-F238E27FC236}">
              <a16:creationId xmlns:a16="http://schemas.microsoft.com/office/drawing/2014/main" id="{00000000-0008-0000-0E00-000002000000}"/>
            </a:ext>
          </a:extLst>
        </xdr:cNvPr>
        <xdr:cNvSpPr/>
      </xdr:nvSpPr>
      <xdr:spPr>
        <a:xfrm>
          <a:off x="9064625" y="593725"/>
          <a:ext cx="7127874" cy="2025650"/>
        </a:xfrm>
        <a:prstGeom prst="rect">
          <a:avLst/>
        </a:prstGeom>
        <a:solidFill>
          <a:sysClr val="window" lastClr="FFFFFF"/>
        </a:solidFill>
        <a:ln w="158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rgbClr val="FF0000"/>
              </a:solidFill>
            </a:rPr>
            <a:t>①県に口座登録されたことがない場合</a:t>
          </a:r>
          <a:endParaRPr kumimoji="1" lang="en-US" altLang="ja-JP" sz="1600">
            <a:solidFill>
              <a:srgbClr val="FF0000"/>
            </a:solidFill>
          </a:endParaRPr>
        </a:p>
        <a:p>
          <a:pPr algn="l"/>
          <a:r>
            <a:rPr kumimoji="1" lang="ja-JP" altLang="en-US" sz="1600">
              <a:solidFill>
                <a:srgbClr val="FF0000"/>
              </a:solidFill>
            </a:rPr>
            <a:t>②県に口座登録をしたかどうか分からない場合</a:t>
          </a:r>
          <a:endParaRPr kumimoji="1" lang="en-US" altLang="ja-JP" sz="1600">
            <a:solidFill>
              <a:srgbClr val="FF0000"/>
            </a:solidFill>
          </a:endParaRPr>
        </a:p>
        <a:p>
          <a:pPr algn="l"/>
          <a:endParaRPr kumimoji="1" lang="en-US" altLang="ja-JP" sz="1600">
            <a:solidFill>
              <a:srgbClr val="FF0000"/>
            </a:solidFill>
          </a:endParaRPr>
        </a:p>
        <a:p>
          <a:pPr algn="l"/>
          <a:r>
            <a:rPr kumimoji="1" lang="ja-JP" altLang="en-US" sz="1600">
              <a:solidFill>
                <a:srgbClr val="FF0000"/>
              </a:solidFill>
            </a:rPr>
            <a:t>上記に該当する場合は必ず作成の上、提出してください。</a:t>
          </a:r>
          <a:endParaRPr kumimoji="1" lang="en-US" altLang="ja-JP" sz="1600">
            <a:solidFill>
              <a:srgbClr val="FF0000"/>
            </a:solidFill>
          </a:endParaRPr>
        </a:p>
        <a:p>
          <a:pPr algn="l"/>
          <a:endParaRPr kumimoji="1" lang="en-US" altLang="ja-JP" sz="1600">
            <a:solidFill>
              <a:schemeClr val="tx1"/>
            </a:solidFill>
          </a:endParaRPr>
        </a:p>
        <a:p>
          <a:r>
            <a:rPr kumimoji="1" lang="ja-JP" altLang="ja-JP" sz="1600">
              <a:solidFill>
                <a:schemeClr val="tx1"/>
              </a:solidFill>
              <a:effectLst/>
              <a:latin typeface="+mn-lt"/>
              <a:ea typeface="+mn-ea"/>
              <a:cs typeface="+mn-cs"/>
            </a:rPr>
            <a:t>黄色のセルのみ入力をお願いします。</a:t>
          </a:r>
          <a:endParaRPr lang="ja-JP" altLang="ja-JP" sz="1600">
            <a:solidFill>
              <a:schemeClr val="tx1"/>
            </a:solidFill>
            <a:effectLst/>
          </a:endParaRPr>
        </a:p>
        <a:p>
          <a:r>
            <a:rPr kumimoji="1" lang="ja-JP" altLang="ja-JP" sz="1600">
              <a:solidFill>
                <a:schemeClr val="tx1"/>
              </a:solidFill>
              <a:effectLst/>
              <a:latin typeface="+mn-lt"/>
              <a:ea typeface="+mn-ea"/>
              <a:cs typeface="+mn-cs"/>
            </a:rPr>
            <a:t>黄色のセル以外は自動入力です。</a:t>
          </a:r>
          <a:endParaRPr lang="ja-JP" altLang="ja-JP" sz="1600">
            <a:solidFill>
              <a:schemeClr val="tx1"/>
            </a:solidFill>
            <a:effectLst/>
          </a:endParaRPr>
        </a:p>
        <a:p>
          <a:pPr algn="l"/>
          <a:endParaRPr kumimoji="1" lang="en-US" altLang="ja-JP" sz="1600">
            <a:solidFill>
              <a:srgbClr val="FF0000"/>
            </a:solidFill>
          </a:endParaRPr>
        </a:p>
        <a:p>
          <a:pPr algn="l"/>
          <a:endParaRPr kumimoji="1" lang="en-US" altLang="ja-JP" sz="1600">
            <a:solidFill>
              <a:srgbClr val="FF0000"/>
            </a:solidFill>
          </a:endParaRPr>
        </a:p>
        <a:p>
          <a:pPr algn="l"/>
          <a:endParaRPr kumimoji="1" lang="ja-JP" altLang="en-US" sz="1600">
            <a:solidFill>
              <a:srgbClr val="FF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66676</xdr:colOff>
      <xdr:row>7</xdr:row>
      <xdr:rowOff>66675</xdr:rowOff>
    </xdr:from>
    <xdr:to>
      <xdr:col>4</xdr:col>
      <xdr:colOff>295276</xdr:colOff>
      <xdr:row>11</xdr:row>
      <xdr:rowOff>457200</xdr:rowOff>
    </xdr:to>
    <xdr:sp macro="" textlink="">
      <xdr:nvSpPr>
        <xdr:cNvPr id="3" name="右中かっこ 2">
          <a:extLst>
            <a:ext uri="{FF2B5EF4-FFF2-40B4-BE49-F238E27FC236}">
              <a16:creationId xmlns:a16="http://schemas.microsoft.com/office/drawing/2014/main" id="{00000000-0008-0000-0200-000003000000}"/>
            </a:ext>
          </a:extLst>
        </xdr:cNvPr>
        <xdr:cNvSpPr/>
      </xdr:nvSpPr>
      <xdr:spPr>
        <a:xfrm>
          <a:off x="8010526" y="1943100"/>
          <a:ext cx="228600" cy="3152775"/>
        </a:xfrm>
        <a:prstGeom prst="rightBrace">
          <a:avLst>
            <a:gd name="adj1" fmla="val 8333"/>
            <a:gd name="adj2" fmla="val 49698"/>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66675</xdr:colOff>
      <xdr:row>29</xdr:row>
      <xdr:rowOff>76200</xdr:rowOff>
    </xdr:from>
    <xdr:to>
      <xdr:col>4</xdr:col>
      <xdr:colOff>285750</xdr:colOff>
      <xdr:row>31</xdr:row>
      <xdr:rowOff>390525</xdr:rowOff>
    </xdr:to>
    <xdr:sp macro="" textlink="">
      <xdr:nvSpPr>
        <xdr:cNvPr id="5" name="右中かっこ 4">
          <a:extLst>
            <a:ext uri="{FF2B5EF4-FFF2-40B4-BE49-F238E27FC236}">
              <a16:creationId xmlns:a16="http://schemas.microsoft.com/office/drawing/2014/main" id="{00000000-0008-0000-0200-000005000000}"/>
            </a:ext>
          </a:extLst>
        </xdr:cNvPr>
        <xdr:cNvSpPr/>
      </xdr:nvSpPr>
      <xdr:spPr>
        <a:xfrm>
          <a:off x="8010525" y="8963025"/>
          <a:ext cx="219075" cy="552450"/>
        </a:xfrm>
        <a:prstGeom prst="rightBrace">
          <a:avLst>
            <a:gd name="adj1" fmla="val 8333"/>
            <a:gd name="adj2" fmla="val 49698"/>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76200</xdr:colOff>
      <xdr:row>43</xdr:row>
      <xdr:rowOff>76199</xdr:rowOff>
    </xdr:from>
    <xdr:to>
      <xdr:col>4</xdr:col>
      <xdr:colOff>285749</xdr:colOff>
      <xdr:row>44</xdr:row>
      <xdr:rowOff>533399</xdr:rowOff>
    </xdr:to>
    <xdr:sp macro="" textlink="">
      <xdr:nvSpPr>
        <xdr:cNvPr id="6" name="右中かっこ 5">
          <a:extLst>
            <a:ext uri="{FF2B5EF4-FFF2-40B4-BE49-F238E27FC236}">
              <a16:creationId xmlns:a16="http://schemas.microsoft.com/office/drawing/2014/main" id="{00000000-0008-0000-0200-000006000000}"/>
            </a:ext>
          </a:extLst>
        </xdr:cNvPr>
        <xdr:cNvSpPr/>
      </xdr:nvSpPr>
      <xdr:spPr>
        <a:xfrm>
          <a:off x="8020050" y="13373099"/>
          <a:ext cx="209549" cy="695325"/>
        </a:xfrm>
        <a:prstGeom prst="rightBrace">
          <a:avLst>
            <a:gd name="adj1" fmla="val 8333"/>
            <a:gd name="adj2" fmla="val 49698"/>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4437528</xdr:colOff>
      <xdr:row>1</xdr:row>
      <xdr:rowOff>123264</xdr:rowOff>
    </xdr:from>
    <xdr:to>
      <xdr:col>5</xdr:col>
      <xdr:colOff>559</xdr:colOff>
      <xdr:row>7</xdr:row>
      <xdr:rowOff>414617</xdr:rowOff>
    </xdr:to>
    <xdr:sp macro="" textlink="">
      <xdr:nvSpPr>
        <xdr:cNvPr id="2" name="テキスト ボックス 1">
          <a:extLst>
            <a:ext uri="{FF2B5EF4-FFF2-40B4-BE49-F238E27FC236}">
              <a16:creationId xmlns:a16="http://schemas.microsoft.com/office/drawing/2014/main" id="{330810D2-C4A2-4D2E-9A11-91E7357FAAC3}"/>
            </a:ext>
          </a:extLst>
        </xdr:cNvPr>
        <xdr:cNvSpPr txBox="1"/>
      </xdr:nvSpPr>
      <xdr:spPr>
        <a:xfrm>
          <a:off x="12651440" y="358588"/>
          <a:ext cx="2981325" cy="2151529"/>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rgbClr val="FF0000"/>
              </a:solidFill>
            </a:rPr>
            <a:t>申請内容に従い、入力してください。</a:t>
          </a:r>
          <a:endParaRPr kumimoji="1" lang="en-US" altLang="ja-JP" sz="1600">
            <a:solidFill>
              <a:srgbClr val="FF0000"/>
            </a:solidFill>
          </a:endParaRPr>
        </a:p>
        <a:p>
          <a:endParaRPr kumimoji="1" lang="en-US" altLang="ja-JP" sz="1600">
            <a:solidFill>
              <a:srgbClr val="FF0000"/>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rgbClr val="FF0000"/>
              </a:solidFill>
            </a:rPr>
            <a:t>※</a:t>
          </a:r>
          <a:r>
            <a:rPr kumimoji="1" lang="ja-JP" altLang="en-US" sz="1600">
              <a:solidFill>
                <a:srgbClr val="FF0000"/>
              </a:solidFill>
            </a:rPr>
            <a:t>申請内容に応じ、不要な選択肢は灰色表示となります。</a:t>
          </a:r>
          <a:endParaRPr kumimoji="1" lang="en-US" altLang="ja-JP" sz="1600">
            <a:solidFill>
              <a:srgbClr val="FF0000"/>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rgbClr val="FF0000"/>
              </a:solidFill>
              <a:effectLst/>
              <a:latin typeface="+mn-lt"/>
              <a:ea typeface="+mn-ea"/>
              <a:cs typeface="+mn-cs"/>
            </a:rPr>
            <a:t>　</a:t>
          </a:r>
          <a:r>
            <a:rPr kumimoji="1" lang="ja-JP" altLang="ja-JP" sz="1600">
              <a:solidFill>
                <a:srgbClr val="FF0000"/>
              </a:solidFill>
              <a:effectLst/>
              <a:latin typeface="+mn-lt"/>
              <a:ea typeface="+mn-ea"/>
              <a:cs typeface="+mn-cs"/>
            </a:rPr>
            <a:t>灰色表示されたセル</a:t>
          </a:r>
          <a:r>
            <a:rPr kumimoji="1" lang="ja-JP" altLang="en-US" sz="1600">
              <a:solidFill>
                <a:srgbClr val="FF0000"/>
              </a:solidFill>
              <a:effectLst/>
              <a:latin typeface="+mn-lt"/>
              <a:ea typeface="+mn-ea"/>
              <a:cs typeface="+mn-cs"/>
            </a:rPr>
            <a:t>には何も入力しないでください。</a:t>
          </a:r>
          <a:endParaRPr lang="ja-JP" altLang="ja-JP" sz="1600">
            <a:solidFill>
              <a:srgbClr val="FF0000"/>
            </a:solidFill>
            <a:effectLst/>
          </a:endParaRPr>
        </a:p>
        <a:p>
          <a:endParaRPr kumimoji="1" lang="en-US" altLang="ja-JP" sz="1600">
            <a:solidFill>
              <a:srgbClr val="FF0000"/>
            </a:solidFill>
          </a:endParaRPr>
        </a:p>
        <a:p>
          <a:r>
            <a:rPr kumimoji="1" lang="ja-JP" altLang="en-US" sz="1600">
              <a:solidFill>
                <a:srgbClr val="FF0000"/>
              </a:solidFill>
            </a:rPr>
            <a:t>　</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17</xdr:col>
      <xdr:colOff>56029</xdr:colOff>
      <xdr:row>1</xdr:row>
      <xdr:rowOff>7055</xdr:rowOff>
    </xdr:from>
    <xdr:to>
      <xdr:col>21</xdr:col>
      <xdr:colOff>628911</xdr:colOff>
      <xdr:row>7</xdr:row>
      <xdr:rowOff>112060</xdr:rowOff>
    </xdr:to>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7597588" y="231173"/>
          <a:ext cx="3307117" cy="1483328"/>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rgbClr val="FF0000"/>
              </a:solidFill>
            </a:rPr>
            <a:t>提出書類がそろっているか確認のうえ、チェックを付けてください。</a:t>
          </a:r>
          <a:endParaRPr kumimoji="1" lang="en-US" altLang="ja-JP" sz="1600">
            <a:solidFill>
              <a:srgbClr val="FF0000"/>
            </a:solidFill>
          </a:endParaRPr>
        </a:p>
        <a:p>
          <a:r>
            <a:rPr kumimoji="1" lang="ja-JP" altLang="en-US" sz="1600">
              <a:solidFill>
                <a:srgbClr val="FF0000"/>
              </a:solidFill>
            </a:rPr>
            <a:t>チェック欄以外は自動入力です。</a:t>
          </a:r>
          <a:endParaRPr kumimoji="1" lang="en-US" altLang="ja-JP" sz="1600">
            <a:solidFill>
              <a:srgbClr val="FF0000"/>
            </a:solidFill>
          </a:endParaRPr>
        </a:p>
        <a:p>
          <a:endParaRPr kumimoji="1" lang="en-US" altLang="ja-JP" sz="1600">
            <a:solidFill>
              <a:srgbClr val="FF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508000</xdr:colOff>
      <xdr:row>0</xdr:row>
      <xdr:rowOff>0</xdr:rowOff>
    </xdr:from>
    <xdr:to>
      <xdr:col>17</xdr:col>
      <xdr:colOff>587375</xdr:colOff>
      <xdr:row>9</xdr:row>
      <xdr:rowOff>69850</xdr:rowOff>
    </xdr:to>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8604250" y="0"/>
          <a:ext cx="4175125" cy="1689100"/>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chemeClr val="tx1"/>
              </a:solidFill>
            </a:rPr>
            <a:t>自動入力のため、</a:t>
          </a:r>
          <a:endParaRPr kumimoji="1" lang="en-US" altLang="ja-JP" sz="1600">
            <a:solidFill>
              <a:schemeClr val="tx1"/>
            </a:solidFill>
          </a:endParaRPr>
        </a:p>
        <a:p>
          <a:r>
            <a:rPr kumimoji="1" lang="ja-JP" altLang="en-US" sz="1600">
              <a:solidFill>
                <a:schemeClr val="tx1"/>
              </a:solidFill>
            </a:rPr>
            <a:t>入力箇所はありません。</a:t>
          </a:r>
          <a:endParaRPr kumimoji="1" lang="en-US" altLang="ja-JP" sz="1600">
            <a:solidFill>
              <a:schemeClr val="tx1"/>
            </a:solidFill>
          </a:endParaRPr>
        </a:p>
        <a:p>
          <a:endParaRPr kumimoji="1" lang="en-US" altLang="ja-JP" sz="1600">
            <a:solidFill>
              <a:srgbClr val="FF0000"/>
            </a:solidFill>
          </a:endParaRPr>
        </a:p>
        <a:p>
          <a:r>
            <a:rPr kumimoji="1" lang="en-US" altLang="ja-JP" sz="1600">
              <a:solidFill>
                <a:srgbClr val="FF0000"/>
              </a:solidFill>
            </a:rPr>
            <a:t>※</a:t>
          </a:r>
          <a:r>
            <a:rPr kumimoji="1" lang="ja-JP" altLang="en-US" sz="1600">
              <a:solidFill>
                <a:srgbClr val="FF0000"/>
              </a:solidFill>
            </a:rPr>
            <a:t>郵送で提出する際は、</a:t>
          </a:r>
          <a:r>
            <a:rPr kumimoji="1" lang="ja-JP" altLang="en-US" sz="1600" b="1" u="sng">
              <a:solidFill>
                <a:srgbClr val="FF0000"/>
              </a:solidFill>
            </a:rPr>
            <a:t>記名押印</a:t>
          </a:r>
          <a:r>
            <a:rPr kumimoji="1" lang="ja-JP" altLang="en-US" sz="1600">
              <a:solidFill>
                <a:srgbClr val="FF0000"/>
              </a:solidFill>
            </a:rPr>
            <a:t>または</a:t>
          </a:r>
          <a:r>
            <a:rPr kumimoji="1" lang="ja-JP" altLang="en-US" sz="1600" b="1" u="sng">
              <a:solidFill>
                <a:srgbClr val="FF0000"/>
              </a:solidFill>
            </a:rPr>
            <a:t>代表者による署名</a:t>
          </a:r>
          <a:r>
            <a:rPr kumimoji="1" lang="ja-JP" altLang="en-US" sz="1600">
              <a:solidFill>
                <a:srgbClr val="FF0000"/>
              </a:solidFill>
            </a:rPr>
            <a:t>が必要です。</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21</xdr:col>
      <xdr:colOff>603249</xdr:colOff>
      <xdr:row>10</xdr:row>
      <xdr:rowOff>58209</xdr:rowOff>
    </xdr:from>
    <xdr:to>
      <xdr:col>29</xdr:col>
      <xdr:colOff>201082</xdr:colOff>
      <xdr:row>13</xdr:row>
      <xdr:rowOff>79375</xdr:rowOff>
    </xdr:to>
    <xdr:sp macro="" textlink="">
      <xdr:nvSpPr>
        <xdr:cNvPr id="2" name="テキスト ボックス 1">
          <a:extLst>
            <a:ext uri="{FF2B5EF4-FFF2-40B4-BE49-F238E27FC236}">
              <a16:creationId xmlns:a16="http://schemas.microsoft.com/office/drawing/2014/main" id="{00000000-0008-0000-0500-000002000000}"/>
            </a:ext>
          </a:extLst>
        </xdr:cNvPr>
        <xdr:cNvSpPr txBox="1"/>
      </xdr:nvSpPr>
      <xdr:spPr>
        <a:xfrm>
          <a:off x="23018749" y="2963334"/>
          <a:ext cx="5058833" cy="1576916"/>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t>黄色のセルのみ入力をお願いします。</a:t>
          </a:r>
          <a:endParaRPr kumimoji="1" lang="en-US" altLang="ja-JP" sz="1600"/>
        </a:p>
        <a:p>
          <a:r>
            <a:rPr kumimoji="1" lang="ja-JP" altLang="en-US" sz="1600"/>
            <a:t>黄色のセル以外は自動入力です。</a:t>
          </a:r>
          <a:endParaRPr kumimoji="1" lang="en-US" altLang="ja-JP" sz="1600"/>
        </a:p>
        <a:p>
          <a:endParaRPr kumimoji="1" lang="en-US" altLang="ja-JP" sz="1600"/>
        </a:p>
        <a:p>
          <a:r>
            <a:rPr kumimoji="1" lang="ja-JP" altLang="en-US" sz="1600">
              <a:solidFill>
                <a:srgbClr val="FF0000"/>
              </a:solidFill>
            </a:rPr>
            <a:t>「補助対象経費算出シート」で算出した金額を入力してください。</a:t>
          </a:r>
        </a:p>
        <a:p>
          <a:endParaRPr kumimoji="1" lang="ja-JP" altLang="en-US" sz="16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11</xdr:col>
      <xdr:colOff>509381</xdr:colOff>
      <xdr:row>1</xdr:row>
      <xdr:rowOff>285060</xdr:rowOff>
    </xdr:from>
    <xdr:to>
      <xdr:col>18</xdr:col>
      <xdr:colOff>380999</xdr:colOff>
      <xdr:row>7</xdr:row>
      <xdr:rowOff>603250</xdr:rowOff>
    </xdr:to>
    <xdr:sp macro="" textlink="">
      <xdr:nvSpPr>
        <xdr:cNvPr id="2" name="テキスト ボックス 1">
          <a:extLst>
            <a:ext uri="{FF2B5EF4-FFF2-40B4-BE49-F238E27FC236}">
              <a16:creationId xmlns:a16="http://schemas.microsoft.com/office/drawing/2014/main" id="{7013EBB0-FC85-4874-B097-1BDA0DE0CE0C}"/>
            </a:ext>
          </a:extLst>
        </xdr:cNvPr>
        <xdr:cNvSpPr txBox="1"/>
      </xdr:nvSpPr>
      <xdr:spPr>
        <a:xfrm>
          <a:off x="10510631" y="523185"/>
          <a:ext cx="4649993" cy="1810440"/>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t>黄色のセルのみ入力をお願いします。</a:t>
          </a:r>
          <a:endParaRPr kumimoji="1" lang="en-US" altLang="ja-JP" sz="1600"/>
        </a:p>
        <a:p>
          <a:r>
            <a:rPr kumimoji="1" lang="ja-JP" altLang="en-US" sz="1600"/>
            <a:t>黄色のセル以外は自動入力です。</a:t>
          </a:r>
          <a:endParaRPr kumimoji="1" lang="en-US" altLang="ja-JP" sz="1600"/>
        </a:p>
        <a:p>
          <a:endParaRPr kumimoji="1" lang="en-US" altLang="ja-JP" sz="1600"/>
        </a:p>
        <a:p>
          <a:r>
            <a:rPr kumimoji="1" lang="ja-JP" altLang="en-US" sz="1600">
              <a:solidFill>
                <a:srgbClr val="FF0000"/>
              </a:solidFill>
            </a:rPr>
            <a:t>「補助対象経費算出シート」で算出した金額を入力してください。</a:t>
          </a:r>
        </a:p>
        <a:p>
          <a:endParaRPr kumimoji="1" lang="ja-JP" altLang="en-US" sz="16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11</xdr:col>
      <xdr:colOff>112507</xdr:colOff>
      <xdr:row>3</xdr:row>
      <xdr:rowOff>158060</xdr:rowOff>
    </xdr:from>
    <xdr:to>
      <xdr:col>19</xdr:col>
      <xdr:colOff>396875</xdr:colOff>
      <xdr:row>8</xdr:row>
      <xdr:rowOff>31750</xdr:rowOff>
    </xdr:to>
    <xdr:sp macro="" textlink="">
      <xdr:nvSpPr>
        <xdr:cNvPr id="2" name="テキスト ボックス 1">
          <a:extLst>
            <a:ext uri="{FF2B5EF4-FFF2-40B4-BE49-F238E27FC236}">
              <a16:creationId xmlns:a16="http://schemas.microsoft.com/office/drawing/2014/main" id="{00000000-0008-0000-0600-000002000000}"/>
            </a:ext>
          </a:extLst>
        </xdr:cNvPr>
        <xdr:cNvSpPr txBox="1"/>
      </xdr:nvSpPr>
      <xdr:spPr>
        <a:xfrm>
          <a:off x="10907507" y="935935"/>
          <a:ext cx="5745368" cy="1588190"/>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t>黄色のセルのみ入力をお願いします。</a:t>
          </a:r>
          <a:endParaRPr kumimoji="1" lang="en-US" altLang="ja-JP" sz="1600"/>
        </a:p>
        <a:p>
          <a:r>
            <a:rPr kumimoji="1" lang="ja-JP" altLang="en-US" sz="1600"/>
            <a:t>黄色のセル以外は自動入力です。</a:t>
          </a:r>
          <a:endParaRPr kumimoji="1" lang="en-US" altLang="ja-JP" sz="1600"/>
        </a:p>
        <a:p>
          <a:endParaRPr kumimoji="1" lang="en-US" altLang="ja-JP" sz="1600"/>
        </a:p>
        <a:p>
          <a:r>
            <a:rPr kumimoji="1" lang="ja-JP" altLang="en-US" sz="1600">
              <a:solidFill>
                <a:srgbClr val="FF0000"/>
              </a:solidFill>
            </a:rPr>
            <a:t>「補助対象経費算出シート」で算出した金額を入力してください。</a:t>
          </a:r>
        </a:p>
        <a:p>
          <a:endParaRPr kumimoji="1" lang="ja-JP" altLang="en-US" sz="16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13</xdr:col>
      <xdr:colOff>111125</xdr:colOff>
      <xdr:row>4</xdr:row>
      <xdr:rowOff>122167</xdr:rowOff>
    </xdr:from>
    <xdr:to>
      <xdr:col>23</xdr:col>
      <xdr:colOff>238125</xdr:colOff>
      <xdr:row>8</xdr:row>
      <xdr:rowOff>63499</xdr:rowOff>
    </xdr:to>
    <xdr:sp macro="" textlink="">
      <xdr:nvSpPr>
        <xdr:cNvPr id="2" name="テキスト ボックス 1">
          <a:extLst>
            <a:ext uri="{FF2B5EF4-FFF2-40B4-BE49-F238E27FC236}">
              <a16:creationId xmlns:a16="http://schemas.microsoft.com/office/drawing/2014/main" id="{00000000-0008-0000-0700-000002000000}"/>
            </a:ext>
          </a:extLst>
        </xdr:cNvPr>
        <xdr:cNvSpPr txBox="1"/>
      </xdr:nvSpPr>
      <xdr:spPr>
        <a:xfrm>
          <a:off x="12985750" y="1138167"/>
          <a:ext cx="6953250" cy="1417707"/>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t>黄色のセルのみ入力をお願いします。</a:t>
          </a:r>
          <a:endParaRPr kumimoji="1" lang="en-US" altLang="ja-JP" sz="1600"/>
        </a:p>
        <a:p>
          <a:r>
            <a:rPr kumimoji="1" lang="ja-JP" altLang="en-US" sz="1600"/>
            <a:t>黄色のセル以外は自動入力です。</a:t>
          </a:r>
          <a:endParaRPr kumimoji="1" lang="en-US" altLang="ja-JP" sz="1600"/>
        </a:p>
        <a:p>
          <a:endParaRPr kumimoji="1" lang="en-US" altLang="ja-JP" sz="1600"/>
        </a:p>
        <a:p>
          <a:r>
            <a:rPr kumimoji="1" lang="ja-JP" altLang="en-US" sz="1600">
              <a:solidFill>
                <a:srgbClr val="FF0000"/>
              </a:solidFill>
            </a:rPr>
            <a:t>「補助対象経費算出シート」で算出した金額を入力してください。</a:t>
          </a:r>
        </a:p>
        <a:p>
          <a:endParaRPr kumimoji="1" lang="ja-JP" altLang="en-US" sz="16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16</xdr:col>
      <xdr:colOff>566669</xdr:colOff>
      <xdr:row>11</xdr:row>
      <xdr:rowOff>265734</xdr:rowOff>
    </xdr:from>
    <xdr:to>
      <xdr:col>25</xdr:col>
      <xdr:colOff>381000</xdr:colOff>
      <xdr:row>15</xdr:row>
      <xdr:rowOff>127000</xdr:rowOff>
    </xdr:to>
    <xdr:sp macro="" textlink="">
      <xdr:nvSpPr>
        <xdr:cNvPr id="2" name="テキスト ボックス 1">
          <a:extLst>
            <a:ext uri="{FF2B5EF4-FFF2-40B4-BE49-F238E27FC236}">
              <a16:creationId xmlns:a16="http://schemas.microsoft.com/office/drawing/2014/main" id="{00000000-0008-0000-0800-000002000000}"/>
            </a:ext>
          </a:extLst>
        </xdr:cNvPr>
        <xdr:cNvSpPr txBox="1"/>
      </xdr:nvSpPr>
      <xdr:spPr>
        <a:xfrm>
          <a:off x="15489169" y="3361359"/>
          <a:ext cx="5957956" cy="1528141"/>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t>黄色のセルのみ入力をお願いします。</a:t>
          </a:r>
          <a:endParaRPr kumimoji="1" lang="en-US" altLang="ja-JP" sz="1600"/>
        </a:p>
        <a:p>
          <a:r>
            <a:rPr kumimoji="1" lang="ja-JP" altLang="en-US" sz="1600"/>
            <a:t>黄色のセル以外は自動入力です。</a:t>
          </a:r>
          <a:endParaRPr kumimoji="1" lang="en-US" altLang="ja-JP" sz="1600"/>
        </a:p>
        <a:p>
          <a:endParaRPr kumimoji="1" lang="en-US" altLang="ja-JP" sz="1600"/>
        </a:p>
        <a:p>
          <a:r>
            <a:rPr kumimoji="1" lang="ja-JP" altLang="en-US" sz="1600">
              <a:solidFill>
                <a:srgbClr val="FF0000"/>
              </a:solidFill>
            </a:rPr>
            <a:t>「補助対象経費算出シート」で算出した金額を入力してください。</a:t>
          </a:r>
        </a:p>
        <a:p>
          <a:endParaRPr kumimoji="1" lang="ja-JP" altLang="en-US" sz="16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9.xml"/><Relationship Id="rId1" Type="http://schemas.openxmlformats.org/officeDocument/2006/relationships/printerSettings" Target="../printerSettings/printerSettings10.bin"/><Relationship Id="rId4" Type="http://schemas.openxmlformats.org/officeDocument/2006/relationships/comments" Target="../comments5.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1.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2.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3.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8.xml"/><Relationship Id="rId1" Type="http://schemas.openxmlformats.org/officeDocument/2006/relationships/printerSettings" Target="../printerSettings/printerSettings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00"/>
    <pageSetUpPr fitToPage="1"/>
  </sheetPr>
  <dimension ref="A1:D21"/>
  <sheetViews>
    <sheetView tabSelected="1" view="pageBreakPreview" zoomScale="60" zoomScaleNormal="100" workbookViewId="0">
      <selection activeCell="A3" sqref="A3:D3"/>
    </sheetView>
  </sheetViews>
  <sheetFormatPr defaultRowHeight="13.5"/>
  <cols>
    <col min="1" max="1" width="27.75" style="15" customWidth="1"/>
    <col min="2" max="2" width="19.875" style="16" customWidth="1"/>
    <col min="3" max="3" width="66.5" style="16" customWidth="1"/>
    <col min="4" max="4" width="81.625" style="3" customWidth="1"/>
    <col min="5" max="16384" width="9" style="3"/>
  </cols>
  <sheetData>
    <row r="1" spans="1:4" ht="30" customHeight="1" thickBot="1">
      <c r="A1" s="467" t="s">
        <v>635</v>
      </c>
      <c r="B1" s="467"/>
      <c r="C1" s="467"/>
      <c r="D1" s="467"/>
    </row>
    <row r="2" spans="1:4" ht="72" customHeight="1" thickTop="1">
      <c r="A2" s="468" t="s">
        <v>636</v>
      </c>
      <c r="B2" s="469"/>
      <c r="C2" s="469"/>
      <c r="D2" s="470"/>
    </row>
    <row r="3" spans="1:4" ht="220.5" customHeight="1" thickBot="1">
      <c r="A3" s="472" t="s">
        <v>695</v>
      </c>
      <c r="B3" s="473"/>
      <c r="C3" s="473"/>
      <c r="D3" s="474"/>
    </row>
    <row r="4" spans="1:4" s="4" customFormat="1" ht="8.1" customHeight="1" thickTop="1">
      <c r="A4" s="471"/>
      <c r="B4" s="471"/>
      <c r="C4" s="471"/>
    </row>
    <row r="5" spans="1:4" s="8" customFormat="1" ht="38.25" customHeight="1">
      <c r="A5" s="5" t="s">
        <v>102</v>
      </c>
      <c r="B5" s="6" t="s">
        <v>103</v>
      </c>
      <c r="C5" s="7" t="s">
        <v>104</v>
      </c>
      <c r="D5" s="5" t="s">
        <v>255</v>
      </c>
    </row>
    <row r="6" spans="1:4" ht="54.75" customHeight="1">
      <c r="A6" s="94" t="s">
        <v>105</v>
      </c>
      <c r="B6" s="9" t="s">
        <v>106</v>
      </c>
      <c r="C6" s="10" t="s">
        <v>107</v>
      </c>
      <c r="D6" s="149" t="s">
        <v>256</v>
      </c>
    </row>
    <row r="7" spans="1:4" ht="54.75" customHeight="1">
      <c r="A7" s="94" t="s">
        <v>254</v>
      </c>
      <c r="B7" s="11" t="s">
        <v>108</v>
      </c>
      <c r="C7" s="17" t="s">
        <v>110</v>
      </c>
      <c r="D7" s="149"/>
    </row>
    <row r="8" spans="1:4" ht="54.75" customHeight="1">
      <c r="A8" s="210" t="s">
        <v>454</v>
      </c>
      <c r="B8" s="211" t="s">
        <v>455</v>
      </c>
      <c r="C8" s="212" t="s">
        <v>456</v>
      </c>
      <c r="D8" s="213"/>
    </row>
    <row r="9" spans="1:4" ht="54.75" customHeight="1">
      <c r="A9" s="95" t="s">
        <v>469</v>
      </c>
      <c r="B9" s="11" t="s">
        <v>234</v>
      </c>
      <c r="C9" s="13" t="s">
        <v>118</v>
      </c>
      <c r="D9" s="216" t="s">
        <v>257</v>
      </c>
    </row>
    <row r="10" spans="1:4" ht="54.75" customHeight="1">
      <c r="A10" s="95" t="s">
        <v>457</v>
      </c>
      <c r="B10" s="11" t="s">
        <v>106</v>
      </c>
      <c r="C10" s="13" t="s">
        <v>111</v>
      </c>
      <c r="D10" s="219" t="s">
        <v>258</v>
      </c>
    </row>
    <row r="11" spans="1:4" ht="54.75" customHeight="1">
      <c r="A11" s="95" t="s">
        <v>458</v>
      </c>
      <c r="B11" s="11" t="s">
        <v>261</v>
      </c>
      <c r="C11" s="13" t="s">
        <v>470</v>
      </c>
      <c r="D11" s="216" t="s">
        <v>649</v>
      </c>
    </row>
    <row r="12" spans="1:4" ht="54.75" customHeight="1">
      <c r="A12" s="423" t="s">
        <v>623</v>
      </c>
      <c r="B12" s="211" t="s">
        <v>467</v>
      </c>
      <c r="C12" s="215" t="s">
        <v>471</v>
      </c>
      <c r="D12" s="424" t="s">
        <v>627</v>
      </c>
    </row>
    <row r="13" spans="1:4" ht="54.75" customHeight="1">
      <c r="A13" s="95" t="s">
        <v>624</v>
      </c>
      <c r="B13" s="11" t="s">
        <v>112</v>
      </c>
      <c r="C13" s="13" t="s">
        <v>471</v>
      </c>
      <c r="D13" s="216" t="s">
        <v>637</v>
      </c>
    </row>
    <row r="14" spans="1:4" ht="54.75" customHeight="1">
      <c r="A14" s="214" t="s">
        <v>625</v>
      </c>
      <c r="B14" s="211" t="s">
        <v>467</v>
      </c>
      <c r="C14" s="215" t="s">
        <v>472</v>
      </c>
      <c r="D14" s="217" t="s">
        <v>628</v>
      </c>
    </row>
    <row r="15" spans="1:4" ht="54.75" customHeight="1">
      <c r="A15" s="214" t="s">
        <v>626</v>
      </c>
      <c r="B15" s="211" t="s">
        <v>467</v>
      </c>
      <c r="C15" s="215" t="s">
        <v>473</v>
      </c>
      <c r="D15" s="217" t="s">
        <v>629</v>
      </c>
    </row>
    <row r="16" spans="1:4" ht="54.75" customHeight="1">
      <c r="A16" s="95" t="s">
        <v>459</v>
      </c>
      <c r="B16" s="11" t="s">
        <v>465</v>
      </c>
      <c r="C16" s="12" t="s">
        <v>466</v>
      </c>
      <c r="D16" s="14"/>
    </row>
    <row r="17" spans="1:4" ht="69.75" customHeight="1">
      <c r="A17" s="95" t="s">
        <v>460</v>
      </c>
      <c r="B17" s="11" t="s">
        <v>109</v>
      </c>
      <c r="C17" s="12" t="s">
        <v>113</v>
      </c>
      <c r="D17" s="14"/>
    </row>
    <row r="18" spans="1:4" ht="54.75" customHeight="1">
      <c r="A18" s="95" t="s">
        <v>461</v>
      </c>
      <c r="B18" s="11" t="s">
        <v>114</v>
      </c>
      <c r="C18" s="12" t="s">
        <v>480</v>
      </c>
      <c r="D18" s="14"/>
    </row>
    <row r="19" spans="1:4" ht="129" customHeight="1">
      <c r="A19" s="96" t="s">
        <v>462</v>
      </c>
      <c r="B19" s="88" t="s">
        <v>262</v>
      </c>
      <c r="C19" s="89" t="s">
        <v>468</v>
      </c>
      <c r="D19" s="218" t="s">
        <v>650</v>
      </c>
    </row>
    <row r="20" spans="1:4" ht="54.75" customHeight="1">
      <c r="A20" s="95" t="s">
        <v>463</v>
      </c>
      <c r="B20" s="11" t="s">
        <v>116</v>
      </c>
      <c r="C20" s="12" t="s">
        <v>115</v>
      </c>
      <c r="D20" s="219" t="s">
        <v>259</v>
      </c>
    </row>
    <row r="21" spans="1:4" ht="68.25" customHeight="1">
      <c r="A21" s="95" t="s">
        <v>464</v>
      </c>
      <c r="B21" s="11" t="s">
        <v>117</v>
      </c>
      <c r="C21" s="12" t="s">
        <v>119</v>
      </c>
      <c r="D21" s="219" t="s">
        <v>260</v>
      </c>
    </row>
  </sheetData>
  <sheetProtection algorithmName="SHA-512" hashValue="Q0FnGI8S4ybPO0epTqjeJ1172ezg3OTXMB2OOmtqSocDx0sfQP/gKtp7bKZzcgGkttXUz1t/PcBVGB8hdVluNA==" saltValue="R+UzoSyIdnvMfqoST6Dnpw==" spinCount="100000" sheet="1" selectLockedCells="1" selectUnlockedCells="1"/>
  <mergeCells count="4">
    <mergeCell ref="A1:D1"/>
    <mergeCell ref="A2:D2"/>
    <mergeCell ref="A4:C4"/>
    <mergeCell ref="A3:D3"/>
  </mergeCells>
  <phoneticPr fontId="12"/>
  <printOptions horizontalCentered="1"/>
  <pageMargins left="0.70866141732283472" right="0.70866141732283472" top="0.35433070866141736" bottom="0.35433070866141736" header="0.31496062992125984" footer="0.31496062992125984"/>
  <pageSetup paperSize="9" scale="45" orientation="portrait" horizontalDpi="1200" verticalDpi="1200"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L16"/>
  <sheetViews>
    <sheetView view="pageBreakPreview" zoomScale="60" zoomScaleNormal="100" workbookViewId="0">
      <selection activeCell="B12" sqref="B12"/>
    </sheetView>
  </sheetViews>
  <sheetFormatPr defaultRowHeight="13.5"/>
  <cols>
    <col min="1" max="6" width="26.75" style="1" customWidth="1"/>
    <col min="7" max="12" width="0" style="1" hidden="1" customWidth="1"/>
    <col min="13" max="16384" width="9" style="1"/>
  </cols>
  <sheetData>
    <row r="1" spans="1:12" ht="18.75" customHeight="1">
      <c r="A1" s="258" t="s">
        <v>504</v>
      </c>
      <c r="B1" s="259"/>
      <c r="C1" s="259"/>
      <c r="D1" s="259"/>
      <c r="E1" s="259"/>
      <c r="F1" s="259"/>
      <c r="L1" s="1" t="s">
        <v>496</v>
      </c>
    </row>
    <row r="2" spans="1:12" ht="30" customHeight="1">
      <c r="A2" s="636" t="s">
        <v>125</v>
      </c>
      <c r="B2" s="636"/>
      <c r="C2" s="636"/>
      <c r="D2" s="636"/>
      <c r="E2" s="636"/>
      <c r="F2" s="636"/>
      <c r="G2" s="179"/>
      <c r="H2" s="179"/>
      <c r="L2" s="1" t="s">
        <v>10</v>
      </c>
    </row>
    <row r="3" spans="1:12" ht="12.75" customHeight="1">
      <c r="A3" s="262"/>
      <c r="B3" s="262"/>
      <c r="C3" s="262"/>
      <c r="D3" s="262"/>
      <c r="E3" s="262"/>
      <c r="F3" s="262"/>
      <c r="G3" s="179"/>
      <c r="H3" s="179"/>
      <c r="L3" s="1">
        <v>0.8</v>
      </c>
    </row>
    <row r="4" spans="1:12" ht="18.75">
      <c r="A4" s="262"/>
      <c r="B4" s="262"/>
      <c r="C4" s="262"/>
      <c r="D4" s="262"/>
      <c r="E4" s="263" t="s">
        <v>18</v>
      </c>
      <c r="F4" s="329">
        <f>A_基本情報入力シート!D20</f>
        <v>0</v>
      </c>
      <c r="G4" s="179"/>
      <c r="H4" s="179"/>
    </row>
    <row r="5" spans="1:12" ht="18.75">
      <c r="A5" s="262"/>
      <c r="B5" s="262"/>
      <c r="C5" s="262"/>
      <c r="D5" s="262"/>
      <c r="E5" s="263" t="s">
        <v>7</v>
      </c>
      <c r="F5" s="329">
        <f>A_基本情報入力シート!D19</f>
        <v>0</v>
      </c>
      <c r="G5" s="179"/>
      <c r="H5" s="179"/>
    </row>
    <row r="6" spans="1:12" ht="18.75">
      <c r="A6" s="262"/>
      <c r="B6" s="262"/>
      <c r="C6" s="262"/>
      <c r="D6" s="262"/>
      <c r="E6" s="263" t="s">
        <v>8</v>
      </c>
      <c r="F6" s="330">
        <f>A_基本情報入力シート!D24</f>
        <v>0</v>
      </c>
      <c r="G6" s="179"/>
      <c r="H6" s="179"/>
    </row>
    <row r="7" spans="1:12" ht="18.75" customHeight="1">
      <c r="A7" s="258" t="s">
        <v>383</v>
      </c>
      <c r="B7" s="258"/>
      <c r="C7" s="258"/>
      <c r="D7" s="258"/>
      <c r="E7" s="258"/>
      <c r="F7" s="258"/>
    </row>
    <row r="8" spans="1:12" s="181" customFormat="1" ht="60" customHeight="1">
      <c r="A8" s="649" t="s">
        <v>9</v>
      </c>
      <c r="B8" s="649" t="s">
        <v>362</v>
      </c>
      <c r="C8" s="649" t="s">
        <v>10</v>
      </c>
      <c r="D8" s="318" t="s">
        <v>363</v>
      </c>
      <c r="E8" s="649" t="s">
        <v>11</v>
      </c>
      <c r="F8" s="649" t="s">
        <v>12</v>
      </c>
      <c r="G8" s="180"/>
      <c r="H8" s="180"/>
    </row>
    <row r="9" spans="1:12" s="181" customFormat="1" ht="18" customHeight="1">
      <c r="A9" s="638"/>
      <c r="B9" s="638"/>
      <c r="C9" s="638"/>
      <c r="D9" s="305" t="s">
        <v>365</v>
      </c>
      <c r="E9" s="638"/>
      <c r="F9" s="638"/>
      <c r="G9" s="180"/>
      <c r="H9" s="180"/>
    </row>
    <row r="10" spans="1:12" ht="15" customHeight="1">
      <c r="A10" s="319"/>
      <c r="B10" s="319" t="s">
        <v>384</v>
      </c>
      <c r="C10" s="319" t="s">
        <v>135</v>
      </c>
      <c r="D10" s="319" t="s">
        <v>19</v>
      </c>
      <c r="E10" s="319" t="s">
        <v>136</v>
      </c>
      <c r="F10" s="319" t="s">
        <v>137</v>
      </c>
    </row>
    <row r="11" spans="1:12" ht="15" customHeight="1">
      <c r="A11" s="320"/>
      <c r="B11" s="321" t="s">
        <v>0</v>
      </c>
      <c r="C11" s="321"/>
      <c r="D11" s="321" t="s">
        <v>0</v>
      </c>
      <c r="E11" s="321" t="s">
        <v>0</v>
      </c>
      <c r="F11" s="321" t="s">
        <v>0</v>
      </c>
    </row>
    <row r="12" spans="1:12" ht="75" customHeight="1">
      <c r="A12" s="359"/>
      <c r="B12" s="360"/>
      <c r="C12" s="322" t="s">
        <v>500</v>
      </c>
      <c r="D12" s="323">
        <f>ROUNDDOWN(B12*0.8,-3)</f>
        <v>0</v>
      </c>
      <c r="E12" s="323">
        <v>480000</v>
      </c>
      <c r="F12" s="323">
        <f>IF(D12&lt;E12,D12,E12)</f>
        <v>0</v>
      </c>
    </row>
    <row r="13" spans="1:12" s="182" customFormat="1" ht="18.75" customHeight="1">
      <c r="A13" s="311" t="s">
        <v>20</v>
      </c>
      <c r="B13" s="258"/>
      <c r="C13" s="258"/>
      <c r="D13" s="258"/>
      <c r="E13" s="258"/>
      <c r="F13" s="267"/>
    </row>
    <row r="14" spans="1:12" s="182" customFormat="1" ht="18.75" customHeight="1">
      <c r="A14" s="311" t="s">
        <v>368</v>
      </c>
      <c r="B14" s="258"/>
      <c r="C14" s="258"/>
      <c r="D14" s="258"/>
      <c r="E14" s="258"/>
      <c r="F14" s="267"/>
    </row>
    <row r="15" spans="1:12" ht="18.75" customHeight="1">
      <c r="A15" s="311" t="s">
        <v>381</v>
      </c>
      <c r="B15" s="258"/>
      <c r="C15" s="258"/>
      <c r="D15" s="258"/>
      <c r="E15" s="258"/>
      <c r="F15" s="259"/>
    </row>
    <row r="16" spans="1:12">
      <c r="A16" s="2"/>
    </row>
  </sheetData>
  <sheetProtection algorithmName="SHA-512" hashValue="fjXxWaBmUhNNOwEgX+PuePoYxFtv5eeJ9YWTR7lJpNJGPccPDSjKFuyTRFAWtQxCeTFzsHAopNE3YWwbuc7xUA==" saltValue="IfMmY6mgNOHqyvVV3hUQQQ==" spinCount="100000" sheet="1" selectLockedCells="1"/>
  <mergeCells count="6">
    <mergeCell ref="A2:F2"/>
    <mergeCell ref="A8:A9"/>
    <mergeCell ref="B8:B9"/>
    <mergeCell ref="C8:C9"/>
    <mergeCell ref="E8:E9"/>
    <mergeCell ref="F8:F9"/>
  </mergeCells>
  <phoneticPr fontId="12"/>
  <dataValidations count="1">
    <dataValidation type="whole" allowBlank="1" showInputMessage="1" showErrorMessage="1" sqref="B12" xr:uid="{00000000-0002-0000-0800-000000000000}">
      <formula1>1</formula1>
      <formula2>99999999</formula2>
    </dataValidation>
  </dataValidations>
  <printOptions horizontalCentered="1"/>
  <pageMargins left="0.39370078740157483" right="0.35433070866141736" top="1.1023622047244095" bottom="0.55118110236220474" header="0.9055118110236221" footer="0.51181102362204722"/>
  <pageSetup paperSize="9" scale="88" orientation="landscape" r:id="rId1"/>
  <headerFooter alignWithMargins="0"/>
  <rowBreaks count="1" manualBreakCount="1">
    <brk id="11" max="5" man="1"/>
  </rowBreaks>
  <colBreaks count="1" manualBreakCount="1">
    <brk id="1" max="16" man="1"/>
  </colBreaks>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 id="{9153D7BA-CF28-4A29-9058-138315A54482}">
            <xm:f>B_補助要件適合確認シート!$D$24="○"</xm:f>
            <x14:dxf>
              <fill>
                <patternFill>
                  <bgColor rgb="FFFFFF99"/>
                </patternFill>
              </fill>
            </x14:dxf>
          </x14:cfRule>
          <xm:sqref>A12:B12</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S65"/>
  <sheetViews>
    <sheetView view="pageBreakPreview" zoomScale="60" zoomScaleNormal="100" workbookViewId="0">
      <selection sqref="A1:D1"/>
    </sheetView>
  </sheetViews>
  <sheetFormatPr defaultRowHeight="13.5"/>
  <cols>
    <col min="1" max="1" width="11.125" style="273" customWidth="1"/>
    <col min="2" max="2" width="9" style="273"/>
    <col min="3" max="3" width="12.25" style="273" customWidth="1"/>
    <col min="4" max="19" width="3.875" style="273" customWidth="1"/>
    <col min="20" max="256" width="9" style="273"/>
    <col min="257" max="257" width="11.125" style="273" customWidth="1"/>
    <col min="258" max="258" width="9" style="273"/>
    <col min="259" max="259" width="12.25" style="273" customWidth="1"/>
    <col min="260" max="275" width="3.875" style="273" customWidth="1"/>
    <col min="276" max="512" width="9" style="273"/>
    <col min="513" max="513" width="11.125" style="273" customWidth="1"/>
    <col min="514" max="514" width="9" style="273"/>
    <col min="515" max="515" width="12.25" style="273" customWidth="1"/>
    <col min="516" max="531" width="3.875" style="273" customWidth="1"/>
    <col min="532" max="768" width="9" style="273"/>
    <col min="769" max="769" width="11.125" style="273" customWidth="1"/>
    <col min="770" max="770" width="9" style="273"/>
    <col min="771" max="771" width="12.25" style="273" customWidth="1"/>
    <col min="772" max="787" width="3.875" style="273" customWidth="1"/>
    <col min="788" max="1024" width="9" style="273"/>
    <col min="1025" max="1025" width="11.125" style="273" customWidth="1"/>
    <col min="1026" max="1026" width="9" style="273"/>
    <col min="1027" max="1027" width="12.25" style="273" customWidth="1"/>
    <col min="1028" max="1043" width="3.875" style="273" customWidth="1"/>
    <col min="1044" max="1280" width="9" style="273"/>
    <col min="1281" max="1281" width="11.125" style="273" customWidth="1"/>
    <col min="1282" max="1282" width="9" style="273"/>
    <col min="1283" max="1283" width="12.25" style="273" customWidth="1"/>
    <col min="1284" max="1299" width="3.875" style="273" customWidth="1"/>
    <col min="1300" max="1536" width="9" style="273"/>
    <col min="1537" max="1537" width="11.125" style="273" customWidth="1"/>
    <col min="1538" max="1538" width="9" style="273"/>
    <col min="1539" max="1539" width="12.25" style="273" customWidth="1"/>
    <col min="1540" max="1555" width="3.875" style="273" customWidth="1"/>
    <col min="1556" max="1792" width="9" style="273"/>
    <col min="1793" max="1793" width="11.125" style="273" customWidth="1"/>
    <col min="1794" max="1794" width="9" style="273"/>
    <col min="1795" max="1795" width="12.25" style="273" customWidth="1"/>
    <col min="1796" max="1811" width="3.875" style="273" customWidth="1"/>
    <col min="1812" max="2048" width="9" style="273"/>
    <col min="2049" max="2049" width="11.125" style="273" customWidth="1"/>
    <col min="2050" max="2050" width="9" style="273"/>
    <col min="2051" max="2051" width="12.25" style="273" customWidth="1"/>
    <col min="2052" max="2067" width="3.875" style="273" customWidth="1"/>
    <col min="2068" max="2304" width="9" style="273"/>
    <col min="2305" max="2305" width="11.125" style="273" customWidth="1"/>
    <col min="2306" max="2306" width="9" style="273"/>
    <col min="2307" max="2307" width="12.25" style="273" customWidth="1"/>
    <col min="2308" max="2323" width="3.875" style="273" customWidth="1"/>
    <col min="2324" max="2560" width="9" style="273"/>
    <col min="2561" max="2561" width="11.125" style="273" customWidth="1"/>
    <col min="2562" max="2562" width="9" style="273"/>
    <col min="2563" max="2563" width="12.25" style="273" customWidth="1"/>
    <col min="2564" max="2579" width="3.875" style="273" customWidth="1"/>
    <col min="2580" max="2816" width="9" style="273"/>
    <col min="2817" max="2817" width="11.125" style="273" customWidth="1"/>
    <col min="2818" max="2818" width="9" style="273"/>
    <col min="2819" max="2819" width="12.25" style="273" customWidth="1"/>
    <col min="2820" max="2835" width="3.875" style="273" customWidth="1"/>
    <col min="2836" max="3072" width="9" style="273"/>
    <col min="3073" max="3073" width="11.125" style="273" customWidth="1"/>
    <col min="3074" max="3074" width="9" style="273"/>
    <col min="3075" max="3075" width="12.25" style="273" customWidth="1"/>
    <col min="3076" max="3091" width="3.875" style="273" customWidth="1"/>
    <col min="3092" max="3328" width="9" style="273"/>
    <col min="3329" max="3329" width="11.125" style="273" customWidth="1"/>
    <col min="3330" max="3330" width="9" style="273"/>
    <col min="3331" max="3331" width="12.25" style="273" customWidth="1"/>
    <col min="3332" max="3347" width="3.875" style="273" customWidth="1"/>
    <col min="3348" max="3584" width="9" style="273"/>
    <col min="3585" max="3585" width="11.125" style="273" customWidth="1"/>
    <col min="3586" max="3586" width="9" style="273"/>
    <col min="3587" max="3587" width="12.25" style="273" customWidth="1"/>
    <col min="3588" max="3603" width="3.875" style="273" customWidth="1"/>
    <col min="3604" max="3840" width="9" style="273"/>
    <col min="3841" max="3841" width="11.125" style="273" customWidth="1"/>
    <col min="3842" max="3842" width="9" style="273"/>
    <col min="3843" max="3843" width="12.25" style="273" customWidth="1"/>
    <col min="3844" max="3859" width="3.875" style="273" customWidth="1"/>
    <col min="3860" max="4096" width="9" style="273"/>
    <col min="4097" max="4097" width="11.125" style="273" customWidth="1"/>
    <col min="4098" max="4098" width="9" style="273"/>
    <col min="4099" max="4099" width="12.25" style="273" customWidth="1"/>
    <col min="4100" max="4115" width="3.875" style="273" customWidth="1"/>
    <col min="4116" max="4352" width="9" style="273"/>
    <col min="4353" max="4353" width="11.125" style="273" customWidth="1"/>
    <col min="4354" max="4354" width="9" style="273"/>
    <col min="4355" max="4355" width="12.25" style="273" customWidth="1"/>
    <col min="4356" max="4371" width="3.875" style="273" customWidth="1"/>
    <col min="4372" max="4608" width="9" style="273"/>
    <col min="4609" max="4609" width="11.125" style="273" customWidth="1"/>
    <col min="4610" max="4610" width="9" style="273"/>
    <col min="4611" max="4611" width="12.25" style="273" customWidth="1"/>
    <col min="4612" max="4627" width="3.875" style="273" customWidth="1"/>
    <col min="4628" max="4864" width="9" style="273"/>
    <col min="4865" max="4865" width="11.125" style="273" customWidth="1"/>
    <col min="4866" max="4866" width="9" style="273"/>
    <col min="4867" max="4867" width="12.25" style="273" customWidth="1"/>
    <col min="4868" max="4883" width="3.875" style="273" customWidth="1"/>
    <col min="4884" max="5120" width="9" style="273"/>
    <col min="5121" max="5121" width="11.125" style="273" customWidth="1"/>
    <col min="5122" max="5122" width="9" style="273"/>
    <col min="5123" max="5123" width="12.25" style="273" customWidth="1"/>
    <col min="5124" max="5139" width="3.875" style="273" customWidth="1"/>
    <col min="5140" max="5376" width="9" style="273"/>
    <col min="5377" max="5377" width="11.125" style="273" customWidth="1"/>
    <col min="5378" max="5378" width="9" style="273"/>
    <col min="5379" max="5379" width="12.25" style="273" customWidth="1"/>
    <col min="5380" max="5395" width="3.875" style="273" customWidth="1"/>
    <col min="5396" max="5632" width="9" style="273"/>
    <col min="5633" max="5633" width="11.125" style="273" customWidth="1"/>
    <col min="5634" max="5634" width="9" style="273"/>
    <col min="5635" max="5635" width="12.25" style="273" customWidth="1"/>
    <col min="5636" max="5651" width="3.875" style="273" customWidth="1"/>
    <col min="5652" max="5888" width="9" style="273"/>
    <col min="5889" max="5889" width="11.125" style="273" customWidth="1"/>
    <col min="5890" max="5890" width="9" style="273"/>
    <col min="5891" max="5891" width="12.25" style="273" customWidth="1"/>
    <col min="5892" max="5907" width="3.875" style="273" customWidth="1"/>
    <col min="5908" max="6144" width="9" style="273"/>
    <col min="6145" max="6145" width="11.125" style="273" customWidth="1"/>
    <col min="6146" max="6146" width="9" style="273"/>
    <col min="6147" max="6147" width="12.25" style="273" customWidth="1"/>
    <col min="6148" max="6163" width="3.875" style="273" customWidth="1"/>
    <col min="6164" max="6400" width="9" style="273"/>
    <col min="6401" max="6401" width="11.125" style="273" customWidth="1"/>
    <col min="6402" max="6402" width="9" style="273"/>
    <col min="6403" max="6403" width="12.25" style="273" customWidth="1"/>
    <col min="6404" max="6419" width="3.875" style="273" customWidth="1"/>
    <col min="6420" max="6656" width="9" style="273"/>
    <col min="6657" max="6657" width="11.125" style="273" customWidth="1"/>
    <col min="6658" max="6658" width="9" style="273"/>
    <col min="6659" max="6659" width="12.25" style="273" customWidth="1"/>
    <col min="6660" max="6675" width="3.875" style="273" customWidth="1"/>
    <col min="6676" max="6912" width="9" style="273"/>
    <col min="6913" max="6913" width="11.125" style="273" customWidth="1"/>
    <col min="6914" max="6914" width="9" style="273"/>
    <col min="6915" max="6915" width="12.25" style="273" customWidth="1"/>
    <col min="6916" max="6931" width="3.875" style="273" customWidth="1"/>
    <col min="6932" max="7168" width="9" style="273"/>
    <col min="7169" max="7169" width="11.125" style="273" customWidth="1"/>
    <col min="7170" max="7170" width="9" style="273"/>
    <col min="7171" max="7171" width="12.25" style="273" customWidth="1"/>
    <col min="7172" max="7187" width="3.875" style="273" customWidth="1"/>
    <col min="7188" max="7424" width="9" style="273"/>
    <col min="7425" max="7425" width="11.125" style="273" customWidth="1"/>
    <col min="7426" max="7426" width="9" style="273"/>
    <col min="7427" max="7427" width="12.25" style="273" customWidth="1"/>
    <col min="7428" max="7443" width="3.875" style="273" customWidth="1"/>
    <col min="7444" max="7680" width="9" style="273"/>
    <col min="7681" max="7681" width="11.125" style="273" customWidth="1"/>
    <col min="7682" max="7682" width="9" style="273"/>
    <col min="7683" max="7683" width="12.25" style="273" customWidth="1"/>
    <col min="7684" max="7699" width="3.875" style="273" customWidth="1"/>
    <col min="7700" max="7936" width="9" style="273"/>
    <col min="7937" max="7937" width="11.125" style="273" customWidth="1"/>
    <col min="7938" max="7938" width="9" style="273"/>
    <col min="7939" max="7939" width="12.25" style="273" customWidth="1"/>
    <col min="7940" max="7955" width="3.875" style="273" customWidth="1"/>
    <col min="7956" max="8192" width="9" style="273"/>
    <col min="8193" max="8193" width="11.125" style="273" customWidth="1"/>
    <col min="8194" max="8194" width="9" style="273"/>
    <col min="8195" max="8195" width="12.25" style="273" customWidth="1"/>
    <col min="8196" max="8211" width="3.875" style="273" customWidth="1"/>
    <col min="8212" max="8448" width="9" style="273"/>
    <col min="8449" max="8449" width="11.125" style="273" customWidth="1"/>
    <col min="8450" max="8450" width="9" style="273"/>
    <col min="8451" max="8451" width="12.25" style="273" customWidth="1"/>
    <col min="8452" max="8467" width="3.875" style="273" customWidth="1"/>
    <col min="8468" max="8704" width="9" style="273"/>
    <col min="8705" max="8705" width="11.125" style="273" customWidth="1"/>
    <col min="8706" max="8706" width="9" style="273"/>
    <col min="8707" max="8707" width="12.25" style="273" customWidth="1"/>
    <col min="8708" max="8723" width="3.875" style="273" customWidth="1"/>
    <col min="8724" max="8960" width="9" style="273"/>
    <col min="8961" max="8961" width="11.125" style="273" customWidth="1"/>
    <col min="8962" max="8962" width="9" style="273"/>
    <col min="8963" max="8963" width="12.25" style="273" customWidth="1"/>
    <col min="8964" max="8979" width="3.875" style="273" customWidth="1"/>
    <col min="8980" max="9216" width="9" style="273"/>
    <col min="9217" max="9217" width="11.125" style="273" customWidth="1"/>
    <col min="9218" max="9218" width="9" style="273"/>
    <col min="9219" max="9219" width="12.25" style="273" customWidth="1"/>
    <col min="9220" max="9235" width="3.875" style="273" customWidth="1"/>
    <col min="9236" max="9472" width="9" style="273"/>
    <col min="9473" max="9473" width="11.125" style="273" customWidth="1"/>
    <col min="9474" max="9474" width="9" style="273"/>
    <col min="9475" max="9475" width="12.25" style="273" customWidth="1"/>
    <col min="9476" max="9491" width="3.875" style="273" customWidth="1"/>
    <col min="9492" max="9728" width="9" style="273"/>
    <col min="9729" max="9729" width="11.125" style="273" customWidth="1"/>
    <col min="9730" max="9730" width="9" style="273"/>
    <col min="9731" max="9731" width="12.25" style="273" customWidth="1"/>
    <col min="9732" max="9747" width="3.875" style="273" customWidth="1"/>
    <col min="9748" max="9984" width="9" style="273"/>
    <col min="9985" max="9985" width="11.125" style="273" customWidth="1"/>
    <col min="9986" max="9986" width="9" style="273"/>
    <col min="9987" max="9987" width="12.25" style="273" customWidth="1"/>
    <col min="9988" max="10003" width="3.875" style="273" customWidth="1"/>
    <col min="10004" max="10240" width="9" style="273"/>
    <col min="10241" max="10241" width="11.125" style="273" customWidth="1"/>
    <col min="10242" max="10242" width="9" style="273"/>
    <col min="10243" max="10243" width="12.25" style="273" customWidth="1"/>
    <col min="10244" max="10259" width="3.875" style="273" customWidth="1"/>
    <col min="10260" max="10496" width="9" style="273"/>
    <col min="10497" max="10497" width="11.125" style="273" customWidth="1"/>
    <col min="10498" max="10498" width="9" style="273"/>
    <col min="10499" max="10499" width="12.25" style="273" customWidth="1"/>
    <col min="10500" max="10515" width="3.875" style="273" customWidth="1"/>
    <col min="10516" max="10752" width="9" style="273"/>
    <col min="10753" max="10753" width="11.125" style="273" customWidth="1"/>
    <col min="10754" max="10754" width="9" style="273"/>
    <col min="10755" max="10755" width="12.25" style="273" customWidth="1"/>
    <col min="10756" max="10771" width="3.875" style="273" customWidth="1"/>
    <col min="10772" max="11008" width="9" style="273"/>
    <col min="11009" max="11009" width="11.125" style="273" customWidth="1"/>
    <col min="11010" max="11010" width="9" style="273"/>
    <col min="11011" max="11011" width="12.25" style="273" customWidth="1"/>
    <col min="11012" max="11027" width="3.875" style="273" customWidth="1"/>
    <col min="11028" max="11264" width="9" style="273"/>
    <col min="11265" max="11265" width="11.125" style="273" customWidth="1"/>
    <col min="11266" max="11266" width="9" style="273"/>
    <col min="11267" max="11267" width="12.25" style="273" customWidth="1"/>
    <col min="11268" max="11283" width="3.875" style="273" customWidth="1"/>
    <col min="11284" max="11520" width="9" style="273"/>
    <col min="11521" max="11521" width="11.125" style="273" customWidth="1"/>
    <col min="11522" max="11522" width="9" style="273"/>
    <col min="11523" max="11523" width="12.25" style="273" customWidth="1"/>
    <col min="11524" max="11539" width="3.875" style="273" customWidth="1"/>
    <col min="11540" max="11776" width="9" style="273"/>
    <col min="11777" max="11777" width="11.125" style="273" customWidth="1"/>
    <col min="11778" max="11778" width="9" style="273"/>
    <col min="11779" max="11779" width="12.25" style="273" customWidth="1"/>
    <col min="11780" max="11795" width="3.875" style="273" customWidth="1"/>
    <col min="11796" max="12032" width="9" style="273"/>
    <col min="12033" max="12033" width="11.125" style="273" customWidth="1"/>
    <col min="12034" max="12034" width="9" style="273"/>
    <col min="12035" max="12035" width="12.25" style="273" customWidth="1"/>
    <col min="12036" max="12051" width="3.875" style="273" customWidth="1"/>
    <col min="12052" max="12288" width="9" style="273"/>
    <col min="12289" max="12289" width="11.125" style="273" customWidth="1"/>
    <col min="12290" max="12290" width="9" style="273"/>
    <col min="12291" max="12291" width="12.25" style="273" customWidth="1"/>
    <col min="12292" max="12307" width="3.875" style="273" customWidth="1"/>
    <col min="12308" max="12544" width="9" style="273"/>
    <col min="12545" max="12545" width="11.125" style="273" customWidth="1"/>
    <col min="12546" max="12546" width="9" style="273"/>
    <col min="12547" max="12547" width="12.25" style="273" customWidth="1"/>
    <col min="12548" max="12563" width="3.875" style="273" customWidth="1"/>
    <col min="12564" max="12800" width="9" style="273"/>
    <col min="12801" max="12801" width="11.125" style="273" customWidth="1"/>
    <col min="12802" max="12802" width="9" style="273"/>
    <col min="12803" max="12803" width="12.25" style="273" customWidth="1"/>
    <col min="12804" max="12819" width="3.875" style="273" customWidth="1"/>
    <col min="12820" max="13056" width="9" style="273"/>
    <col min="13057" max="13057" width="11.125" style="273" customWidth="1"/>
    <col min="13058" max="13058" width="9" style="273"/>
    <col min="13059" max="13059" width="12.25" style="273" customWidth="1"/>
    <col min="13060" max="13075" width="3.875" style="273" customWidth="1"/>
    <col min="13076" max="13312" width="9" style="273"/>
    <col min="13313" max="13313" width="11.125" style="273" customWidth="1"/>
    <col min="13314" max="13314" width="9" style="273"/>
    <col min="13315" max="13315" width="12.25" style="273" customWidth="1"/>
    <col min="13316" max="13331" width="3.875" style="273" customWidth="1"/>
    <col min="13332" max="13568" width="9" style="273"/>
    <col min="13569" max="13569" width="11.125" style="273" customWidth="1"/>
    <col min="13570" max="13570" width="9" style="273"/>
    <col min="13571" max="13571" width="12.25" style="273" customWidth="1"/>
    <col min="13572" max="13587" width="3.875" style="273" customWidth="1"/>
    <col min="13588" max="13824" width="9" style="273"/>
    <col min="13825" max="13825" width="11.125" style="273" customWidth="1"/>
    <col min="13826" max="13826" width="9" style="273"/>
    <col min="13827" max="13827" width="12.25" style="273" customWidth="1"/>
    <col min="13828" max="13843" width="3.875" style="273" customWidth="1"/>
    <col min="13844" max="14080" width="9" style="273"/>
    <col min="14081" max="14081" width="11.125" style="273" customWidth="1"/>
    <col min="14082" max="14082" width="9" style="273"/>
    <col min="14083" max="14083" width="12.25" style="273" customWidth="1"/>
    <col min="14084" max="14099" width="3.875" style="273" customWidth="1"/>
    <col min="14100" max="14336" width="9" style="273"/>
    <col min="14337" max="14337" width="11.125" style="273" customWidth="1"/>
    <col min="14338" max="14338" width="9" style="273"/>
    <col min="14339" max="14339" width="12.25" style="273" customWidth="1"/>
    <col min="14340" max="14355" width="3.875" style="273" customWidth="1"/>
    <col min="14356" max="14592" width="9" style="273"/>
    <col min="14593" max="14593" width="11.125" style="273" customWidth="1"/>
    <col min="14594" max="14594" width="9" style="273"/>
    <col min="14595" max="14595" width="12.25" style="273" customWidth="1"/>
    <col min="14596" max="14611" width="3.875" style="273" customWidth="1"/>
    <col min="14612" max="14848" width="9" style="273"/>
    <col min="14849" max="14849" width="11.125" style="273" customWidth="1"/>
    <col min="14850" max="14850" width="9" style="273"/>
    <col min="14851" max="14851" width="12.25" style="273" customWidth="1"/>
    <col min="14852" max="14867" width="3.875" style="273" customWidth="1"/>
    <col min="14868" max="15104" width="9" style="273"/>
    <col min="15105" max="15105" width="11.125" style="273" customWidth="1"/>
    <col min="15106" max="15106" width="9" style="273"/>
    <col min="15107" max="15107" width="12.25" style="273" customWidth="1"/>
    <col min="15108" max="15123" width="3.875" style="273" customWidth="1"/>
    <col min="15124" max="15360" width="9" style="273"/>
    <col min="15361" max="15361" width="11.125" style="273" customWidth="1"/>
    <col min="15362" max="15362" width="9" style="273"/>
    <col min="15363" max="15363" width="12.25" style="273" customWidth="1"/>
    <col min="15364" max="15379" width="3.875" style="273" customWidth="1"/>
    <col min="15380" max="15616" width="9" style="273"/>
    <col min="15617" max="15617" width="11.125" style="273" customWidth="1"/>
    <col min="15618" max="15618" width="9" style="273"/>
    <col min="15619" max="15619" width="12.25" style="273" customWidth="1"/>
    <col min="15620" max="15635" width="3.875" style="273" customWidth="1"/>
    <col min="15636" max="15872" width="9" style="273"/>
    <col min="15873" max="15873" width="11.125" style="273" customWidth="1"/>
    <col min="15874" max="15874" width="9" style="273"/>
    <col min="15875" max="15875" width="12.25" style="273" customWidth="1"/>
    <col min="15876" max="15891" width="3.875" style="273" customWidth="1"/>
    <col min="15892" max="16128" width="9" style="273"/>
    <col min="16129" max="16129" width="11.125" style="273" customWidth="1"/>
    <col min="16130" max="16130" width="9" style="273"/>
    <col min="16131" max="16131" width="12.25" style="273" customWidth="1"/>
    <col min="16132" max="16147" width="3.875" style="273" customWidth="1"/>
    <col min="16148" max="16384" width="9" style="273"/>
  </cols>
  <sheetData>
    <row r="1" spans="1:19" s="270" customFormat="1" ht="15" customHeight="1">
      <c r="A1" s="269" t="s">
        <v>5</v>
      </c>
      <c r="B1" s="269"/>
      <c r="C1" s="269"/>
      <c r="D1" s="269"/>
      <c r="E1" s="269"/>
      <c r="F1" s="269"/>
      <c r="G1" s="269"/>
      <c r="H1" s="269"/>
      <c r="I1" s="269"/>
      <c r="J1" s="269"/>
      <c r="K1" s="269"/>
      <c r="L1" s="269"/>
      <c r="M1" s="269"/>
      <c r="N1" s="269"/>
      <c r="O1" s="269"/>
      <c r="P1" s="269"/>
      <c r="Q1" s="657"/>
      <c r="R1" s="658"/>
      <c r="S1" s="659"/>
    </row>
    <row r="2" spans="1:19" s="270" customFormat="1" ht="15" customHeight="1">
      <c r="A2" s="269"/>
      <c r="B2" s="269"/>
      <c r="C2" s="269"/>
      <c r="D2" s="269"/>
      <c r="E2" s="269"/>
      <c r="F2" s="269"/>
      <c r="G2" s="269"/>
      <c r="H2" s="269"/>
      <c r="I2" s="269"/>
      <c r="J2" s="269"/>
      <c r="K2" s="269"/>
      <c r="L2" s="269"/>
      <c r="M2" s="269"/>
      <c r="N2" s="269"/>
      <c r="O2" s="269"/>
      <c r="P2" s="269"/>
      <c r="Q2" s="660"/>
      <c r="R2" s="661"/>
      <c r="S2" s="662"/>
    </row>
    <row r="3" spans="1:19" s="270" customFormat="1" ht="18" customHeight="1">
      <c r="A3" s="663" t="s">
        <v>17</v>
      </c>
      <c r="B3" s="663"/>
      <c r="C3" s="663"/>
      <c r="D3" s="663"/>
      <c r="E3" s="663"/>
      <c r="F3" s="663"/>
      <c r="G3" s="663"/>
      <c r="H3" s="663"/>
      <c r="I3" s="663"/>
      <c r="J3" s="663"/>
      <c r="K3" s="663"/>
      <c r="L3" s="663"/>
      <c r="M3" s="663"/>
      <c r="N3" s="663"/>
      <c r="O3" s="663"/>
      <c r="P3" s="664"/>
      <c r="Q3" s="664"/>
      <c r="R3" s="664"/>
      <c r="S3" s="664"/>
    </row>
    <row r="4" spans="1:19" s="270" customFormat="1" ht="18.75" customHeight="1">
      <c r="A4" s="271"/>
      <c r="B4" s="271"/>
      <c r="C4" s="271"/>
      <c r="D4" s="271"/>
      <c r="E4" s="271"/>
      <c r="F4" s="271"/>
      <c r="G4" s="271"/>
      <c r="H4" s="271"/>
      <c r="I4" s="271"/>
      <c r="J4" s="271"/>
      <c r="K4" s="271"/>
      <c r="L4" s="271"/>
      <c r="M4" s="263" t="s">
        <v>18</v>
      </c>
      <c r="N4" s="643">
        <f>A_基本情報入力シート!D20</f>
        <v>0</v>
      </c>
      <c r="O4" s="643"/>
      <c r="P4" s="643"/>
      <c r="Q4" s="643"/>
      <c r="R4" s="643"/>
      <c r="S4" s="643"/>
    </row>
    <row r="5" spans="1:19" s="270" customFormat="1" ht="18.75" customHeight="1">
      <c r="A5" s="271"/>
      <c r="B5" s="271"/>
      <c r="C5" s="271"/>
      <c r="D5" s="271"/>
      <c r="E5" s="271"/>
      <c r="F5" s="271"/>
      <c r="G5" s="271"/>
      <c r="H5" s="271"/>
      <c r="I5" s="271"/>
      <c r="J5" s="271"/>
      <c r="K5" s="271"/>
      <c r="L5" s="271"/>
      <c r="M5" s="263" t="s">
        <v>7</v>
      </c>
      <c r="N5" s="642">
        <f>A_基本情報入力シート!D19</f>
        <v>0</v>
      </c>
      <c r="O5" s="642"/>
      <c r="P5" s="642"/>
      <c r="Q5" s="642"/>
      <c r="R5" s="642"/>
      <c r="S5" s="642"/>
    </row>
    <row r="6" spans="1:19" s="269" customFormat="1" ht="18.75" customHeight="1">
      <c r="C6" s="272"/>
      <c r="M6" s="263" t="s">
        <v>8</v>
      </c>
      <c r="N6" s="642">
        <f>A_基本情報入力シート!D24</f>
        <v>0</v>
      </c>
      <c r="O6" s="642"/>
      <c r="P6" s="642"/>
      <c r="Q6" s="642"/>
      <c r="R6" s="642"/>
      <c r="S6" s="642"/>
    </row>
    <row r="7" spans="1:19" s="269" customFormat="1" ht="15.75" customHeight="1">
      <c r="A7" s="269" t="s">
        <v>148</v>
      </c>
      <c r="C7" s="272"/>
    </row>
    <row r="8" spans="1:19" s="269" customFormat="1" ht="6.75" customHeight="1">
      <c r="C8" s="272"/>
    </row>
    <row r="9" spans="1:19" ht="18.75" customHeight="1">
      <c r="A9" s="682" t="s">
        <v>13</v>
      </c>
      <c r="B9" s="682"/>
      <c r="C9" s="682" t="s">
        <v>14</v>
      </c>
      <c r="D9" s="682"/>
      <c r="E9" s="682"/>
      <c r="F9" s="684" t="s">
        <v>15</v>
      </c>
      <c r="G9" s="684"/>
      <c r="H9" s="684"/>
      <c r="I9" s="684"/>
      <c r="J9" s="684"/>
      <c r="K9" s="684"/>
      <c r="L9" s="684"/>
      <c r="M9" s="684"/>
      <c r="N9" s="684"/>
      <c r="O9" s="684"/>
      <c r="P9" s="684"/>
      <c r="Q9" s="684"/>
      <c r="R9" s="684"/>
      <c r="S9" s="684"/>
    </row>
    <row r="10" spans="1:19">
      <c r="A10" s="682"/>
      <c r="B10" s="682"/>
      <c r="C10" s="683" t="s">
        <v>0</v>
      </c>
      <c r="D10" s="683"/>
      <c r="E10" s="683"/>
      <c r="F10" s="684"/>
      <c r="G10" s="684"/>
      <c r="H10" s="684"/>
      <c r="I10" s="684"/>
      <c r="J10" s="684"/>
      <c r="K10" s="684"/>
      <c r="L10" s="684"/>
      <c r="M10" s="684"/>
      <c r="N10" s="684"/>
      <c r="O10" s="684"/>
      <c r="P10" s="684"/>
      <c r="Q10" s="684"/>
      <c r="R10" s="684"/>
      <c r="S10" s="684"/>
    </row>
    <row r="11" spans="1:19" ht="13.5" customHeight="1">
      <c r="A11" s="665" t="s">
        <v>667</v>
      </c>
      <c r="B11" s="666"/>
      <c r="C11" s="675">
        <f>'E_１－２（1）'!L30</f>
        <v>0</v>
      </c>
      <c r="D11" s="676"/>
      <c r="E11" s="677"/>
      <c r="F11" s="669" t="str">
        <f>A11&amp;"に係る経費　　"&amp;CHAR(10)&amp;TEXT(C11,"#,##0")&amp;"円"</f>
        <v>Ａ．インカム、「TAIS」に掲載されているまたはこれと機能等が同水準の介護テクノロジーに係る経費　　
0円</v>
      </c>
      <c r="G11" s="670"/>
      <c r="H11" s="670"/>
      <c r="I11" s="670"/>
      <c r="J11" s="670"/>
      <c r="K11" s="670"/>
      <c r="L11" s="670"/>
      <c r="M11" s="670"/>
      <c r="N11" s="670"/>
      <c r="O11" s="670"/>
      <c r="P11" s="670"/>
      <c r="Q11" s="670"/>
      <c r="R11" s="670"/>
      <c r="S11" s="671"/>
    </row>
    <row r="12" spans="1:19" ht="13.5" customHeight="1">
      <c r="A12" s="667"/>
      <c r="B12" s="668"/>
      <c r="C12" s="654"/>
      <c r="D12" s="655"/>
      <c r="E12" s="656"/>
      <c r="F12" s="672"/>
      <c r="G12" s="673"/>
      <c r="H12" s="673"/>
      <c r="I12" s="673"/>
      <c r="J12" s="673"/>
      <c r="K12" s="673"/>
      <c r="L12" s="673"/>
      <c r="M12" s="673"/>
      <c r="N12" s="673"/>
      <c r="O12" s="673"/>
      <c r="P12" s="673"/>
      <c r="Q12" s="673"/>
      <c r="R12" s="673"/>
      <c r="S12" s="674"/>
    </row>
    <row r="13" spans="1:19" ht="13.5" customHeight="1">
      <c r="A13" s="667"/>
      <c r="B13" s="668"/>
      <c r="C13" s="654"/>
      <c r="D13" s="655"/>
      <c r="E13" s="656"/>
      <c r="F13" s="672"/>
      <c r="G13" s="673"/>
      <c r="H13" s="673"/>
      <c r="I13" s="673"/>
      <c r="J13" s="673"/>
      <c r="K13" s="673"/>
      <c r="L13" s="673"/>
      <c r="M13" s="673"/>
      <c r="N13" s="673"/>
      <c r="O13" s="673"/>
      <c r="P13" s="673"/>
      <c r="Q13" s="673"/>
      <c r="R13" s="673"/>
      <c r="S13" s="674"/>
    </row>
    <row r="14" spans="1:19" ht="13.5" customHeight="1">
      <c r="A14" s="667"/>
      <c r="B14" s="668"/>
      <c r="C14" s="654"/>
      <c r="D14" s="655"/>
      <c r="E14" s="656"/>
      <c r="F14" s="672"/>
      <c r="G14" s="673"/>
      <c r="H14" s="673"/>
      <c r="I14" s="673"/>
      <c r="J14" s="673"/>
      <c r="K14" s="673"/>
      <c r="L14" s="673"/>
      <c r="M14" s="673"/>
      <c r="N14" s="673"/>
      <c r="O14" s="673"/>
      <c r="P14" s="673"/>
      <c r="Q14" s="673"/>
      <c r="R14" s="673"/>
      <c r="S14" s="674"/>
    </row>
    <row r="15" spans="1:19" ht="13.5" customHeight="1">
      <c r="A15" s="667"/>
      <c r="B15" s="668"/>
      <c r="C15" s="654"/>
      <c r="D15" s="655"/>
      <c r="E15" s="656"/>
      <c r="F15" s="672"/>
      <c r="G15" s="673"/>
      <c r="H15" s="673"/>
      <c r="I15" s="673"/>
      <c r="J15" s="673"/>
      <c r="K15" s="673"/>
      <c r="L15" s="673"/>
      <c r="M15" s="673"/>
      <c r="N15" s="673"/>
      <c r="O15" s="673"/>
      <c r="P15" s="673"/>
      <c r="Q15" s="673"/>
      <c r="R15" s="673"/>
      <c r="S15" s="674"/>
    </row>
    <row r="16" spans="1:19" ht="13.5" customHeight="1">
      <c r="A16" s="667"/>
      <c r="B16" s="668"/>
      <c r="C16" s="654"/>
      <c r="D16" s="655"/>
      <c r="E16" s="656"/>
      <c r="F16" s="672"/>
      <c r="G16" s="673"/>
      <c r="H16" s="673"/>
      <c r="I16" s="673"/>
      <c r="J16" s="673"/>
      <c r="K16" s="673"/>
      <c r="L16" s="673"/>
      <c r="M16" s="673"/>
      <c r="N16" s="673"/>
      <c r="O16" s="673"/>
      <c r="P16" s="673"/>
      <c r="Q16" s="673"/>
      <c r="R16" s="673"/>
      <c r="S16" s="674"/>
    </row>
    <row r="17" spans="1:19" ht="13.5" customHeight="1">
      <c r="A17" s="667"/>
      <c r="B17" s="668"/>
      <c r="C17" s="654"/>
      <c r="D17" s="655"/>
      <c r="E17" s="656"/>
      <c r="F17" s="672"/>
      <c r="G17" s="673"/>
      <c r="H17" s="673"/>
      <c r="I17" s="673"/>
      <c r="J17" s="673"/>
      <c r="K17" s="673"/>
      <c r="L17" s="673"/>
      <c r="M17" s="673"/>
      <c r="N17" s="673"/>
      <c r="O17" s="673"/>
      <c r="P17" s="673"/>
      <c r="Q17" s="673"/>
      <c r="R17" s="673"/>
      <c r="S17" s="674"/>
    </row>
    <row r="18" spans="1:19" ht="13.5" customHeight="1">
      <c r="A18" s="667"/>
      <c r="B18" s="668"/>
      <c r="C18" s="654"/>
      <c r="D18" s="655"/>
      <c r="E18" s="656"/>
      <c r="F18" s="672"/>
      <c r="G18" s="673"/>
      <c r="H18" s="673"/>
      <c r="I18" s="673"/>
      <c r="J18" s="673"/>
      <c r="K18" s="673"/>
      <c r="L18" s="673"/>
      <c r="M18" s="673"/>
      <c r="N18" s="673"/>
      <c r="O18" s="673"/>
      <c r="P18" s="673"/>
      <c r="Q18" s="673"/>
      <c r="R18" s="673"/>
      <c r="S18" s="674"/>
    </row>
    <row r="19" spans="1:19" ht="13.5" customHeight="1">
      <c r="A19" s="667"/>
      <c r="B19" s="668"/>
      <c r="C19" s="654"/>
      <c r="D19" s="655"/>
      <c r="E19" s="656"/>
      <c r="F19" s="672"/>
      <c r="G19" s="673"/>
      <c r="H19" s="673"/>
      <c r="I19" s="673"/>
      <c r="J19" s="673"/>
      <c r="K19" s="673"/>
      <c r="L19" s="673"/>
      <c r="M19" s="673"/>
      <c r="N19" s="673"/>
      <c r="O19" s="673"/>
      <c r="P19" s="673"/>
      <c r="Q19" s="673"/>
      <c r="R19" s="673"/>
      <c r="S19" s="674"/>
    </row>
    <row r="20" spans="1:19" ht="13.5" customHeight="1">
      <c r="A20" s="667" t="s">
        <v>630</v>
      </c>
      <c r="B20" s="668"/>
      <c r="C20" s="654">
        <f>'E_１－２（1）'!L31</f>
        <v>0</v>
      </c>
      <c r="D20" s="655"/>
      <c r="E20" s="656"/>
      <c r="F20" s="669" t="str">
        <f t="shared" ref="F20" si="0">A20&amp;"に係る経費　　"&amp;CHAR(10)&amp;TEXT(C20,"#,##0")&amp;"円"</f>
        <v>Ｂ．「TAIS」に掲載されていないその他の機器に係る経費　　
0円</v>
      </c>
      <c r="G20" s="670"/>
      <c r="H20" s="670"/>
      <c r="I20" s="670"/>
      <c r="J20" s="670"/>
      <c r="K20" s="670"/>
      <c r="L20" s="670"/>
      <c r="M20" s="670"/>
      <c r="N20" s="670"/>
      <c r="O20" s="670"/>
      <c r="P20" s="670"/>
      <c r="Q20" s="670"/>
      <c r="R20" s="670"/>
      <c r="S20" s="671"/>
    </row>
    <row r="21" spans="1:19" ht="13.5" customHeight="1">
      <c r="A21" s="667"/>
      <c r="B21" s="668"/>
      <c r="C21" s="654"/>
      <c r="D21" s="655"/>
      <c r="E21" s="656"/>
      <c r="F21" s="672"/>
      <c r="G21" s="673"/>
      <c r="H21" s="673"/>
      <c r="I21" s="673"/>
      <c r="J21" s="673"/>
      <c r="K21" s="673"/>
      <c r="L21" s="673"/>
      <c r="M21" s="673"/>
      <c r="N21" s="673"/>
      <c r="O21" s="673"/>
      <c r="P21" s="673"/>
      <c r="Q21" s="673"/>
      <c r="R21" s="673"/>
      <c r="S21" s="674"/>
    </row>
    <row r="22" spans="1:19" ht="13.5" customHeight="1">
      <c r="A22" s="667"/>
      <c r="B22" s="668"/>
      <c r="C22" s="654"/>
      <c r="D22" s="655"/>
      <c r="E22" s="656"/>
      <c r="F22" s="672"/>
      <c r="G22" s="673"/>
      <c r="H22" s="673"/>
      <c r="I22" s="673"/>
      <c r="J22" s="673"/>
      <c r="K22" s="673"/>
      <c r="L22" s="673"/>
      <c r="M22" s="673"/>
      <c r="N22" s="673"/>
      <c r="O22" s="673"/>
      <c r="P22" s="673"/>
      <c r="Q22" s="673"/>
      <c r="R22" s="673"/>
      <c r="S22" s="674"/>
    </row>
    <row r="23" spans="1:19" ht="13.5" customHeight="1">
      <c r="A23" s="667"/>
      <c r="B23" s="668"/>
      <c r="C23" s="654"/>
      <c r="D23" s="655"/>
      <c r="E23" s="656"/>
      <c r="F23" s="672"/>
      <c r="G23" s="673"/>
      <c r="H23" s="673"/>
      <c r="I23" s="673"/>
      <c r="J23" s="673"/>
      <c r="K23" s="673"/>
      <c r="L23" s="673"/>
      <c r="M23" s="673"/>
      <c r="N23" s="673"/>
      <c r="O23" s="673"/>
      <c r="P23" s="673"/>
      <c r="Q23" s="673"/>
      <c r="R23" s="673"/>
      <c r="S23" s="674"/>
    </row>
    <row r="24" spans="1:19" ht="13.5" customHeight="1">
      <c r="A24" s="667"/>
      <c r="B24" s="668"/>
      <c r="C24" s="654"/>
      <c r="D24" s="655"/>
      <c r="E24" s="656"/>
      <c r="F24" s="672"/>
      <c r="G24" s="673"/>
      <c r="H24" s="673"/>
      <c r="I24" s="673"/>
      <c r="J24" s="673"/>
      <c r="K24" s="673"/>
      <c r="L24" s="673"/>
      <c r="M24" s="673"/>
      <c r="N24" s="673"/>
      <c r="O24" s="673"/>
      <c r="P24" s="673"/>
      <c r="Q24" s="673"/>
      <c r="R24" s="673"/>
      <c r="S24" s="674"/>
    </row>
    <row r="25" spans="1:19" ht="13.5" customHeight="1">
      <c r="A25" s="667"/>
      <c r="B25" s="668"/>
      <c r="C25" s="654"/>
      <c r="D25" s="655"/>
      <c r="E25" s="656"/>
      <c r="F25" s="672"/>
      <c r="G25" s="673"/>
      <c r="H25" s="673"/>
      <c r="I25" s="673"/>
      <c r="J25" s="673"/>
      <c r="K25" s="673"/>
      <c r="L25" s="673"/>
      <c r="M25" s="673"/>
      <c r="N25" s="673"/>
      <c r="O25" s="673"/>
      <c r="P25" s="673"/>
      <c r="Q25" s="673"/>
      <c r="R25" s="673"/>
      <c r="S25" s="674"/>
    </row>
    <row r="26" spans="1:19" ht="13.5" customHeight="1">
      <c r="A26" s="667"/>
      <c r="B26" s="668"/>
      <c r="C26" s="654"/>
      <c r="D26" s="655"/>
      <c r="E26" s="656"/>
      <c r="F26" s="672"/>
      <c r="G26" s="673"/>
      <c r="H26" s="673"/>
      <c r="I26" s="673"/>
      <c r="J26" s="673"/>
      <c r="K26" s="673"/>
      <c r="L26" s="673"/>
      <c r="M26" s="673"/>
      <c r="N26" s="673"/>
      <c r="O26" s="673"/>
      <c r="P26" s="673"/>
      <c r="Q26" s="673"/>
      <c r="R26" s="673"/>
      <c r="S26" s="674"/>
    </row>
    <row r="27" spans="1:19" ht="13.5" customHeight="1">
      <c r="A27" s="667"/>
      <c r="B27" s="668"/>
      <c r="C27" s="654"/>
      <c r="D27" s="655"/>
      <c r="E27" s="656"/>
      <c r="F27" s="672"/>
      <c r="G27" s="673"/>
      <c r="H27" s="673"/>
      <c r="I27" s="673"/>
      <c r="J27" s="673"/>
      <c r="K27" s="673"/>
      <c r="L27" s="673"/>
      <c r="M27" s="673"/>
      <c r="N27" s="673"/>
      <c r="O27" s="673"/>
      <c r="P27" s="673"/>
      <c r="Q27" s="673"/>
      <c r="R27" s="673"/>
      <c r="S27" s="674"/>
    </row>
    <row r="28" spans="1:19" ht="13.5" customHeight="1">
      <c r="A28" s="667"/>
      <c r="B28" s="668"/>
      <c r="C28" s="654"/>
      <c r="D28" s="655"/>
      <c r="E28" s="656"/>
      <c r="F28" s="672"/>
      <c r="G28" s="673"/>
      <c r="H28" s="673"/>
      <c r="I28" s="673"/>
      <c r="J28" s="673"/>
      <c r="K28" s="673"/>
      <c r="L28" s="673"/>
      <c r="M28" s="673"/>
      <c r="N28" s="673"/>
      <c r="O28" s="673"/>
      <c r="P28" s="673"/>
      <c r="Q28" s="673"/>
      <c r="R28" s="673"/>
      <c r="S28" s="674"/>
    </row>
    <row r="29" spans="1:19" ht="13.5" customHeight="1">
      <c r="A29" s="667" t="s">
        <v>515</v>
      </c>
      <c r="B29" s="668"/>
      <c r="C29" s="654">
        <f>'F_１－２（２）'!B12</f>
        <v>0</v>
      </c>
      <c r="D29" s="655"/>
      <c r="E29" s="656"/>
      <c r="F29" s="669" t="str">
        <f t="shared" ref="F29" si="1">A29&amp;"に係る経費　　"&amp;CHAR(10)&amp;TEXT(C29,"#,##0")&amp;"円"</f>
        <v>Ｃ．バックオフィスソフトに係る経費　　
0円</v>
      </c>
      <c r="G29" s="670"/>
      <c r="H29" s="670"/>
      <c r="I29" s="670"/>
      <c r="J29" s="670"/>
      <c r="K29" s="670"/>
      <c r="L29" s="670"/>
      <c r="M29" s="670"/>
      <c r="N29" s="670"/>
      <c r="O29" s="670"/>
      <c r="P29" s="670"/>
      <c r="Q29" s="670"/>
      <c r="R29" s="670"/>
      <c r="S29" s="671"/>
    </row>
    <row r="30" spans="1:19" ht="13.5" customHeight="1">
      <c r="A30" s="667"/>
      <c r="B30" s="668"/>
      <c r="C30" s="654"/>
      <c r="D30" s="655"/>
      <c r="E30" s="656"/>
      <c r="F30" s="672"/>
      <c r="G30" s="673"/>
      <c r="H30" s="673"/>
      <c r="I30" s="673"/>
      <c r="J30" s="673"/>
      <c r="K30" s="673"/>
      <c r="L30" s="673"/>
      <c r="M30" s="673"/>
      <c r="N30" s="673"/>
      <c r="O30" s="673"/>
      <c r="P30" s="673"/>
      <c r="Q30" s="673"/>
      <c r="R30" s="673"/>
      <c r="S30" s="674"/>
    </row>
    <row r="31" spans="1:19" ht="13.5" customHeight="1">
      <c r="A31" s="667"/>
      <c r="B31" s="668"/>
      <c r="C31" s="654"/>
      <c r="D31" s="655"/>
      <c r="E31" s="656"/>
      <c r="F31" s="672"/>
      <c r="G31" s="673"/>
      <c r="H31" s="673"/>
      <c r="I31" s="673"/>
      <c r="J31" s="673"/>
      <c r="K31" s="673"/>
      <c r="L31" s="673"/>
      <c r="M31" s="673"/>
      <c r="N31" s="673"/>
      <c r="O31" s="673"/>
      <c r="P31" s="673"/>
      <c r="Q31" s="673"/>
      <c r="R31" s="673"/>
      <c r="S31" s="674"/>
    </row>
    <row r="32" spans="1:19" ht="13.5" customHeight="1">
      <c r="A32" s="667"/>
      <c r="B32" s="668"/>
      <c r="C32" s="654"/>
      <c r="D32" s="655"/>
      <c r="E32" s="656"/>
      <c r="F32" s="672"/>
      <c r="G32" s="673"/>
      <c r="H32" s="673"/>
      <c r="I32" s="673"/>
      <c r="J32" s="673"/>
      <c r="K32" s="673"/>
      <c r="L32" s="673"/>
      <c r="M32" s="673"/>
      <c r="N32" s="673"/>
      <c r="O32" s="673"/>
      <c r="P32" s="673"/>
      <c r="Q32" s="673"/>
      <c r="R32" s="673"/>
      <c r="S32" s="674"/>
    </row>
    <row r="33" spans="1:19" ht="13.5" customHeight="1">
      <c r="A33" s="667"/>
      <c r="B33" s="668"/>
      <c r="C33" s="654"/>
      <c r="D33" s="655"/>
      <c r="E33" s="656"/>
      <c r="F33" s="672"/>
      <c r="G33" s="673"/>
      <c r="H33" s="673"/>
      <c r="I33" s="673"/>
      <c r="J33" s="673"/>
      <c r="K33" s="673"/>
      <c r="L33" s="673"/>
      <c r="M33" s="673"/>
      <c r="N33" s="673"/>
      <c r="O33" s="673"/>
      <c r="P33" s="673"/>
      <c r="Q33" s="673"/>
      <c r="R33" s="673"/>
      <c r="S33" s="674"/>
    </row>
    <row r="34" spans="1:19" ht="13.5" customHeight="1">
      <c r="A34" s="667"/>
      <c r="B34" s="668"/>
      <c r="C34" s="654"/>
      <c r="D34" s="655"/>
      <c r="E34" s="656"/>
      <c r="F34" s="672"/>
      <c r="G34" s="673"/>
      <c r="H34" s="673"/>
      <c r="I34" s="673"/>
      <c r="J34" s="673"/>
      <c r="K34" s="673"/>
      <c r="L34" s="673"/>
      <c r="M34" s="673"/>
      <c r="N34" s="673"/>
      <c r="O34" s="673"/>
      <c r="P34" s="673"/>
      <c r="Q34" s="673"/>
      <c r="R34" s="673"/>
      <c r="S34" s="674"/>
    </row>
    <row r="35" spans="1:19" ht="13.5" customHeight="1">
      <c r="A35" s="667"/>
      <c r="B35" s="668"/>
      <c r="C35" s="654"/>
      <c r="D35" s="655"/>
      <c r="E35" s="656"/>
      <c r="F35" s="672"/>
      <c r="G35" s="673"/>
      <c r="H35" s="673"/>
      <c r="I35" s="673"/>
      <c r="J35" s="673"/>
      <c r="K35" s="673"/>
      <c r="L35" s="673"/>
      <c r="M35" s="673"/>
      <c r="N35" s="673"/>
      <c r="O35" s="673"/>
      <c r="P35" s="673"/>
      <c r="Q35" s="673"/>
      <c r="R35" s="673"/>
      <c r="S35" s="674"/>
    </row>
    <row r="36" spans="1:19" ht="13.5" customHeight="1">
      <c r="A36" s="667"/>
      <c r="B36" s="668"/>
      <c r="C36" s="654"/>
      <c r="D36" s="655"/>
      <c r="E36" s="656"/>
      <c r="F36" s="672"/>
      <c r="G36" s="673"/>
      <c r="H36" s="673"/>
      <c r="I36" s="673"/>
      <c r="J36" s="673"/>
      <c r="K36" s="673"/>
      <c r="L36" s="673"/>
      <c r="M36" s="673"/>
      <c r="N36" s="673"/>
      <c r="O36" s="673"/>
      <c r="P36" s="673"/>
      <c r="Q36" s="673"/>
      <c r="R36" s="673"/>
      <c r="S36" s="674"/>
    </row>
    <row r="37" spans="1:19" ht="13.5" customHeight="1">
      <c r="A37" s="667"/>
      <c r="B37" s="668"/>
      <c r="C37" s="654"/>
      <c r="D37" s="655"/>
      <c r="E37" s="656"/>
      <c r="F37" s="672"/>
      <c r="G37" s="673"/>
      <c r="H37" s="673"/>
      <c r="I37" s="673"/>
      <c r="J37" s="673"/>
      <c r="K37" s="673"/>
      <c r="L37" s="673"/>
      <c r="M37" s="673"/>
      <c r="N37" s="673"/>
      <c r="O37" s="673"/>
      <c r="P37" s="673"/>
      <c r="Q37" s="673"/>
      <c r="R37" s="673"/>
      <c r="S37" s="674"/>
    </row>
    <row r="38" spans="1:19" ht="13.5" customHeight="1">
      <c r="A38" s="667" t="s">
        <v>631</v>
      </c>
      <c r="B38" s="668"/>
      <c r="C38" s="654">
        <f>'F_１－２（３）'!B12</f>
        <v>0</v>
      </c>
      <c r="D38" s="655"/>
      <c r="E38" s="656"/>
      <c r="F38" s="669" t="str">
        <f t="shared" ref="F38" si="2">A38&amp;"に係る経費　　"&amp;CHAR(10)&amp;TEXT(C38,"#,##0")&amp;"円"</f>
        <v>Ｄ．「TAIS」に掲載されているまたはこれと機能等が同水準の介護ソフトに係る経費　　
0円</v>
      </c>
      <c r="G38" s="670"/>
      <c r="H38" s="670"/>
      <c r="I38" s="670"/>
      <c r="J38" s="670"/>
      <c r="K38" s="670"/>
      <c r="L38" s="670"/>
      <c r="M38" s="670"/>
      <c r="N38" s="670"/>
      <c r="O38" s="670"/>
      <c r="P38" s="670"/>
      <c r="Q38" s="670"/>
      <c r="R38" s="670"/>
      <c r="S38" s="671"/>
    </row>
    <row r="39" spans="1:19" ht="13.5" customHeight="1">
      <c r="A39" s="667"/>
      <c r="B39" s="668"/>
      <c r="C39" s="654"/>
      <c r="D39" s="655"/>
      <c r="E39" s="656"/>
      <c r="F39" s="672"/>
      <c r="G39" s="673"/>
      <c r="H39" s="673"/>
      <c r="I39" s="673"/>
      <c r="J39" s="673"/>
      <c r="K39" s="673"/>
      <c r="L39" s="673"/>
      <c r="M39" s="673"/>
      <c r="N39" s="673"/>
      <c r="O39" s="673"/>
      <c r="P39" s="673"/>
      <c r="Q39" s="673"/>
      <c r="R39" s="673"/>
      <c r="S39" s="674"/>
    </row>
    <row r="40" spans="1:19" ht="13.5" customHeight="1">
      <c r="A40" s="667"/>
      <c r="B40" s="668"/>
      <c r="C40" s="654"/>
      <c r="D40" s="655"/>
      <c r="E40" s="656"/>
      <c r="F40" s="672"/>
      <c r="G40" s="673"/>
      <c r="H40" s="673"/>
      <c r="I40" s="673"/>
      <c r="J40" s="673"/>
      <c r="K40" s="673"/>
      <c r="L40" s="673"/>
      <c r="M40" s="673"/>
      <c r="N40" s="673"/>
      <c r="O40" s="673"/>
      <c r="P40" s="673"/>
      <c r="Q40" s="673"/>
      <c r="R40" s="673"/>
      <c r="S40" s="674"/>
    </row>
    <row r="41" spans="1:19" ht="13.5" customHeight="1">
      <c r="A41" s="667"/>
      <c r="B41" s="668"/>
      <c r="C41" s="654"/>
      <c r="D41" s="655"/>
      <c r="E41" s="656"/>
      <c r="F41" s="672"/>
      <c r="G41" s="673"/>
      <c r="H41" s="673"/>
      <c r="I41" s="673"/>
      <c r="J41" s="673"/>
      <c r="K41" s="673"/>
      <c r="L41" s="673"/>
      <c r="M41" s="673"/>
      <c r="N41" s="673"/>
      <c r="O41" s="673"/>
      <c r="P41" s="673"/>
      <c r="Q41" s="673"/>
      <c r="R41" s="673"/>
      <c r="S41" s="674"/>
    </row>
    <row r="42" spans="1:19" ht="13.5" customHeight="1">
      <c r="A42" s="667"/>
      <c r="B42" s="668"/>
      <c r="C42" s="654"/>
      <c r="D42" s="655"/>
      <c r="E42" s="656"/>
      <c r="F42" s="672"/>
      <c r="G42" s="673"/>
      <c r="H42" s="673"/>
      <c r="I42" s="673"/>
      <c r="J42" s="673"/>
      <c r="K42" s="673"/>
      <c r="L42" s="673"/>
      <c r="M42" s="673"/>
      <c r="N42" s="673"/>
      <c r="O42" s="673"/>
      <c r="P42" s="673"/>
      <c r="Q42" s="673"/>
      <c r="R42" s="673"/>
      <c r="S42" s="674"/>
    </row>
    <row r="43" spans="1:19" ht="13.5" customHeight="1">
      <c r="A43" s="667"/>
      <c r="B43" s="668"/>
      <c r="C43" s="654"/>
      <c r="D43" s="655"/>
      <c r="E43" s="656"/>
      <c r="F43" s="672"/>
      <c r="G43" s="673"/>
      <c r="H43" s="673"/>
      <c r="I43" s="673"/>
      <c r="J43" s="673"/>
      <c r="K43" s="673"/>
      <c r="L43" s="673"/>
      <c r="M43" s="673"/>
      <c r="N43" s="673"/>
      <c r="O43" s="673"/>
      <c r="P43" s="673"/>
      <c r="Q43" s="673"/>
      <c r="R43" s="673"/>
      <c r="S43" s="674"/>
    </row>
    <row r="44" spans="1:19" ht="13.5" customHeight="1">
      <c r="A44" s="667"/>
      <c r="B44" s="668"/>
      <c r="C44" s="654"/>
      <c r="D44" s="655"/>
      <c r="E44" s="656"/>
      <c r="F44" s="672"/>
      <c r="G44" s="673"/>
      <c r="H44" s="673"/>
      <c r="I44" s="673"/>
      <c r="J44" s="673"/>
      <c r="K44" s="673"/>
      <c r="L44" s="673"/>
      <c r="M44" s="673"/>
      <c r="N44" s="673"/>
      <c r="O44" s="673"/>
      <c r="P44" s="673"/>
      <c r="Q44" s="673"/>
      <c r="R44" s="673"/>
      <c r="S44" s="674"/>
    </row>
    <row r="45" spans="1:19" ht="13.5" customHeight="1">
      <c r="A45" s="667"/>
      <c r="B45" s="668"/>
      <c r="C45" s="654"/>
      <c r="D45" s="655"/>
      <c r="E45" s="656"/>
      <c r="F45" s="672"/>
      <c r="G45" s="673"/>
      <c r="H45" s="673"/>
      <c r="I45" s="673"/>
      <c r="J45" s="673"/>
      <c r="K45" s="673"/>
      <c r="L45" s="673"/>
      <c r="M45" s="673"/>
      <c r="N45" s="673"/>
      <c r="O45" s="673"/>
      <c r="P45" s="673"/>
      <c r="Q45" s="673"/>
      <c r="R45" s="673"/>
      <c r="S45" s="674"/>
    </row>
    <row r="46" spans="1:19" ht="13.5" customHeight="1">
      <c r="A46" s="667"/>
      <c r="B46" s="668"/>
      <c r="C46" s="654"/>
      <c r="D46" s="655"/>
      <c r="E46" s="656"/>
      <c r="F46" s="672"/>
      <c r="G46" s="673"/>
      <c r="H46" s="673"/>
      <c r="I46" s="673"/>
      <c r="J46" s="673"/>
      <c r="K46" s="673"/>
      <c r="L46" s="673"/>
      <c r="M46" s="673"/>
      <c r="N46" s="673"/>
      <c r="O46" s="673"/>
      <c r="P46" s="673"/>
      <c r="Q46" s="673"/>
      <c r="R46" s="673"/>
      <c r="S46" s="674"/>
    </row>
    <row r="47" spans="1:19" ht="13.5" customHeight="1">
      <c r="A47" s="667" t="s">
        <v>516</v>
      </c>
      <c r="B47" s="668"/>
      <c r="C47" s="654">
        <f>'G_１－２（４）'!B12</f>
        <v>0</v>
      </c>
      <c r="D47" s="655"/>
      <c r="E47" s="656"/>
      <c r="F47" s="669" t="str">
        <f t="shared" ref="F47" si="3">A47&amp;"に係る経費　　"&amp;CHAR(10)&amp;TEXT(C47,"#,##0")&amp;"円"</f>
        <v>Ｅ．介護テクノロジーのパッケージ型導入に係る経費　　
0円</v>
      </c>
      <c r="G47" s="670"/>
      <c r="H47" s="670"/>
      <c r="I47" s="670"/>
      <c r="J47" s="670"/>
      <c r="K47" s="670"/>
      <c r="L47" s="670"/>
      <c r="M47" s="670"/>
      <c r="N47" s="670"/>
      <c r="O47" s="670"/>
      <c r="P47" s="670"/>
      <c r="Q47" s="670"/>
      <c r="R47" s="670"/>
      <c r="S47" s="671"/>
    </row>
    <row r="48" spans="1:19" ht="13.5" customHeight="1">
      <c r="A48" s="667"/>
      <c r="B48" s="668"/>
      <c r="C48" s="654"/>
      <c r="D48" s="655"/>
      <c r="E48" s="656"/>
      <c r="F48" s="672"/>
      <c r="G48" s="673"/>
      <c r="H48" s="673"/>
      <c r="I48" s="673"/>
      <c r="J48" s="673"/>
      <c r="K48" s="673"/>
      <c r="L48" s="673"/>
      <c r="M48" s="673"/>
      <c r="N48" s="673"/>
      <c r="O48" s="673"/>
      <c r="P48" s="673"/>
      <c r="Q48" s="673"/>
      <c r="R48" s="673"/>
      <c r="S48" s="674"/>
    </row>
    <row r="49" spans="1:19" ht="13.5" customHeight="1">
      <c r="A49" s="667"/>
      <c r="B49" s="668"/>
      <c r="C49" s="654"/>
      <c r="D49" s="655"/>
      <c r="E49" s="656"/>
      <c r="F49" s="672"/>
      <c r="G49" s="673"/>
      <c r="H49" s="673"/>
      <c r="I49" s="673"/>
      <c r="J49" s="673"/>
      <c r="K49" s="673"/>
      <c r="L49" s="673"/>
      <c r="M49" s="673"/>
      <c r="N49" s="673"/>
      <c r="O49" s="673"/>
      <c r="P49" s="673"/>
      <c r="Q49" s="673"/>
      <c r="R49" s="673"/>
      <c r="S49" s="674"/>
    </row>
    <row r="50" spans="1:19" ht="13.5" customHeight="1">
      <c r="A50" s="667"/>
      <c r="B50" s="668"/>
      <c r="C50" s="654"/>
      <c r="D50" s="655"/>
      <c r="E50" s="656"/>
      <c r="F50" s="672"/>
      <c r="G50" s="673"/>
      <c r="H50" s="673"/>
      <c r="I50" s="673"/>
      <c r="J50" s="673"/>
      <c r="K50" s="673"/>
      <c r="L50" s="673"/>
      <c r="M50" s="673"/>
      <c r="N50" s="673"/>
      <c r="O50" s="673"/>
      <c r="P50" s="673"/>
      <c r="Q50" s="673"/>
      <c r="R50" s="673"/>
      <c r="S50" s="674"/>
    </row>
    <row r="51" spans="1:19" ht="13.5" customHeight="1">
      <c r="A51" s="667"/>
      <c r="B51" s="668"/>
      <c r="C51" s="654"/>
      <c r="D51" s="655"/>
      <c r="E51" s="656"/>
      <c r="F51" s="672"/>
      <c r="G51" s="673"/>
      <c r="H51" s="673"/>
      <c r="I51" s="673"/>
      <c r="J51" s="673"/>
      <c r="K51" s="673"/>
      <c r="L51" s="673"/>
      <c r="M51" s="673"/>
      <c r="N51" s="673"/>
      <c r="O51" s="673"/>
      <c r="P51" s="673"/>
      <c r="Q51" s="673"/>
      <c r="R51" s="673"/>
      <c r="S51" s="674"/>
    </row>
    <row r="52" spans="1:19" ht="13.5" customHeight="1">
      <c r="A52" s="667"/>
      <c r="B52" s="668"/>
      <c r="C52" s="654"/>
      <c r="D52" s="655"/>
      <c r="E52" s="656"/>
      <c r="F52" s="672"/>
      <c r="G52" s="673"/>
      <c r="H52" s="673"/>
      <c r="I52" s="673"/>
      <c r="J52" s="673"/>
      <c r="K52" s="673"/>
      <c r="L52" s="673"/>
      <c r="M52" s="673"/>
      <c r="N52" s="673"/>
      <c r="O52" s="673"/>
      <c r="P52" s="673"/>
      <c r="Q52" s="673"/>
      <c r="R52" s="673"/>
      <c r="S52" s="674"/>
    </row>
    <row r="53" spans="1:19" ht="13.5" customHeight="1">
      <c r="A53" s="667"/>
      <c r="B53" s="668"/>
      <c r="C53" s="654"/>
      <c r="D53" s="655"/>
      <c r="E53" s="656"/>
      <c r="F53" s="672"/>
      <c r="G53" s="673"/>
      <c r="H53" s="673"/>
      <c r="I53" s="673"/>
      <c r="J53" s="673"/>
      <c r="K53" s="673"/>
      <c r="L53" s="673"/>
      <c r="M53" s="673"/>
      <c r="N53" s="673"/>
      <c r="O53" s="673"/>
      <c r="P53" s="673"/>
      <c r="Q53" s="673"/>
      <c r="R53" s="673"/>
      <c r="S53" s="674"/>
    </row>
    <row r="54" spans="1:19" ht="13.5" customHeight="1">
      <c r="A54" s="667"/>
      <c r="B54" s="668"/>
      <c r="C54" s="654"/>
      <c r="D54" s="655"/>
      <c r="E54" s="656"/>
      <c r="F54" s="672"/>
      <c r="G54" s="673"/>
      <c r="H54" s="673"/>
      <c r="I54" s="673"/>
      <c r="J54" s="673"/>
      <c r="K54" s="673"/>
      <c r="L54" s="673"/>
      <c r="M54" s="673"/>
      <c r="N54" s="673"/>
      <c r="O54" s="673"/>
      <c r="P54" s="673"/>
      <c r="Q54" s="673"/>
      <c r="R54" s="673"/>
      <c r="S54" s="674"/>
    </row>
    <row r="55" spans="1:19" ht="13.5" customHeight="1">
      <c r="A55" s="667"/>
      <c r="B55" s="668"/>
      <c r="C55" s="654"/>
      <c r="D55" s="655"/>
      <c r="E55" s="656"/>
      <c r="F55" s="672"/>
      <c r="G55" s="673"/>
      <c r="H55" s="673"/>
      <c r="I55" s="673"/>
      <c r="J55" s="673"/>
      <c r="K55" s="673"/>
      <c r="L55" s="673"/>
      <c r="M55" s="673"/>
      <c r="N55" s="673"/>
      <c r="O55" s="673"/>
      <c r="P55" s="673"/>
      <c r="Q55" s="673"/>
      <c r="R55" s="673"/>
      <c r="S55" s="674"/>
    </row>
    <row r="56" spans="1:19" ht="13.5" customHeight="1">
      <c r="A56" s="667" t="s">
        <v>517</v>
      </c>
      <c r="B56" s="668"/>
      <c r="C56" s="654">
        <f>'H_１－２（５）'!B12</f>
        <v>0</v>
      </c>
      <c r="D56" s="655"/>
      <c r="E56" s="656"/>
      <c r="F56" s="669" t="str">
        <f t="shared" ref="F56" si="4">A56&amp;"に係る経費　　"&amp;CHAR(10)&amp;TEXT(C56,"#,##0")&amp;"円"</f>
        <v>Ｆ．業務改善支援に係る経費　　
0円</v>
      </c>
      <c r="G56" s="670"/>
      <c r="H56" s="670"/>
      <c r="I56" s="670"/>
      <c r="J56" s="670"/>
      <c r="K56" s="670"/>
      <c r="L56" s="670"/>
      <c r="M56" s="670"/>
      <c r="N56" s="670"/>
      <c r="O56" s="670"/>
      <c r="P56" s="670"/>
      <c r="Q56" s="670"/>
      <c r="R56" s="670"/>
      <c r="S56" s="671"/>
    </row>
    <row r="57" spans="1:19" ht="13.5" customHeight="1">
      <c r="A57" s="667"/>
      <c r="B57" s="668"/>
      <c r="C57" s="654"/>
      <c r="D57" s="655"/>
      <c r="E57" s="656"/>
      <c r="F57" s="672"/>
      <c r="G57" s="673"/>
      <c r="H57" s="673"/>
      <c r="I57" s="673"/>
      <c r="J57" s="673"/>
      <c r="K57" s="673"/>
      <c r="L57" s="673"/>
      <c r="M57" s="673"/>
      <c r="N57" s="673"/>
      <c r="O57" s="673"/>
      <c r="P57" s="673"/>
      <c r="Q57" s="673"/>
      <c r="R57" s="673"/>
      <c r="S57" s="674"/>
    </row>
    <row r="58" spans="1:19" ht="13.5" customHeight="1">
      <c r="A58" s="667"/>
      <c r="B58" s="668"/>
      <c r="C58" s="654"/>
      <c r="D58" s="655"/>
      <c r="E58" s="656"/>
      <c r="F58" s="672"/>
      <c r="G58" s="673"/>
      <c r="H58" s="673"/>
      <c r="I58" s="673"/>
      <c r="J58" s="673"/>
      <c r="K58" s="673"/>
      <c r="L58" s="673"/>
      <c r="M58" s="673"/>
      <c r="N58" s="673"/>
      <c r="O58" s="673"/>
      <c r="P58" s="673"/>
      <c r="Q58" s="673"/>
      <c r="R58" s="673"/>
      <c r="S58" s="674"/>
    </row>
    <row r="59" spans="1:19" ht="13.5" customHeight="1">
      <c r="A59" s="667"/>
      <c r="B59" s="668"/>
      <c r="C59" s="654"/>
      <c r="D59" s="655"/>
      <c r="E59" s="656"/>
      <c r="F59" s="672"/>
      <c r="G59" s="673"/>
      <c r="H59" s="673"/>
      <c r="I59" s="673"/>
      <c r="J59" s="673"/>
      <c r="K59" s="673"/>
      <c r="L59" s="673"/>
      <c r="M59" s="673"/>
      <c r="N59" s="673"/>
      <c r="O59" s="673"/>
      <c r="P59" s="673"/>
      <c r="Q59" s="673"/>
      <c r="R59" s="673"/>
      <c r="S59" s="674"/>
    </row>
    <row r="60" spans="1:19" ht="13.5" customHeight="1">
      <c r="A60" s="667"/>
      <c r="B60" s="668"/>
      <c r="C60" s="654"/>
      <c r="D60" s="655"/>
      <c r="E60" s="656"/>
      <c r="F60" s="672"/>
      <c r="G60" s="673"/>
      <c r="H60" s="673"/>
      <c r="I60" s="673"/>
      <c r="J60" s="673"/>
      <c r="K60" s="673"/>
      <c r="L60" s="673"/>
      <c r="M60" s="673"/>
      <c r="N60" s="673"/>
      <c r="O60" s="673"/>
      <c r="P60" s="673"/>
      <c r="Q60" s="673"/>
      <c r="R60" s="673"/>
      <c r="S60" s="674"/>
    </row>
    <row r="61" spans="1:19" ht="13.5" customHeight="1">
      <c r="A61" s="667"/>
      <c r="B61" s="668"/>
      <c r="C61" s="654"/>
      <c r="D61" s="655"/>
      <c r="E61" s="656"/>
      <c r="F61" s="672"/>
      <c r="G61" s="673"/>
      <c r="H61" s="673"/>
      <c r="I61" s="673"/>
      <c r="J61" s="673"/>
      <c r="K61" s="673"/>
      <c r="L61" s="673"/>
      <c r="M61" s="673"/>
      <c r="N61" s="673"/>
      <c r="O61" s="673"/>
      <c r="P61" s="673"/>
      <c r="Q61" s="673"/>
      <c r="R61" s="673"/>
      <c r="S61" s="674"/>
    </row>
    <row r="62" spans="1:19" ht="13.5" customHeight="1">
      <c r="A62" s="667"/>
      <c r="B62" s="668"/>
      <c r="C62" s="654"/>
      <c r="D62" s="655"/>
      <c r="E62" s="656"/>
      <c r="F62" s="672"/>
      <c r="G62" s="673"/>
      <c r="H62" s="673"/>
      <c r="I62" s="673"/>
      <c r="J62" s="673"/>
      <c r="K62" s="673"/>
      <c r="L62" s="673"/>
      <c r="M62" s="673"/>
      <c r="N62" s="673"/>
      <c r="O62" s="673"/>
      <c r="P62" s="673"/>
      <c r="Q62" s="673"/>
      <c r="R62" s="673"/>
      <c r="S62" s="674"/>
    </row>
    <row r="63" spans="1:19" ht="13.5" customHeight="1">
      <c r="A63" s="667"/>
      <c r="B63" s="668"/>
      <c r="C63" s="654"/>
      <c r="D63" s="655"/>
      <c r="E63" s="656"/>
      <c r="F63" s="672"/>
      <c r="G63" s="673"/>
      <c r="H63" s="673"/>
      <c r="I63" s="673"/>
      <c r="J63" s="673"/>
      <c r="K63" s="673"/>
      <c r="L63" s="673"/>
      <c r="M63" s="673"/>
      <c r="N63" s="673"/>
      <c r="O63" s="673"/>
      <c r="P63" s="673"/>
      <c r="Q63" s="673"/>
      <c r="R63" s="673"/>
      <c r="S63" s="674"/>
    </row>
    <row r="64" spans="1:19" ht="13.5" customHeight="1">
      <c r="A64" s="667"/>
      <c r="B64" s="668"/>
      <c r="C64" s="654"/>
      <c r="D64" s="655"/>
      <c r="E64" s="656"/>
      <c r="F64" s="672"/>
      <c r="G64" s="673"/>
      <c r="H64" s="673"/>
      <c r="I64" s="673"/>
      <c r="J64" s="673"/>
      <c r="K64" s="673"/>
      <c r="L64" s="673"/>
      <c r="M64" s="673"/>
      <c r="N64" s="673"/>
      <c r="O64" s="673"/>
      <c r="P64" s="673"/>
      <c r="Q64" s="673"/>
      <c r="R64" s="673"/>
      <c r="S64" s="674"/>
    </row>
    <row r="65" spans="1:19" ht="27.75" customHeight="1">
      <c r="A65" s="678" t="s">
        <v>16</v>
      </c>
      <c r="B65" s="678"/>
      <c r="C65" s="679">
        <f>SUM(C11:E64)</f>
        <v>0</v>
      </c>
      <c r="D65" s="680"/>
      <c r="E65" s="680"/>
      <c r="F65" s="681"/>
      <c r="G65" s="681"/>
      <c r="H65" s="681"/>
      <c r="I65" s="681"/>
      <c r="J65" s="681"/>
      <c r="K65" s="681"/>
      <c r="L65" s="681"/>
      <c r="M65" s="681"/>
      <c r="N65" s="681"/>
      <c r="O65" s="681"/>
      <c r="P65" s="681"/>
      <c r="Q65" s="681"/>
      <c r="R65" s="681"/>
      <c r="S65" s="681"/>
    </row>
  </sheetData>
  <sheetProtection algorithmName="SHA-512" hashValue="zK7LZh144XhqTgtol8ajJ1wPk7cenCIEu38+OqZCQqpdnQcINLxAEGYN5O3Oh0ZMvMWzevEOOxKyyBMeYFX0/g==" saltValue="0utZ9xGNWyIRd+iHPfys3A==" spinCount="100000" sheet="1" selectLockedCells="1" selectUnlockedCells="1"/>
  <mergeCells count="32">
    <mergeCell ref="A65:B65"/>
    <mergeCell ref="C65:E65"/>
    <mergeCell ref="F65:S65"/>
    <mergeCell ref="N4:S4"/>
    <mergeCell ref="N5:S5"/>
    <mergeCell ref="N6:S6"/>
    <mergeCell ref="A10:B10"/>
    <mergeCell ref="C10:E10"/>
    <mergeCell ref="F10:S10"/>
    <mergeCell ref="A9:B9"/>
    <mergeCell ref="C9:E9"/>
    <mergeCell ref="F9:S9"/>
    <mergeCell ref="A47:B55"/>
    <mergeCell ref="F47:S55"/>
    <mergeCell ref="F56:S64"/>
    <mergeCell ref="A56:B64"/>
    <mergeCell ref="C47:E55"/>
    <mergeCell ref="C56:E64"/>
    <mergeCell ref="Q1:S2"/>
    <mergeCell ref="A3:S3"/>
    <mergeCell ref="A11:B19"/>
    <mergeCell ref="A20:B28"/>
    <mergeCell ref="A38:B46"/>
    <mergeCell ref="F11:S19"/>
    <mergeCell ref="F20:S28"/>
    <mergeCell ref="F38:S46"/>
    <mergeCell ref="C11:E19"/>
    <mergeCell ref="C20:E28"/>
    <mergeCell ref="C38:E46"/>
    <mergeCell ref="A29:B37"/>
    <mergeCell ref="C29:E37"/>
    <mergeCell ref="F29:S37"/>
  </mergeCells>
  <phoneticPr fontId="12"/>
  <printOptions horizontalCentered="1"/>
  <pageMargins left="0.70866141732283472" right="0.70866141732283472" top="0.35433070866141736" bottom="0.35433070866141736" header="0.31496062992125984" footer="0.31496062992125984"/>
  <pageSetup paperSize="9" scale="94"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6" id="{4371D575-05B9-4740-A9AA-5FB434D177AB}">
            <xm:f>B_補助要件適合確認シート!$D$5="○"</xm:f>
            <x14:dxf>
              <font>
                <color theme="1"/>
              </font>
            </x14:dxf>
          </x14:cfRule>
          <xm:sqref>A11:S19</xm:sqref>
        </x14:conditionalFormatting>
        <x14:conditionalFormatting xmlns:xm="http://schemas.microsoft.com/office/excel/2006/main">
          <x14:cfRule type="expression" priority="5" id="{C2A4E681-DA0E-42FA-8D6F-0E55B7FAC90A}">
            <xm:f>B_補助要件適合確認シート!$D$6="○"</xm:f>
            <x14:dxf>
              <font>
                <color theme="1"/>
              </font>
            </x14:dxf>
          </x14:cfRule>
          <xm:sqref>A20:S28</xm:sqref>
        </x14:conditionalFormatting>
        <x14:conditionalFormatting xmlns:xm="http://schemas.microsoft.com/office/excel/2006/main">
          <x14:cfRule type="expression" priority="1" id="{48DCD6D4-2CE5-4200-8B0F-DEC1CD419EEB}">
            <xm:f>B_補助要件適合確認シート!$D$14="○"</xm:f>
            <x14:dxf>
              <font>
                <color theme="1"/>
              </font>
            </x14:dxf>
          </x14:cfRule>
          <xm:sqref>A29:S37</xm:sqref>
        </x14:conditionalFormatting>
        <x14:conditionalFormatting xmlns:xm="http://schemas.microsoft.com/office/excel/2006/main">
          <x14:cfRule type="expression" priority="4" id="{83E92634-8F78-414B-A4FB-C1747AC023FE}">
            <xm:f>B_補助要件適合確認シート!$D$17="○"</xm:f>
            <x14:dxf>
              <font>
                <color theme="1"/>
              </font>
            </x14:dxf>
          </x14:cfRule>
          <xm:sqref>A38:S46</xm:sqref>
        </x14:conditionalFormatting>
        <x14:conditionalFormatting xmlns:xm="http://schemas.microsoft.com/office/excel/2006/main">
          <x14:cfRule type="expression" priority="3" id="{5EDFD395-5D91-40E6-8E18-398408EE6C4C}">
            <xm:f>B_補助要件適合確認シート!$D$22="○"</xm:f>
            <x14:dxf>
              <font>
                <color theme="1"/>
              </font>
            </x14:dxf>
          </x14:cfRule>
          <xm:sqref>A47:S55</xm:sqref>
        </x14:conditionalFormatting>
        <x14:conditionalFormatting xmlns:xm="http://schemas.microsoft.com/office/excel/2006/main">
          <x14:cfRule type="expression" priority="2" id="{26054226-91B0-41D6-A457-0C2057C86022}">
            <xm:f>B_補助要件適合確認シート!$D$24="○"</xm:f>
            <x14:dxf>
              <font>
                <color theme="1"/>
              </font>
            </x14:dxf>
          </x14:cfRule>
          <xm:sqref>A56:S64</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A1:AK57"/>
  <sheetViews>
    <sheetView view="pageBreakPreview" zoomScale="60" zoomScaleNormal="100" workbookViewId="0">
      <selection activeCell="BN44" sqref="BN44"/>
    </sheetView>
  </sheetViews>
  <sheetFormatPr defaultRowHeight="13.5"/>
  <cols>
    <col min="1" max="1" width="3.375" style="90" customWidth="1"/>
    <col min="2" max="27" width="2.5" style="90" customWidth="1"/>
    <col min="28" max="30" width="3.875" style="90" customWidth="1"/>
    <col min="31" max="83" width="2.5" style="90" customWidth="1"/>
    <col min="84" max="16384" width="9" style="90"/>
  </cols>
  <sheetData>
    <row r="1" spans="1:37" ht="13.5" customHeight="1">
      <c r="A1" s="690" t="s">
        <v>1</v>
      </c>
      <c r="B1" s="690"/>
      <c r="C1" s="690"/>
      <c r="D1" s="690"/>
      <c r="E1" s="690"/>
      <c r="F1" s="690"/>
      <c r="G1" s="91"/>
      <c r="H1" s="91"/>
      <c r="I1" s="91"/>
      <c r="J1" s="91"/>
      <c r="K1" s="91"/>
      <c r="L1" s="91"/>
      <c r="M1" s="91"/>
      <c r="N1" s="91"/>
      <c r="O1" s="91"/>
      <c r="P1" s="91"/>
      <c r="Q1" s="91"/>
      <c r="R1" s="91"/>
      <c r="S1" s="91"/>
      <c r="T1" s="91"/>
      <c r="U1" s="91"/>
      <c r="V1" s="91"/>
      <c r="W1" s="91"/>
      <c r="X1" s="91"/>
      <c r="Y1" s="91"/>
      <c r="Z1" s="91"/>
      <c r="AA1" s="91"/>
      <c r="AB1" s="91"/>
      <c r="AC1" s="91"/>
      <c r="AD1" s="91"/>
      <c r="AE1" s="91"/>
      <c r="AF1" s="91"/>
      <c r="AG1" s="91"/>
      <c r="AH1" s="91"/>
      <c r="AI1" s="91"/>
      <c r="AJ1" s="91"/>
    </row>
    <row r="2" spans="1:37" ht="18" customHeight="1">
      <c r="A2" s="91"/>
      <c r="B2" s="706" t="s">
        <v>235</v>
      </c>
      <c r="C2" s="706"/>
      <c r="D2" s="706"/>
      <c r="E2" s="706"/>
      <c r="F2" s="706"/>
      <c r="G2" s="706"/>
      <c r="H2" s="706"/>
      <c r="I2" s="706"/>
      <c r="J2" s="706"/>
      <c r="K2" s="706"/>
      <c r="L2" s="706"/>
      <c r="M2" s="706"/>
      <c r="N2" s="706"/>
      <c r="O2" s="706"/>
      <c r="P2" s="706"/>
      <c r="Q2" s="706"/>
      <c r="R2" s="706"/>
      <c r="S2" s="706"/>
      <c r="T2" s="706"/>
      <c r="U2" s="706"/>
      <c r="V2" s="706"/>
      <c r="W2" s="706"/>
      <c r="X2" s="706"/>
      <c r="Y2" s="706"/>
      <c r="Z2" s="706"/>
      <c r="AA2" s="706"/>
      <c r="AB2" s="706"/>
      <c r="AC2" s="706"/>
      <c r="AD2" s="706"/>
      <c r="AE2" s="706"/>
      <c r="AF2" s="706"/>
      <c r="AG2" s="706"/>
      <c r="AH2" s="706"/>
      <c r="AI2" s="706"/>
      <c r="AJ2" s="91"/>
    </row>
    <row r="3" spans="1:37" ht="13.5" customHeight="1">
      <c r="A3" s="91"/>
      <c r="B3" s="91"/>
      <c r="C3" s="91"/>
      <c r="D3" s="91"/>
      <c r="E3" s="91"/>
      <c r="F3" s="91"/>
      <c r="G3" s="91"/>
      <c r="H3" s="91"/>
      <c r="I3" s="91"/>
      <c r="J3" s="91"/>
      <c r="K3" s="91"/>
      <c r="L3" s="91"/>
      <c r="M3" s="91"/>
      <c r="N3" s="91"/>
      <c r="O3" s="91"/>
      <c r="P3" s="91"/>
      <c r="Q3" s="91"/>
      <c r="R3" s="91"/>
      <c r="S3" s="91"/>
      <c r="T3" s="91"/>
      <c r="U3" s="91"/>
      <c r="V3" s="91"/>
      <c r="W3" s="91"/>
      <c r="X3" s="91"/>
      <c r="Y3" s="91"/>
      <c r="Z3" s="91"/>
      <c r="AA3" s="91"/>
      <c r="AB3" s="707">
        <f>A_基本情報入力シート!D33</f>
        <v>0</v>
      </c>
      <c r="AC3" s="707"/>
      <c r="AD3" s="707"/>
      <c r="AE3" s="707"/>
      <c r="AF3" s="707"/>
      <c r="AG3" s="707"/>
      <c r="AH3" s="707"/>
      <c r="AI3" s="707"/>
      <c r="AJ3" s="707"/>
    </row>
    <row r="4" spans="1:37">
      <c r="A4" s="91"/>
      <c r="B4" s="91"/>
      <c r="C4" s="91"/>
      <c r="D4" s="91"/>
      <c r="E4" s="91"/>
      <c r="F4" s="91"/>
      <c r="G4" s="91"/>
      <c r="H4" s="91"/>
      <c r="I4" s="91"/>
      <c r="J4" s="91"/>
      <c r="K4" s="91"/>
      <c r="L4" s="91"/>
      <c r="M4" s="91"/>
      <c r="N4" s="91"/>
      <c r="O4" s="91"/>
      <c r="P4" s="91"/>
      <c r="Q4" s="91"/>
      <c r="R4" s="91"/>
      <c r="S4" s="91"/>
      <c r="T4" s="91"/>
      <c r="U4" s="91"/>
      <c r="V4" s="91"/>
      <c r="W4" s="91"/>
      <c r="X4" s="91"/>
      <c r="Y4" s="91"/>
      <c r="Z4" s="91"/>
      <c r="AA4" s="91"/>
      <c r="AB4" s="91"/>
      <c r="AC4" s="91"/>
      <c r="AD4" s="91"/>
      <c r="AE4" s="91"/>
      <c r="AF4" s="91"/>
      <c r="AG4" s="91"/>
      <c r="AH4" s="91"/>
      <c r="AI4" s="91"/>
      <c r="AJ4" s="91"/>
    </row>
    <row r="5" spans="1:37">
      <c r="A5" s="91"/>
      <c r="B5" s="91" t="s">
        <v>236</v>
      </c>
      <c r="C5" s="91"/>
      <c r="D5" s="91"/>
      <c r="E5" s="91"/>
      <c r="F5" s="91"/>
      <c r="G5" s="91"/>
      <c r="H5" s="91"/>
      <c r="I5" s="91"/>
      <c r="J5" s="91"/>
      <c r="K5" s="91"/>
      <c r="L5" s="91"/>
      <c r="M5" s="91"/>
      <c r="N5" s="91"/>
      <c r="O5" s="91"/>
      <c r="P5" s="91"/>
      <c r="Q5" s="91"/>
      <c r="R5" s="91"/>
      <c r="S5" s="91"/>
      <c r="T5" s="91"/>
      <c r="U5" s="91"/>
      <c r="V5" s="91"/>
      <c r="W5" s="91"/>
      <c r="X5" s="91"/>
      <c r="Y5" s="91"/>
      <c r="Z5" s="91"/>
      <c r="AA5" s="91"/>
      <c r="AB5" s="91"/>
      <c r="AC5" s="91"/>
      <c r="AD5" s="91"/>
      <c r="AE5" s="91"/>
      <c r="AF5" s="91"/>
      <c r="AG5" s="91"/>
      <c r="AH5" s="91"/>
      <c r="AI5" s="91"/>
      <c r="AJ5" s="91"/>
    </row>
    <row r="6" spans="1:37">
      <c r="A6" s="91"/>
      <c r="B6" s="91"/>
      <c r="C6" s="91"/>
      <c r="D6" s="91"/>
      <c r="E6" s="91"/>
      <c r="F6" s="91"/>
      <c r="G6" s="91"/>
      <c r="H6" s="91"/>
      <c r="I6" s="91"/>
      <c r="J6" s="91"/>
      <c r="K6" s="91"/>
      <c r="L6" s="91"/>
      <c r="M6" s="91"/>
      <c r="N6" s="91"/>
      <c r="O6" s="91"/>
      <c r="P6" s="91"/>
      <c r="Q6" s="91"/>
      <c r="R6" s="91"/>
      <c r="S6" s="91"/>
      <c r="T6" s="91"/>
      <c r="U6" s="708" t="s">
        <v>237</v>
      </c>
      <c r="V6" s="708"/>
      <c r="W6" s="708"/>
      <c r="X6" s="708"/>
      <c r="Y6" s="91"/>
      <c r="Z6" s="91"/>
      <c r="AA6" s="91"/>
      <c r="AB6" s="91"/>
      <c r="AC6" s="91"/>
      <c r="AD6" s="91"/>
      <c r="AE6" s="91"/>
      <c r="AF6" s="91"/>
      <c r="AG6" s="91"/>
      <c r="AH6" s="91"/>
      <c r="AI6" s="91"/>
      <c r="AJ6" s="91"/>
    </row>
    <row r="7" spans="1:37">
      <c r="A7" s="91"/>
      <c r="B7" s="91"/>
      <c r="C7" s="91"/>
      <c r="D7" s="91"/>
      <c r="E7" s="91"/>
      <c r="F7" s="91"/>
      <c r="G7" s="91"/>
      <c r="H7" s="91"/>
      <c r="I7" s="91"/>
      <c r="J7" s="91"/>
      <c r="K7" s="91"/>
      <c r="L7" s="91"/>
      <c r="M7" s="91"/>
      <c r="N7" s="91"/>
      <c r="O7" s="91"/>
      <c r="P7" s="91"/>
      <c r="Q7" s="91"/>
      <c r="R7" s="91"/>
      <c r="S7" s="91"/>
      <c r="T7" s="91"/>
      <c r="U7" s="709" t="s">
        <v>238</v>
      </c>
      <c r="V7" s="709"/>
      <c r="W7" s="709"/>
      <c r="X7" s="709"/>
      <c r="Y7" s="696" t="str">
        <f>A_基本情報入力シート!D15&amp;A_基本情報入力シート!D16</f>
        <v/>
      </c>
      <c r="Z7" s="696"/>
      <c r="AA7" s="696"/>
      <c r="AB7" s="696"/>
      <c r="AC7" s="696"/>
      <c r="AD7" s="696"/>
      <c r="AE7" s="696"/>
      <c r="AF7" s="696"/>
      <c r="AG7" s="696"/>
      <c r="AH7" s="696"/>
      <c r="AI7" s="696"/>
      <c r="AJ7" s="91"/>
    </row>
    <row r="8" spans="1:37">
      <c r="A8" s="91"/>
      <c r="B8" s="91"/>
      <c r="C8" s="91"/>
      <c r="D8" s="91"/>
      <c r="E8" s="91"/>
      <c r="F8" s="91"/>
      <c r="G8" s="91"/>
      <c r="H8" s="91"/>
      <c r="I8" s="91"/>
      <c r="J8" s="91"/>
      <c r="K8" s="91"/>
      <c r="L8" s="91"/>
      <c r="M8" s="91"/>
      <c r="N8" s="91"/>
      <c r="O8" s="91"/>
      <c r="P8" s="91"/>
      <c r="Q8" s="91"/>
      <c r="R8" s="91"/>
      <c r="S8" s="91"/>
      <c r="T8" s="91"/>
      <c r="U8" s="91"/>
      <c r="V8" s="91"/>
      <c r="W8" s="91"/>
      <c r="X8" s="91"/>
      <c r="Y8" s="91"/>
      <c r="Z8" s="91"/>
      <c r="AA8" s="91"/>
      <c r="AB8" s="91"/>
      <c r="AC8" s="91"/>
      <c r="AD8" s="91"/>
      <c r="AE8" s="91"/>
      <c r="AF8" s="91"/>
      <c r="AG8" s="91"/>
      <c r="AH8" s="91"/>
      <c r="AI8" s="91"/>
      <c r="AJ8" s="91"/>
    </row>
    <row r="9" spans="1:37">
      <c r="A9" s="91"/>
      <c r="B9" s="91"/>
      <c r="C9" s="91"/>
      <c r="D9" s="91"/>
      <c r="E9" s="91"/>
      <c r="F9" s="91"/>
      <c r="G9" s="91"/>
      <c r="H9" s="91"/>
      <c r="I9" s="91"/>
      <c r="J9" s="91"/>
      <c r="K9" s="91"/>
      <c r="L9" s="91"/>
      <c r="M9" s="91"/>
      <c r="N9" s="91"/>
      <c r="O9" s="91"/>
      <c r="P9" s="91"/>
      <c r="Q9" s="91"/>
      <c r="R9" s="91"/>
      <c r="S9" s="91"/>
      <c r="T9" s="91"/>
      <c r="U9" s="709" t="s">
        <v>239</v>
      </c>
      <c r="V9" s="709"/>
      <c r="W9" s="709"/>
      <c r="X9" s="709"/>
      <c r="Y9" s="696" t="str">
        <f>A_基本情報入力シート!D13</f>
        <v xml:space="preserve"> 0</v>
      </c>
      <c r="Z9" s="696"/>
      <c r="AA9" s="696"/>
      <c r="AB9" s="696"/>
      <c r="AC9" s="696"/>
      <c r="AD9" s="696"/>
      <c r="AE9" s="696"/>
      <c r="AF9" s="696"/>
      <c r="AG9" s="696"/>
      <c r="AH9" s="696"/>
      <c r="AI9" s="696"/>
      <c r="AJ9" s="91"/>
    </row>
    <row r="10" spans="1:37">
      <c r="A10" s="91"/>
      <c r="B10" s="91"/>
      <c r="C10" s="91"/>
      <c r="D10" s="91"/>
      <c r="E10" s="91"/>
      <c r="F10" s="91"/>
      <c r="G10" s="91"/>
      <c r="H10" s="91"/>
      <c r="I10" s="91"/>
      <c r="J10" s="91"/>
      <c r="K10" s="91"/>
      <c r="L10" s="91"/>
      <c r="M10" s="91"/>
      <c r="N10" s="91"/>
      <c r="O10" s="91"/>
      <c r="P10" s="91"/>
      <c r="Q10" s="91"/>
      <c r="R10" s="91"/>
      <c r="S10" s="91"/>
      <c r="T10" s="91"/>
      <c r="U10" s="710"/>
      <c r="V10" s="710"/>
      <c r="W10" s="710"/>
      <c r="X10" s="710"/>
      <c r="Y10" s="91"/>
      <c r="Z10" s="91"/>
      <c r="AA10" s="91"/>
      <c r="AB10" s="91"/>
      <c r="AC10" s="91"/>
      <c r="AD10" s="91"/>
      <c r="AE10" s="91"/>
      <c r="AF10" s="91"/>
      <c r="AG10" s="91"/>
      <c r="AH10" s="91"/>
      <c r="AI10" s="91"/>
      <c r="AJ10" s="91"/>
    </row>
    <row r="11" spans="1:37">
      <c r="A11" s="91"/>
      <c r="B11" s="91"/>
      <c r="C11" s="91"/>
      <c r="D11" s="91"/>
      <c r="E11" s="91"/>
      <c r="F11" s="91"/>
      <c r="G11" s="91"/>
      <c r="H11" s="91"/>
      <c r="I11" s="91"/>
      <c r="J11" s="91"/>
      <c r="K11" s="91"/>
      <c r="L11" s="91"/>
      <c r="M11" s="91"/>
      <c r="N11" s="91"/>
      <c r="O11" s="91"/>
      <c r="P11" s="91"/>
      <c r="Q11" s="91"/>
      <c r="R11" s="91"/>
      <c r="S11" s="91"/>
      <c r="T11" s="91"/>
      <c r="U11" s="695" t="s">
        <v>240</v>
      </c>
      <c r="V11" s="695"/>
      <c r="W11" s="695"/>
      <c r="X11" s="695"/>
      <c r="Y11" s="696" t="str">
        <f>A_基本情報入力シート!D17&amp;"　"&amp;A_基本情報入力シート!D18</f>
        <v>　</v>
      </c>
      <c r="Z11" s="696"/>
      <c r="AA11" s="696"/>
      <c r="AB11" s="696"/>
      <c r="AC11" s="696"/>
      <c r="AD11" s="696"/>
      <c r="AE11" s="696"/>
      <c r="AF11" s="696"/>
      <c r="AG11" s="696"/>
      <c r="AH11" s="696"/>
      <c r="AI11" s="696"/>
      <c r="AJ11" s="91"/>
    </row>
    <row r="12" spans="1:37" ht="16.5" customHeight="1">
      <c r="A12" s="107"/>
      <c r="B12" s="107"/>
      <c r="C12" s="107"/>
      <c r="D12" s="107"/>
      <c r="E12" s="107"/>
      <c r="F12" s="107"/>
      <c r="G12" s="107"/>
      <c r="H12" s="107"/>
      <c r="I12" s="107"/>
      <c r="J12" s="107"/>
      <c r="K12" s="107"/>
      <c r="L12" s="107"/>
      <c r="M12" s="107"/>
      <c r="N12" s="107"/>
      <c r="O12" s="107"/>
      <c r="P12" s="107"/>
      <c r="Q12" s="107"/>
      <c r="R12" s="107"/>
      <c r="S12" s="107"/>
      <c r="T12" s="107"/>
      <c r="U12" s="107"/>
      <c r="V12" s="107"/>
      <c r="W12" s="107"/>
      <c r="X12" s="107"/>
      <c r="Y12" s="107"/>
      <c r="Z12" s="107"/>
      <c r="AA12" s="107"/>
      <c r="AB12" s="107"/>
      <c r="AC12" s="107"/>
      <c r="AD12" s="107"/>
      <c r="AE12" s="107"/>
      <c r="AF12" s="107"/>
      <c r="AG12" s="107"/>
      <c r="AH12" s="107"/>
      <c r="AI12" s="107"/>
      <c r="AJ12" s="107"/>
    </row>
    <row r="13" spans="1:37">
      <c r="B13" s="697" t="s">
        <v>241</v>
      </c>
      <c r="C13" s="698"/>
      <c r="D13" s="698"/>
      <c r="E13" s="698"/>
      <c r="F13" s="699"/>
      <c r="G13" s="703" t="s">
        <v>242</v>
      </c>
      <c r="H13" s="698"/>
      <c r="I13" s="698"/>
      <c r="J13" s="698"/>
      <c r="K13" s="703" t="s">
        <v>243</v>
      </c>
      <c r="L13" s="698"/>
      <c r="M13" s="698"/>
      <c r="N13" s="698"/>
      <c r="O13" s="703" t="s">
        <v>244</v>
      </c>
      <c r="P13" s="698"/>
      <c r="Q13" s="698"/>
      <c r="R13" s="698"/>
      <c r="S13" s="698"/>
      <c r="T13" s="703" t="s">
        <v>245</v>
      </c>
      <c r="U13" s="698"/>
      <c r="V13" s="698"/>
      <c r="W13" s="698"/>
      <c r="X13" s="698"/>
      <c r="Y13" s="704" t="s">
        <v>246</v>
      </c>
      <c r="Z13" s="704"/>
      <c r="AA13" s="704"/>
      <c r="AB13" s="704"/>
      <c r="AC13" s="704"/>
      <c r="AD13" s="704"/>
      <c r="AE13" s="703" t="s">
        <v>247</v>
      </c>
      <c r="AF13" s="698"/>
      <c r="AG13" s="698"/>
      <c r="AH13" s="698"/>
      <c r="AI13" s="699"/>
    </row>
    <row r="14" spans="1:37" ht="75" customHeight="1">
      <c r="B14" s="700"/>
      <c r="C14" s="701"/>
      <c r="D14" s="701"/>
      <c r="E14" s="701"/>
      <c r="F14" s="702"/>
      <c r="G14" s="700"/>
      <c r="H14" s="701"/>
      <c r="I14" s="701"/>
      <c r="J14" s="701"/>
      <c r="K14" s="700"/>
      <c r="L14" s="701"/>
      <c r="M14" s="701"/>
      <c r="N14" s="701"/>
      <c r="O14" s="700"/>
      <c r="P14" s="701"/>
      <c r="Q14" s="701"/>
      <c r="R14" s="701"/>
      <c r="S14" s="701"/>
      <c r="T14" s="700"/>
      <c r="U14" s="701"/>
      <c r="V14" s="701"/>
      <c r="W14" s="701"/>
      <c r="X14" s="701"/>
      <c r="Y14" s="705" t="s">
        <v>248</v>
      </c>
      <c r="Z14" s="705"/>
      <c r="AA14" s="705"/>
      <c r="AB14" s="92" t="s">
        <v>249</v>
      </c>
      <c r="AC14" s="92" t="s">
        <v>250</v>
      </c>
      <c r="AD14" s="92" t="s">
        <v>251</v>
      </c>
      <c r="AE14" s="700"/>
      <c r="AF14" s="701"/>
      <c r="AG14" s="701"/>
      <c r="AH14" s="701"/>
      <c r="AI14" s="702"/>
    </row>
    <row r="15" spans="1:37" ht="16.5" customHeight="1">
      <c r="A15" s="90">
        <v>1</v>
      </c>
      <c r="B15" s="685"/>
      <c r="C15" s="685"/>
      <c r="D15" s="685"/>
      <c r="E15" s="685"/>
      <c r="F15" s="685"/>
      <c r="G15" s="685"/>
      <c r="H15" s="685"/>
      <c r="I15" s="685"/>
      <c r="J15" s="685"/>
      <c r="K15" s="685"/>
      <c r="L15" s="685"/>
      <c r="M15" s="685"/>
      <c r="N15" s="685"/>
      <c r="O15" s="685"/>
      <c r="P15" s="685"/>
      <c r="Q15" s="685"/>
      <c r="R15" s="685"/>
      <c r="S15" s="685"/>
      <c r="T15" s="685"/>
      <c r="U15" s="685"/>
      <c r="V15" s="685"/>
      <c r="W15" s="685"/>
      <c r="X15" s="685"/>
      <c r="Y15" s="685"/>
      <c r="Z15" s="685"/>
      <c r="AA15" s="685"/>
      <c r="AB15" s="93"/>
      <c r="AC15" s="93"/>
      <c r="AD15" s="93"/>
      <c r="AE15" s="685"/>
      <c r="AF15" s="685"/>
      <c r="AG15" s="685"/>
      <c r="AH15" s="685"/>
      <c r="AI15" s="685"/>
      <c r="AK15" s="90" t="str">
        <f>IF(B15="","",A_基本情報入力シート!$D$13)</f>
        <v/>
      </c>
    </row>
    <row r="16" spans="1:37" ht="16.5" customHeight="1">
      <c r="A16" s="90">
        <v>2</v>
      </c>
      <c r="B16" s="685"/>
      <c r="C16" s="685"/>
      <c r="D16" s="685"/>
      <c r="E16" s="685"/>
      <c r="F16" s="685"/>
      <c r="G16" s="685"/>
      <c r="H16" s="685"/>
      <c r="I16" s="685"/>
      <c r="J16" s="685"/>
      <c r="K16" s="685"/>
      <c r="L16" s="685"/>
      <c r="M16" s="685"/>
      <c r="N16" s="685"/>
      <c r="O16" s="685"/>
      <c r="P16" s="685"/>
      <c r="Q16" s="685"/>
      <c r="R16" s="685"/>
      <c r="S16" s="685"/>
      <c r="T16" s="685"/>
      <c r="U16" s="685"/>
      <c r="V16" s="685"/>
      <c r="W16" s="685"/>
      <c r="X16" s="685"/>
      <c r="Y16" s="685"/>
      <c r="Z16" s="685"/>
      <c r="AA16" s="685"/>
      <c r="AB16" s="93"/>
      <c r="AC16" s="93"/>
      <c r="AD16" s="93"/>
      <c r="AE16" s="685"/>
      <c r="AF16" s="685"/>
      <c r="AG16" s="685"/>
      <c r="AH16" s="685"/>
      <c r="AI16" s="685"/>
      <c r="AK16" s="90" t="str">
        <f>IF(B16="","",A_基本情報入力シート!$D$13)</f>
        <v/>
      </c>
    </row>
    <row r="17" spans="1:37" ht="16.5" customHeight="1">
      <c r="A17" s="90">
        <v>3</v>
      </c>
      <c r="B17" s="685"/>
      <c r="C17" s="685"/>
      <c r="D17" s="685"/>
      <c r="E17" s="685"/>
      <c r="F17" s="685"/>
      <c r="G17" s="685"/>
      <c r="H17" s="685"/>
      <c r="I17" s="685"/>
      <c r="J17" s="685"/>
      <c r="K17" s="685"/>
      <c r="L17" s="685"/>
      <c r="M17" s="685"/>
      <c r="N17" s="685"/>
      <c r="O17" s="685"/>
      <c r="P17" s="685"/>
      <c r="Q17" s="685"/>
      <c r="R17" s="685"/>
      <c r="S17" s="685"/>
      <c r="T17" s="685"/>
      <c r="U17" s="685"/>
      <c r="V17" s="685"/>
      <c r="W17" s="685"/>
      <c r="X17" s="685"/>
      <c r="Y17" s="685"/>
      <c r="Z17" s="685"/>
      <c r="AA17" s="685"/>
      <c r="AB17" s="93"/>
      <c r="AC17" s="93"/>
      <c r="AD17" s="93"/>
      <c r="AE17" s="685"/>
      <c r="AF17" s="685"/>
      <c r="AG17" s="685"/>
      <c r="AH17" s="685"/>
      <c r="AI17" s="685"/>
      <c r="AK17" s="90" t="str">
        <f>IF(B17="","",A_基本情報入力シート!$D$13)</f>
        <v/>
      </c>
    </row>
    <row r="18" spans="1:37" ht="16.5" customHeight="1">
      <c r="A18" s="90">
        <v>4</v>
      </c>
      <c r="B18" s="685"/>
      <c r="C18" s="685"/>
      <c r="D18" s="685"/>
      <c r="E18" s="685"/>
      <c r="F18" s="685"/>
      <c r="G18" s="685"/>
      <c r="H18" s="685"/>
      <c r="I18" s="685"/>
      <c r="J18" s="685"/>
      <c r="K18" s="685"/>
      <c r="L18" s="685"/>
      <c r="M18" s="685"/>
      <c r="N18" s="685"/>
      <c r="O18" s="685"/>
      <c r="P18" s="685"/>
      <c r="Q18" s="685"/>
      <c r="R18" s="685"/>
      <c r="S18" s="685"/>
      <c r="T18" s="685"/>
      <c r="U18" s="685"/>
      <c r="V18" s="685"/>
      <c r="W18" s="685"/>
      <c r="X18" s="685"/>
      <c r="Y18" s="685"/>
      <c r="Z18" s="685"/>
      <c r="AA18" s="685"/>
      <c r="AB18" s="93"/>
      <c r="AC18" s="93"/>
      <c r="AD18" s="93"/>
      <c r="AE18" s="685"/>
      <c r="AF18" s="685"/>
      <c r="AG18" s="685"/>
      <c r="AH18" s="685"/>
      <c r="AI18" s="685"/>
      <c r="AK18" s="90" t="str">
        <f>IF(B18="","",A_基本情報入力シート!$D$13)</f>
        <v/>
      </c>
    </row>
    <row r="19" spans="1:37" ht="16.5" customHeight="1">
      <c r="A19" s="90">
        <v>5</v>
      </c>
      <c r="B19" s="685"/>
      <c r="C19" s="685"/>
      <c r="D19" s="685"/>
      <c r="E19" s="685"/>
      <c r="F19" s="685"/>
      <c r="G19" s="685"/>
      <c r="H19" s="685"/>
      <c r="I19" s="685"/>
      <c r="J19" s="685"/>
      <c r="K19" s="685"/>
      <c r="L19" s="685"/>
      <c r="M19" s="685"/>
      <c r="N19" s="685"/>
      <c r="O19" s="685"/>
      <c r="P19" s="685"/>
      <c r="Q19" s="685"/>
      <c r="R19" s="685"/>
      <c r="S19" s="685"/>
      <c r="T19" s="685"/>
      <c r="U19" s="685"/>
      <c r="V19" s="685"/>
      <c r="W19" s="685"/>
      <c r="X19" s="685"/>
      <c r="Y19" s="685"/>
      <c r="Z19" s="685"/>
      <c r="AA19" s="685"/>
      <c r="AB19" s="93"/>
      <c r="AC19" s="93"/>
      <c r="AD19" s="93"/>
      <c r="AE19" s="685"/>
      <c r="AF19" s="685"/>
      <c r="AG19" s="685"/>
      <c r="AH19" s="685"/>
      <c r="AI19" s="685"/>
      <c r="AK19" s="90" t="str">
        <f>IF(B19="","",A_基本情報入力シート!$D$13)</f>
        <v/>
      </c>
    </row>
    <row r="20" spans="1:37" ht="16.5" customHeight="1">
      <c r="A20" s="90">
        <v>6</v>
      </c>
      <c r="B20" s="685"/>
      <c r="C20" s="685"/>
      <c r="D20" s="685"/>
      <c r="E20" s="685"/>
      <c r="F20" s="685"/>
      <c r="G20" s="685"/>
      <c r="H20" s="685"/>
      <c r="I20" s="685"/>
      <c r="J20" s="685"/>
      <c r="K20" s="685"/>
      <c r="L20" s="685"/>
      <c r="M20" s="685"/>
      <c r="N20" s="685"/>
      <c r="O20" s="685"/>
      <c r="P20" s="685"/>
      <c r="Q20" s="685"/>
      <c r="R20" s="685"/>
      <c r="S20" s="685"/>
      <c r="T20" s="685"/>
      <c r="U20" s="685"/>
      <c r="V20" s="685"/>
      <c r="W20" s="685"/>
      <c r="X20" s="685"/>
      <c r="Y20" s="685"/>
      <c r="Z20" s="685"/>
      <c r="AA20" s="685"/>
      <c r="AB20" s="93"/>
      <c r="AC20" s="93"/>
      <c r="AD20" s="93"/>
      <c r="AE20" s="685"/>
      <c r="AF20" s="685"/>
      <c r="AG20" s="685"/>
      <c r="AH20" s="685"/>
      <c r="AI20" s="685"/>
      <c r="AK20" s="90" t="str">
        <f>IF(B20="","",A_基本情報入力シート!$D$13)</f>
        <v/>
      </c>
    </row>
    <row r="21" spans="1:37" ht="16.5" customHeight="1">
      <c r="A21" s="90">
        <v>7</v>
      </c>
      <c r="B21" s="685"/>
      <c r="C21" s="685"/>
      <c r="D21" s="685"/>
      <c r="E21" s="685"/>
      <c r="F21" s="685"/>
      <c r="G21" s="685"/>
      <c r="H21" s="685"/>
      <c r="I21" s="685"/>
      <c r="J21" s="685"/>
      <c r="K21" s="685"/>
      <c r="L21" s="685"/>
      <c r="M21" s="685"/>
      <c r="N21" s="685"/>
      <c r="O21" s="685"/>
      <c r="P21" s="685"/>
      <c r="Q21" s="685"/>
      <c r="R21" s="685"/>
      <c r="S21" s="685"/>
      <c r="T21" s="685"/>
      <c r="U21" s="685"/>
      <c r="V21" s="685"/>
      <c r="W21" s="685"/>
      <c r="X21" s="685"/>
      <c r="Y21" s="685"/>
      <c r="Z21" s="685"/>
      <c r="AA21" s="685"/>
      <c r="AB21" s="93"/>
      <c r="AC21" s="93"/>
      <c r="AD21" s="93"/>
      <c r="AE21" s="685"/>
      <c r="AF21" s="685"/>
      <c r="AG21" s="685"/>
      <c r="AH21" s="685"/>
      <c r="AI21" s="685"/>
      <c r="AK21" s="90" t="str">
        <f>IF(B21="","",A_基本情報入力シート!$D$13)</f>
        <v/>
      </c>
    </row>
    <row r="22" spans="1:37" ht="16.5" customHeight="1">
      <c r="A22" s="90">
        <v>8</v>
      </c>
      <c r="B22" s="685"/>
      <c r="C22" s="685"/>
      <c r="D22" s="685"/>
      <c r="E22" s="685"/>
      <c r="F22" s="685"/>
      <c r="G22" s="685"/>
      <c r="H22" s="685"/>
      <c r="I22" s="685"/>
      <c r="J22" s="685"/>
      <c r="K22" s="685"/>
      <c r="L22" s="685"/>
      <c r="M22" s="685"/>
      <c r="N22" s="685"/>
      <c r="O22" s="685"/>
      <c r="P22" s="685"/>
      <c r="Q22" s="685"/>
      <c r="R22" s="685"/>
      <c r="S22" s="685"/>
      <c r="T22" s="685"/>
      <c r="U22" s="685"/>
      <c r="V22" s="685"/>
      <c r="W22" s="685"/>
      <c r="X22" s="685"/>
      <c r="Y22" s="685"/>
      <c r="Z22" s="685"/>
      <c r="AA22" s="685"/>
      <c r="AB22" s="93"/>
      <c r="AC22" s="93"/>
      <c r="AD22" s="93"/>
      <c r="AE22" s="685"/>
      <c r="AF22" s="685"/>
      <c r="AG22" s="685"/>
      <c r="AH22" s="685"/>
      <c r="AI22" s="685"/>
      <c r="AK22" s="90" t="str">
        <f>IF(B22="","",A_基本情報入力シート!$D$13)</f>
        <v/>
      </c>
    </row>
    <row r="23" spans="1:37" ht="16.5" customHeight="1">
      <c r="A23" s="90">
        <v>9</v>
      </c>
      <c r="B23" s="685"/>
      <c r="C23" s="685"/>
      <c r="D23" s="685"/>
      <c r="E23" s="685"/>
      <c r="F23" s="685"/>
      <c r="G23" s="685"/>
      <c r="H23" s="685"/>
      <c r="I23" s="685"/>
      <c r="J23" s="685"/>
      <c r="K23" s="685"/>
      <c r="L23" s="685"/>
      <c r="M23" s="685"/>
      <c r="N23" s="685"/>
      <c r="O23" s="685"/>
      <c r="P23" s="685"/>
      <c r="Q23" s="685"/>
      <c r="R23" s="685"/>
      <c r="S23" s="685"/>
      <c r="T23" s="685"/>
      <c r="U23" s="685"/>
      <c r="V23" s="685"/>
      <c r="W23" s="685"/>
      <c r="X23" s="685"/>
      <c r="Y23" s="685"/>
      <c r="Z23" s="685"/>
      <c r="AA23" s="685"/>
      <c r="AB23" s="93"/>
      <c r="AC23" s="93"/>
      <c r="AD23" s="93"/>
      <c r="AE23" s="685"/>
      <c r="AF23" s="685"/>
      <c r="AG23" s="685"/>
      <c r="AH23" s="685"/>
      <c r="AI23" s="685"/>
      <c r="AK23" s="90" t="str">
        <f>IF(B23="","",A_基本情報入力シート!$D$13)</f>
        <v/>
      </c>
    </row>
    <row r="24" spans="1:37" ht="16.5" customHeight="1">
      <c r="A24" s="90">
        <v>10</v>
      </c>
      <c r="B24" s="685"/>
      <c r="C24" s="685"/>
      <c r="D24" s="685"/>
      <c r="E24" s="685"/>
      <c r="F24" s="685"/>
      <c r="G24" s="685"/>
      <c r="H24" s="685"/>
      <c r="I24" s="685"/>
      <c r="J24" s="685"/>
      <c r="K24" s="685"/>
      <c r="L24" s="685"/>
      <c r="M24" s="685"/>
      <c r="N24" s="685"/>
      <c r="O24" s="685"/>
      <c r="P24" s="685"/>
      <c r="Q24" s="685"/>
      <c r="R24" s="685"/>
      <c r="S24" s="685"/>
      <c r="T24" s="685"/>
      <c r="U24" s="685"/>
      <c r="V24" s="685"/>
      <c r="W24" s="685"/>
      <c r="X24" s="685"/>
      <c r="Y24" s="685"/>
      <c r="Z24" s="685"/>
      <c r="AA24" s="685"/>
      <c r="AB24" s="93"/>
      <c r="AC24" s="93"/>
      <c r="AD24" s="93"/>
      <c r="AE24" s="685"/>
      <c r="AF24" s="685"/>
      <c r="AG24" s="685"/>
      <c r="AH24" s="685"/>
      <c r="AI24" s="685"/>
      <c r="AK24" s="90" t="str">
        <f>IF(B24="","",A_基本情報入力シート!$D$13)</f>
        <v/>
      </c>
    </row>
    <row r="25" spans="1:37" ht="16.5" customHeight="1">
      <c r="A25" s="90">
        <v>11</v>
      </c>
      <c r="B25" s="685"/>
      <c r="C25" s="685"/>
      <c r="D25" s="685"/>
      <c r="E25" s="685"/>
      <c r="F25" s="685"/>
      <c r="G25" s="685"/>
      <c r="H25" s="685"/>
      <c r="I25" s="685"/>
      <c r="J25" s="685"/>
      <c r="K25" s="685"/>
      <c r="L25" s="685"/>
      <c r="M25" s="685"/>
      <c r="N25" s="685"/>
      <c r="O25" s="685"/>
      <c r="P25" s="685"/>
      <c r="Q25" s="685"/>
      <c r="R25" s="685"/>
      <c r="S25" s="685"/>
      <c r="T25" s="685"/>
      <c r="U25" s="685"/>
      <c r="V25" s="685"/>
      <c r="W25" s="685"/>
      <c r="X25" s="685"/>
      <c r="Y25" s="685"/>
      <c r="Z25" s="685"/>
      <c r="AA25" s="685"/>
      <c r="AB25" s="93"/>
      <c r="AC25" s="93"/>
      <c r="AD25" s="93"/>
      <c r="AE25" s="685"/>
      <c r="AF25" s="685"/>
      <c r="AG25" s="685"/>
      <c r="AH25" s="685"/>
      <c r="AI25" s="685"/>
      <c r="AK25" s="90" t="str">
        <f>IF(B25="","",A_基本情報入力シート!$D$13)</f>
        <v/>
      </c>
    </row>
    <row r="26" spans="1:37" ht="16.5" customHeight="1">
      <c r="A26" s="90">
        <v>12</v>
      </c>
      <c r="B26" s="685"/>
      <c r="C26" s="685"/>
      <c r="D26" s="685"/>
      <c r="E26" s="685"/>
      <c r="F26" s="685"/>
      <c r="G26" s="685"/>
      <c r="H26" s="685"/>
      <c r="I26" s="685"/>
      <c r="J26" s="685"/>
      <c r="K26" s="685"/>
      <c r="L26" s="685"/>
      <c r="M26" s="685"/>
      <c r="N26" s="685"/>
      <c r="O26" s="685"/>
      <c r="P26" s="685"/>
      <c r="Q26" s="685"/>
      <c r="R26" s="685"/>
      <c r="S26" s="685"/>
      <c r="T26" s="685"/>
      <c r="U26" s="685"/>
      <c r="V26" s="685"/>
      <c r="W26" s="685"/>
      <c r="X26" s="685"/>
      <c r="Y26" s="685"/>
      <c r="Z26" s="685"/>
      <c r="AA26" s="685"/>
      <c r="AB26" s="93"/>
      <c r="AC26" s="93"/>
      <c r="AD26" s="93"/>
      <c r="AE26" s="685"/>
      <c r="AF26" s="685"/>
      <c r="AG26" s="685"/>
      <c r="AH26" s="685"/>
      <c r="AI26" s="685"/>
      <c r="AK26" s="90" t="str">
        <f>IF(B26="","",A_基本情報入力シート!$D$13)</f>
        <v/>
      </c>
    </row>
    <row r="27" spans="1:37" ht="16.5" customHeight="1">
      <c r="A27" s="90">
        <v>13</v>
      </c>
      <c r="B27" s="685"/>
      <c r="C27" s="685"/>
      <c r="D27" s="685"/>
      <c r="E27" s="685"/>
      <c r="F27" s="685"/>
      <c r="G27" s="685"/>
      <c r="H27" s="685"/>
      <c r="I27" s="685"/>
      <c r="J27" s="685"/>
      <c r="K27" s="685"/>
      <c r="L27" s="685"/>
      <c r="M27" s="685"/>
      <c r="N27" s="685"/>
      <c r="O27" s="685"/>
      <c r="P27" s="685"/>
      <c r="Q27" s="685"/>
      <c r="R27" s="685"/>
      <c r="S27" s="685"/>
      <c r="T27" s="685"/>
      <c r="U27" s="685"/>
      <c r="V27" s="685"/>
      <c r="W27" s="685"/>
      <c r="X27" s="685"/>
      <c r="Y27" s="685"/>
      <c r="Z27" s="685"/>
      <c r="AA27" s="685"/>
      <c r="AB27" s="93"/>
      <c r="AC27" s="93"/>
      <c r="AD27" s="93"/>
      <c r="AE27" s="685"/>
      <c r="AF27" s="685"/>
      <c r="AG27" s="685"/>
      <c r="AH27" s="685"/>
      <c r="AI27" s="685"/>
      <c r="AK27" s="90" t="str">
        <f>IF(B27="","",A_基本情報入力シート!$D$13)</f>
        <v/>
      </c>
    </row>
    <row r="28" spans="1:37" ht="16.5" customHeight="1">
      <c r="A28" s="90">
        <v>14</v>
      </c>
      <c r="B28" s="685"/>
      <c r="C28" s="685"/>
      <c r="D28" s="685"/>
      <c r="E28" s="685"/>
      <c r="F28" s="685"/>
      <c r="G28" s="685"/>
      <c r="H28" s="685"/>
      <c r="I28" s="685"/>
      <c r="J28" s="685"/>
      <c r="K28" s="685"/>
      <c r="L28" s="685"/>
      <c r="M28" s="685"/>
      <c r="N28" s="685"/>
      <c r="O28" s="685"/>
      <c r="P28" s="685"/>
      <c r="Q28" s="685"/>
      <c r="R28" s="685"/>
      <c r="S28" s="685"/>
      <c r="T28" s="685"/>
      <c r="U28" s="685"/>
      <c r="V28" s="685"/>
      <c r="W28" s="685"/>
      <c r="X28" s="685"/>
      <c r="Y28" s="685"/>
      <c r="Z28" s="685"/>
      <c r="AA28" s="685"/>
      <c r="AB28" s="93"/>
      <c r="AC28" s="93"/>
      <c r="AD28" s="93"/>
      <c r="AE28" s="685"/>
      <c r="AF28" s="685"/>
      <c r="AG28" s="685"/>
      <c r="AH28" s="685"/>
      <c r="AI28" s="685"/>
      <c r="AK28" s="90" t="str">
        <f>IF(B28="","",A_基本情報入力シート!$D$13)</f>
        <v/>
      </c>
    </row>
    <row r="29" spans="1:37" ht="16.5" customHeight="1">
      <c r="A29" s="90">
        <v>15</v>
      </c>
      <c r="B29" s="685"/>
      <c r="C29" s="685"/>
      <c r="D29" s="685"/>
      <c r="E29" s="685"/>
      <c r="F29" s="685"/>
      <c r="G29" s="685"/>
      <c r="H29" s="685"/>
      <c r="I29" s="685"/>
      <c r="J29" s="685"/>
      <c r="K29" s="685"/>
      <c r="L29" s="685"/>
      <c r="M29" s="685"/>
      <c r="N29" s="685"/>
      <c r="O29" s="685"/>
      <c r="P29" s="685"/>
      <c r="Q29" s="685"/>
      <c r="R29" s="685"/>
      <c r="S29" s="685"/>
      <c r="T29" s="685"/>
      <c r="U29" s="685"/>
      <c r="V29" s="685"/>
      <c r="W29" s="685"/>
      <c r="X29" s="685"/>
      <c r="Y29" s="685"/>
      <c r="Z29" s="685"/>
      <c r="AA29" s="685"/>
      <c r="AB29" s="93"/>
      <c r="AC29" s="93"/>
      <c r="AD29" s="93"/>
      <c r="AE29" s="685"/>
      <c r="AF29" s="685"/>
      <c r="AG29" s="685"/>
      <c r="AH29" s="685"/>
      <c r="AI29" s="685"/>
      <c r="AK29" s="90" t="str">
        <f>IF(B29="","",A_基本情報入力シート!$D$13)</f>
        <v/>
      </c>
    </row>
    <row r="30" spans="1:37" ht="16.5" customHeight="1">
      <c r="A30" s="90">
        <v>16</v>
      </c>
      <c r="B30" s="685"/>
      <c r="C30" s="685"/>
      <c r="D30" s="685"/>
      <c r="E30" s="685"/>
      <c r="F30" s="685"/>
      <c r="G30" s="685"/>
      <c r="H30" s="685"/>
      <c r="I30" s="685"/>
      <c r="J30" s="685"/>
      <c r="K30" s="685"/>
      <c r="L30" s="685"/>
      <c r="M30" s="685"/>
      <c r="N30" s="685"/>
      <c r="O30" s="685"/>
      <c r="P30" s="685"/>
      <c r="Q30" s="685"/>
      <c r="R30" s="685"/>
      <c r="S30" s="685"/>
      <c r="T30" s="685"/>
      <c r="U30" s="685"/>
      <c r="V30" s="685"/>
      <c r="W30" s="685"/>
      <c r="X30" s="685"/>
      <c r="Y30" s="685"/>
      <c r="Z30" s="685"/>
      <c r="AA30" s="685"/>
      <c r="AB30" s="93"/>
      <c r="AC30" s="93"/>
      <c r="AD30" s="93"/>
      <c r="AE30" s="685"/>
      <c r="AF30" s="685"/>
      <c r="AG30" s="685"/>
      <c r="AH30" s="685"/>
      <c r="AI30" s="685"/>
      <c r="AK30" s="90" t="str">
        <f>IF(B30="","",A_基本情報入力シート!$D$13)</f>
        <v/>
      </c>
    </row>
    <row r="31" spans="1:37" ht="16.5" customHeight="1">
      <c r="A31" s="90">
        <v>17</v>
      </c>
      <c r="B31" s="685"/>
      <c r="C31" s="685"/>
      <c r="D31" s="685"/>
      <c r="E31" s="685"/>
      <c r="F31" s="685"/>
      <c r="G31" s="685"/>
      <c r="H31" s="685"/>
      <c r="I31" s="685"/>
      <c r="J31" s="685"/>
      <c r="K31" s="685"/>
      <c r="L31" s="685"/>
      <c r="M31" s="685"/>
      <c r="N31" s="685"/>
      <c r="O31" s="685"/>
      <c r="P31" s="685"/>
      <c r="Q31" s="685"/>
      <c r="R31" s="685"/>
      <c r="S31" s="685"/>
      <c r="T31" s="685"/>
      <c r="U31" s="685"/>
      <c r="V31" s="685"/>
      <c r="W31" s="685"/>
      <c r="X31" s="685"/>
      <c r="Y31" s="685"/>
      <c r="Z31" s="685"/>
      <c r="AA31" s="685"/>
      <c r="AB31" s="93"/>
      <c r="AC31" s="93"/>
      <c r="AD31" s="93"/>
      <c r="AE31" s="685"/>
      <c r="AF31" s="685"/>
      <c r="AG31" s="685"/>
      <c r="AH31" s="685"/>
      <c r="AI31" s="685"/>
      <c r="AK31" s="90" t="str">
        <f>IF(B31="","",A_基本情報入力シート!$D$13)</f>
        <v/>
      </c>
    </row>
    <row r="32" spans="1:37" ht="16.5" customHeight="1">
      <c r="A32" s="90">
        <v>18</v>
      </c>
      <c r="B32" s="685"/>
      <c r="C32" s="685"/>
      <c r="D32" s="685"/>
      <c r="E32" s="685"/>
      <c r="F32" s="685"/>
      <c r="G32" s="685"/>
      <c r="H32" s="685"/>
      <c r="I32" s="685"/>
      <c r="J32" s="685"/>
      <c r="K32" s="685"/>
      <c r="L32" s="685"/>
      <c r="M32" s="685"/>
      <c r="N32" s="685"/>
      <c r="O32" s="685"/>
      <c r="P32" s="685"/>
      <c r="Q32" s="685"/>
      <c r="R32" s="685"/>
      <c r="S32" s="685"/>
      <c r="T32" s="685"/>
      <c r="U32" s="685"/>
      <c r="V32" s="685"/>
      <c r="W32" s="685"/>
      <c r="X32" s="685"/>
      <c r="Y32" s="685"/>
      <c r="Z32" s="685"/>
      <c r="AA32" s="685"/>
      <c r="AB32" s="93"/>
      <c r="AC32" s="93"/>
      <c r="AD32" s="93"/>
      <c r="AE32" s="685"/>
      <c r="AF32" s="685"/>
      <c r="AG32" s="685"/>
      <c r="AH32" s="685"/>
      <c r="AI32" s="685"/>
      <c r="AK32" s="90" t="str">
        <f>IF(B32="","",A_基本情報入力シート!$D$13)</f>
        <v/>
      </c>
    </row>
    <row r="33" spans="1:37" ht="16.5" customHeight="1">
      <c r="A33" s="90">
        <v>19</v>
      </c>
      <c r="B33" s="685"/>
      <c r="C33" s="685"/>
      <c r="D33" s="685"/>
      <c r="E33" s="685"/>
      <c r="F33" s="685"/>
      <c r="G33" s="685"/>
      <c r="H33" s="685"/>
      <c r="I33" s="685"/>
      <c r="J33" s="685"/>
      <c r="K33" s="685"/>
      <c r="L33" s="685"/>
      <c r="M33" s="685"/>
      <c r="N33" s="685"/>
      <c r="O33" s="685"/>
      <c r="P33" s="685"/>
      <c r="Q33" s="685"/>
      <c r="R33" s="685"/>
      <c r="S33" s="685"/>
      <c r="T33" s="685"/>
      <c r="U33" s="685"/>
      <c r="V33" s="685"/>
      <c r="W33" s="685"/>
      <c r="X33" s="685"/>
      <c r="Y33" s="685"/>
      <c r="Z33" s="685"/>
      <c r="AA33" s="685"/>
      <c r="AB33" s="93"/>
      <c r="AC33" s="93"/>
      <c r="AD33" s="93"/>
      <c r="AE33" s="685"/>
      <c r="AF33" s="685"/>
      <c r="AG33" s="685"/>
      <c r="AH33" s="685"/>
      <c r="AI33" s="685"/>
      <c r="AK33" s="90" t="str">
        <f>IF(B33="","",A_基本情報入力シート!$D$13)</f>
        <v/>
      </c>
    </row>
    <row r="34" spans="1:37" ht="16.5" customHeight="1">
      <c r="A34" s="90">
        <v>20</v>
      </c>
      <c r="B34" s="685"/>
      <c r="C34" s="685"/>
      <c r="D34" s="685"/>
      <c r="E34" s="685"/>
      <c r="F34" s="685"/>
      <c r="G34" s="685"/>
      <c r="H34" s="685"/>
      <c r="I34" s="685"/>
      <c r="J34" s="685"/>
      <c r="K34" s="685"/>
      <c r="L34" s="685"/>
      <c r="M34" s="685"/>
      <c r="N34" s="685"/>
      <c r="O34" s="685"/>
      <c r="P34" s="685"/>
      <c r="Q34" s="685"/>
      <c r="R34" s="685"/>
      <c r="S34" s="685"/>
      <c r="T34" s="685"/>
      <c r="U34" s="685"/>
      <c r="V34" s="685"/>
      <c r="W34" s="685"/>
      <c r="X34" s="685"/>
      <c r="Y34" s="685"/>
      <c r="Z34" s="685"/>
      <c r="AA34" s="685"/>
      <c r="AB34" s="93"/>
      <c r="AC34" s="93"/>
      <c r="AD34" s="93"/>
      <c r="AE34" s="685"/>
      <c r="AF34" s="685"/>
      <c r="AG34" s="685"/>
      <c r="AH34" s="685"/>
      <c r="AI34" s="685"/>
      <c r="AK34" s="90" t="str">
        <f>IF(B34="","",A_基本情報入力シート!$D$13)</f>
        <v/>
      </c>
    </row>
    <row r="35" spans="1:37" ht="16.5" customHeight="1">
      <c r="A35" s="90">
        <v>21</v>
      </c>
      <c r="B35" s="685"/>
      <c r="C35" s="685"/>
      <c r="D35" s="685"/>
      <c r="E35" s="685"/>
      <c r="F35" s="685"/>
      <c r="G35" s="685"/>
      <c r="H35" s="685"/>
      <c r="I35" s="685"/>
      <c r="J35" s="685"/>
      <c r="K35" s="685"/>
      <c r="L35" s="685"/>
      <c r="M35" s="685"/>
      <c r="N35" s="685"/>
      <c r="O35" s="685"/>
      <c r="P35" s="685"/>
      <c r="Q35" s="685"/>
      <c r="R35" s="685"/>
      <c r="S35" s="685"/>
      <c r="T35" s="685"/>
      <c r="U35" s="685"/>
      <c r="V35" s="685"/>
      <c r="W35" s="685"/>
      <c r="X35" s="685"/>
      <c r="Y35" s="685"/>
      <c r="Z35" s="685"/>
      <c r="AA35" s="685"/>
      <c r="AB35" s="93"/>
      <c r="AC35" s="93"/>
      <c r="AD35" s="93"/>
      <c r="AE35" s="685"/>
      <c r="AF35" s="685"/>
      <c r="AG35" s="685"/>
      <c r="AH35" s="685"/>
      <c r="AI35" s="685"/>
      <c r="AK35" s="90" t="str">
        <f>IF(B35="","",A_基本情報入力シート!$D$13)</f>
        <v/>
      </c>
    </row>
    <row r="36" spans="1:37" ht="16.5" customHeight="1">
      <c r="A36" s="90">
        <v>22</v>
      </c>
      <c r="B36" s="685"/>
      <c r="C36" s="685"/>
      <c r="D36" s="685"/>
      <c r="E36" s="685"/>
      <c r="F36" s="685"/>
      <c r="G36" s="685"/>
      <c r="H36" s="685"/>
      <c r="I36" s="685"/>
      <c r="J36" s="685"/>
      <c r="K36" s="685"/>
      <c r="L36" s="685"/>
      <c r="M36" s="685"/>
      <c r="N36" s="685"/>
      <c r="O36" s="685"/>
      <c r="P36" s="685"/>
      <c r="Q36" s="685"/>
      <c r="R36" s="685"/>
      <c r="S36" s="685"/>
      <c r="T36" s="685"/>
      <c r="U36" s="685"/>
      <c r="V36" s="685"/>
      <c r="W36" s="685"/>
      <c r="X36" s="685"/>
      <c r="Y36" s="685"/>
      <c r="Z36" s="685"/>
      <c r="AA36" s="685"/>
      <c r="AB36" s="93"/>
      <c r="AC36" s="93"/>
      <c r="AD36" s="93"/>
      <c r="AE36" s="685"/>
      <c r="AF36" s="685"/>
      <c r="AG36" s="685"/>
      <c r="AH36" s="685"/>
      <c r="AI36" s="685"/>
      <c r="AK36" s="90" t="str">
        <f>IF(B36="","",A_基本情報入力シート!$D$13)</f>
        <v/>
      </c>
    </row>
    <row r="37" spans="1:37" ht="16.5" customHeight="1">
      <c r="A37" s="90">
        <v>23</v>
      </c>
      <c r="B37" s="685"/>
      <c r="C37" s="685"/>
      <c r="D37" s="685"/>
      <c r="E37" s="685"/>
      <c r="F37" s="685"/>
      <c r="G37" s="685"/>
      <c r="H37" s="685"/>
      <c r="I37" s="685"/>
      <c r="J37" s="685"/>
      <c r="K37" s="685"/>
      <c r="L37" s="685"/>
      <c r="M37" s="685"/>
      <c r="N37" s="685"/>
      <c r="O37" s="685"/>
      <c r="P37" s="685"/>
      <c r="Q37" s="685"/>
      <c r="R37" s="685"/>
      <c r="S37" s="685"/>
      <c r="T37" s="685"/>
      <c r="U37" s="685"/>
      <c r="V37" s="685"/>
      <c r="W37" s="685"/>
      <c r="X37" s="685"/>
      <c r="Y37" s="685"/>
      <c r="Z37" s="685"/>
      <c r="AA37" s="685"/>
      <c r="AB37" s="93"/>
      <c r="AC37" s="93"/>
      <c r="AD37" s="93"/>
      <c r="AE37" s="685"/>
      <c r="AF37" s="685"/>
      <c r="AG37" s="685"/>
      <c r="AH37" s="685"/>
      <c r="AI37" s="685"/>
      <c r="AK37" s="90" t="str">
        <f>IF(B37="","",A_基本情報入力シート!$D$13)</f>
        <v/>
      </c>
    </row>
    <row r="38" spans="1:37" ht="16.5" customHeight="1">
      <c r="A38" s="90">
        <v>24</v>
      </c>
      <c r="B38" s="685"/>
      <c r="C38" s="685"/>
      <c r="D38" s="685"/>
      <c r="E38" s="685"/>
      <c r="F38" s="685"/>
      <c r="G38" s="685"/>
      <c r="H38" s="685"/>
      <c r="I38" s="685"/>
      <c r="J38" s="685"/>
      <c r="K38" s="685"/>
      <c r="L38" s="685"/>
      <c r="M38" s="685"/>
      <c r="N38" s="685"/>
      <c r="O38" s="685"/>
      <c r="P38" s="685"/>
      <c r="Q38" s="685"/>
      <c r="R38" s="685"/>
      <c r="S38" s="685"/>
      <c r="T38" s="685"/>
      <c r="U38" s="685"/>
      <c r="V38" s="685"/>
      <c r="W38" s="685"/>
      <c r="X38" s="685"/>
      <c r="Y38" s="685"/>
      <c r="Z38" s="685"/>
      <c r="AA38" s="685"/>
      <c r="AB38" s="93"/>
      <c r="AC38" s="93"/>
      <c r="AD38" s="93"/>
      <c r="AE38" s="685"/>
      <c r="AF38" s="685"/>
      <c r="AG38" s="685"/>
      <c r="AH38" s="685"/>
      <c r="AI38" s="685"/>
      <c r="AK38" s="90" t="str">
        <f>IF(B38="","",A_基本情報入力シート!$D$13)</f>
        <v/>
      </c>
    </row>
    <row r="39" spans="1:37" ht="16.5" customHeight="1">
      <c r="A39" s="90">
        <v>25</v>
      </c>
      <c r="B39" s="685"/>
      <c r="C39" s="685"/>
      <c r="D39" s="685"/>
      <c r="E39" s="685"/>
      <c r="F39" s="685"/>
      <c r="G39" s="685"/>
      <c r="H39" s="685"/>
      <c r="I39" s="685"/>
      <c r="J39" s="685"/>
      <c r="K39" s="685"/>
      <c r="L39" s="685"/>
      <c r="M39" s="685"/>
      <c r="N39" s="685"/>
      <c r="O39" s="685"/>
      <c r="P39" s="685"/>
      <c r="Q39" s="685"/>
      <c r="R39" s="685"/>
      <c r="S39" s="685"/>
      <c r="T39" s="685"/>
      <c r="U39" s="685"/>
      <c r="V39" s="685"/>
      <c r="W39" s="685"/>
      <c r="X39" s="685"/>
      <c r="Y39" s="685"/>
      <c r="Z39" s="685"/>
      <c r="AA39" s="685"/>
      <c r="AB39" s="93"/>
      <c r="AC39" s="93"/>
      <c r="AD39" s="93"/>
      <c r="AE39" s="685"/>
      <c r="AF39" s="685"/>
      <c r="AG39" s="685"/>
      <c r="AH39" s="685"/>
      <c r="AI39" s="685"/>
      <c r="AK39" s="90" t="str">
        <f>IF(B39="","",A_基本情報入力シート!$D$13)</f>
        <v/>
      </c>
    </row>
    <row r="40" spans="1:37" ht="16.5" customHeight="1">
      <c r="A40" s="90">
        <v>26</v>
      </c>
      <c r="B40" s="685"/>
      <c r="C40" s="685"/>
      <c r="D40" s="685"/>
      <c r="E40" s="685"/>
      <c r="F40" s="685"/>
      <c r="G40" s="685"/>
      <c r="H40" s="685"/>
      <c r="I40" s="685"/>
      <c r="J40" s="685"/>
      <c r="K40" s="685"/>
      <c r="L40" s="685"/>
      <c r="M40" s="685"/>
      <c r="N40" s="685"/>
      <c r="O40" s="685"/>
      <c r="P40" s="685"/>
      <c r="Q40" s="685"/>
      <c r="R40" s="685"/>
      <c r="S40" s="685"/>
      <c r="T40" s="685"/>
      <c r="U40" s="685"/>
      <c r="V40" s="685"/>
      <c r="W40" s="685"/>
      <c r="X40" s="685"/>
      <c r="Y40" s="685"/>
      <c r="Z40" s="685"/>
      <c r="AA40" s="685"/>
      <c r="AB40" s="93"/>
      <c r="AC40" s="93"/>
      <c r="AD40" s="93"/>
      <c r="AE40" s="685"/>
      <c r="AF40" s="685"/>
      <c r="AG40" s="685"/>
      <c r="AH40" s="685"/>
      <c r="AI40" s="685"/>
      <c r="AK40" s="90" t="str">
        <f>IF(B40="","",A_基本情報入力シート!$D$13)</f>
        <v/>
      </c>
    </row>
    <row r="41" spans="1:37" ht="16.5" customHeight="1">
      <c r="A41" s="90">
        <v>27</v>
      </c>
      <c r="B41" s="685"/>
      <c r="C41" s="685"/>
      <c r="D41" s="685"/>
      <c r="E41" s="685"/>
      <c r="F41" s="685"/>
      <c r="G41" s="685"/>
      <c r="H41" s="685"/>
      <c r="I41" s="685"/>
      <c r="J41" s="685"/>
      <c r="K41" s="685"/>
      <c r="L41" s="685"/>
      <c r="M41" s="685"/>
      <c r="N41" s="685"/>
      <c r="O41" s="685"/>
      <c r="P41" s="685"/>
      <c r="Q41" s="685"/>
      <c r="R41" s="685"/>
      <c r="S41" s="685"/>
      <c r="T41" s="685"/>
      <c r="U41" s="685"/>
      <c r="V41" s="685"/>
      <c r="W41" s="685"/>
      <c r="X41" s="685"/>
      <c r="Y41" s="685"/>
      <c r="Z41" s="685"/>
      <c r="AA41" s="685"/>
      <c r="AB41" s="93"/>
      <c r="AC41" s="93"/>
      <c r="AD41" s="93"/>
      <c r="AE41" s="685"/>
      <c r="AF41" s="685"/>
      <c r="AG41" s="685"/>
      <c r="AH41" s="685"/>
      <c r="AI41" s="685"/>
      <c r="AK41" s="90" t="str">
        <f>IF(B41="","",A_基本情報入力シート!$D$13)</f>
        <v/>
      </c>
    </row>
    <row r="42" spans="1:37" ht="16.5" customHeight="1">
      <c r="A42" s="90">
        <v>28</v>
      </c>
      <c r="B42" s="685"/>
      <c r="C42" s="685"/>
      <c r="D42" s="685"/>
      <c r="E42" s="685"/>
      <c r="F42" s="685"/>
      <c r="G42" s="685"/>
      <c r="H42" s="685"/>
      <c r="I42" s="685"/>
      <c r="J42" s="685"/>
      <c r="K42" s="685"/>
      <c r="L42" s="685"/>
      <c r="M42" s="685"/>
      <c r="N42" s="685"/>
      <c r="O42" s="685"/>
      <c r="P42" s="685"/>
      <c r="Q42" s="685"/>
      <c r="R42" s="685"/>
      <c r="S42" s="685"/>
      <c r="T42" s="685"/>
      <c r="U42" s="685"/>
      <c r="V42" s="685"/>
      <c r="W42" s="685"/>
      <c r="X42" s="685"/>
      <c r="Y42" s="685"/>
      <c r="Z42" s="685"/>
      <c r="AA42" s="685"/>
      <c r="AB42" s="93"/>
      <c r="AC42" s="93"/>
      <c r="AD42" s="93"/>
      <c r="AE42" s="685"/>
      <c r="AF42" s="685"/>
      <c r="AG42" s="685"/>
      <c r="AH42" s="685"/>
      <c r="AI42" s="685"/>
      <c r="AK42" s="90" t="str">
        <f>IF(B42="","",A_基本情報入力シート!$D$13)</f>
        <v/>
      </c>
    </row>
    <row r="43" spans="1:37" ht="16.5" customHeight="1">
      <c r="A43" s="90">
        <v>29</v>
      </c>
      <c r="B43" s="685"/>
      <c r="C43" s="685"/>
      <c r="D43" s="685"/>
      <c r="E43" s="685"/>
      <c r="F43" s="685"/>
      <c r="G43" s="685"/>
      <c r="H43" s="685"/>
      <c r="I43" s="685"/>
      <c r="J43" s="685"/>
      <c r="K43" s="685"/>
      <c r="L43" s="685"/>
      <c r="M43" s="685"/>
      <c r="N43" s="685"/>
      <c r="O43" s="685"/>
      <c r="P43" s="685"/>
      <c r="Q43" s="685"/>
      <c r="R43" s="685"/>
      <c r="S43" s="685"/>
      <c r="T43" s="685"/>
      <c r="U43" s="685"/>
      <c r="V43" s="685"/>
      <c r="W43" s="685"/>
      <c r="X43" s="685"/>
      <c r="Y43" s="685"/>
      <c r="Z43" s="685"/>
      <c r="AA43" s="685"/>
      <c r="AB43" s="93"/>
      <c r="AC43" s="93"/>
      <c r="AD43" s="93"/>
      <c r="AE43" s="685"/>
      <c r="AF43" s="685"/>
      <c r="AG43" s="685"/>
      <c r="AH43" s="685"/>
      <c r="AI43" s="685"/>
      <c r="AK43" s="90" t="str">
        <f>IF(B43="","",A_基本情報入力シート!$D$13)</f>
        <v/>
      </c>
    </row>
    <row r="44" spans="1:37" ht="16.5" customHeight="1">
      <c r="A44" s="90">
        <v>30</v>
      </c>
      <c r="B44" s="685"/>
      <c r="C44" s="685"/>
      <c r="D44" s="685"/>
      <c r="E44" s="685"/>
      <c r="F44" s="685"/>
      <c r="G44" s="685"/>
      <c r="H44" s="685"/>
      <c r="I44" s="685"/>
      <c r="J44" s="685"/>
      <c r="K44" s="685"/>
      <c r="L44" s="685"/>
      <c r="M44" s="685"/>
      <c r="N44" s="685"/>
      <c r="O44" s="685"/>
      <c r="P44" s="685"/>
      <c r="Q44" s="685"/>
      <c r="R44" s="685"/>
      <c r="S44" s="685"/>
      <c r="T44" s="685"/>
      <c r="U44" s="685"/>
      <c r="V44" s="685"/>
      <c r="W44" s="685"/>
      <c r="X44" s="685"/>
      <c r="Y44" s="685"/>
      <c r="Z44" s="685"/>
      <c r="AA44" s="685"/>
      <c r="AB44" s="93"/>
      <c r="AC44" s="93"/>
      <c r="AD44" s="93"/>
      <c r="AE44" s="685"/>
      <c r="AF44" s="685"/>
      <c r="AG44" s="685"/>
      <c r="AH44" s="685"/>
      <c r="AI44" s="685"/>
      <c r="AK44" s="90" t="str">
        <f>IF(B44="","",A_基本情報入力シート!$D$13)</f>
        <v/>
      </c>
    </row>
    <row r="45" spans="1:37" ht="16.5" customHeight="1">
      <c r="A45" s="90">
        <v>31</v>
      </c>
      <c r="B45" s="685"/>
      <c r="C45" s="685"/>
      <c r="D45" s="685"/>
      <c r="E45" s="685"/>
      <c r="F45" s="685"/>
      <c r="G45" s="685"/>
      <c r="H45" s="685"/>
      <c r="I45" s="685"/>
      <c r="J45" s="685"/>
      <c r="K45" s="685"/>
      <c r="L45" s="685"/>
      <c r="M45" s="685"/>
      <c r="N45" s="685"/>
      <c r="O45" s="685"/>
      <c r="P45" s="685"/>
      <c r="Q45" s="685"/>
      <c r="R45" s="685"/>
      <c r="S45" s="685"/>
      <c r="T45" s="685"/>
      <c r="U45" s="685"/>
      <c r="V45" s="685"/>
      <c r="W45" s="685"/>
      <c r="X45" s="685"/>
      <c r="Y45" s="685"/>
      <c r="Z45" s="685"/>
      <c r="AA45" s="685"/>
      <c r="AB45" s="93"/>
      <c r="AC45" s="93"/>
      <c r="AD45" s="93"/>
      <c r="AE45" s="685"/>
      <c r="AF45" s="685"/>
      <c r="AG45" s="685"/>
      <c r="AH45" s="685"/>
      <c r="AI45" s="685"/>
      <c r="AK45" s="90" t="str">
        <f>IF(B45="","",A_基本情報入力シート!$D$13)</f>
        <v/>
      </c>
    </row>
    <row r="46" spans="1:37" ht="16.5" customHeight="1">
      <c r="A46" s="90">
        <v>32</v>
      </c>
      <c r="B46" s="685"/>
      <c r="C46" s="685"/>
      <c r="D46" s="685"/>
      <c r="E46" s="685"/>
      <c r="F46" s="685"/>
      <c r="G46" s="685"/>
      <c r="H46" s="685"/>
      <c r="I46" s="685"/>
      <c r="J46" s="685"/>
      <c r="K46" s="685"/>
      <c r="L46" s="685"/>
      <c r="M46" s="685"/>
      <c r="N46" s="685"/>
      <c r="O46" s="685"/>
      <c r="P46" s="685"/>
      <c r="Q46" s="685"/>
      <c r="R46" s="685"/>
      <c r="S46" s="685"/>
      <c r="T46" s="685"/>
      <c r="U46" s="685"/>
      <c r="V46" s="685"/>
      <c r="W46" s="685"/>
      <c r="X46" s="685"/>
      <c r="Y46" s="685"/>
      <c r="Z46" s="685"/>
      <c r="AA46" s="685"/>
      <c r="AB46" s="93"/>
      <c r="AC46" s="93"/>
      <c r="AD46" s="93"/>
      <c r="AE46" s="685"/>
      <c r="AF46" s="685"/>
      <c r="AG46" s="685"/>
      <c r="AH46" s="685"/>
      <c r="AI46" s="685"/>
      <c r="AK46" s="90" t="str">
        <f>IF(B46="","",A_基本情報入力シート!$D$13)</f>
        <v/>
      </c>
    </row>
    <row r="47" spans="1:37" ht="16.5" customHeight="1">
      <c r="A47" s="90">
        <v>33</v>
      </c>
      <c r="B47" s="685"/>
      <c r="C47" s="685"/>
      <c r="D47" s="685"/>
      <c r="E47" s="685"/>
      <c r="F47" s="685"/>
      <c r="G47" s="685"/>
      <c r="H47" s="685"/>
      <c r="I47" s="685"/>
      <c r="J47" s="685"/>
      <c r="K47" s="685"/>
      <c r="L47" s="685"/>
      <c r="M47" s="685"/>
      <c r="N47" s="685"/>
      <c r="O47" s="685"/>
      <c r="P47" s="685"/>
      <c r="Q47" s="685"/>
      <c r="R47" s="685"/>
      <c r="S47" s="685"/>
      <c r="T47" s="685"/>
      <c r="U47" s="685"/>
      <c r="V47" s="685"/>
      <c r="W47" s="685"/>
      <c r="X47" s="685"/>
      <c r="Y47" s="685"/>
      <c r="Z47" s="685"/>
      <c r="AA47" s="685"/>
      <c r="AB47" s="93"/>
      <c r="AC47" s="93"/>
      <c r="AD47" s="93"/>
      <c r="AE47" s="685"/>
      <c r="AF47" s="685"/>
      <c r="AG47" s="685"/>
      <c r="AH47" s="685"/>
      <c r="AI47" s="685"/>
      <c r="AK47" s="90" t="str">
        <f>IF(B47="","",A_基本情報入力シート!$D$13)</f>
        <v/>
      </c>
    </row>
    <row r="48" spans="1:37" ht="16.5" customHeight="1">
      <c r="A48" s="90">
        <v>34</v>
      </c>
      <c r="B48" s="685"/>
      <c r="C48" s="685"/>
      <c r="D48" s="685"/>
      <c r="E48" s="685"/>
      <c r="F48" s="685"/>
      <c r="G48" s="685"/>
      <c r="H48" s="685"/>
      <c r="I48" s="685"/>
      <c r="J48" s="685"/>
      <c r="K48" s="685"/>
      <c r="L48" s="685"/>
      <c r="M48" s="685"/>
      <c r="N48" s="685"/>
      <c r="O48" s="685"/>
      <c r="P48" s="685"/>
      <c r="Q48" s="685"/>
      <c r="R48" s="685"/>
      <c r="S48" s="685"/>
      <c r="T48" s="685"/>
      <c r="U48" s="685"/>
      <c r="V48" s="685"/>
      <c r="W48" s="685"/>
      <c r="X48" s="685"/>
      <c r="Y48" s="685"/>
      <c r="Z48" s="685"/>
      <c r="AA48" s="685"/>
      <c r="AB48" s="93"/>
      <c r="AC48" s="93"/>
      <c r="AD48" s="93"/>
      <c r="AE48" s="685"/>
      <c r="AF48" s="685"/>
      <c r="AG48" s="685"/>
      <c r="AH48" s="685"/>
      <c r="AI48" s="685"/>
      <c r="AK48" s="90" t="str">
        <f>IF(B48="","",A_基本情報入力シート!$D$13)</f>
        <v/>
      </c>
    </row>
    <row r="49" spans="1:37" ht="16.5" customHeight="1">
      <c r="A49" s="90">
        <v>35</v>
      </c>
      <c r="B49" s="685"/>
      <c r="C49" s="685"/>
      <c r="D49" s="685"/>
      <c r="E49" s="685"/>
      <c r="F49" s="685"/>
      <c r="G49" s="685"/>
      <c r="H49" s="685"/>
      <c r="I49" s="685"/>
      <c r="J49" s="685"/>
      <c r="K49" s="685"/>
      <c r="L49" s="685"/>
      <c r="M49" s="685"/>
      <c r="N49" s="685"/>
      <c r="O49" s="685"/>
      <c r="P49" s="685"/>
      <c r="Q49" s="685"/>
      <c r="R49" s="685"/>
      <c r="S49" s="685"/>
      <c r="T49" s="685"/>
      <c r="U49" s="685"/>
      <c r="V49" s="685"/>
      <c r="W49" s="685"/>
      <c r="X49" s="685"/>
      <c r="Y49" s="685"/>
      <c r="Z49" s="685"/>
      <c r="AA49" s="685"/>
      <c r="AB49" s="93"/>
      <c r="AC49" s="93"/>
      <c r="AD49" s="93"/>
      <c r="AE49" s="685"/>
      <c r="AF49" s="685"/>
      <c r="AG49" s="685"/>
      <c r="AH49" s="685"/>
      <c r="AI49" s="685"/>
      <c r="AK49" s="90" t="str">
        <f>IF(B49="","",A_基本情報入力シート!$D$13)</f>
        <v/>
      </c>
    </row>
    <row r="50" spans="1:37" ht="16.5" customHeight="1">
      <c r="A50" s="90">
        <v>36</v>
      </c>
      <c r="B50" s="685"/>
      <c r="C50" s="685"/>
      <c r="D50" s="685"/>
      <c r="E50" s="685"/>
      <c r="F50" s="685"/>
      <c r="G50" s="685"/>
      <c r="H50" s="685"/>
      <c r="I50" s="685"/>
      <c r="J50" s="685"/>
      <c r="K50" s="685"/>
      <c r="L50" s="685"/>
      <c r="M50" s="685"/>
      <c r="N50" s="685"/>
      <c r="O50" s="685"/>
      <c r="P50" s="685"/>
      <c r="Q50" s="685"/>
      <c r="R50" s="685"/>
      <c r="S50" s="685"/>
      <c r="T50" s="685"/>
      <c r="U50" s="685"/>
      <c r="V50" s="685"/>
      <c r="W50" s="685"/>
      <c r="X50" s="685"/>
      <c r="Y50" s="685"/>
      <c r="Z50" s="685"/>
      <c r="AA50" s="685"/>
      <c r="AB50" s="93"/>
      <c r="AC50" s="93"/>
      <c r="AD50" s="93"/>
      <c r="AE50" s="685"/>
      <c r="AF50" s="685"/>
      <c r="AG50" s="685"/>
      <c r="AH50" s="685"/>
      <c r="AI50" s="685"/>
      <c r="AK50" s="90" t="str">
        <f>IF(B50="","",A_基本情報入力シート!$D$13)</f>
        <v/>
      </c>
    </row>
    <row r="51" spans="1:37" ht="16.5" customHeight="1">
      <c r="A51" s="90">
        <v>37</v>
      </c>
      <c r="B51" s="685"/>
      <c r="C51" s="685"/>
      <c r="D51" s="685"/>
      <c r="E51" s="685"/>
      <c r="F51" s="685"/>
      <c r="G51" s="685"/>
      <c r="H51" s="685"/>
      <c r="I51" s="685"/>
      <c r="J51" s="685"/>
      <c r="K51" s="685"/>
      <c r="L51" s="685"/>
      <c r="M51" s="685"/>
      <c r="N51" s="685"/>
      <c r="O51" s="685"/>
      <c r="P51" s="685"/>
      <c r="Q51" s="685"/>
      <c r="R51" s="685"/>
      <c r="S51" s="685"/>
      <c r="T51" s="685"/>
      <c r="U51" s="685"/>
      <c r="V51" s="685"/>
      <c r="W51" s="685"/>
      <c r="X51" s="685"/>
      <c r="Y51" s="685"/>
      <c r="Z51" s="685"/>
      <c r="AA51" s="685"/>
      <c r="AB51" s="93"/>
      <c r="AC51" s="93"/>
      <c r="AD51" s="93"/>
      <c r="AE51" s="685"/>
      <c r="AF51" s="685"/>
      <c r="AG51" s="685"/>
      <c r="AH51" s="685"/>
      <c r="AI51" s="685"/>
      <c r="AK51" s="90" t="str">
        <f>IF(B51="","",A_基本情報入力シート!$D$13)</f>
        <v/>
      </c>
    </row>
    <row r="52" spans="1:37" ht="16.5" customHeight="1">
      <c r="A52" s="90">
        <v>38</v>
      </c>
      <c r="B52" s="685"/>
      <c r="C52" s="685"/>
      <c r="D52" s="685"/>
      <c r="E52" s="685"/>
      <c r="F52" s="685"/>
      <c r="G52" s="685"/>
      <c r="H52" s="685"/>
      <c r="I52" s="685"/>
      <c r="J52" s="685"/>
      <c r="K52" s="685"/>
      <c r="L52" s="685"/>
      <c r="M52" s="685"/>
      <c r="N52" s="685"/>
      <c r="O52" s="685"/>
      <c r="P52" s="685"/>
      <c r="Q52" s="685"/>
      <c r="R52" s="685"/>
      <c r="S52" s="685"/>
      <c r="T52" s="685"/>
      <c r="U52" s="685"/>
      <c r="V52" s="685"/>
      <c r="W52" s="685"/>
      <c r="X52" s="685"/>
      <c r="Y52" s="685"/>
      <c r="Z52" s="685"/>
      <c r="AA52" s="685"/>
      <c r="AB52" s="93"/>
      <c r="AC52" s="93"/>
      <c r="AD52" s="93"/>
      <c r="AE52" s="685"/>
      <c r="AF52" s="685"/>
      <c r="AG52" s="685"/>
      <c r="AH52" s="685"/>
      <c r="AI52" s="685"/>
      <c r="AK52" s="90" t="str">
        <f>IF(B52="","",A_基本情報入力シート!$D$13)</f>
        <v/>
      </c>
    </row>
    <row r="53" spans="1:37" ht="16.5" customHeight="1">
      <c r="A53" s="90">
        <v>39</v>
      </c>
      <c r="B53" s="685"/>
      <c r="C53" s="685"/>
      <c r="D53" s="685"/>
      <c r="E53" s="685"/>
      <c r="F53" s="685"/>
      <c r="G53" s="685"/>
      <c r="H53" s="685"/>
      <c r="I53" s="685"/>
      <c r="J53" s="685"/>
      <c r="K53" s="685"/>
      <c r="L53" s="685"/>
      <c r="M53" s="685"/>
      <c r="N53" s="685"/>
      <c r="O53" s="685"/>
      <c r="P53" s="685"/>
      <c r="Q53" s="685"/>
      <c r="R53" s="685"/>
      <c r="S53" s="685"/>
      <c r="T53" s="685"/>
      <c r="U53" s="685"/>
      <c r="V53" s="685"/>
      <c r="W53" s="685"/>
      <c r="X53" s="685"/>
      <c r="Y53" s="685"/>
      <c r="Z53" s="685"/>
      <c r="AA53" s="685"/>
      <c r="AB53" s="93"/>
      <c r="AC53" s="93"/>
      <c r="AD53" s="93"/>
      <c r="AE53" s="685"/>
      <c r="AF53" s="685"/>
      <c r="AG53" s="685"/>
      <c r="AH53" s="685"/>
      <c r="AI53" s="685"/>
      <c r="AK53" s="90" t="str">
        <f>IF(B53="","",A_基本情報入力シート!$D$13)</f>
        <v/>
      </c>
    </row>
    <row r="54" spans="1:37" ht="16.5" customHeight="1">
      <c r="A54" s="90">
        <v>40</v>
      </c>
      <c r="B54" s="685"/>
      <c r="C54" s="685"/>
      <c r="D54" s="685"/>
      <c r="E54" s="685"/>
      <c r="F54" s="685"/>
      <c r="G54" s="685"/>
      <c r="H54" s="685"/>
      <c r="I54" s="685"/>
      <c r="J54" s="685"/>
      <c r="K54" s="685"/>
      <c r="L54" s="685"/>
      <c r="M54" s="685"/>
      <c r="N54" s="685"/>
      <c r="O54" s="685"/>
      <c r="P54" s="685"/>
      <c r="Q54" s="685"/>
      <c r="R54" s="685"/>
      <c r="S54" s="685"/>
      <c r="T54" s="685"/>
      <c r="U54" s="685"/>
      <c r="V54" s="685"/>
      <c r="W54" s="685"/>
      <c r="X54" s="685"/>
      <c r="Y54" s="685"/>
      <c r="Z54" s="685"/>
      <c r="AA54" s="685"/>
      <c r="AB54" s="93"/>
      <c r="AC54" s="93"/>
      <c r="AD54" s="93"/>
      <c r="AE54" s="685"/>
      <c r="AF54" s="685"/>
      <c r="AG54" s="685"/>
      <c r="AH54" s="685"/>
      <c r="AI54" s="685"/>
      <c r="AK54" s="90" t="str">
        <f>IF(B54="","",A_基本情報入力シート!$D$13)</f>
        <v/>
      </c>
    </row>
    <row r="55" spans="1:37">
      <c r="B55" s="686" t="s">
        <v>252</v>
      </c>
      <c r="C55" s="687"/>
      <c r="D55" s="687"/>
      <c r="E55" s="687"/>
      <c r="F55" s="687"/>
      <c r="G55" s="687"/>
      <c r="H55" s="687"/>
      <c r="I55" s="687"/>
      <c r="J55" s="687"/>
      <c r="K55" s="687"/>
      <c r="L55" s="687"/>
      <c r="M55" s="687"/>
      <c r="N55" s="687"/>
      <c r="O55" s="687"/>
      <c r="P55" s="687"/>
      <c r="Q55" s="687"/>
      <c r="R55" s="687"/>
      <c r="S55" s="687"/>
      <c r="T55" s="687"/>
      <c r="U55" s="687"/>
      <c r="V55" s="687"/>
      <c r="W55" s="687"/>
      <c r="X55" s="687"/>
      <c r="Y55" s="687"/>
      <c r="Z55" s="687"/>
      <c r="AA55" s="687"/>
      <c r="AB55" s="687"/>
      <c r="AC55" s="687"/>
      <c r="AD55" s="687"/>
      <c r="AE55" s="687"/>
      <c r="AF55" s="687"/>
      <c r="AG55" s="687"/>
      <c r="AH55" s="687"/>
      <c r="AI55" s="688"/>
    </row>
    <row r="56" spans="1:37">
      <c r="B56" s="689"/>
      <c r="C56" s="690"/>
      <c r="D56" s="690"/>
      <c r="E56" s="690"/>
      <c r="F56" s="690"/>
      <c r="G56" s="690"/>
      <c r="H56" s="690"/>
      <c r="I56" s="690"/>
      <c r="J56" s="690"/>
      <c r="K56" s="690"/>
      <c r="L56" s="690"/>
      <c r="M56" s="690"/>
      <c r="N56" s="690"/>
      <c r="O56" s="690"/>
      <c r="P56" s="690"/>
      <c r="Q56" s="690"/>
      <c r="R56" s="690"/>
      <c r="S56" s="690"/>
      <c r="T56" s="690"/>
      <c r="U56" s="690"/>
      <c r="V56" s="690"/>
      <c r="W56" s="690"/>
      <c r="X56" s="690"/>
      <c r="Y56" s="690"/>
      <c r="Z56" s="690"/>
      <c r="AA56" s="690"/>
      <c r="AB56" s="690"/>
      <c r="AC56" s="690"/>
      <c r="AD56" s="690"/>
      <c r="AE56" s="690"/>
      <c r="AF56" s="690"/>
      <c r="AG56" s="690"/>
      <c r="AH56" s="690"/>
      <c r="AI56" s="691"/>
    </row>
    <row r="57" spans="1:37">
      <c r="B57" s="692"/>
      <c r="C57" s="693"/>
      <c r="D57" s="693"/>
      <c r="E57" s="693"/>
      <c r="F57" s="693"/>
      <c r="G57" s="693"/>
      <c r="H57" s="693"/>
      <c r="I57" s="693"/>
      <c r="J57" s="693"/>
      <c r="K57" s="693"/>
      <c r="L57" s="693"/>
      <c r="M57" s="693"/>
      <c r="N57" s="693"/>
      <c r="O57" s="693"/>
      <c r="P57" s="693"/>
      <c r="Q57" s="693"/>
      <c r="R57" s="693"/>
      <c r="S57" s="693"/>
      <c r="T57" s="693"/>
      <c r="U57" s="693"/>
      <c r="V57" s="693"/>
      <c r="W57" s="693"/>
      <c r="X57" s="693"/>
      <c r="Y57" s="693"/>
      <c r="Z57" s="693"/>
      <c r="AA57" s="693"/>
      <c r="AB57" s="693"/>
      <c r="AC57" s="693"/>
      <c r="AD57" s="693"/>
      <c r="AE57" s="693"/>
      <c r="AF57" s="693"/>
      <c r="AG57" s="693"/>
      <c r="AH57" s="693"/>
      <c r="AI57" s="694"/>
    </row>
  </sheetData>
  <sheetProtection algorithmName="SHA-512" hashValue="7tUEvfaEyiZJ2zdIi2Xaf/3LRjcfxQdjbc3H5cekrVDXaz+gTAm6UJaiHBELynmfvgd3RmSQq5yN1m6p4BD+Ow==" saltValue="ferO6DJOx/W7eYYj8rA59w==" spinCount="100000" sheet="1" insertRows="0" deleteRows="0"/>
  <mergeCells count="300">
    <mergeCell ref="A1:F1"/>
    <mergeCell ref="B2:AI2"/>
    <mergeCell ref="AB3:AJ3"/>
    <mergeCell ref="U6:X6"/>
    <mergeCell ref="U7:X7"/>
    <mergeCell ref="Y7:AI7"/>
    <mergeCell ref="U9:X9"/>
    <mergeCell ref="Y9:AI9"/>
    <mergeCell ref="U10:X10"/>
    <mergeCell ref="U11:X11"/>
    <mergeCell ref="Y11:AI11"/>
    <mergeCell ref="B13:F14"/>
    <mergeCell ref="G13:J14"/>
    <mergeCell ref="K13:N14"/>
    <mergeCell ref="O13:S14"/>
    <mergeCell ref="T13:X14"/>
    <mergeCell ref="Y13:AD13"/>
    <mergeCell ref="AE13:AI14"/>
    <mergeCell ref="Y14:AA14"/>
    <mergeCell ref="B15:F15"/>
    <mergeCell ref="G15:J15"/>
    <mergeCell ref="K15:N15"/>
    <mergeCell ref="O15:S15"/>
    <mergeCell ref="T15:X15"/>
    <mergeCell ref="Y15:AA15"/>
    <mergeCell ref="AE15:AI15"/>
    <mergeCell ref="AE16:AI16"/>
    <mergeCell ref="B17:F17"/>
    <mergeCell ref="G17:J17"/>
    <mergeCell ref="K17:N17"/>
    <mergeCell ref="O17:S17"/>
    <mergeCell ref="T17:X17"/>
    <mergeCell ref="Y17:AA17"/>
    <mergeCell ref="AE17:AI17"/>
    <mergeCell ref="B16:F16"/>
    <mergeCell ref="G16:J16"/>
    <mergeCell ref="K16:N16"/>
    <mergeCell ref="O16:S16"/>
    <mergeCell ref="T16:X16"/>
    <mergeCell ref="Y16:AA16"/>
    <mergeCell ref="AE18:AI18"/>
    <mergeCell ref="B19:F19"/>
    <mergeCell ref="G19:J19"/>
    <mergeCell ref="K19:N19"/>
    <mergeCell ref="O19:S19"/>
    <mergeCell ref="T19:X19"/>
    <mergeCell ref="Y19:AA19"/>
    <mergeCell ref="AE19:AI19"/>
    <mergeCell ref="B18:F18"/>
    <mergeCell ref="G18:J18"/>
    <mergeCell ref="K18:N18"/>
    <mergeCell ref="O18:S18"/>
    <mergeCell ref="T18:X18"/>
    <mergeCell ref="Y18:AA18"/>
    <mergeCell ref="AE20:AI20"/>
    <mergeCell ref="B21:F21"/>
    <mergeCell ref="G21:J21"/>
    <mergeCell ref="K21:N21"/>
    <mergeCell ref="O21:S21"/>
    <mergeCell ref="T21:X21"/>
    <mergeCell ref="Y21:AA21"/>
    <mergeCell ref="AE21:AI21"/>
    <mergeCell ref="B20:F20"/>
    <mergeCell ref="G20:J20"/>
    <mergeCell ref="K20:N20"/>
    <mergeCell ref="O20:S20"/>
    <mergeCell ref="T20:X20"/>
    <mergeCell ref="Y20:AA20"/>
    <mergeCell ref="AE22:AI22"/>
    <mergeCell ref="B23:F23"/>
    <mergeCell ref="G23:J23"/>
    <mergeCell ref="K23:N23"/>
    <mergeCell ref="O23:S23"/>
    <mergeCell ref="T23:X23"/>
    <mergeCell ref="Y23:AA23"/>
    <mergeCell ref="AE23:AI23"/>
    <mergeCell ref="B22:F22"/>
    <mergeCell ref="G22:J22"/>
    <mergeCell ref="K22:N22"/>
    <mergeCell ref="O22:S22"/>
    <mergeCell ref="T22:X22"/>
    <mergeCell ref="Y22:AA22"/>
    <mergeCell ref="AE24:AI24"/>
    <mergeCell ref="B25:F25"/>
    <mergeCell ref="G25:J25"/>
    <mergeCell ref="K25:N25"/>
    <mergeCell ref="O25:S25"/>
    <mergeCell ref="T25:X25"/>
    <mergeCell ref="Y25:AA25"/>
    <mergeCell ref="AE25:AI25"/>
    <mergeCell ref="B24:F24"/>
    <mergeCell ref="G24:J24"/>
    <mergeCell ref="K24:N24"/>
    <mergeCell ref="O24:S24"/>
    <mergeCell ref="T24:X24"/>
    <mergeCell ref="Y24:AA24"/>
    <mergeCell ref="AE26:AI26"/>
    <mergeCell ref="B27:F27"/>
    <mergeCell ref="G27:J27"/>
    <mergeCell ref="K27:N27"/>
    <mergeCell ref="O27:S27"/>
    <mergeCell ref="T27:X27"/>
    <mergeCell ref="Y27:AA27"/>
    <mergeCell ref="AE27:AI27"/>
    <mergeCell ref="B26:F26"/>
    <mergeCell ref="G26:J26"/>
    <mergeCell ref="K26:N26"/>
    <mergeCell ref="O26:S26"/>
    <mergeCell ref="T26:X26"/>
    <mergeCell ref="Y26:AA26"/>
    <mergeCell ref="AE28:AI28"/>
    <mergeCell ref="B29:F29"/>
    <mergeCell ref="G29:J29"/>
    <mergeCell ref="K29:N29"/>
    <mergeCell ref="O29:S29"/>
    <mergeCell ref="T29:X29"/>
    <mergeCell ref="Y29:AA29"/>
    <mergeCell ref="AE29:AI29"/>
    <mergeCell ref="B28:F28"/>
    <mergeCell ref="G28:J28"/>
    <mergeCell ref="K28:N28"/>
    <mergeCell ref="O28:S28"/>
    <mergeCell ref="T28:X28"/>
    <mergeCell ref="Y28:AA28"/>
    <mergeCell ref="AE30:AI30"/>
    <mergeCell ref="B35:F35"/>
    <mergeCell ref="G35:J35"/>
    <mergeCell ref="K35:N35"/>
    <mergeCell ref="O35:S35"/>
    <mergeCell ref="T35:X35"/>
    <mergeCell ref="Y35:AA35"/>
    <mergeCell ref="AE35:AI35"/>
    <mergeCell ref="B30:F30"/>
    <mergeCell ref="G30:J30"/>
    <mergeCell ref="K30:N30"/>
    <mergeCell ref="O30:S30"/>
    <mergeCell ref="T30:X30"/>
    <mergeCell ref="Y30:AA30"/>
    <mergeCell ref="B31:F31"/>
    <mergeCell ref="G31:J31"/>
    <mergeCell ref="K31:N31"/>
    <mergeCell ref="O31:S31"/>
    <mergeCell ref="T31:X31"/>
    <mergeCell ref="Y31:AA31"/>
    <mergeCell ref="AE31:AI31"/>
    <mergeCell ref="B32:F32"/>
    <mergeCell ref="G32:J32"/>
    <mergeCell ref="K32:N32"/>
    <mergeCell ref="B45:F45"/>
    <mergeCell ref="G45:J45"/>
    <mergeCell ref="K45:N45"/>
    <mergeCell ref="O45:S45"/>
    <mergeCell ref="T45:X45"/>
    <mergeCell ref="Y45:AA45"/>
    <mergeCell ref="AE45:AI45"/>
    <mergeCell ref="B36:F36"/>
    <mergeCell ref="G36:J36"/>
    <mergeCell ref="K36:N36"/>
    <mergeCell ref="O36:S36"/>
    <mergeCell ref="T36:X36"/>
    <mergeCell ref="Y36:AA36"/>
    <mergeCell ref="B38:F38"/>
    <mergeCell ref="G38:J38"/>
    <mergeCell ref="K38:N38"/>
    <mergeCell ref="O38:S38"/>
    <mergeCell ref="T38:X38"/>
    <mergeCell ref="Y38:AA38"/>
    <mergeCell ref="AE38:AI38"/>
    <mergeCell ref="B39:F39"/>
    <mergeCell ref="G39:J39"/>
    <mergeCell ref="K39:N39"/>
    <mergeCell ref="O39:S39"/>
    <mergeCell ref="AE46:AI46"/>
    <mergeCell ref="B47:F47"/>
    <mergeCell ref="G47:J47"/>
    <mergeCell ref="K47:N47"/>
    <mergeCell ref="O47:S47"/>
    <mergeCell ref="T47:X47"/>
    <mergeCell ref="Y47:AA47"/>
    <mergeCell ref="AE47:AI47"/>
    <mergeCell ref="B46:F46"/>
    <mergeCell ref="G46:J46"/>
    <mergeCell ref="K46:N46"/>
    <mergeCell ref="O46:S46"/>
    <mergeCell ref="T46:X46"/>
    <mergeCell ref="Y46:AA46"/>
    <mergeCell ref="AE48:AI48"/>
    <mergeCell ref="B49:F49"/>
    <mergeCell ref="G49:J49"/>
    <mergeCell ref="K49:N49"/>
    <mergeCell ref="O49:S49"/>
    <mergeCell ref="T49:X49"/>
    <mergeCell ref="Y49:AA49"/>
    <mergeCell ref="AE49:AI49"/>
    <mergeCell ref="B48:F48"/>
    <mergeCell ref="G48:J48"/>
    <mergeCell ref="K48:N48"/>
    <mergeCell ref="O48:S48"/>
    <mergeCell ref="T48:X48"/>
    <mergeCell ref="Y48:AA48"/>
    <mergeCell ref="AE54:AI54"/>
    <mergeCell ref="B55:AI57"/>
    <mergeCell ref="B54:F54"/>
    <mergeCell ref="G54:J54"/>
    <mergeCell ref="K54:N54"/>
    <mergeCell ref="O54:S54"/>
    <mergeCell ref="T54:X54"/>
    <mergeCell ref="Y54:AA54"/>
    <mergeCell ref="AE50:AI50"/>
    <mergeCell ref="B53:F53"/>
    <mergeCell ref="G53:J53"/>
    <mergeCell ref="K53:N53"/>
    <mergeCell ref="O53:S53"/>
    <mergeCell ref="T53:X53"/>
    <mergeCell ref="Y53:AA53"/>
    <mergeCell ref="AE53:AI53"/>
    <mergeCell ref="B50:F50"/>
    <mergeCell ref="G50:J50"/>
    <mergeCell ref="K50:N50"/>
    <mergeCell ref="O50:S50"/>
    <mergeCell ref="T50:X50"/>
    <mergeCell ref="Y50:AA50"/>
    <mergeCell ref="B51:F51"/>
    <mergeCell ref="G51:J51"/>
    <mergeCell ref="O32:S32"/>
    <mergeCell ref="T32:X32"/>
    <mergeCell ref="Y32:AA32"/>
    <mergeCell ref="AE32:AI32"/>
    <mergeCell ref="B33:F33"/>
    <mergeCell ref="G33:J33"/>
    <mergeCell ref="K33:N33"/>
    <mergeCell ref="O33:S33"/>
    <mergeCell ref="T33:X33"/>
    <mergeCell ref="Y33:AA33"/>
    <mergeCell ref="AE33:AI33"/>
    <mergeCell ref="B34:F34"/>
    <mergeCell ref="G34:J34"/>
    <mergeCell ref="K34:N34"/>
    <mergeCell ref="O34:S34"/>
    <mergeCell ref="T34:X34"/>
    <mergeCell ref="Y34:AA34"/>
    <mergeCell ref="AE34:AI34"/>
    <mergeCell ref="B37:F37"/>
    <mergeCell ref="G37:J37"/>
    <mergeCell ref="K37:N37"/>
    <mergeCell ref="O37:S37"/>
    <mergeCell ref="T37:X37"/>
    <mergeCell ref="Y37:AA37"/>
    <mergeCell ref="AE37:AI37"/>
    <mergeCell ref="AE36:AI36"/>
    <mergeCell ref="T39:X39"/>
    <mergeCell ref="Y39:AA39"/>
    <mergeCell ref="AE39:AI39"/>
    <mergeCell ref="B40:F40"/>
    <mergeCell ref="G40:J40"/>
    <mergeCell ref="K40:N40"/>
    <mergeCell ref="O40:S40"/>
    <mergeCell ref="T40:X40"/>
    <mergeCell ref="Y40:AA40"/>
    <mergeCell ref="AE40:AI40"/>
    <mergeCell ref="B41:F41"/>
    <mergeCell ref="G41:J41"/>
    <mergeCell ref="K41:N41"/>
    <mergeCell ref="O41:S41"/>
    <mergeCell ref="T41:X41"/>
    <mergeCell ref="Y41:AA41"/>
    <mergeCell ref="AE41:AI41"/>
    <mergeCell ref="B42:F42"/>
    <mergeCell ref="G42:J42"/>
    <mergeCell ref="K42:N42"/>
    <mergeCell ref="O42:S42"/>
    <mergeCell ref="T42:X42"/>
    <mergeCell ref="Y42:AA42"/>
    <mergeCell ref="AE42:AI42"/>
    <mergeCell ref="B43:F43"/>
    <mergeCell ref="G43:J43"/>
    <mergeCell ref="K43:N43"/>
    <mergeCell ref="O43:S43"/>
    <mergeCell ref="T43:X43"/>
    <mergeCell ref="Y43:AA43"/>
    <mergeCell ref="AE43:AI43"/>
    <mergeCell ref="B44:F44"/>
    <mergeCell ref="G44:J44"/>
    <mergeCell ref="K44:N44"/>
    <mergeCell ref="O44:S44"/>
    <mergeCell ref="T44:X44"/>
    <mergeCell ref="Y44:AA44"/>
    <mergeCell ref="AE44:AI44"/>
    <mergeCell ref="K51:N51"/>
    <mergeCell ref="O51:S51"/>
    <mergeCell ref="T51:X51"/>
    <mergeCell ref="Y51:AA51"/>
    <mergeCell ref="AE51:AI51"/>
    <mergeCell ref="B52:F52"/>
    <mergeCell ref="G52:J52"/>
    <mergeCell ref="K52:N52"/>
    <mergeCell ref="O52:S52"/>
    <mergeCell ref="T52:X52"/>
    <mergeCell ref="Y52:AA52"/>
    <mergeCell ref="AE52:AI52"/>
  </mergeCells>
  <phoneticPr fontId="12"/>
  <dataValidations count="4">
    <dataValidation imeMode="halfKatakana" allowBlank="1" showInputMessage="1" showErrorMessage="1" promptTitle="お願い" prompt="半角ｶﾅで入力してください" sqref="G15:N54" xr:uid="{00000000-0002-0000-0A00-000000000000}"/>
    <dataValidation type="list" allowBlank="1" showInputMessage="1" showErrorMessage="1" sqref="Y15:AA54" xr:uid="{00000000-0002-0000-0A00-000001000000}">
      <formula1>"T,S,H,R"</formula1>
    </dataValidation>
    <dataValidation type="list" allowBlank="1" showInputMessage="1" showErrorMessage="1" sqref="AE15:AI54" xr:uid="{00000000-0002-0000-0A00-000002000000}">
      <formula1>"M,F"</formula1>
    </dataValidation>
    <dataValidation imeMode="halfAlpha" allowBlank="1" showInputMessage="1" showErrorMessage="1" sqref="AB15:AD54" xr:uid="{00000000-0002-0000-0A00-000003000000}"/>
  </dataValidations>
  <printOptions horizontalCentered="1"/>
  <pageMargins left="0.39370078740157483" right="0.35433070866141736" top="0.11811023622047245" bottom="0.15748031496062992" header="0" footer="0"/>
  <pageSetup paperSize="9" scale="94"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S60"/>
  <sheetViews>
    <sheetView view="pageBreakPreview" topLeftCell="A9" zoomScale="60" zoomScaleNormal="100" workbookViewId="0">
      <selection activeCell="B9" sqref="B9"/>
    </sheetView>
  </sheetViews>
  <sheetFormatPr defaultRowHeight="18.75"/>
  <cols>
    <col min="1" max="2" width="3.875" style="123" customWidth="1"/>
    <col min="3" max="3" width="30.625" style="124" customWidth="1"/>
    <col min="4" max="4" width="4.375" style="124" customWidth="1"/>
    <col min="5" max="5" width="34.875" style="124" customWidth="1"/>
    <col min="6" max="6" width="4.875" style="124" customWidth="1"/>
    <col min="7" max="7" width="30.25" style="124" customWidth="1"/>
    <col min="8" max="8" width="4.875" style="124" customWidth="1"/>
    <col min="9" max="9" width="32.5" style="124" customWidth="1"/>
    <col min="10" max="10" width="5.75" style="124" customWidth="1"/>
    <col min="11" max="11" width="28.625" style="124" customWidth="1"/>
    <col min="12" max="12" width="34.25" style="124" customWidth="1"/>
    <col min="13" max="14" width="9.75" style="124" hidden="1" customWidth="1"/>
    <col min="15" max="15" width="57.625" style="124" hidden="1" customWidth="1"/>
    <col min="16" max="16" width="5" style="124" hidden="1" customWidth="1"/>
    <col min="17" max="17" width="60.25" style="124" hidden="1" customWidth="1"/>
    <col min="18" max="18" width="5" style="124" hidden="1" customWidth="1"/>
    <col min="19" max="19" width="61.875" style="124" hidden="1" customWidth="1"/>
    <col min="20" max="21" width="5" style="124" customWidth="1"/>
    <col min="22" max="16384" width="9" style="124"/>
  </cols>
  <sheetData>
    <row r="1" spans="1:15" s="275" customFormat="1">
      <c r="A1" s="716" t="s">
        <v>435</v>
      </c>
      <c r="B1" s="716"/>
      <c r="C1" s="716"/>
      <c r="D1" s="274"/>
      <c r="E1" s="274"/>
      <c r="F1" s="274"/>
      <c r="G1" s="274"/>
      <c r="H1" s="274"/>
      <c r="I1" s="274"/>
    </row>
    <row r="2" spans="1:15" s="275" customFormat="1" ht="27" customHeight="1">
      <c r="A2" s="274"/>
      <c r="B2" s="274"/>
      <c r="C2" s="274"/>
      <c r="D2" s="274"/>
      <c r="E2" s="274"/>
      <c r="F2" s="274"/>
      <c r="G2" s="274"/>
      <c r="H2" s="274"/>
      <c r="I2" s="717" t="s">
        <v>149</v>
      </c>
      <c r="J2" s="717"/>
      <c r="K2" s="722" t="str">
        <f>A_基本情報入力シート!D13&amp;"　"&amp;A_基本情報入力シート!D19</f>
        <v xml:space="preserve"> 0　</v>
      </c>
      <c r="L2" s="722"/>
    </row>
    <row r="3" spans="1:15" s="275" customFormat="1" ht="27" customHeight="1">
      <c r="A3" s="274"/>
      <c r="B3" s="274"/>
      <c r="C3" s="274"/>
      <c r="D3" s="274"/>
      <c r="E3" s="274"/>
      <c r="F3" s="274"/>
      <c r="G3" s="274"/>
      <c r="H3" s="274"/>
      <c r="I3" s="717" t="s">
        <v>55</v>
      </c>
      <c r="J3" s="717"/>
      <c r="K3" s="722">
        <f>A_基本情報入力シート!D24</f>
        <v>0</v>
      </c>
      <c r="L3" s="722"/>
      <c r="M3" s="276" t="e">
        <f>VLOOKUP(K3,'（非表示シート）サービス一覧'!A:B,2,FALSE)</f>
        <v>#N/A</v>
      </c>
    </row>
    <row r="4" spans="1:15" s="275" customFormat="1">
      <c r="A4" s="274"/>
      <c r="B4" s="274"/>
      <c r="C4" s="274"/>
      <c r="D4" s="274"/>
      <c r="E4" s="274"/>
      <c r="F4" s="274"/>
      <c r="G4" s="274"/>
      <c r="H4" s="274"/>
      <c r="I4" s="277"/>
      <c r="J4" s="277"/>
      <c r="K4" s="278"/>
      <c r="L4" s="278"/>
    </row>
    <row r="5" spans="1:15" s="275" customFormat="1" ht="18.75" customHeight="1">
      <c r="A5" s="723" t="s">
        <v>296</v>
      </c>
      <c r="B5" s="723"/>
      <c r="C5" s="723"/>
      <c r="D5" s="723"/>
      <c r="E5" s="723"/>
      <c r="F5" s="723"/>
      <c r="G5" s="723"/>
      <c r="H5" s="723"/>
      <c r="I5" s="723"/>
      <c r="J5" s="723"/>
      <c r="K5" s="723"/>
      <c r="L5" s="723"/>
    </row>
    <row r="6" spans="1:15" s="275" customFormat="1" ht="22.5" customHeight="1">
      <c r="A6" s="723"/>
      <c r="B6" s="723"/>
      <c r="C6" s="723"/>
      <c r="D6" s="723"/>
      <c r="E6" s="723"/>
      <c r="F6" s="723"/>
      <c r="G6" s="723"/>
      <c r="H6" s="723"/>
      <c r="I6" s="723"/>
      <c r="J6" s="723"/>
      <c r="K6" s="723"/>
      <c r="L6" s="723"/>
    </row>
    <row r="7" spans="1:15" s="275" customFormat="1" ht="21.75" customHeight="1">
      <c r="A7" s="279" t="s">
        <v>344</v>
      </c>
      <c r="B7" s="109" t="s">
        <v>164</v>
      </c>
      <c r="C7" s="109"/>
      <c r="D7" s="112"/>
      <c r="E7" s="109"/>
      <c r="F7" s="109"/>
      <c r="G7" s="109"/>
      <c r="H7" s="109"/>
      <c r="I7" s="109"/>
      <c r="J7" s="109"/>
      <c r="K7" s="109"/>
      <c r="L7" s="109"/>
    </row>
    <row r="8" spans="1:15" s="275" customFormat="1" ht="39.75" customHeight="1">
      <c r="A8" s="121"/>
      <c r="B8" s="280" t="s">
        <v>150</v>
      </c>
      <c r="C8" s="280"/>
      <c r="D8" s="280"/>
      <c r="E8" s="280"/>
      <c r="F8" s="109"/>
      <c r="G8" s="109"/>
      <c r="H8" s="109"/>
      <c r="I8" s="109"/>
      <c r="J8" s="109"/>
      <c r="K8" s="109"/>
      <c r="L8" s="281"/>
      <c r="N8" s="282"/>
      <c r="O8" s="282"/>
    </row>
    <row r="9" spans="1:15" s="275" customFormat="1" ht="39.75" customHeight="1">
      <c r="A9" s="121"/>
      <c r="B9" s="153"/>
      <c r="C9" s="155" t="s">
        <v>173</v>
      </c>
      <c r="D9" s="154"/>
      <c r="E9" s="155" t="s">
        <v>174</v>
      </c>
      <c r="F9" s="154"/>
      <c r="G9" s="155" t="s">
        <v>175</v>
      </c>
      <c r="H9" s="154"/>
      <c r="I9" s="283" t="s">
        <v>176</v>
      </c>
      <c r="J9" s="109"/>
      <c r="K9" s="109"/>
      <c r="L9" s="109"/>
      <c r="N9" s="282"/>
      <c r="O9" s="282"/>
    </row>
    <row r="10" spans="1:15" s="275" customFormat="1" ht="39.75" customHeight="1">
      <c r="A10" s="121"/>
      <c r="B10" s="153"/>
      <c r="C10" s="155" t="s">
        <v>177</v>
      </c>
      <c r="D10" s="154"/>
      <c r="E10" s="155" t="s">
        <v>178</v>
      </c>
      <c r="F10" s="154"/>
      <c r="G10" s="155" t="s">
        <v>271</v>
      </c>
      <c r="H10" s="154"/>
      <c r="I10" s="155" t="s">
        <v>183</v>
      </c>
      <c r="J10" s="714" t="s">
        <v>184</v>
      </c>
      <c r="K10" s="714"/>
      <c r="L10" s="156"/>
      <c r="M10" s="284"/>
      <c r="N10" s="282"/>
      <c r="O10" s="282"/>
    </row>
    <row r="11" spans="1:15" s="275" customFormat="1" ht="21.75" customHeight="1">
      <c r="A11" s="121"/>
      <c r="B11" s="109" t="s">
        <v>151</v>
      </c>
      <c r="C11" s="109"/>
      <c r="D11" s="109"/>
      <c r="E11" s="109"/>
      <c r="F11" s="109"/>
      <c r="G11" s="109"/>
      <c r="H11" s="109"/>
      <c r="I11" s="109"/>
      <c r="J11" s="109"/>
      <c r="K11" s="109"/>
      <c r="L11" s="109"/>
    </row>
    <row r="12" spans="1:15" s="275" customFormat="1" ht="39.75" customHeight="1">
      <c r="A12" s="121"/>
      <c r="B12" s="153"/>
      <c r="C12" s="155" t="s">
        <v>179</v>
      </c>
      <c r="D12" s="154"/>
      <c r="E12" s="155" t="s">
        <v>180</v>
      </c>
      <c r="F12" s="154"/>
      <c r="G12" s="155" t="s">
        <v>181</v>
      </c>
      <c r="H12" s="154"/>
      <c r="I12" s="155" t="s">
        <v>272</v>
      </c>
      <c r="J12" s="154"/>
      <c r="K12" s="155" t="s">
        <v>273</v>
      </c>
      <c r="L12" s="109"/>
      <c r="N12" s="282"/>
      <c r="O12" s="282"/>
    </row>
    <row r="13" spans="1:15" s="275" customFormat="1" ht="39.75" customHeight="1">
      <c r="A13" s="121"/>
      <c r="B13" s="153"/>
      <c r="C13" s="285" t="s">
        <v>185</v>
      </c>
      <c r="D13" s="154"/>
      <c r="E13" s="285" t="s">
        <v>182</v>
      </c>
      <c r="F13" s="154"/>
      <c r="G13" s="155" t="s">
        <v>183</v>
      </c>
      <c r="H13" s="718" t="s">
        <v>184</v>
      </c>
      <c r="I13" s="719"/>
      <c r="J13" s="720"/>
      <c r="K13" s="721"/>
      <c r="L13" s="721"/>
      <c r="N13" s="282"/>
      <c r="O13" s="282"/>
    </row>
    <row r="14" spans="1:15" s="275" customFormat="1" ht="21.75" customHeight="1">
      <c r="A14" s="121"/>
      <c r="B14" s="109" t="s">
        <v>190</v>
      </c>
      <c r="C14" s="109"/>
      <c r="D14" s="109"/>
      <c r="E14" s="109"/>
      <c r="F14" s="109"/>
      <c r="G14" s="109"/>
      <c r="H14" s="109"/>
      <c r="I14" s="109"/>
      <c r="J14" s="109"/>
      <c r="K14" s="109"/>
      <c r="L14" s="109"/>
    </row>
    <row r="15" spans="1:15" s="275" customFormat="1" ht="39.75" customHeight="1">
      <c r="A15" s="121"/>
      <c r="B15" s="153"/>
      <c r="C15" s="155" t="s">
        <v>186</v>
      </c>
      <c r="D15" s="108"/>
      <c r="E15" s="286" t="s">
        <v>187</v>
      </c>
      <c r="F15" s="108"/>
      <c r="G15" s="287" t="s">
        <v>188</v>
      </c>
      <c r="H15" s="109"/>
      <c r="I15" s="109"/>
      <c r="J15" s="109"/>
      <c r="K15" s="109"/>
      <c r="L15" s="109"/>
      <c r="N15" s="282"/>
      <c r="O15" s="282"/>
    </row>
    <row r="16" spans="1:15" s="275" customFormat="1" ht="39.75" customHeight="1">
      <c r="A16" s="121"/>
      <c r="B16" s="153"/>
      <c r="C16" s="285" t="s">
        <v>189</v>
      </c>
      <c r="D16" s="714" t="s">
        <v>184</v>
      </c>
      <c r="E16" s="714"/>
      <c r="F16" s="715"/>
      <c r="G16" s="715"/>
      <c r="H16" s="715"/>
      <c r="I16" s="715"/>
      <c r="J16" s="715"/>
      <c r="K16" s="288"/>
      <c r="L16" s="289"/>
      <c r="N16" s="282"/>
      <c r="O16" s="282"/>
    </row>
    <row r="17" spans="1:19" s="275" customFormat="1" ht="15" customHeight="1">
      <c r="A17" s="121"/>
      <c r="B17" s="121"/>
      <c r="C17" s="109"/>
      <c r="D17" s="109"/>
      <c r="E17" s="109"/>
      <c r="F17" s="109"/>
      <c r="G17" s="109"/>
      <c r="H17" s="109"/>
      <c r="I17" s="109"/>
      <c r="J17" s="109"/>
      <c r="K17" s="109"/>
      <c r="L17" s="109"/>
    </row>
    <row r="18" spans="1:19" s="275" customFormat="1" ht="21.75" customHeight="1">
      <c r="A18" s="121" t="s">
        <v>33</v>
      </c>
      <c r="B18" s="109" t="s">
        <v>274</v>
      </c>
      <c r="C18" s="109"/>
      <c r="D18" s="109"/>
      <c r="E18" s="109"/>
      <c r="F18" s="109"/>
      <c r="G18" s="109"/>
      <c r="H18" s="109"/>
      <c r="I18" s="109"/>
      <c r="J18" s="109"/>
      <c r="K18" s="109"/>
      <c r="L18" s="109"/>
    </row>
    <row r="19" spans="1:19" s="275" customFormat="1" ht="21.75" customHeight="1">
      <c r="A19" s="121"/>
      <c r="B19" s="109" t="s">
        <v>290</v>
      </c>
      <c r="C19" s="109"/>
      <c r="D19" s="109"/>
      <c r="E19" s="109"/>
      <c r="F19" s="109"/>
      <c r="G19" s="109"/>
      <c r="H19" s="109"/>
      <c r="I19" s="109"/>
      <c r="J19" s="109"/>
      <c r="K19" s="109"/>
      <c r="L19" s="109"/>
      <c r="O19" s="290" t="s">
        <v>278</v>
      </c>
      <c r="Q19" s="291" t="s">
        <v>297</v>
      </c>
      <c r="S19" s="290" t="s">
        <v>303</v>
      </c>
    </row>
    <row r="20" spans="1:19" s="275" customFormat="1" ht="21.75" customHeight="1">
      <c r="A20" s="121"/>
      <c r="B20" s="155"/>
      <c r="C20" s="711" t="s">
        <v>275</v>
      </c>
      <c r="D20" s="712"/>
      <c r="E20" s="292" t="s">
        <v>276</v>
      </c>
      <c r="F20" s="155"/>
      <c r="G20" s="713" t="s">
        <v>275</v>
      </c>
      <c r="H20" s="713"/>
      <c r="I20" s="713" t="s">
        <v>277</v>
      </c>
      <c r="J20" s="713"/>
      <c r="K20" s="109"/>
      <c r="L20" s="109"/>
      <c r="O20" s="455" t="s">
        <v>279</v>
      </c>
      <c r="Q20" s="290" t="s">
        <v>298</v>
      </c>
      <c r="S20" s="290" t="s">
        <v>304</v>
      </c>
    </row>
    <row r="21" spans="1:19" ht="42.75" customHeight="1">
      <c r="A21" s="121"/>
      <c r="B21" s="293" t="s">
        <v>108</v>
      </c>
      <c r="C21" s="724"/>
      <c r="D21" s="725"/>
      <c r="E21" s="150"/>
      <c r="F21" s="293" t="s">
        <v>191</v>
      </c>
      <c r="G21" s="724"/>
      <c r="H21" s="725"/>
      <c r="I21" s="724"/>
      <c r="J21" s="725"/>
      <c r="K21" s="109"/>
      <c r="L21" s="109"/>
      <c r="O21" s="456" t="s">
        <v>280</v>
      </c>
      <c r="Q21" s="291" t="s">
        <v>301</v>
      </c>
      <c r="S21" s="291" t="s">
        <v>305</v>
      </c>
    </row>
    <row r="22" spans="1:19" ht="42.75" customHeight="1">
      <c r="A22" s="121"/>
      <c r="B22" s="293" t="s">
        <v>112</v>
      </c>
      <c r="C22" s="724"/>
      <c r="D22" s="725"/>
      <c r="E22" s="150"/>
      <c r="F22" s="293" t="s">
        <v>345</v>
      </c>
      <c r="G22" s="724"/>
      <c r="H22" s="725"/>
      <c r="I22" s="724"/>
      <c r="J22" s="725"/>
      <c r="K22" s="109"/>
      <c r="L22" s="109"/>
      <c r="O22" s="456" t="s">
        <v>281</v>
      </c>
      <c r="Q22" s="291" t="s">
        <v>299</v>
      </c>
      <c r="S22" s="291" t="s">
        <v>306</v>
      </c>
    </row>
    <row r="23" spans="1:19" s="275" customFormat="1" ht="28.5" customHeight="1">
      <c r="A23" s="121"/>
      <c r="B23" s="121" t="s">
        <v>292</v>
      </c>
      <c r="C23" s="109"/>
      <c r="D23" s="109"/>
      <c r="E23" s="109"/>
      <c r="F23" s="109"/>
      <c r="G23" s="109"/>
      <c r="H23" s="109"/>
      <c r="I23" s="109"/>
      <c r="J23" s="109"/>
      <c r="K23" s="109"/>
      <c r="L23" s="109"/>
      <c r="O23" s="455" t="s">
        <v>282</v>
      </c>
      <c r="Q23" s="290" t="s">
        <v>300</v>
      </c>
      <c r="S23" s="290" t="s">
        <v>307</v>
      </c>
    </row>
    <row r="24" spans="1:19" s="275" customFormat="1" ht="60.75" customHeight="1">
      <c r="A24" s="121"/>
      <c r="B24" s="711" t="s">
        <v>291</v>
      </c>
      <c r="C24" s="726"/>
      <c r="D24" s="712"/>
      <c r="E24" s="724"/>
      <c r="F24" s="727"/>
      <c r="G24" s="727"/>
      <c r="H24" s="294"/>
      <c r="I24" s="728"/>
      <c r="J24" s="728"/>
      <c r="K24" s="109"/>
      <c r="L24" s="109"/>
      <c r="O24" s="455" t="s">
        <v>283</v>
      </c>
      <c r="S24" s="290" t="s">
        <v>308</v>
      </c>
    </row>
    <row r="25" spans="1:19" s="275" customFormat="1" ht="16.5" customHeight="1">
      <c r="A25" s="121"/>
      <c r="B25" s="121"/>
      <c r="C25" s="109"/>
      <c r="D25" s="109"/>
      <c r="E25" s="109"/>
      <c r="F25" s="109"/>
      <c r="G25" s="109"/>
      <c r="H25" s="109"/>
      <c r="I25" s="109"/>
      <c r="J25" s="109"/>
      <c r="K25" s="109"/>
      <c r="L25" s="109"/>
      <c r="O25" s="455" t="s">
        <v>675</v>
      </c>
      <c r="S25" s="290" t="s">
        <v>309</v>
      </c>
    </row>
    <row r="26" spans="1:19" ht="29.25" customHeight="1">
      <c r="A26" s="121" t="s">
        <v>34</v>
      </c>
      <c r="B26" s="109" t="s">
        <v>293</v>
      </c>
      <c r="C26" s="109"/>
      <c r="D26" s="109"/>
      <c r="E26" s="109"/>
      <c r="F26" s="109"/>
      <c r="G26" s="109"/>
      <c r="H26" s="109"/>
      <c r="I26" s="109"/>
      <c r="J26" s="109"/>
      <c r="K26" s="109"/>
      <c r="L26" s="109"/>
      <c r="M26" s="275"/>
      <c r="N26" s="275"/>
      <c r="O26" s="456" t="s">
        <v>284</v>
      </c>
    </row>
    <row r="27" spans="1:19" ht="24" customHeight="1">
      <c r="A27" s="121"/>
      <c r="B27" s="109" t="s">
        <v>295</v>
      </c>
      <c r="C27" s="109"/>
      <c r="D27" s="109"/>
      <c r="E27" s="109"/>
      <c r="F27" s="109"/>
      <c r="G27" s="109"/>
      <c r="H27" s="109"/>
      <c r="I27" s="109"/>
      <c r="J27" s="109"/>
      <c r="K27" s="109"/>
      <c r="L27" s="109"/>
      <c r="M27" s="275"/>
      <c r="N27" s="275"/>
      <c r="O27" s="456" t="s">
        <v>285</v>
      </c>
    </row>
    <row r="28" spans="1:19" s="275" customFormat="1" ht="36.75" customHeight="1">
      <c r="A28" s="121"/>
      <c r="B28" s="155"/>
      <c r="C28" s="711" t="s">
        <v>294</v>
      </c>
      <c r="D28" s="712"/>
      <c r="E28" s="292" t="s">
        <v>275</v>
      </c>
      <c r="F28" s="711" t="s">
        <v>277</v>
      </c>
      <c r="G28" s="712"/>
      <c r="H28" s="155"/>
      <c r="I28" s="292" t="s">
        <v>294</v>
      </c>
      <c r="J28" s="713" t="s">
        <v>275</v>
      </c>
      <c r="K28" s="713"/>
      <c r="L28" s="292" t="s">
        <v>277</v>
      </c>
      <c r="M28" s="295"/>
      <c r="O28" s="455" t="s">
        <v>286</v>
      </c>
    </row>
    <row r="29" spans="1:19" s="275" customFormat="1" ht="48.75" customHeight="1">
      <c r="A29" s="121"/>
      <c r="B29" s="293" t="s">
        <v>108</v>
      </c>
      <c r="C29" s="724"/>
      <c r="D29" s="725"/>
      <c r="E29" s="150"/>
      <c r="F29" s="724"/>
      <c r="G29" s="725"/>
      <c r="H29" s="293" t="s">
        <v>191</v>
      </c>
      <c r="I29" s="150"/>
      <c r="J29" s="724"/>
      <c r="K29" s="725"/>
      <c r="L29" s="150"/>
      <c r="M29" s="124"/>
      <c r="N29" s="124"/>
      <c r="O29" s="455" t="s">
        <v>676</v>
      </c>
    </row>
    <row r="30" spans="1:19" s="275" customFormat="1" ht="48.75" customHeight="1">
      <c r="A30" s="121"/>
      <c r="B30" s="293" t="s">
        <v>112</v>
      </c>
      <c r="C30" s="724"/>
      <c r="D30" s="725"/>
      <c r="E30" s="150"/>
      <c r="F30" s="724"/>
      <c r="G30" s="725"/>
      <c r="H30" s="293" t="s">
        <v>109</v>
      </c>
      <c r="I30" s="150"/>
      <c r="J30" s="724"/>
      <c r="K30" s="725"/>
      <c r="L30" s="150"/>
      <c r="M30" s="124"/>
      <c r="N30" s="124"/>
      <c r="O30" s="455" t="s">
        <v>287</v>
      </c>
    </row>
    <row r="31" spans="1:19" ht="43.5" customHeight="1">
      <c r="A31" s="121"/>
      <c r="B31" s="293" t="s">
        <v>114</v>
      </c>
      <c r="C31" s="724"/>
      <c r="D31" s="725"/>
      <c r="E31" s="150"/>
      <c r="F31" s="724"/>
      <c r="G31" s="725"/>
      <c r="H31" s="293" t="s">
        <v>262</v>
      </c>
      <c r="I31" s="150"/>
      <c r="J31" s="724"/>
      <c r="K31" s="725"/>
      <c r="L31" s="150"/>
      <c r="M31" s="275"/>
      <c r="N31" s="275"/>
      <c r="O31" s="456" t="s">
        <v>288</v>
      </c>
    </row>
    <row r="32" spans="1:19" ht="42.75" customHeight="1">
      <c r="A32" s="121"/>
      <c r="B32" s="109" t="s">
        <v>311</v>
      </c>
      <c r="C32" s="109"/>
      <c r="D32" s="109"/>
      <c r="E32" s="109"/>
      <c r="F32" s="109"/>
      <c r="G32" s="109"/>
      <c r="H32" s="109"/>
      <c r="I32" s="109"/>
      <c r="J32" s="109"/>
      <c r="K32" s="109"/>
      <c r="L32" s="109"/>
      <c r="M32" s="275"/>
      <c r="N32" s="275"/>
      <c r="O32" s="456" t="s">
        <v>289</v>
      </c>
    </row>
    <row r="33" spans="1:17" s="275" customFormat="1" ht="44.25" customHeight="1">
      <c r="A33" s="121"/>
      <c r="B33" s="729" t="s">
        <v>297</v>
      </c>
      <c r="C33" s="730"/>
      <c r="D33" s="731"/>
      <c r="E33" s="724"/>
      <c r="F33" s="725"/>
      <c r="G33" s="296" t="s">
        <v>302</v>
      </c>
      <c r="H33" s="732"/>
      <c r="I33" s="733"/>
      <c r="J33" s="733"/>
      <c r="K33" s="734"/>
      <c r="L33" s="297" t="s">
        <v>312</v>
      </c>
      <c r="O33" s="455" t="s">
        <v>677</v>
      </c>
      <c r="Q33" s="290"/>
    </row>
    <row r="34" spans="1:17" s="275" customFormat="1" ht="44.25" customHeight="1">
      <c r="A34" s="121"/>
      <c r="B34" s="729" t="s">
        <v>310</v>
      </c>
      <c r="C34" s="730"/>
      <c r="D34" s="731"/>
      <c r="E34" s="724"/>
      <c r="F34" s="725"/>
      <c r="G34" s="109"/>
      <c r="H34" s="109"/>
      <c r="I34" s="109"/>
      <c r="J34" s="109"/>
      <c r="K34" s="109"/>
      <c r="L34" s="109"/>
      <c r="M34" s="124"/>
      <c r="N34" s="124"/>
      <c r="O34" s="455" t="s">
        <v>678</v>
      </c>
      <c r="Q34" s="290"/>
    </row>
    <row r="35" spans="1:17" s="275" customFormat="1" ht="18.75" customHeight="1">
      <c r="A35" s="121"/>
      <c r="B35" s="121"/>
      <c r="C35" s="735"/>
      <c r="D35" s="735"/>
      <c r="E35" s="735"/>
      <c r="F35" s="735"/>
      <c r="G35" s="735"/>
      <c r="H35" s="735"/>
      <c r="I35" s="735"/>
      <c r="J35" s="735"/>
      <c r="K35" s="735"/>
      <c r="L35" s="735"/>
      <c r="M35" s="124"/>
      <c r="N35" s="124"/>
      <c r="O35" s="455" t="s">
        <v>679</v>
      </c>
      <c r="Q35" s="290"/>
    </row>
    <row r="36" spans="1:17" ht="42.75" customHeight="1">
      <c r="A36" s="121" t="s">
        <v>346</v>
      </c>
      <c r="B36" s="298" t="s">
        <v>313</v>
      </c>
      <c r="C36" s="112"/>
      <c r="D36" s="112"/>
      <c r="E36" s="112"/>
      <c r="F36" s="112"/>
      <c r="G36" s="112"/>
      <c r="H36" s="112"/>
      <c r="I36" s="112"/>
      <c r="J36" s="112"/>
      <c r="K36" s="112"/>
      <c r="L36" s="112"/>
      <c r="M36" s="275"/>
      <c r="N36" s="275"/>
      <c r="O36" s="456" t="s">
        <v>680</v>
      </c>
      <c r="Q36" s="290"/>
    </row>
    <row r="37" spans="1:17" ht="42.75" customHeight="1">
      <c r="A37" s="121"/>
      <c r="B37" s="121"/>
      <c r="C37" s="299" t="s">
        <v>152</v>
      </c>
      <c r="D37" s="736" t="s">
        <v>153</v>
      </c>
      <c r="E37" s="737"/>
      <c r="F37" s="738" t="s">
        <v>154</v>
      </c>
      <c r="G37" s="739"/>
      <c r="H37" s="740"/>
      <c r="I37" s="736" t="str">
        <f>"当初値"&amp;CHAR(10)&amp;"（"&amp;M44&amp;"年"&amp;N44&amp;"月時点）"</f>
        <v>当初値
（1900年1月時点）</v>
      </c>
      <c r="J37" s="737"/>
      <c r="K37" s="300" t="s">
        <v>155</v>
      </c>
      <c r="L37" s="300" t="s">
        <v>156</v>
      </c>
      <c r="M37" s="275"/>
      <c r="N37" s="275"/>
    </row>
    <row r="38" spans="1:17" s="275" customFormat="1" ht="41.25" customHeight="1">
      <c r="A38" s="121"/>
      <c r="B38" s="121"/>
      <c r="C38" s="155" t="s">
        <v>157</v>
      </c>
      <c r="D38" s="741"/>
      <c r="E38" s="742"/>
      <c r="F38" s="741"/>
      <c r="G38" s="743"/>
      <c r="H38" s="742"/>
      <c r="I38" s="744"/>
      <c r="J38" s="745"/>
      <c r="K38" s="459"/>
      <c r="L38" s="460"/>
      <c r="M38" s="124"/>
      <c r="N38" s="124"/>
      <c r="O38" s="124"/>
    </row>
    <row r="39" spans="1:17" s="275" customFormat="1" ht="39.75" customHeight="1">
      <c r="A39" s="121"/>
      <c r="B39" s="121"/>
      <c r="C39" s="155" t="s">
        <v>158</v>
      </c>
      <c r="D39" s="741"/>
      <c r="E39" s="742"/>
      <c r="F39" s="741"/>
      <c r="G39" s="743"/>
      <c r="H39" s="742"/>
      <c r="I39" s="746"/>
      <c r="J39" s="745"/>
      <c r="K39" s="461"/>
      <c r="L39" s="461"/>
    </row>
    <row r="40" spans="1:17" s="275" customFormat="1" ht="42" customHeight="1">
      <c r="A40" s="121"/>
      <c r="B40" s="121"/>
      <c r="C40" s="155" t="s">
        <v>159</v>
      </c>
      <c r="D40" s="741"/>
      <c r="E40" s="742"/>
      <c r="F40" s="747"/>
      <c r="G40" s="748"/>
      <c r="H40" s="749"/>
      <c r="I40" s="744"/>
      <c r="J40" s="745"/>
      <c r="K40" s="462"/>
      <c r="L40" s="462"/>
      <c r="M40" s="124"/>
      <c r="N40" s="124"/>
    </row>
    <row r="41" spans="1:17" ht="45.75" customHeight="1">
      <c r="A41" s="121"/>
      <c r="B41" s="121"/>
      <c r="C41" s="301" t="s">
        <v>160</v>
      </c>
      <c r="D41" s="741"/>
      <c r="E41" s="742"/>
      <c r="F41" s="747"/>
      <c r="G41" s="748"/>
      <c r="H41" s="749"/>
      <c r="I41" s="744"/>
      <c r="J41" s="745"/>
      <c r="K41" s="461"/>
      <c r="L41" s="463"/>
      <c r="M41" s="275"/>
      <c r="N41" s="275"/>
    </row>
    <row r="42" spans="1:17" ht="48" customHeight="1">
      <c r="A42" s="121"/>
      <c r="B42" s="121"/>
      <c r="C42" s="301" t="s">
        <v>161</v>
      </c>
      <c r="D42" s="750"/>
      <c r="E42" s="751"/>
      <c r="F42" s="752"/>
      <c r="G42" s="753"/>
      <c r="H42" s="754"/>
      <c r="I42" s="755"/>
      <c r="J42" s="756"/>
      <c r="K42" s="157"/>
      <c r="L42" s="157"/>
      <c r="M42" s="275"/>
      <c r="N42" s="275"/>
    </row>
    <row r="43" spans="1:17" ht="48" customHeight="1">
      <c r="A43" s="121"/>
      <c r="B43" s="121"/>
      <c r="C43" s="301" t="s">
        <v>162</v>
      </c>
      <c r="D43" s="750"/>
      <c r="E43" s="751"/>
      <c r="F43" s="752"/>
      <c r="G43" s="753"/>
      <c r="H43" s="754"/>
      <c r="I43" s="755"/>
      <c r="J43" s="756"/>
      <c r="K43" s="157"/>
      <c r="L43" s="157"/>
      <c r="M43" s="275"/>
      <c r="N43" s="275"/>
    </row>
    <row r="44" spans="1:17" ht="48" customHeight="1">
      <c r="A44" s="121"/>
      <c r="B44" s="121"/>
      <c r="C44" s="301" t="s">
        <v>163</v>
      </c>
      <c r="D44" s="750"/>
      <c r="E44" s="751"/>
      <c r="F44" s="752"/>
      <c r="G44" s="753"/>
      <c r="H44" s="754"/>
      <c r="I44" s="755"/>
      <c r="J44" s="756"/>
      <c r="K44" s="157"/>
      <c r="L44" s="157"/>
      <c r="M44" s="124">
        <f>YEAR(A_基本情報入力シート!D33)</f>
        <v>1900</v>
      </c>
      <c r="N44" s="124">
        <f>MONTH(A_基本情報入力シート!D33)</f>
        <v>1</v>
      </c>
    </row>
    <row r="45" spans="1:17" ht="13.5" customHeight="1">
      <c r="A45" s="121"/>
      <c r="B45" s="121"/>
      <c r="C45" s="112"/>
      <c r="D45" s="112"/>
      <c r="E45" s="112"/>
      <c r="F45" s="112"/>
      <c r="G45" s="112"/>
      <c r="H45" s="112"/>
      <c r="I45" s="112"/>
      <c r="J45" s="112"/>
      <c r="K45" s="112"/>
      <c r="L45" s="112"/>
    </row>
    <row r="46" spans="1:17" ht="37.5" customHeight="1">
      <c r="A46" s="121" t="s">
        <v>36</v>
      </c>
      <c r="B46" s="112" t="s">
        <v>192</v>
      </c>
      <c r="C46" s="112"/>
      <c r="D46" s="112"/>
      <c r="E46" s="112"/>
      <c r="F46" s="112"/>
      <c r="G46" s="112"/>
      <c r="H46" s="112"/>
      <c r="I46" s="112"/>
      <c r="J46" s="112"/>
      <c r="K46" s="112"/>
      <c r="L46" s="112"/>
      <c r="M46" s="281"/>
    </row>
    <row r="47" spans="1:17" ht="195.75" customHeight="1">
      <c r="B47" s="757"/>
      <c r="C47" s="758"/>
      <c r="D47" s="758"/>
      <c r="E47" s="758"/>
      <c r="F47" s="758"/>
      <c r="G47" s="758"/>
      <c r="H47" s="758"/>
      <c r="I47" s="758"/>
      <c r="J47" s="758"/>
      <c r="K47" s="759"/>
      <c r="L47" s="110"/>
      <c r="M47" s="457">
        <f>B47</f>
        <v>0</v>
      </c>
    </row>
    <row r="48" spans="1:17" ht="48" customHeight="1">
      <c r="A48" s="121"/>
      <c r="B48" s="121"/>
      <c r="C48" s="109"/>
      <c r="D48" s="111"/>
      <c r="E48" s="111"/>
      <c r="F48" s="111"/>
      <c r="G48" s="111"/>
      <c r="H48" s="111"/>
      <c r="I48" s="109"/>
      <c r="J48" s="109"/>
      <c r="K48" s="122"/>
      <c r="L48" s="122"/>
      <c r="M48" s="281"/>
    </row>
    <row r="49" spans="1:14" s="275" customFormat="1" ht="99" customHeight="1">
      <c r="A49" s="121"/>
      <c r="B49" s="121"/>
      <c r="C49" s="109"/>
      <c r="D49" s="111"/>
      <c r="E49" s="111"/>
      <c r="F49" s="111"/>
      <c r="G49" s="111"/>
      <c r="H49" s="111"/>
      <c r="I49" s="109"/>
      <c r="J49" s="109"/>
      <c r="K49" s="122"/>
      <c r="L49" s="122"/>
      <c r="M49" s="281"/>
      <c r="N49" s="124"/>
    </row>
    <row r="50" spans="1:14" ht="52.5" customHeight="1">
      <c r="A50" s="121"/>
      <c r="B50" s="121"/>
      <c r="C50" s="109"/>
      <c r="D50" s="111"/>
      <c r="E50" s="111"/>
      <c r="F50" s="111"/>
      <c r="G50" s="111"/>
      <c r="H50" s="111"/>
      <c r="I50" s="109"/>
      <c r="J50" s="109"/>
      <c r="K50" s="122"/>
      <c r="L50" s="122"/>
      <c r="M50" s="275"/>
      <c r="N50" s="275"/>
    </row>
    <row r="51" spans="1:14" ht="49.5" customHeight="1">
      <c r="A51" s="121"/>
      <c r="B51" s="121"/>
      <c r="C51" s="109"/>
      <c r="D51" s="111"/>
      <c r="E51" s="111"/>
      <c r="F51" s="111"/>
      <c r="G51" s="111"/>
      <c r="H51" s="111"/>
      <c r="I51" s="109"/>
      <c r="J51" s="109"/>
      <c r="K51" s="122"/>
      <c r="L51" s="122"/>
    </row>
    <row r="52" spans="1:14" ht="33" customHeight="1">
      <c r="A52" s="121"/>
      <c r="B52" s="121"/>
      <c r="C52" s="109"/>
      <c r="D52" s="111"/>
      <c r="E52" s="111"/>
      <c r="F52" s="111"/>
      <c r="G52" s="111"/>
      <c r="H52" s="111"/>
      <c r="I52" s="109"/>
      <c r="J52" s="109"/>
      <c r="K52" s="122"/>
      <c r="L52" s="122"/>
      <c r="M52" s="275"/>
      <c r="N52" s="275"/>
    </row>
    <row r="53" spans="1:14" ht="33" customHeight="1">
      <c r="A53" s="121"/>
      <c r="B53" s="121"/>
      <c r="C53" s="112"/>
      <c r="D53" s="112"/>
      <c r="E53" s="112"/>
      <c r="F53" s="112"/>
      <c r="G53" s="112"/>
      <c r="H53" s="112"/>
      <c r="I53" s="112"/>
      <c r="J53" s="112"/>
      <c r="K53" s="112"/>
      <c r="L53" s="112"/>
      <c r="M53" s="281"/>
    </row>
    <row r="54" spans="1:14" ht="33" customHeight="1"/>
    <row r="55" spans="1:14" ht="33" customHeight="1">
      <c r="M55" s="281"/>
    </row>
    <row r="56" spans="1:14" ht="33" customHeight="1">
      <c r="M56" s="281"/>
    </row>
    <row r="57" spans="1:14" s="275" customFormat="1" ht="15" customHeight="1">
      <c r="A57" s="123"/>
      <c r="B57" s="123"/>
      <c r="C57" s="124"/>
      <c r="D57" s="124"/>
      <c r="E57" s="124"/>
      <c r="F57" s="124"/>
      <c r="G57" s="124"/>
      <c r="H57" s="124"/>
      <c r="I57" s="124"/>
      <c r="J57" s="124"/>
      <c r="K57" s="124"/>
      <c r="L57" s="124"/>
      <c r="M57" s="281"/>
      <c r="N57" s="124"/>
    </row>
    <row r="58" spans="1:14">
      <c r="M58" s="281"/>
    </row>
    <row r="59" spans="1:14">
      <c r="M59" s="281"/>
    </row>
    <row r="60" spans="1:14">
      <c r="M60" s="275"/>
      <c r="N60" s="275"/>
    </row>
  </sheetData>
  <sheetProtection algorithmName="SHA-512" hashValue="TEo7dFb6ThRk7J6zIQ5ZqfYI+H7Z3GSB88e/ggUZmN4NaaBKZqfs6ipPnWTzgVVhJ8MsfOilamJBpJuGsyXy4w==" saltValue="p5C7Wq0KQJ4J4RrXfQB5qg==" spinCount="100000" sheet="1" formatCells="0" formatRows="0" selectLockedCells="1"/>
  <mergeCells count="66">
    <mergeCell ref="D44:E44"/>
    <mergeCell ref="F44:H44"/>
    <mergeCell ref="I44:J44"/>
    <mergeCell ref="B47:K47"/>
    <mergeCell ref="D42:E42"/>
    <mergeCell ref="F42:H42"/>
    <mergeCell ref="I42:J42"/>
    <mergeCell ref="D43:E43"/>
    <mergeCell ref="F43:H43"/>
    <mergeCell ref="I43:J43"/>
    <mergeCell ref="D40:E40"/>
    <mergeCell ref="F40:H40"/>
    <mergeCell ref="I40:J40"/>
    <mergeCell ref="D41:E41"/>
    <mergeCell ref="F41:H41"/>
    <mergeCell ref="I41:J41"/>
    <mergeCell ref="D38:E38"/>
    <mergeCell ref="F38:H38"/>
    <mergeCell ref="I38:J38"/>
    <mergeCell ref="D39:E39"/>
    <mergeCell ref="F39:H39"/>
    <mergeCell ref="I39:J39"/>
    <mergeCell ref="B34:D34"/>
    <mergeCell ref="E34:F34"/>
    <mergeCell ref="C35:L35"/>
    <mergeCell ref="D37:E37"/>
    <mergeCell ref="F37:H37"/>
    <mergeCell ref="I37:J37"/>
    <mergeCell ref="C31:D31"/>
    <mergeCell ref="F31:G31"/>
    <mergeCell ref="J31:K31"/>
    <mergeCell ref="B33:D33"/>
    <mergeCell ref="E33:F33"/>
    <mergeCell ref="H33:K33"/>
    <mergeCell ref="C29:D29"/>
    <mergeCell ref="F29:G29"/>
    <mergeCell ref="J29:K29"/>
    <mergeCell ref="C30:D30"/>
    <mergeCell ref="F30:G30"/>
    <mergeCell ref="J30:K30"/>
    <mergeCell ref="B24:D24"/>
    <mergeCell ref="E24:G24"/>
    <mergeCell ref="I24:J24"/>
    <mergeCell ref="C28:D28"/>
    <mergeCell ref="F28:G28"/>
    <mergeCell ref="J28:K28"/>
    <mergeCell ref="C21:D21"/>
    <mergeCell ref="G21:H21"/>
    <mergeCell ref="I21:J21"/>
    <mergeCell ref="C22:D22"/>
    <mergeCell ref="G22:H22"/>
    <mergeCell ref="I22:J22"/>
    <mergeCell ref="A1:C1"/>
    <mergeCell ref="I2:J2"/>
    <mergeCell ref="J10:K10"/>
    <mergeCell ref="H13:J13"/>
    <mergeCell ref="K13:L13"/>
    <mergeCell ref="K2:L2"/>
    <mergeCell ref="I3:J3"/>
    <mergeCell ref="K3:L3"/>
    <mergeCell ref="A5:L6"/>
    <mergeCell ref="C20:D20"/>
    <mergeCell ref="G20:H20"/>
    <mergeCell ref="I20:J20"/>
    <mergeCell ref="D16:E16"/>
    <mergeCell ref="F16:J16"/>
  </mergeCells>
  <phoneticPr fontId="12"/>
  <conditionalFormatting sqref="D16:J16">
    <cfRule type="expression" dxfId="10" priority="4">
      <formula>$B$16="○"</formula>
    </cfRule>
  </conditionalFormatting>
  <conditionalFormatting sqref="G33">
    <cfRule type="expression" dxfId="9" priority="2">
      <formula>$E$33="介護ソフトの改修"</formula>
    </cfRule>
  </conditionalFormatting>
  <conditionalFormatting sqref="H13 K13:L13">
    <cfRule type="expression" dxfId="8" priority="5">
      <formula>$F$13="○"</formula>
    </cfRule>
  </conditionalFormatting>
  <conditionalFormatting sqref="H33:K33">
    <cfRule type="expression" dxfId="7" priority="1">
      <formula>$E$33="介護ソフトの改修"</formula>
    </cfRule>
  </conditionalFormatting>
  <conditionalFormatting sqref="J10:M10">
    <cfRule type="expression" dxfId="6" priority="3">
      <formula>$H$10="○"</formula>
    </cfRule>
  </conditionalFormatting>
  <dataValidations count="5">
    <dataValidation type="list" allowBlank="1" showInputMessage="1" showErrorMessage="1" sqref="D9:D10 F9:F10 B9:B10 D12:D13 B12:B13 F12:F13 D15 B15:B16 F15 H9:H10 H12 J12" xr:uid="{00000000-0002-0000-0B00-000000000000}">
      <formula1>"○"</formula1>
    </dataValidation>
    <dataValidation type="list" allowBlank="1" showInputMessage="1" showErrorMessage="1" sqref="I29:I31 C29:D31" xr:uid="{00000000-0002-0000-0B00-000002000000}">
      <formula1>"新規導入,追加導入"</formula1>
    </dataValidation>
    <dataValidation type="list" allowBlank="1" showInputMessage="1" showErrorMessage="1" sqref="E33" xr:uid="{00000000-0002-0000-0B00-000003000000}">
      <formula1>$Q$20:$Q$23</formula1>
    </dataValidation>
    <dataValidation type="list" allowBlank="1" showInputMessage="1" showErrorMessage="1" sqref="H33:K33" xr:uid="{00000000-0002-0000-0B00-000004000000}">
      <formula1>$S$20:$S$25</formula1>
    </dataValidation>
    <dataValidation type="list" allowBlank="1" showInputMessage="1" showErrorMessage="1" sqref="E29:E31 J29:K31 C21:D22 G21:H22" xr:uid="{00000000-0002-0000-0B00-000001000000}">
      <formula1>$O$20:$O$35</formula1>
    </dataValidation>
  </dataValidations>
  <printOptions horizontalCentered="1"/>
  <pageMargins left="0.70866141732283472" right="0.70866141732283472" top="0.35433070866141736" bottom="0.35433070866141736" header="0.31496062992125984" footer="0.31496062992125984"/>
  <pageSetup paperSize="9" scale="40"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Q37"/>
  <sheetViews>
    <sheetView view="pageBreakPreview" zoomScale="60" zoomScaleNormal="100" workbookViewId="0">
      <selection activeCell="E8" sqref="E8:M8"/>
    </sheetView>
  </sheetViews>
  <sheetFormatPr defaultColWidth="9" defaultRowHeight="13.5"/>
  <cols>
    <col min="1" max="1" width="3.875" style="159" customWidth="1"/>
    <col min="2" max="2" width="15.125" style="159" customWidth="1"/>
    <col min="3" max="3" width="9.125" style="159" customWidth="1"/>
    <col min="4" max="4" width="18.125" style="159" customWidth="1"/>
    <col min="5" max="5" width="18" style="159" customWidth="1"/>
    <col min="6" max="6" width="4.125" style="159" bestFit="1" customWidth="1"/>
    <col min="7" max="7" width="13.875" style="159" customWidth="1"/>
    <col min="8" max="8" width="3.875" style="159" bestFit="1" customWidth="1"/>
    <col min="9" max="9" width="13.875" style="159" customWidth="1"/>
    <col min="10" max="10" width="3.875" style="159" bestFit="1" customWidth="1"/>
    <col min="11" max="11" width="13.875" style="159" customWidth="1"/>
    <col min="12" max="12" width="3.875" style="159" bestFit="1" customWidth="1"/>
    <col min="13" max="13" width="15.375" style="159" customWidth="1"/>
    <col min="14" max="14" width="4.125" style="159" bestFit="1" customWidth="1"/>
    <col min="15" max="16" width="6.5" style="159" customWidth="1"/>
    <col min="17" max="16384" width="9" style="159"/>
  </cols>
  <sheetData>
    <row r="1" spans="1:15" ht="19.5" customHeight="1">
      <c r="A1" s="178" t="s">
        <v>484</v>
      </c>
      <c r="B1" s="158"/>
      <c r="C1" s="158"/>
      <c r="D1" s="158"/>
      <c r="E1" s="158"/>
      <c r="F1" s="158"/>
      <c r="G1" s="158"/>
      <c r="H1" s="158"/>
      <c r="I1" s="158"/>
      <c r="J1" s="158"/>
      <c r="K1" s="158"/>
      <c r="L1" s="158"/>
      <c r="M1" s="158"/>
      <c r="N1" s="158"/>
      <c r="O1" s="158"/>
    </row>
    <row r="2" spans="1:15" ht="28.5" customHeight="1">
      <c r="A2" s="158"/>
      <c r="B2" s="158"/>
      <c r="C2" s="158"/>
      <c r="D2" s="158"/>
      <c r="E2" s="158"/>
      <c r="F2" s="158"/>
      <c r="G2" s="158"/>
      <c r="H2" s="764" t="s">
        <v>347</v>
      </c>
      <c r="I2" s="765"/>
      <c r="J2" s="766"/>
      <c r="K2" s="767" t="str">
        <f>A_基本情報入力シート!D13&amp;"　"&amp;A_基本情報入力シート!D19</f>
        <v xml:space="preserve"> 0　</v>
      </c>
      <c r="L2" s="768"/>
      <c r="M2" s="768"/>
      <c r="N2" s="768"/>
      <c r="O2" s="769"/>
    </row>
    <row r="3" spans="1:15" ht="28.5" customHeight="1">
      <c r="A3" s="158"/>
      <c r="B3" s="158"/>
      <c r="C3" s="158"/>
      <c r="D3" s="158"/>
      <c r="E3" s="158"/>
      <c r="F3" s="158"/>
      <c r="G3" s="158"/>
      <c r="H3" s="764" t="s">
        <v>233</v>
      </c>
      <c r="I3" s="765"/>
      <c r="J3" s="766"/>
      <c r="K3" s="767">
        <f>A_基本情報入力シート!D24</f>
        <v>0</v>
      </c>
      <c r="L3" s="768"/>
      <c r="M3" s="768"/>
      <c r="N3" s="768"/>
      <c r="O3" s="769"/>
    </row>
    <row r="4" spans="1:15">
      <c r="A4" s="158"/>
      <c r="B4" s="158"/>
      <c r="C4" s="158"/>
      <c r="D4" s="158"/>
      <c r="E4" s="158"/>
      <c r="F4" s="158"/>
      <c r="G4" s="158"/>
      <c r="H4" s="158"/>
      <c r="I4" s="158"/>
      <c r="J4" s="158"/>
      <c r="K4" s="158"/>
      <c r="L4" s="158"/>
      <c r="M4" s="158"/>
      <c r="N4" s="158"/>
      <c r="O4" s="158"/>
    </row>
    <row r="5" spans="1:15" ht="30" customHeight="1">
      <c r="A5" s="770" t="s">
        <v>438</v>
      </c>
      <c r="B5" s="770"/>
      <c r="C5" s="770"/>
      <c r="D5" s="770"/>
      <c r="E5" s="770"/>
      <c r="F5" s="770"/>
      <c r="G5" s="770"/>
      <c r="H5" s="770"/>
      <c r="I5" s="770"/>
      <c r="J5" s="770"/>
      <c r="K5" s="770"/>
      <c r="L5" s="770"/>
      <c r="M5" s="770"/>
      <c r="N5" s="770"/>
      <c r="O5" s="770"/>
    </row>
    <row r="6" spans="1:15" ht="15" customHeight="1">
      <c r="A6" s="160"/>
      <c r="B6" s="160"/>
      <c r="C6" s="160"/>
      <c r="D6" s="160"/>
      <c r="E6" s="160"/>
      <c r="F6" s="160"/>
      <c r="G6" s="160"/>
      <c r="H6" s="160"/>
      <c r="I6" s="160"/>
      <c r="J6" s="160"/>
      <c r="K6" s="160"/>
      <c r="L6" s="160"/>
      <c r="M6" s="160"/>
      <c r="N6" s="160"/>
      <c r="O6" s="158"/>
    </row>
    <row r="7" spans="1:15" s="163" customFormat="1" ht="33" customHeight="1">
      <c r="A7" s="771" t="s">
        <v>348</v>
      </c>
      <c r="B7" s="771"/>
      <c r="C7" s="771"/>
      <c r="D7" s="771"/>
      <c r="E7" s="771"/>
      <c r="F7" s="771"/>
      <c r="G7" s="771"/>
      <c r="H7" s="771"/>
      <c r="I7" s="771"/>
      <c r="J7" s="771"/>
      <c r="K7" s="771"/>
      <c r="L7" s="771"/>
      <c r="M7" s="771"/>
      <c r="N7" s="161"/>
      <c r="O7" s="162"/>
    </row>
    <row r="8" spans="1:15" ht="120" customHeight="1">
      <c r="A8" s="158"/>
      <c r="B8" s="772" t="s">
        <v>349</v>
      </c>
      <c r="C8" s="772"/>
      <c r="D8" s="772"/>
      <c r="E8" s="773"/>
      <c r="F8" s="774"/>
      <c r="G8" s="774"/>
      <c r="H8" s="774"/>
      <c r="I8" s="774"/>
      <c r="J8" s="774"/>
      <c r="K8" s="774"/>
      <c r="L8" s="774"/>
      <c r="M8" s="775"/>
      <c r="N8" s="164"/>
      <c r="O8" s="158"/>
    </row>
    <row r="9" spans="1:15" ht="120" customHeight="1">
      <c r="A9" s="158"/>
      <c r="B9" s="772" t="s">
        <v>350</v>
      </c>
      <c r="C9" s="772"/>
      <c r="D9" s="772"/>
      <c r="E9" s="773"/>
      <c r="F9" s="774"/>
      <c r="G9" s="774"/>
      <c r="H9" s="774"/>
      <c r="I9" s="774"/>
      <c r="J9" s="774"/>
      <c r="K9" s="774"/>
      <c r="L9" s="774"/>
      <c r="M9" s="775"/>
      <c r="N9" s="164"/>
      <c r="O9" s="158"/>
    </row>
    <row r="10" spans="1:15" ht="15" customHeight="1">
      <c r="A10" s="158"/>
      <c r="B10" s="165"/>
      <c r="C10" s="165"/>
      <c r="D10" s="165"/>
      <c r="E10" s="165"/>
      <c r="F10" s="165"/>
      <c r="G10" s="165"/>
      <c r="H10" s="165"/>
      <c r="I10" s="165"/>
      <c r="J10" s="165"/>
      <c r="K10" s="165"/>
      <c r="L10" s="165"/>
      <c r="M10" s="165"/>
      <c r="N10" s="165"/>
      <c r="O10" s="158"/>
    </row>
    <row r="11" spans="1:15" ht="30" customHeight="1">
      <c r="A11" s="776" t="s">
        <v>351</v>
      </c>
      <c r="B11" s="776"/>
      <c r="C11" s="776"/>
      <c r="D11" s="776"/>
      <c r="E11" s="776"/>
      <c r="F11" s="776"/>
      <c r="G11" s="776"/>
      <c r="H11" s="776"/>
      <c r="I11" s="776"/>
      <c r="J11" s="776"/>
      <c r="K11" s="776"/>
      <c r="L11" s="776"/>
      <c r="M11" s="776"/>
      <c r="N11" s="166"/>
      <c r="O11" s="158"/>
    </row>
    <row r="12" spans="1:15" ht="39.950000000000003" customHeight="1">
      <c r="A12" s="158"/>
      <c r="B12" s="760" t="s">
        <v>352</v>
      </c>
      <c r="C12" s="761"/>
      <c r="D12" s="760"/>
      <c r="E12" s="332"/>
      <c r="F12" s="167" t="s">
        <v>353</v>
      </c>
      <c r="G12" s="761" t="s">
        <v>354</v>
      </c>
      <c r="H12" s="760"/>
      <c r="I12" s="760"/>
      <c r="J12" s="760"/>
      <c r="K12" s="760"/>
      <c r="L12" s="762"/>
      <c r="M12" s="763"/>
      <c r="N12" s="429" t="s">
        <v>353</v>
      </c>
      <c r="O12" s="158"/>
    </row>
    <row r="13" spans="1:15" ht="39.950000000000003" customHeight="1">
      <c r="A13" s="158"/>
      <c r="B13" s="777" t="s">
        <v>355</v>
      </c>
      <c r="C13" s="778"/>
      <c r="D13" s="777"/>
      <c r="E13" s="333"/>
      <c r="F13" s="168" t="s">
        <v>353</v>
      </c>
      <c r="G13" s="761" t="s">
        <v>645</v>
      </c>
      <c r="H13" s="760"/>
      <c r="I13" s="760"/>
      <c r="J13" s="760"/>
      <c r="K13" s="760"/>
      <c r="L13" s="762"/>
      <c r="M13" s="763"/>
      <c r="N13" s="429" t="s">
        <v>353</v>
      </c>
      <c r="O13" s="158"/>
    </row>
    <row r="14" spans="1:15" ht="39.950000000000003" customHeight="1">
      <c r="A14" s="158"/>
      <c r="B14" s="779" t="s">
        <v>646</v>
      </c>
      <c r="C14" s="780"/>
      <c r="D14" s="781"/>
      <c r="E14" s="426"/>
      <c r="F14" s="427" t="s">
        <v>141</v>
      </c>
      <c r="G14" s="782" t="s">
        <v>647</v>
      </c>
      <c r="H14" s="783"/>
      <c r="I14" s="783"/>
      <c r="J14" s="783"/>
      <c r="K14" s="783"/>
      <c r="L14" s="787"/>
      <c r="M14" s="788"/>
      <c r="N14" s="428" t="s">
        <v>141</v>
      </c>
      <c r="O14" s="158"/>
    </row>
    <row r="15" spans="1:15" ht="39.950000000000003" customHeight="1">
      <c r="A15" s="158"/>
      <c r="B15" s="784" t="s">
        <v>648</v>
      </c>
      <c r="C15" s="785"/>
      <c r="D15" s="786"/>
      <c r="E15" s="425"/>
      <c r="F15" s="428" t="s">
        <v>141</v>
      </c>
      <c r="G15" s="178"/>
      <c r="H15" s="178"/>
      <c r="I15" s="178"/>
      <c r="J15" s="178"/>
      <c r="K15" s="178"/>
      <c r="L15" s="448"/>
      <c r="M15" s="448"/>
      <c r="N15" s="449"/>
      <c r="O15" s="158"/>
    </row>
    <row r="16" spans="1:15" ht="16.5" customHeight="1">
      <c r="A16" s="158"/>
      <c r="B16" s="169"/>
      <c r="C16" s="169"/>
      <c r="D16" s="170"/>
      <c r="E16" s="170"/>
      <c r="F16" s="170"/>
      <c r="G16" s="170"/>
      <c r="H16" s="170"/>
      <c r="I16" s="170"/>
      <c r="J16" s="170"/>
      <c r="K16" s="170"/>
      <c r="L16" s="170"/>
      <c r="M16" s="170"/>
      <c r="N16" s="170"/>
      <c r="O16" s="158"/>
    </row>
    <row r="17" spans="1:17" ht="35.450000000000003" customHeight="1">
      <c r="A17" s="776" t="s">
        <v>356</v>
      </c>
      <c r="B17" s="776"/>
      <c r="C17" s="776"/>
      <c r="D17" s="776"/>
      <c r="E17" s="776"/>
      <c r="F17" s="776"/>
      <c r="G17" s="776"/>
      <c r="H17" s="776"/>
      <c r="I17" s="776"/>
      <c r="J17" s="776"/>
      <c r="K17" s="776"/>
      <c r="L17" s="776"/>
      <c r="M17" s="776"/>
      <c r="N17" s="166"/>
      <c r="O17" s="171"/>
      <c r="P17" s="172"/>
      <c r="Q17" s="172"/>
    </row>
    <row r="18" spans="1:17" ht="80.099999999999994" customHeight="1">
      <c r="A18" s="173"/>
      <c r="B18" s="792" t="s">
        <v>482</v>
      </c>
      <c r="C18" s="792"/>
      <c r="D18" s="792"/>
      <c r="E18" s="792"/>
      <c r="F18" s="792"/>
      <c r="G18" s="792"/>
      <c r="H18" s="792"/>
      <c r="I18" s="792"/>
      <c r="J18" s="792"/>
      <c r="K18" s="793"/>
      <c r="L18" s="793"/>
      <c r="M18" s="793"/>
      <c r="N18" s="174"/>
      <c r="O18" s="173"/>
      <c r="P18" s="175"/>
      <c r="Q18" s="175"/>
    </row>
    <row r="19" spans="1:17" ht="80.099999999999994" customHeight="1">
      <c r="A19" s="173"/>
      <c r="B19" s="792" t="s">
        <v>357</v>
      </c>
      <c r="C19" s="792"/>
      <c r="D19" s="792"/>
      <c r="E19" s="792"/>
      <c r="F19" s="792"/>
      <c r="G19" s="792"/>
      <c r="H19" s="792"/>
      <c r="I19" s="792"/>
      <c r="J19" s="792"/>
      <c r="K19" s="793"/>
      <c r="L19" s="793"/>
      <c r="M19" s="793"/>
      <c r="N19" s="174"/>
      <c r="O19" s="173"/>
      <c r="P19" s="175"/>
      <c r="Q19" s="175"/>
    </row>
    <row r="20" spans="1:17" ht="80.099999999999994" customHeight="1">
      <c r="A20" s="173"/>
      <c r="B20" s="792" t="s">
        <v>358</v>
      </c>
      <c r="C20" s="792"/>
      <c r="D20" s="792"/>
      <c r="E20" s="792"/>
      <c r="F20" s="792"/>
      <c r="G20" s="792"/>
      <c r="H20" s="792"/>
      <c r="I20" s="792"/>
      <c r="J20" s="792"/>
      <c r="K20" s="793"/>
      <c r="L20" s="793"/>
      <c r="M20" s="793"/>
      <c r="N20" s="174"/>
      <c r="O20" s="173"/>
      <c r="P20" s="175"/>
      <c r="Q20" s="175"/>
    </row>
    <row r="21" spans="1:17" ht="16.5" customHeight="1">
      <c r="A21" s="158"/>
      <c r="B21" s="169"/>
      <c r="C21" s="169"/>
      <c r="D21" s="170"/>
      <c r="E21" s="170"/>
      <c r="F21" s="170"/>
      <c r="G21" s="170"/>
      <c r="H21" s="170"/>
      <c r="I21" s="170"/>
      <c r="J21" s="170"/>
      <c r="K21" s="170"/>
      <c r="L21" s="170"/>
      <c r="M21" s="170"/>
      <c r="N21" s="170"/>
      <c r="O21" s="158"/>
    </row>
    <row r="22" spans="1:17" ht="35.450000000000003" customHeight="1">
      <c r="A22" s="776" t="s">
        <v>359</v>
      </c>
      <c r="B22" s="776"/>
      <c r="C22" s="776"/>
      <c r="D22" s="776"/>
      <c r="E22" s="776"/>
      <c r="F22" s="776"/>
      <c r="G22" s="776"/>
      <c r="H22" s="776"/>
      <c r="I22" s="776"/>
      <c r="J22" s="776"/>
      <c r="K22" s="776"/>
      <c r="L22" s="776"/>
      <c r="M22" s="776"/>
      <c r="N22" s="166"/>
      <c r="O22" s="171"/>
      <c r="P22" s="172"/>
      <c r="Q22" s="172"/>
    </row>
    <row r="23" spans="1:17" ht="200.1" customHeight="1">
      <c r="A23" s="158"/>
      <c r="B23" s="789"/>
      <c r="C23" s="790"/>
      <c r="D23" s="790"/>
      <c r="E23" s="790"/>
      <c r="F23" s="790"/>
      <c r="G23" s="790"/>
      <c r="H23" s="790"/>
      <c r="I23" s="790"/>
      <c r="J23" s="790"/>
      <c r="K23" s="790"/>
      <c r="L23" s="790"/>
      <c r="M23" s="791"/>
      <c r="N23" s="176"/>
      <c r="O23" s="158"/>
      <c r="P23" s="177"/>
    </row>
    <row r="24" spans="1:17" ht="225" customHeight="1"/>
    <row r="25" spans="1:17" ht="225" customHeight="1"/>
    <row r="26" spans="1:17" ht="225" customHeight="1"/>
    <row r="27" spans="1:17" ht="225" customHeight="1"/>
    <row r="28" spans="1:17" ht="225" customHeight="1"/>
    <row r="29" spans="1:17" ht="225" customHeight="1"/>
    <row r="30" spans="1:17" ht="225" customHeight="1"/>
    <row r="31" spans="1:17" ht="225" customHeight="1"/>
    <row r="32" spans="1:17" ht="225" customHeight="1"/>
    <row r="33" ht="225" customHeight="1"/>
    <row r="34" ht="225" customHeight="1"/>
    <row r="35" ht="225" customHeight="1"/>
    <row r="36" ht="225" customHeight="1"/>
    <row r="37" ht="225" customHeight="1"/>
  </sheetData>
  <sheetProtection algorithmName="SHA-512" hashValue="CaZcBVA+epSye+LZ9a4Igth9MTPxEuOTJTn3W8rd3LJZlip48+1UVqvw3GN7hlkGIU1GBY6v+GEGSLyuYb/hdA==" saltValue="k9kPGmOiOJLQZ/8jdj6lvQ==" spinCount="100000" sheet="1" formatCells="0" formatRows="0" selectLockedCells="1"/>
  <mergeCells count="30">
    <mergeCell ref="B23:M23"/>
    <mergeCell ref="B18:J18"/>
    <mergeCell ref="K18:M18"/>
    <mergeCell ref="B19:J19"/>
    <mergeCell ref="K19:M19"/>
    <mergeCell ref="B20:J20"/>
    <mergeCell ref="K20:M20"/>
    <mergeCell ref="B13:D13"/>
    <mergeCell ref="G13:K13"/>
    <mergeCell ref="L13:M13"/>
    <mergeCell ref="A17:M17"/>
    <mergeCell ref="A22:M22"/>
    <mergeCell ref="B14:D14"/>
    <mergeCell ref="G14:K14"/>
    <mergeCell ref="B15:D15"/>
    <mergeCell ref="L14:M14"/>
    <mergeCell ref="B12:D12"/>
    <mergeCell ref="G12:K12"/>
    <mergeCell ref="L12:M12"/>
    <mergeCell ref="H2:J2"/>
    <mergeCell ref="K2:O2"/>
    <mergeCell ref="H3:J3"/>
    <mergeCell ref="K3:O3"/>
    <mergeCell ref="A5:O5"/>
    <mergeCell ref="A7:M7"/>
    <mergeCell ref="B8:D8"/>
    <mergeCell ref="E8:M8"/>
    <mergeCell ref="B9:D9"/>
    <mergeCell ref="E9:M9"/>
    <mergeCell ref="A11:M11"/>
  </mergeCells>
  <phoneticPr fontId="12"/>
  <dataValidations count="1">
    <dataValidation type="list" allowBlank="1" showInputMessage="1" showErrorMessage="1" sqref="K18:M20" xr:uid="{00000000-0002-0000-0C00-000000000000}">
      <formula1>"はい,いいえ"</formula1>
    </dataValidation>
  </dataValidations>
  <printOptions horizontalCentered="1"/>
  <pageMargins left="0.51181102362204722" right="0.51181102362204722" top="0.59055118110236227" bottom="0.59055118110236227" header="0.51181102362204722" footer="0.51181102362204722"/>
  <pageSetup paperSize="9" scale="63" orientation="portrait" r:id="rId1"/>
  <headerFooter>
    <oddHeader xml:space="preserve">&amp;C&amp;"ＭＳ 明朝,標準"&amp;16
</oddHead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H16"/>
  <sheetViews>
    <sheetView view="pageBreakPreview" zoomScale="60" zoomScaleNormal="100" workbookViewId="0">
      <selection activeCell="D43" sqref="D43"/>
    </sheetView>
  </sheetViews>
  <sheetFormatPr defaultRowHeight="13.5"/>
  <cols>
    <col min="1" max="1" width="1.875" style="125" customWidth="1"/>
    <col min="2" max="3" width="20.25" style="136" customWidth="1"/>
    <col min="4" max="4" width="62.875" style="136" customWidth="1"/>
    <col min="5" max="5" width="38.5" style="136" customWidth="1"/>
    <col min="6" max="16384" width="9" style="136"/>
  </cols>
  <sheetData>
    <row r="1" spans="1:8" s="125" customFormat="1" ht="27.75" customHeight="1">
      <c r="A1" s="137" t="s">
        <v>443</v>
      </c>
      <c r="B1" s="138"/>
      <c r="C1" s="138"/>
      <c r="D1" s="138"/>
      <c r="E1" s="139"/>
    </row>
    <row r="2" spans="1:8" s="126" customFormat="1" ht="34.5" customHeight="1">
      <c r="A2" s="140"/>
      <c r="B2" s="794" t="s">
        <v>60</v>
      </c>
      <c r="C2" s="794"/>
      <c r="D2" s="794"/>
      <c r="E2" s="794"/>
    </row>
    <row r="3" spans="1:8" s="127" customFormat="1" ht="36.75" customHeight="1">
      <c r="A3" s="141"/>
      <c r="B3" s="142" t="s">
        <v>61</v>
      </c>
      <c r="C3" s="142"/>
      <c r="D3" s="143" t="str">
        <f>A_基本情報入力シート!D13</f>
        <v xml:space="preserve"> 0</v>
      </c>
      <c r="E3" s="144"/>
      <c r="H3" s="128"/>
    </row>
    <row r="4" spans="1:8" s="127" customFormat="1" ht="17.25" customHeight="1">
      <c r="A4" s="141"/>
      <c r="B4" s="145"/>
      <c r="C4" s="145"/>
      <c r="D4" s="144"/>
      <c r="E4" s="144"/>
      <c r="H4" s="128"/>
    </row>
    <row r="5" spans="1:8" s="130" customFormat="1" ht="36.75" customHeight="1">
      <c r="A5" s="146"/>
      <c r="B5" s="147" t="s">
        <v>62</v>
      </c>
      <c r="C5" s="147" t="s">
        <v>63</v>
      </c>
      <c r="D5" s="148" t="s">
        <v>64</v>
      </c>
      <c r="E5" s="148" t="s">
        <v>65</v>
      </c>
      <c r="H5" s="131"/>
    </row>
    <row r="6" spans="1:8" s="130" customFormat="1" ht="36.75" customHeight="1">
      <c r="A6" s="129"/>
      <c r="B6" s="132">
        <v>1</v>
      </c>
      <c r="C6" s="220"/>
      <c r="D6" s="223"/>
      <c r="E6" s="226"/>
      <c r="H6" s="131"/>
    </row>
    <row r="7" spans="1:8" s="130" customFormat="1" ht="36.75" customHeight="1">
      <c r="A7" s="129"/>
      <c r="B7" s="133">
        <v>2</v>
      </c>
      <c r="C7" s="221"/>
      <c r="D7" s="224"/>
      <c r="E7" s="227"/>
      <c r="H7" s="131"/>
    </row>
    <row r="8" spans="1:8" s="130" customFormat="1" ht="36.75" customHeight="1">
      <c r="A8" s="129"/>
      <c r="B8" s="133">
        <v>3</v>
      </c>
      <c r="C8" s="221"/>
      <c r="D8" s="224"/>
      <c r="E8" s="227"/>
      <c r="H8" s="131"/>
    </row>
    <row r="9" spans="1:8" s="130" customFormat="1" ht="36.75" customHeight="1">
      <c r="A9" s="129"/>
      <c r="B9" s="133">
        <v>4</v>
      </c>
      <c r="C9" s="221"/>
      <c r="D9" s="224"/>
      <c r="E9" s="227"/>
      <c r="H9" s="131"/>
    </row>
    <row r="10" spans="1:8" s="130" customFormat="1" ht="36.75" customHeight="1">
      <c r="A10" s="129"/>
      <c r="B10" s="133">
        <v>5</v>
      </c>
      <c r="C10" s="221"/>
      <c r="D10" s="224"/>
      <c r="E10" s="227"/>
      <c r="H10" s="131"/>
    </row>
    <row r="11" spans="1:8" s="130" customFormat="1" ht="36.75" customHeight="1">
      <c r="A11" s="129"/>
      <c r="B11" s="133">
        <v>6</v>
      </c>
      <c r="C11" s="221"/>
      <c r="D11" s="224"/>
      <c r="E11" s="227"/>
      <c r="H11" s="131"/>
    </row>
    <row r="12" spans="1:8" s="130" customFormat="1" ht="36.75" customHeight="1">
      <c r="A12" s="129"/>
      <c r="B12" s="133">
        <v>7</v>
      </c>
      <c r="C12" s="221"/>
      <c r="D12" s="224"/>
      <c r="E12" s="227"/>
      <c r="H12" s="131"/>
    </row>
    <row r="13" spans="1:8" s="130" customFormat="1" ht="36.75" customHeight="1">
      <c r="A13" s="129"/>
      <c r="B13" s="133">
        <v>8</v>
      </c>
      <c r="C13" s="221"/>
      <c r="D13" s="224"/>
      <c r="E13" s="227"/>
      <c r="H13" s="131"/>
    </row>
    <row r="14" spans="1:8" s="130" customFormat="1" ht="36.75" customHeight="1">
      <c r="A14" s="129"/>
      <c r="B14" s="133">
        <v>9</v>
      </c>
      <c r="C14" s="221"/>
      <c r="D14" s="224"/>
      <c r="E14" s="227"/>
      <c r="H14" s="131"/>
    </row>
    <row r="15" spans="1:8" s="130" customFormat="1" ht="37.5" customHeight="1">
      <c r="A15" s="129"/>
      <c r="B15" s="134">
        <v>10</v>
      </c>
      <c r="C15" s="222"/>
      <c r="D15" s="225"/>
      <c r="E15" s="228"/>
      <c r="H15" s="131"/>
    </row>
    <row r="16" spans="1:8" s="125" customFormat="1" ht="37.5" customHeight="1">
      <c r="B16" s="135" t="s">
        <v>66</v>
      </c>
      <c r="C16" s="135"/>
    </row>
  </sheetData>
  <sheetProtection algorithmName="SHA-512" hashValue="55egmsny07adRzL3WPrufFewcNFQMz+daO0qJv2Yy9mbxAF+m0jAcddXywXBR2CBxUZ21JI6z9VhZYMb/f7PKA==" saltValue="cpaFlqyw7Td8jsgF4KAVQQ==" spinCount="100000" sheet="1" insertRows="0" deleteRows="0" selectLockedCells="1"/>
  <mergeCells count="1">
    <mergeCell ref="B2:E2"/>
  </mergeCells>
  <phoneticPr fontId="12"/>
  <printOptions horizontalCentered="1"/>
  <pageMargins left="0.70866141732283472" right="0.70866141732283472" top="0.35433070866141736" bottom="0.35433070866141736" header="0.31496062992125984" footer="0.31496062992125984"/>
  <pageSetup paperSize="9" scale="61"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35"/>
  <sheetViews>
    <sheetView view="pageBreakPreview" zoomScale="60" zoomScaleNormal="100" workbookViewId="0">
      <selection activeCell="L2" sqref="L2:N2"/>
    </sheetView>
  </sheetViews>
  <sheetFormatPr defaultRowHeight="13.5"/>
  <cols>
    <col min="1" max="1" width="2.75" style="51" customWidth="1"/>
    <col min="2" max="9" width="3.625" style="51" customWidth="1"/>
    <col min="10" max="10" width="9" style="51"/>
    <col min="11" max="11" width="3.25" style="51" customWidth="1"/>
    <col min="12" max="12" width="9" style="51"/>
    <col min="13" max="13" width="9" style="51" customWidth="1"/>
    <col min="14" max="20" width="3.875" style="51" customWidth="1"/>
    <col min="21" max="21" width="13.75" style="51" customWidth="1"/>
    <col min="22" max="16384" width="9" style="51"/>
  </cols>
  <sheetData>
    <row r="1" spans="1:22" s="49" customFormat="1">
      <c r="A1" s="903" t="s">
        <v>481</v>
      </c>
      <c r="B1" s="796"/>
      <c r="C1" s="796"/>
      <c r="D1" s="796"/>
      <c r="E1" s="796"/>
      <c r="F1" s="796"/>
      <c r="G1" s="796"/>
      <c r="H1" s="796"/>
      <c r="I1" s="796"/>
    </row>
    <row r="2" spans="1:22" s="49" customFormat="1" ht="34.5" customHeight="1">
      <c r="A2" s="904" t="s">
        <v>200</v>
      </c>
      <c r="B2" s="796"/>
      <c r="C2" s="796"/>
      <c r="D2" s="796"/>
      <c r="E2" s="796"/>
      <c r="F2" s="796"/>
      <c r="G2" s="796"/>
      <c r="H2" s="796"/>
      <c r="I2" s="796"/>
      <c r="J2" s="796"/>
      <c r="K2" s="796"/>
      <c r="L2" s="910" t="s">
        <v>229</v>
      </c>
      <c r="M2" s="911"/>
      <c r="N2" s="912"/>
    </row>
    <row r="3" spans="1:22" s="49" customFormat="1" ht="14.25" thickBot="1">
      <c r="A3" s="905" t="s">
        <v>166</v>
      </c>
      <c r="B3" s="796"/>
      <c r="C3" s="796"/>
      <c r="D3" s="796"/>
      <c r="E3" s="796"/>
      <c r="F3" s="796"/>
      <c r="G3" s="796"/>
      <c r="H3" s="796"/>
      <c r="I3" s="796"/>
      <c r="J3" s="796"/>
    </row>
    <row r="4" spans="1:22" ht="32.25" customHeight="1" thickBot="1">
      <c r="A4" s="37"/>
      <c r="B4" s="918" t="str">
        <f>IF(A_基本情報入力シート!D26="","",A_基本情報入力シート!D26)</f>
        <v/>
      </c>
      <c r="C4" s="919"/>
      <c r="D4" s="919"/>
      <c r="E4" s="919"/>
      <c r="F4" s="919"/>
      <c r="G4" s="919"/>
      <c r="H4" s="919"/>
      <c r="I4" s="920"/>
      <c r="J4" s="50"/>
      <c r="K4" s="906" t="s">
        <v>67</v>
      </c>
      <c r="L4" s="909" t="str">
        <f>IF(L2="新規","新規","")</f>
        <v>新規</v>
      </c>
      <c r="M4" s="913" t="s">
        <v>230</v>
      </c>
      <c r="N4" s="913"/>
      <c r="O4" s="913"/>
      <c r="P4" s="913"/>
      <c r="Q4" s="913"/>
      <c r="R4" s="913"/>
      <c r="S4" s="914"/>
      <c r="T4" s="915"/>
      <c r="U4" s="915"/>
    </row>
    <row r="5" spans="1:22" ht="19.5" customHeight="1">
      <c r="A5" s="37"/>
      <c r="B5" s="38"/>
      <c r="C5" s="38"/>
      <c r="D5" s="38"/>
      <c r="E5" s="38"/>
      <c r="F5" s="38"/>
      <c r="G5" s="38"/>
      <c r="H5" s="38"/>
      <c r="I5" s="38"/>
      <c r="J5" s="50"/>
      <c r="K5" s="907"/>
      <c r="L5" s="909"/>
      <c r="M5" s="913"/>
      <c r="N5" s="913"/>
      <c r="O5" s="913"/>
      <c r="P5" s="913"/>
      <c r="Q5" s="913"/>
      <c r="R5" s="913"/>
      <c r="S5" s="914"/>
      <c r="T5" s="915"/>
      <c r="U5" s="915"/>
    </row>
    <row r="6" spans="1:22" ht="46.5" customHeight="1">
      <c r="A6" s="916" t="s">
        <v>167</v>
      </c>
      <c r="B6" s="916"/>
      <c r="C6" s="916"/>
      <c r="D6" s="916"/>
      <c r="E6" s="916"/>
      <c r="F6" s="916"/>
      <c r="G6" s="916"/>
      <c r="H6" s="916"/>
      <c r="I6" s="916"/>
      <c r="J6" s="916"/>
      <c r="K6" s="907"/>
      <c r="L6" s="98" t="str">
        <f>IF(L2="変更","変更","")</f>
        <v/>
      </c>
      <c r="M6" s="913"/>
      <c r="N6" s="913"/>
      <c r="O6" s="913"/>
      <c r="P6" s="913"/>
      <c r="Q6" s="913"/>
      <c r="R6" s="913"/>
      <c r="S6" s="914"/>
      <c r="T6" s="915"/>
      <c r="U6" s="915"/>
    </row>
    <row r="7" spans="1:22" ht="60" customHeight="1">
      <c r="A7" s="917" t="s">
        <v>68</v>
      </c>
      <c r="B7" s="917"/>
      <c r="C7" s="917"/>
      <c r="D7" s="917"/>
      <c r="E7" s="917"/>
      <c r="F7" s="917"/>
      <c r="G7" s="917"/>
      <c r="H7" s="917"/>
      <c r="I7" s="917"/>
      <c r="J7" s="917"/>
      <c r="K7" s="908"/>
      <c r="L7" s="98" t="str">
        <f>IF(L2="取消","取消","")</f>
        <v/>
      </c>
      <c r="M7" s="913"/>
      <c r="N7" s="913"/>
      <c r="O7" s="913"/>
      <c r="P7" s="913"/>
      <c r="Q7" s="913"/>
      <c r="R7" s="913"/>
      <c r="S7" s="914"/>
      <c r="T7" s="915"/>
      <c r="U7" s="915"/>
    </row>
    <row r="8" spans="1:22" ht="15" thickBot="1">
      <c r="A8" s="878"/>
      <c r="B8" s="878"/>
      <c r="C8" s="878"/>
      <c r="D8" s="878"/>
      <c r="E8" s="878"/>
      <c r="F8" s="878"/>
      <c r="G8" s="878"/>
      <c r="H8" s="878"/>
      <c r="I8" s="878"/>
      <c r="J8" s="878"/>
      <c r="K8" s="49"/>
      <c r="L8" s="49"/>
      <c r="M8" s="49"/>
      <c r="N8" s="49"/>
      <c r="O8" s="49"/>
      <c r="P8" s="49"/>
      <c r="Q8" s="49"/>
      <c r="R8" s="49"/>
      <c r="S8" s="49"/>
      <c r="T8" s="49"/>
      <c r="U8" s="49"/>
    </row>
    <row r="9" spans="1:22" s="54" customFormat="1" ht="24.75" customHeight="1" thickTop="1">
      <c r="A9" s="52" t="s">
        <v>168</v>
      </c>
      <c r="B9" s="53"/>
      <c r="C9" s="53"/>
      <c r="D9" s="53"/>
      <c r="E9" s="53"/>
      <c r="F9" s="53"/>
      <c r="G9" s="53"/>
      <c r="H9" s="53"/>
      <c r="I9" s="53"/>
      <c r="J9" s="53"/>
      <c r="K9" s="53"/>
      <c r="L9" s="53"/>
      <c r="M9" s="53"/>
      <c r="N9" s="53"/>
      <c r="O9" s="53"/>
      <c r="P9" s="53"/>
      <c r="Q9" s="53"/>
      <c r="R9" s="53"/>
      <c r="S9" s="53"/>
      <c r="T9" s="82" t="s">
        <v>197</v>
      </c>
      <c r="U9" s="113">
        <f>A_基本情報入力シート!D33</f>
        <v>0</v>
      </c>
      <c r="V9" s="39"/>
    </row>
    <row r="10" spans="1:22" ht="20.25" customHeight="1">
      <c r="A10" s="55"/>
      <c r="B10" s="49"/>
      <c r="C10" s="49"/>
      <c r="D10" s="49"/>
      <c r="E10" s="49"/>
      <c r="F10" s="40" t="s">
        <v>69</v>
      </c>
      <c r="G10" s="901"/>
      <c r="H10" s="901"/>
      <c r="I10" s="901"/>
      <c r="J10" s="901"/>
      <c r="K10" s="901"/>
      <c r="L10" s="901"/>
      <c r="M10" s="901"/>
      <c r="N10" s="901"/>
      <c r="O10" s="901"/>
      <c r="P10" s="901"/>
      <c r="Q10" s="901"/>
      <c r="R10" s="901"/>
      <c r="S10" s="901"/>
      <c r="T10" s="901"/>
      <c r="U10" s="902"/>
    </row>
    <row r="11" spans="1:22" s="54" customFormat="1" ht="21.75" customHeight="1">
      <c r="A11" s="56"/>
      <c r="B11" s="57"/>
      <c r="C11" s="57"/>
      <c r="D11" s="57"/>
      <c r="E11" s="57"/>
      <c r="F11" s="41" t="s">
        <v>70</v>
      </c>
      <c r="G11" s="899"/>
      <c r="H11" s="899"/>
      <c r="I11" s="899"/>
      <c r="J11" s="899"/>
      <c r="K11" s="899"/>
      <c r="L11" s="899"/>
      <c r="M11" s="899"/>
      <c r="N11" s="899"/>
      <c r="O11" s="899"/>
      <c r="P11" s="899"/>
      <c r="Q11" s="899"/>
      <c r="R11" s="899"/>
      <c r="S11" s="899"/>
      <c r="T11" s="899"/>
      <c r="U11" s="900"/>
      <c r="V11" s="42"/>
    </row>
    <row r="12" spans="1:22" ht="22.5" customHeight="1" thickBot="1">
      <c r="A12" s="58"/>
      <c r="B12" s="59"/>
      <c r="C12" s="59"/>
      <c r="D12" s="59"/>
      <c r="E12" s="59"/>
      <c r="F12" s="43" t="s">
        <v>71</v>
      </c>
      <c r="G12" s="59"/>
      <c r="H12" s="59"/>
      <c r="I12" s="59"/>
      <c r="J12" s="59"/>
      <c r="K12" s="59"/>
      <c r="L12" s="59"/>
      <c r="M12" s="59"/>
      <c r="N12" s="59"/>
      <c r="O12" s="59"/>
      <c r="P12" s="59"/>
      <c r="Q12" s="59"/>
      <c r="R12" s="59"/>
      <c r="S12" s="59"/>
      <c r="T12" s="59"/>
      <c r="U12" s="60"/>
    </row>
    <row r="13" spans="1:22" s="54" customFormat="1" ht="48.75" customHeight="1" thickTop="1">
      <c r="A13" s="879" t="s">
        <v>72</v>
      </c>
      <c r="B13" s="880"/>
      <c r="C13" s="880"/>
      <c r="D13" s="880"/>
      <c r="E13" s="880"/>
      <c r="F13" s="880"/>
      <c r="G13" s="880"/>
      <c r="H13" s="880"/>
      <c r="I13" s="880"/>
      <c r="J13" s="880"/>
      <c r="K13" s="880"/>
      <c r="L13" s="880"/>
      <c r="M13" s="880"/>
      <c r="N13" s="880"/>
      <c r="O13" s="880"/>
      <c r="P13" s="880"/>
      <c r="Q13" s="880"/>
      <c r="R13" s="880"/>
      <c r="S13" s="880"/>
      <c r="T13" s="880"/>
      <c r="U13" s="880"/>
    </row>
    <row r="14" spans="1:22">
      <c r="A14" s="884">
        <v>1</v>
      </c>
      <c r="B14" s="886" t="s">
        <v>73</v>
      </c>
      <c r="C14" s="887"/>
      <c r="D14" s="888"/>
      <c r="E14" s="889"/>
      <c r="F14" s="890"/>
      <c r="G14" s="890"/>
      <c r="H14" s="890"/>
      <c r="I14" s="890"/>
      <c r="J14" s="890"/>
      <c r="K14" s="890"/>
      <c r="L14" s="890"/>
      <c r="M14" s="890"/>
      <c r="N14" s="890"/>
      <c r="O14" s="890"/>
      <c r="P14" s="890"/>
      <c r="Q14" s="890"/>
      <c r="R14" s="890"/>
      <c r="S14" s="891"/>
      <c r="T14" s="890"/>
      <c r="U14" s="892"/>
    </row>
    <row r="15" spans="1:22" ht="47.25" customHeight="1">
      <c r="A15" s="885"/>
      <c r="B15" s="893" t="s">
        <v>169</v>
      </c>
      <c r="C15" s="894"/>
      <c r="D15" s="895"/>
      <c r="E15" s="896"/>
      <c r="F15" s="897"/>
      <c r="G15" s="897"/>
      <c r="H15" s="897"/>
      <c r="I15" s="897"/>
      <c r="J15" s="897"/>
      <c r="K15" s="897"/>
      <c r="L15" s="897"/>
      <c r="M15" s="897"/>
      <c r="N15" s="897"/>
      <c r="O15" s="897"/>
      <c r="P15" s="897"/>
      <c r="Q15" s="897"/>
      <c r="R15" s="897"/>
      <c r="S15" s="897"/>
      <c r="T15" s="897"/>
      <c r="U15" s="898"/>
    </row>
    <row r="16" spans="1:22" ht="32.25" customHeight="1">
      <c r="A16" s="881" t="s">
        <v>74</v>
      </c>
      <c r="B16" s="882"/>
      <c r="C16" s="882"/>
      <c r="D16" s="882"/>
      <c r="E16" s="882"/>
      <c r="F16" s="882"/>
      <c r="G16" s="882"/>
      <c r="H16" s="882"/>
      <c r="I16" s="882"/>
      <c r="J16" s="882"/>
      <c r="K16" s="882"/>
      <c r="L16" s="882"/>
      <c r="M16" s="882"/>
      <c r="N16" s="882"/>
      <c r="O16" s="882"/>
      <c r="P16" s="882"/>
      <c r="Q16" s="882"/>
      <c r="R16" s="882"/>
      <c r="S16" s="883"/>
      <c r="T16" s="882"/>
      <c r="U16" s="882"/>
    </row>
    <row r="17" spans="1:24" ht="14.25">
      <c r="A17" s="851">
        <v>2</v>
      </c>
      <c r="B17" s="854" t="s">
        <v>75</v>
      </c>
      <c r="C17" s="855"/>
      <c r="D17" s="856"/>
      <c r="E17" s="44" t="s">
        <v>76</v>
      </c>
      <c r="F17" s="860"/>
      <c r="G17" s="861"/>
      <c r="H17" s="861"/>
      <c r="I17" s="74"/>
      <c r="J17" s="877"/>
      <c r="K17" s="877"/>
      <c r="L17" s="74"/>
      <c r="M17" s="877"/>
      <c r="N17" s="877"/>
      <c r="O17" s="74"/>
      <c r="P17" s="877"/>
      <c r="Q17" s="877"/>
      <c r="R17" s="877"/>
      <c r="S17" s="877"/>
      <c r="T17" s="74"/>
      <c r="U17" s="75"/>
    </row>
    <row r="18" spans="1:24" ht="28.5" customHeight="1">
      <c r="A18" s="852"/>
      <c r="B18" s="857"/>
      <c r="C18" s="858"/>
      <c r="D18" s="859"/>
      <c r="E18" s="72"/>
      <c r="F18" s="73"/>
      <c r="G18" s="73"/>
      <c r="H18" s="73"/>
      <c r="I18" s="73"/>
      <c r="J18" s="862"/>
      <c r="K18" s="862"/>
      <c r="L18" s="118" t="s">
        <v>198</v>
      </c>
      <c r="M18" s="863"/>
      <c r="N18" s="863"/>
      <c r="O18" s="119" t="s">
        <v>199</v>
      </c>
      <c r="P18" s="862"/>
      <c r="Q18" s="862"/>
      <c r="R18" s="862"/>
      <c r="S18" s="862"/>
      <c r="T18" s="120" t="s">
        <v>687</v>
      </c>
      <c r="U18" s="71"/>
    </row>
    <row r="19" spans="1:24">
      <c r="A19" s="852"/>
      <c r="B19" s="864" t="s">
        <v>77</v>
      </c>
      <c r="C19" s="865"/>
      <c r="D19" s="866"/>
      <c r="E19" s="870"/>
      <c r="F19" s="871"/>
      <c r="G19" s="871"/>
      <c r="H19" s="871"/>
      <c r="I19" s="871"/>
      <c r="J19" s="871"/>
      <c r="K19" s="871"/>
      <c r="L19" s="871"/>
      <c r="M19" s="871"/>
      <c r="N19" s="871"/>
      <c r="O19" s="871"/>
      <c r="P19" s="871"/>
      <c r="Q19" s="871"/>
      <c r="R19" s="871"/>
      <c r="S19" s="872"/>
      <c r="T19" s="871"/>
      <c r="U19" s="873"/>
    </row>
    <row r="20" spans="1:24" ht="23.25" customHeight="1">
      <c r="A20" s="853"/>
      <c r="B20" s="867"/>
      <c r="C20" s="868"/>
      <c r="D20" s="869"/>
      <c r="E20" s="874"/>
      <c r="F20" s="875"/>
      <c r="G20" s="875"/>
      <c r="H20" s="875"/>
      <c r="I20" s="875"/>
      <c r="J20" s="875"/>
      <c r="K20" s="875"/>
      <c r="L20" s="875"/>
      <c r="M20" s="875"/>
      <c r="N20" s="875"/>
      <c r="O20" s="875"/>
      <c r="P20" s="875"/>
      <c r="Q20" s="875"/>
      <c r="R20" s="875"/>
      <c r="S20" s="875"/>
      <c r="T20" s="875"/>
      <c r="U20" s="876"/>
    </row>
    <row r="21" spans="1:24" ht="19.5" customHeight="1">
      <c r="A21" s="83">
        <v>3</v>
      </c>
      <c r="B21" s="833" t="s">
        <v>47</v>
      </c>
      <c r="C21" s="834"/>
      <c r="D21" s="835"/>
      <c r="E21" s="836"/>
      <c r="F21" s="837"/>
      <c r="G21" s="837"/>
      <c r="H21" s="837"/>
      <c r="I21" s="837"/>
      <c r="J21" s="838"/>
      <c r="K21" s="839" t="s">
        <v>78</v>
      </c>
      <c r="L21" s="840"/>
      <c r="M21" s="841"/>
      <c r="N21" s="842"/>
      <c r="O21" s="843"/>
      <c r="P21" s="843"/>
      <c r="Q21" s="843"/>
      <c r="R21" s="843"/>
      <c r="S21" s="844"/>
      <c r="T21" s="845"/>
      <c r="U21" s="846"/>
    </row>
    <row r="22" spans="1:24" s="49" customFormat="1">
      <c r="A22" s="99"/>
      <c r="B22" s="61"/>
      <c r="C22" s="61"/>
      <c r="D22" s="61"/>
      <c r="K22" s="62"/>
      <c r="L22" s="62"/>
      <c r="M22" s="62"/>
      <c r="N22" s="62"/>
      <c r="O22" s="62"/>
      <c r="P22" s="62"/>
      <c r="Q22" s="62"/>
      <c r="R22" s="62"/>
      <c r="S22" s="62"/>
    </row>
    <row r="23" spans="1:24" ht="39.75" customHeight="1">
      <c r="A23" s="63">
        <v>4</v>
      </c>
      <c r="B23" s="810" t="s">
        <v>170</v>
      </c>
      <c r="C23" s="808"/>
      <c r="D23" s="809"/>
      <c r="E23" s="847"/>
      <c r="F23" s="848"/>
      <c r="G23" s="848"/>
      <c r="H23" s="848"/>
      <c r="I23" s="848"/>
      <c r="J23" s="848"/>
      <c r="K23" s="848"/>
      <c r="L23" s="848"/>
      <c r="M23" s="848"/>
      <c r="N23" s="848"/>
      <c r="O23" s="848"/>
      <c r="P23" s="848"/>
      <c r="Q23" s="848"/>
      <c r="R23" s="848"/>
      <c r="S23" s="849"/>
      <c r="T23" s="850"/>
      <c r="U23" s="64"/>
      <c r="V23" s="45"/>
      <c r="W23" s="46"/>
      <c r="X23" s="65"/>
    </row>
    <row r="24" spans="1:24" ht="26.25" customHeight="1">
      <c r="A24" s="825">
        <v>5</v>
      </c>
      <c r="B24" s="807" t="s">
        <v>79</v>
      </c>
      <c r="C24" s="808"/>
      <c r="D24" s="809"/>
      <c r="E24" s="828">
        <f>A_基本情報入力シート!D27</f>
        <v>0</v>
      </c>
      <c r="F24" s="829"/>
      <c r="G24" s="829"/>
      <c r="H24" s="829"/>
      <c r="I24" s="829"/>
      <c r="J24" s="66"/>
      <c r="K24" s="829">
        <f>A_基本情報入力シート!D28</f>
        <v>0</v>
      </c>
      <c r="L24" s="829"/>
      <c r="M24" s="67"/>
      <c r="N24" s="801" t="s">
        <v>80</v>
      </c>
      <c r="O24" s="832"/>
      <c r="P24" s="832"/>
      <c r="Q24" s="803"/>
      <c r="R24" s="801" t="s">
        <v>81</v>
      </c>
      <c r="S24" s="802"/>
      <c r="T24" s="803"/>
      <c r="U24" s="804" t="s">
        <v>171</v>
      </c>
      <c r="V24" s="806"/>
    </row>
    <row r="25" spans="1:24" ht="33.75" customHeight="1">
      <c r="A25" s="826"/>
      <c r="B25" s="807"/>
      <c r="C25" s="808"/>
      <c r="D25" s="809"/>
      <c r="E25" s="830"/>
      <c r="F25" s="831"/>
      <c r="G25" s="831"/>
      <c r="H25" s="831"/>
      <c r="I25" s="831"/>
      <c r="J25" s="189"/>
      <c r="K25" s="831"/>
      <c r="L25" s="831"/>
      <c r="M25" s="47"/>
      <c r="N25" s="76"/>
      <c r="O25" s="21"/>
      <c r="P25" s="21"/>
      <c r="Q25" s="77"/>
      <c r="R25" s="76"/>
      <c r="S25" s="78"/>
      <c r="T25" s="22"/>
      <c r="U25" s="805"/>
      <c r="V25" s="806"/>
    </row>
    <row r="26" spans="1:24" ht="21" customHeight="1">
      <c r="A26" s="826"/>
      <c r="B26" s="807" t="s">
        <v>82</v>
      </c>
      <c r="C26" s="808"/>
      <c r="D26" s="809"/>
      <c r="E26" s="819">
        <f>A_基本情報入力シート!D29</f>
        <v>0</v>
      </c>
      <c r="F26" s="820"/>
      <c r="G26" s="820"/>
      <c r="H26" s="820"/>
      <c r="I26" s="820"/>
      <c r="J26" s="820"/>
      <c r="K26" s="820"/>
      <c r="L26" s="820"/>
      <c r="M26" s="821"/>
      <c r="N26" s="817" t="s">
        <v>120</v>
      </c>
      <c r="O26" s="817"/>
      <c r="P26" s="817"/>
      <c r="Q26" s="817"/>
      <c r="R26" s="817"/>
      <c r="S26" s="817"/>
      <c r="T26" s="818"/>
      <c r="U26" s="805"/>
    </row>
    <row r="27" spans="1:24" ht="27.75" customHeight="1">
      <c r="A27" s="826"/>
      <c r="B27" s="810"/>
      <c r="C27" s="808"/>
      <c r="D27" s="809"/>
      <c r="E27" s="822"/>
      <c r="F27" s="823"/>
      <c r="G27" s="823"/>
      <c r="H27" s="823"/>
      <c r="I27" s="823"/>
      <c r="J27" s="823"/>
      <c r="K27" s="823"/>
      <c r="L27" s="823"/>
      <c r="M27" s="824"/>
      <c r="N27" s="114" t="str">
        <f>LEFT(A_基本情報入力シート!D30,1)</f>
        <v/>
      </c>
      <c r="O27" s="115" t="str">
        <f>MID(A_基本情報入力シート!D30,2,1)</f>
        <v/>
      </c>
      <c r="P27" s="115" t="str">
        <f>MID(A_基本情報入力シート!D30,3,1)</f>
        <v/>
      </c>
      <c r="Q27" s="115" t="str">
        <f>MID(A_基本情報入力シート!D30,4,1)</f>
        <v/>
      </c>
      <c r="R27" s="115" t="str">
        <f>MID(A_基本情報入力シート!D30,5,1)</f>
        <v/>
      </c>
      <c r="S27" s="116" t="str">
        <f>MID(A_基本情報入力シート!D30,6,1)</f>
        <v/>
      </c>
      <c r="T27" s="117" t="str">
        <f>RIGHT(A_基本情報入力シート!D30,1)</f>
        <v/>
      </c>
      <c r="U27" s="805"/>
    </row>
    <row r="28" spans="1:24" ht="34.5" customHeight="1">
      <c r="A28" s="827"/>
      <c r="B28" s="811" t="s">
        <v>83</v>
      </c>
      <c r="C28" s="812"/>
      <c r="D28" s="813"/>
      <c r="E28" s="814"/>
      <c r="F28" s="815"/>
      <c r="G28" s="815"/>
      <c r="H28" s="815"/>
      <c r="I28" s="815"/>
      <c r="J28" s="815"/>
      <c r="K28" s="815"/>
      <c r="L28" s="815"/>
      <c r="M28" s="815"/>
      <c r="N28" s="815"/>
      <c r="O28" s="815"/>
      <c r="P28" s="815"/>
      <c r="Q28" s="815"/>
      <c r="R28" s="815"/>
      <c r="S28" s="815"/>
      <c r="T28" s="816"/>
      <c r="U28" s="805"/>
    </row>
    <row r="29" spans="1:24" s="49" customFormat="1" ht="21" customHeight="1">
      <c r="A29" s="795" t="s">
        <v>84</v>
      </c>
      <c r="B29" s="796"/>
      <c r="C29" s="796"/>
      <c r="D29" s="796"/>
      <c r="E29" s="796"/>
      <c r="F29" s="796"/>
      <c r="G29" s="796"/>
      <c r="H29" s="796"/>
      <c r="I29" s="796"/>
      <c r="J29" s="796"/>
      <c r="K29" s="796"/>
      <c r="L29" s="796"/>
      <c r="M29" s="796"/>
      <c r="N29" s="796"/>
      <c r="O29" s="796"/>
      <c r="P29" s="796"/>
      <c r="Q29" s="796"/>
      <c r="R29" s="796"/>
      <c r="S29" s="796"/>
      <c r="T29" s="796"/>
      <c r="U29" s="796"/>
    </row>
    <row r="30" spans="1:24" s="49" customFormat="1" ht="48" customHeight="1">
      <c r="B30" s="797" t="s">
        <v>85</v>
      </c>
      <c r="C30" s="798"/>
      <c r="D30" s="798"/>
      <c r="E30" s="798"/>
      <c r="F30" s="798"/>
      <c r="G30" s="798"/>
      <c r="H30" s="798"/>
      <c r="I30" s="798"/>
      <c r="J30" s="798"/>
      <c r="K30" s="798"/>
      <c r="L30" s="798"/>
      <c r="M30" s="798"/>
      <c r="N30" s="798"/>
      <c r="O30" s="798"/>
      <c r="P30" s="798"/>
      <c r="Q30" s="798"/>
      <c r="R30" s="798"/>
      <c r="S30" s="798"/>
      <c r="T30" s="798"/>
      <c r="U30" s="798"/>
    </row>
    <row r="31" spans="1:24" s="49" customFormat="1" ht="17.25" customHeight="1">
      <c r="B31" s="799" t="s">
        <v>86</v>
      </c>
      <c r="C31" s="800"/>
      <c r="D31" s="800"/>
      <c r="E31" s="800"/>
      <c r="F31" s="800"/>
      <c r="G31" s="799" t="s">
        <v>87</v>
      </c>
      <c r="H31" s="800"/>
      <c r="I31" s="800"/>
      <c r="J31" s="800"/>
      <c r="K31" s="800"/>
      <c r="L31" s="800"/>
      <c r="M31" s="800"/>
      <c r="N31" s="800"/>
      <c r="O31" s="800"/>
      <c r="P31" s="800"/>
      <c r="Q31" s="800"/>
      <c r="R31" s="800"/>
      <c r="S31" s="800"/>
      <c r="T31" s="800"/>
      <c r="U31" s="800"/>
      <c r="W31" s="67"/>
    </row>
    <row r="32" spans="1:24" s="49" customFormat="1" ht="9.75" customHeight="1">
      <c r="B32" s="100"/>
      <c r="C32" s="100"/>
      <c r="D32" s="100"/>
      <c r="E32" s="100"/>
      <c r="F32" s="100"/>
      <c r="G32" s="800"/>
      <c r="H32" s="800"/>
      <c r="I32" s="800"/>
      <c r="J32" s="800"/>
      <c r="K32" s="800"/>
      <c r="L32" s="800"/>
      <c r="M32" s="800"/>
      <c r="N32" s="800"/>
      <c r="O32" s="800"/>
      <c r="P32" s="800"/>
      <c r="Q32" s="800"/>
      <c r="R32" s="800"/>
      <c r="S32" s="800"/>
      <c r="T32" s="800"/>
      <c r="U32" s="800"/>
    </row>
    <row r="33" spans="2:21" s="49" customFormat="1">
      <c r="B33" s="799" t="s">
        <v>88</v>
      </c>
      <c r="C33" s="800"/>
      <c r="D33" s="800"/>
      <c r="E33" s="800"/>
      <c r="F33" s="800"/>
      <c r="G33" s="799" t="s">
        <v>89</v>
      </c>
      <c r="H33" s="800"/>
      <c r="I33" s="800"/>
      <c r="J33" s="800"/>
      <c r="K33" s="800"/>
      <c r="L33" s="800"/>
      <c r="M33" s="800"/>
      <c r="N33" s="800"/>
      <c r="O33" s="800"/>
      <c r="P33" s="800"/>
      <c r="Q33" s="800"/>
      <c r="R33" s="800"/>
      <c r="S33" s="800"/>
      <c r="T33" s="800"/>
      <c r="U33" s="800"/>
    </row>
    <row r="34" spans="2:21" s="49" customFormat="1">
      <c r="B34" s="48"/>
      <c r="C34" s="48"/>
      <c r="D34" s="48"/>
      <c r="E34" s="48"/>
      <c r="F34" s="48"/>
      <c r="G34" s="800"/>
      <c r="H34" s="800"/>
      <c r="I34" s="800"/>
      <c r="J34" s="800"/>
      <c r="K34" s="800"/>
      <c r="L34" s="800"/>
      <c r="M34" s="800"/>
      <c r="N34" s="800"/>
      <c r="O34" s="800"/>
      <c r="P34" s="800"/>
      <c r="Q34" s="800"/>
      <c r="R34" s="800"/>
      <c r="S34" s="800"/>
      <c r="T34" s="800"/>
      <c r="U34" s="800"/>
    </row>
    <row r="35" spans="2:21" s="49" customFormat="1"/>
  </sheetData>
  <sheetProtection algorithmName="SHA-512" hashValue="k4LB5II4iw54E8FGJDZVHwXpxbwrMPP3Wt8Wf06dv9UuW1Pdi++c13Dn/60Eqe4ZV96+pv/DYSyfF6JiSpnpaw==" saltValue="z1J2lih28rn//zYY0gALRg==" spinCount="100000" sheet="1" selectLockedCells="1"/>
  <mergeCells count="59">
    <mergeCell ref="A1:I1"/>
    <mergeCell ref="A2:K2"/>
    <mergeCell ref="A3:J3"/>
    <mergeCell ref="K4:K7"/>
    <mergeCell ref="L4:L5"/>
    <mergeCell ref="L2:N2"/>
    <mergeCell ref="M4:U5"/>
    <mergeCell ref="A6:J6"/>
    <mergeCell ref="M6:U6"/>
    <mergeCell ref="A7:J7"/>
    <mergeCell ref="M7:U7"/>
    <mergeCell ref="B4:I4"/>
    <mergeCell ref="A8:J8"/>
    <mergeCell ref="A13:U13"/>
    <mergeCell ref="A16:U16"/>
    <mergeCell ref="A14:A15"/>
    <mergeCell ref="B14:D14"/>
    <mergeCell ref="E14:U14"/>
    <mergeCell ref="B15:D15"/>
    <mergeCell ref="E15:U15"/>
    <mergeCell ref="G11:U11"/>
    <mergeCell ref="G10:U10"/>
    <mergeCell ref="A17:A20"/>
    <mergeCell ref="B17:D18"/>
    <mergeCell ref="F17:H17"/>
    <mergeCell ref="J18:K18"/>
    <mergeCell ref="M18:N18"/>
    <mergeCell ref="B19:D20"/>
    <mergeCell ref="E19:U19"/>
    <mergeCell ref="E20:U20"/>
    <mergeCell ref="P18:S18"/>
    <mergeCell ref="J17:K17"/>
    <mergeCell ref="M17:N17"/>
    <mergeCell ref="P17:S17"/>
    <mergeCell ref="B21:D21"/>
    <mergeCell ref="E21:J21"/>
    <mergeCell ref="K21:M21"/>
    <mergeCell ref="N21:U21"/>
    <mergeCell ref="B23:D23"/>
    <mergeCell ref="E23:T23"/>
    <mergeCell ref="A24:A28"/>
    <mergeCell ref="B24:D25"/>
    <mergeCell ref="E24:I25"/>
    <mergeCell ref="K24:L25"/>
    <mergeCell ref="N24:Q24"/>
    <mergeCell ref="R24:T24"/>
    <mergeCell ref="U24:U28"/>
    <mergeCell ref="V24:V25"/>
    <mergeCell ref="B26:D27"/>
    <mergeCell ref="B28:D28"/>
    <mergeCell ref="E28:T28"/>
    <mergeCell ref="N26:T26"/>
    <mergeCell ref="E26:M27"/>
    <mergeCell ref="A29:U29"/>
    <mergeCell ref="B30:U30"/>
    <mergeCell ref="B31:F31"/>
    <mergeCell ref="G31:U32"/>
    <mergeCell ref="B33:F33"/>
    <mergeCell ref="G33:U34"/>
  </mergeCells>
  <phoneticPr fontId="12"/>
  <conditionalFormatting sqref="M4:U5">
    <cfRule type="expression" dxfId="5" priority="3">
      <formula>$L$2="新規"</formula>
    </cfRule>
  </conditionalFormatting>
  <conditionalFormatting sqref="M6:U6">
    <cfRule type="expression" dxfId="4" priority="2">
      <formula>$L$2="変更"</formula>
    </cfRule>
  </conditionalFormatting>
  <conditionalFormatting sqref="M7:U7">
    <cfRule type="expression" dxfId="3" priority="1">
      <formula>$L$2="取消"</formula>
    </cfRule>
  </conditionalFormatting>
  <dataValidations count="13">
    <dataValidation imeMode="halfKatakana" allowBlank="1" showInputMessage="1" showErrorMessage="1" sqref="E14:U14 E65550:U65550 E131086:U131086 E196622:U196622 E262158:U262158 E327694:U327694 E393230:U393230 E458766:U458766 E524302:U524302 E589838:U589838 E655374:U655374 E720910:U720910 E786446:U786446 E851982:U851982 E917518:U917518 E983054:U983054 E983059:U983059 I65553:U65553 I131089:U131089 I196625:U196625 I262161:U262161 I327697:U327697 I393233:U393233 I458769:U458769 I524305:U524305 I589841:U589841 I655377:U655377 I720913:U720913 I786449:U786449 I851985:U851985 I917521:U917521 I983057:U983057 E28:T28 E65564:T65564 E131100:T131100 E196636:T196636 E262172:T262172 E327708:T327708 E393244:T393244 E458780:T458780 E524316:T524316 E589852:T589852 E655388:T655388 E720924:T720924 E786460:T786460 E851996:T851996 E917532:T917532 E983068:T983068 E19:U19 E65555:U65555 E131091:U131091 E196627:U196627 E262163:U262163 E327699:U327699 E393235:U393235 E458771:U458771 E524307:U524307 E589843:U589843 E655379:U655379 E720915:U720915 E786451:U786451 E851987:U851987 E917523:U917523 I17:J17 L17:M17 O17:P17 T17:U17" xr:uid="{00000000-0002-0000-0E00-000000000000}"/>
    <dataValidation imeMode="halfAlpha" allowBlank="1" showInputMessage="1" showErrorMessage="1" sqref="N983065:T983065 B65540:I65540 B131076:I131076 B196612:I196612 B262148:I262148 B327684:I327684 B393220:I393220 B458756:I458756 B524292:I524292 B589828:I589828 B655364:I655364 B720900:I720900 B786436:I786436 B851972:I851972 B917508:I917508 B983044:I983044 N21:U21 N65557:U65557 N131093:U131093 N196629:U196629 N262165:U262165 N327701:U327701 N393237:U393237 N458773:U458773 N524309:U524309 N589845:U589845 N655381:U655381 N720917:U720917 N786453:U786453 N851989:U851989 N917525:U917525 N983061:U983061 E21:J21 E65557:J65557 E131093:J131093 E196629:J196629 E262165:J262165 E327701:J327701 E393237:J393237 E458773:J458773 E524309:J524309 E589845:J589845 E655381:J655381 E720917:J720917 E786453:J786453 E851989:J851989 E917525:J917525 E983061:J983061 N25:T25 N65561:T65561 N131097:T131097 N196633:T196633 N262169:T262169 N327705:T327705 N393241:T393241 N458777:T458777 N524313:T524313 N589849:T589849 N655385:T655385 N720921:T720921 N786457:T786457 N851993:T851993 N917529:T917529 B4" xr:uid="{00000000-0002-0000-0E00-000001000000}"/>
    <dataValidation imeMode="on" allowBlank="1" showInputMessage="1" showErrorMessage="1" sqref="E24:I25 E65560:I65561 E131096:I131097 E196632:I196633 E262168:I262169 E327704:I327705 E393240:I393241 E458776:I458777 E524312:I524313 E589848:I589849 E655384:I655385 E720920:I720921 E786456:I786457 E851992:I851993 E917528:I917529 E983064:I983065 K24:L25 K65560:L65561 K131096:L131097 K196632:L196633 K262168:L262169 K327704:L327705 K393240:L393241 K458776:L458777 K524312:L524313 K589848:L589849 K655384:L655385 K720920:L720921 K786456:L786457 K851992:L851993 K917528:L917529 K983064:L983065 E15:U15 E65551:U65551 E131087:U131087 E196623:U196623 E262159:U262159 E327695:U327695 E393231:U393231 E458767:U458767 E524303:U524303 E589839:U589839 E655375:U655375 E720911:U720911 E786447:U786447 E851983:U851983 E917519:U917519 E983055:U983055 E983060:U983060 F65554:I65554 F131090:I131090 F196626:I196626 F262162:I262162 F327698:I327698 F393234:I393234 F458770:I458770 F524306:I524306 F589842:I589842 F655378:I655378 F720914:I720914 F786450:I786450 F851986:I851986 F917522:I917522 F983058:I983058 E20:U20 E65556:U65556 E131092:U131092 E196628:U196628 E262164:U262164 E327700:U327700 E393236:U393236 E458772:U458772 E524308:U524308 E589844:U589844 E655380:U655380 E720916:U720916 E786452:U786452 E851988:U851988 E917524:U917524" xr:uid="{00000000-0002-0000-0E00-000002000000}"/>
    <dataValidation imeMode="off" allowBlank="1" showInputMessage="1" showErrorMessage="1" sqref="U18 U65554 U131090 U196626 U262162 U327698 U393234 U458770 U524306 U589842 U655378 U720914 U786450 U851986 U917522 U983058 F17:H17 F65553:H65553 F131089:H131089 F196625:H196625 F262161:H262161 F327697:H327697 F393233:H393233 F458769:H458769 F524305:H524305 F589841:H589841 F655377:H655377 F720913:H720913 F786449:H786449 F851985:H851985 F917521:H917521 F983057:H983057" xr:uid="{00000000-0002-0000-0E00-000003000000}"/>
    <dataValidation imeMode="halfAlpha" operator="lessThanOrEqual" allowBlank="1" showInputMessage="1" showErrorMessage="1" sqref="M983067:T983067 M65563:T65563 M131099:T131099 M196635:T196635 M262171:T262171 M327707:T327707 M393243:T393243 M458779:T458779 M524315:T524315 M589851:T589851 M655387:T655387 M720923:T720923 M786459:T786459 M851995:T851995 M917531:T917531 N27:T27" xr:uid="{00000000-0002-0000-0E00-000004000000}"/>
    <dataValidation type="list" allowBlank="1" showInputMessage="1" showErrorMessage="1" sqref="L2:N2" xr:uid="{00000000-0002-0000-0E00-000005000000}">
      <formula1>"新規,変更,取消"</formula1>
    </dataValidation>
    <dataValidation type="list" allowBlank="1" showInputMessage="1" showErrorMessage="1" sqref="M4:U5" xr:uid="{00000000-0002-0000-0E00-000006000000}">
      <formula1>"新規取引,法人化による新規"</formula1>
    </dataValidation>
    <dataValidation type="list" allowBlank="1" showInputMessage="1" showErrorMessage="1" sqref="M6:U6" xr:uid="{00000000-0002-0000-0E00-000007000000}">
      <formula1>"名称変更,住所変更,支払方法や金融機関情報の変更,その他の変更"</formula1>
    </dataValidation>
    <dataValidation type="list" allowBlank="1" showInputMessage="1" showErrorMessage="1" sqref="M7:U7" xr:uid="{00000000-0002-0000-0E00-000008000000}">
      <formula1>"重複登録による取消,法人化による取消,債権者死亡による取消,その他"</formula1>
    </dataValidation>
    <dataValidation type="list" allowBlank="1" showInputMessage="1" showErrorMessage="1" sqref="L18" xr:uid="{00000000-0002-0000-0E00-000009000000}">
      <formula1>"都,道,府,県"</formula1>
    </dataValidation>
    <dataValidation type="list" allowBlank="1" showInputMessage="1" showErrorMessage="1" sqref="O18" xr:uid="{00000000-0002-0000-0E00-00000A000000}">
      <formula1>"市,群"</formula1>
    </dataValidation>
    <dataValidation type="list" allowBlank="1" showInputMessage="1" showErrorMessage="1" sqref="T18" xr:uid="{00000000-0002-0000-0E00-00000B000000}">
      <formula1>"区,町,村"</formula1>
    </dataValidation>
    <dataValidation type="list" allowBlank="1" showInputMessage="1" showErrorMessage="1" sqref="E23:T23" xr:uid="{00000000-0002-0000-0E00-00000C000000}">
      <formula1>"口座振替（口座に自動入金）,隔地払（送金払）（振替口座がない場合に選択）"</formula1>
    </dataValidation>
  </dataValidations>
  <printOptions horizontalCentered="1"/>
  <pageMargins left="0.70866141732283472" right="0.70866141732283472" top="0.35433070866141736" bottom="0.35433070866141736" header="0.31496062992125984" footer="0.31496062992125984"/>
  <pageSetup paperSize="9" scale="86"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A1:C35"/>
  <sheetViews>
    <sheetView workbookViewId="0">
      <selection activeCell="G20" sqref="G20"/>
    </sheetView>
  </sheetViews>
  <sheetFormatPr defaultRowHeight="13.5"/>
  <cols>
    <col min="1" max="1" width="41.625" style="84" customWidth="1"/>
    <col min="2" max="2" width="35.375" style="85" bestFit="1" customWidth="1"/>
    <col min="3" max="3" width="31.875" style="84" customWidth="1"/>
    <col min="4" max="16384" width="9" style="84"/>
  </cols>
  <sheetData>
    <row r="1" spans="1:3">
      <c r="A1" s="202" t="s">
        <v>55</v>
      </c>
      <c r="B1" s="193" t="s">
        <v>429</v>
      </c>
      <c r="C1" s="193" t="s">
        <v>430</v>
      </c>
    </row>
    <row r="2" spans="1:3">
      <c r="A2" s="87" t="s">
        <v>201</v>
      </c>
      <c r="B2" s="193" t="s">
        <v>431</v>
      </c>
      <c r="C2" s="194"/>
    </row>
    <row r="3" spans="1:3">
      <c r="A3" s="87" t="s">
        <v>202</v>
      </c>
      <c r="B3" s="86" t="s">
        <v>385</v>
      </c>
      <c r="C3" s="194"/>
    </row>
    <row r="4" spans="1:3">
      <c r="A4" s="87" t="s">
        <v>203</v>
      </c>
      <c r="B4" s="86" t="s">
        <v>385</v>
      </c>
      <c r="C4" s="194"/>
    </row>
    <row r="5" spans="1:3">
      <c r="A5" s="87" t="s">
        <v>204</v>
      </c>
      <c r="B5" s="86" t="s">
        <v>385</v>
      </c>
      <c r="C5" s="194"/>
    </row>
    <row r="6" spans="1:3">
      <c r="A6" s="87" t="s">
        <v>205</v>
      </c>
      <c r="B6" s="86" t="s">
        <v>385</v>
      </c>
      <c r="C6" s="194"/>
    </row>
    <row r="7" spans="1:3">
      <c r="A7" s="87" t="s">
        <v>206</v>
      </c>
      <c r="B7" s="86" t="s">
        <v>385</v>
      </c>
      <c r="C7" s="194"/>
    </row>
    <row r="8" spans="1:3">
      <c r="A8" s="87" t="s">
        <v>207</v>
      </c>
      <c r="B8" s="86" t="s">
        <v>385</v>
      </c>
      <c r="C8" s="194"/>
    </row>
    <row r="9" spans="1:3">
      <c r="A9" s="87" t="s">
        <v>208</v>
      </c>
      <c r="B9" s="86" t="s">
        <v>385</v>
      </c>
      <c r="C9" s="194" t="s">
        <v>385</v>
      </c>
    </row>
    <row r="10" spans="1:3">
      <c r="A10" s="87" t="s">
        <v>209</v>
      </c>
      <c r="B10" s="86" t="s">
        <v>385</v>
      </c>
      <c r="C10" s="194" t="s">
        <v>385</v>
      </c>
    </row>
    <row r="11" spans="1:3">
      <c r="A11" s="87" t="s">
        <v>210</v>
      </c>
      <c r="B11" s="86" t="s">
        <v>385</v>
      </c>
      <c r="C11" s="194"/>
    </row>
    <row r="12" spans="1:3">
      <c r="A12" s="87" t="s">
        <v>211</v>
      </c>
      <c r="B12" s="86" t="s">
        <v>385</v>
      </c>
      <c r="C12" s="194"/>
    </row>
    <row r="13" spans="1:3">
      <c r="A13" s="87" t="s">
        <v>212</v>
      </c>
      <c r="B13" s="86" t="s">
        <v>385</v>
      </c>
      <c r="C13" s="194"/>
    </row>
    <row r="14" spans="1:3">
      <c r="A14" s="87" t="s">
        <v>213</v>
      </c>
      <c r="B14" s="86" t="s">
        <v>385</v>
      </c>
      <c r="C14" s="194"/>
    </row>
    <row r="15" spans="1:3">
      <c r="A15" s="87" t="s">
        <v>214</v>
      </c>
      <c r="B15" s="86" t="s">
        <v>385</v>
      </c>
      <c r="C15" s="194"/>
    </row>
    <row r="16" spans="1:3">
      <c r="A16" s="203" t="s">
        <v>215</v>
      </c>
      <c r="B16" s="86" t="s">
        <v>385</v>
      </c>
      <c r="C16" s="194" t="s">
        <v>385</v>
      </c>
    </row>
    <row r="17" spans="1:3">
      <c r="A17" s="204" t="s">
        <v>445</v>
      </c>
      <c r="B17" s="86" t="s">
        <v>385</v>
      </c>
      <c r="C17" s="194" t="s">
        <v>385</v>
      </c>
    </row>
    <row r="18" spans="1:3">
      <c r="A18" s="203" t="s">
        <v>216</v>
      </c>
      <c r="B18" s="202" t="s">
        <v>447</v>
      </c>
      <c r="C18" s="194" t="s">
        <v>385</v>
      </c>
    </row>
    <row r="19" spans="1:3">
      <c r="A19" s="204" t="s">
        <v>446</v>
      </c>
      <c r="B19" s="202" t="s">
        <v>447</v>
      </c>
      <c r="C19" s="202" t="s">
        <v>448</v>
      </c>
    </row>
    <row r="20" spans="1:3">
      <c r="A20" s="87" t="s">
        <v>217</v>
      </c>
      <c r="B20" s="86"/>
      <c r="C20" s="194" t="s">
        <v>385</v>
      </c>
    </row>
    <row r="21" spans="1:3">
      <c r="A21" s="205" t="s">
        <v>218</v>
      </c>
      <c r="B21" s="86" t="s">
        <v>385</v>
      </c>
      <c r="C21" s="194" t="s">
        <v>385</v>
      </c>
    </row>
    <row r="22" spans="1:3">
      <c r="A22" s="87" t="s">
        <v>219</v>
      </c>
      <c r="B22" s="86"/>
      <c r="C22" s="194" t="s">
        <v>385</v>
      </c>
    </row>
    <row r="23" spans="1:3">
      <c r="A23" s="87" t="s">
        <v>220</v>
      </c>
      <c r="B23" s="86" t="s">
        <v>385</v>
      </c>
      <c r="C23" s="194" t="s">
        <v>385</v>
      </c>
    </row>
    <row r="24" spans="1:3">
      <c r="A24" s="87" t="s">
        <v>221</v>
      </c>
      <c r="B24" s="86"/>
      <c r="C24" s="194" t="s">
        <v>385</v>
      </c>
    </row>
    <row r="25" spans="1:3">
      <c r="A25" s="87" t="s">
        <v>222</v>
      </c>
      <c r="B25" s="202" t="s">
        <v>448</v>
      </c>
      <c r="C25" s="194" t="s">
        <v>385</v>
      </c>
    </row>
    <row r="26" spans="1:3">
      <c r="A26" s="87" t="s">
        <v>223</v>
      </c>
      <c r="B26" s="86" t="s">
        <v>385</v>
      </c>
      <c r="C26" s="194"/>
    </row>
    <row r="27" spans="1:3">
      <c r="A27" s="87" t="s">
        <v>224</v>
      </c>
      <c r="B27" s="86" t="s">
        <v>385</v>
      </c>
      <c r="C27" s="194"/>
    </row>
    <row r="28" spans="1:3">
      <c r="A28" s="87" t="s">
        <v>225</v>
      </c>
      <c r="B28" s="86"/>
      <c r="C28" s="194" t="s">
        <v>385</v>
      </c>
    </row>
    <row r="29" spans="1:3">
      <c r="A29" s="87" t="s">
        <v>226</v>
      </c>
      <c r="B29" s="86"/>
      <c r="C29" s="194" t="s">
        <v>385</v>
      </c>
    </row>
    <row r="30" spans="1:3">
      <c r="A30" s="87" t="s">
        <v>227</v>
      </c>
      <c r="B30" s="86"/>
      <c r="C30" s="194" t="s">
        <v>385</v>
      </c>
    </row>
    <row r="31" spans="1:3">
      <c r="A31" s="87" t="s">
        <v>228</v>
      </c>
      <c r="B31" s="86" t="s">
        <v>385</v>
      </c>
      <c r="C31" s="194"/>
    </row>
    <row r="32" spans="1:3">
      <c r="A32" s="206" t="s">
        <v>232</v>
      </c>
      <c r="B32" s="193"/>
      <c r="C32" s="194" t="s">
        <v>385</v>
      </c>
    </row>
    <row r="33" spans="1:3">
      <c r="A33" s="195" t="s">
        <v>428</v>
      </c>
      <c r="B33" s="194" t="s">
        <v>385</v>
      </c>
      <c r="C33" s="194"/>
    </row>
    <row r="34" spans="1:3">
      <c r="A34" s="204" t="s">
        <v>449</v>
      </c>
      <c r="B34" s="200"/>
      <c r="C34" s="207"/>
    </row>
    <row r="35" spans="1:3">
      <c r="A35" s="204" t="s">
        <v>450</v>
      </c>
      <c r="B35" s="201"/>
      <c r="C35" s="207"/>
    </row>
  </sheetData>
  <phoneticPr fontId="12"/>
  <pageMargins left="0.7" right="0.7" top="0.75" bottom="0.75" header="0.3" footer="0.3"/>
  <pageSetup paperSize="9" scale="81"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74FA7B-83BB-4B5E-8B39-4E08C2780C1A}">
  <dimension ref="A1:DT6"/>
  <sheetViews>
    <sheetView zoomScale="70" zoomScaleNormal="70" workbookViewId="0">
      <selection activeCell="EH29" sqref="EH29"/>
    </sheetView>
  </sheetViews>
  <sheetFormatPr defaultRowHeight="13.5"/>
  <cols>
    <col min="1" max="1" width="4.125" bestFit="1" customWidth="1"/>
    <col min="2" max="2" width="8.5" bestFit="1" customWidth="1"/>
    <col min="4" max="4" width="11.75" bestFit="1" customWidth="1"/>
    <col min="5" max="5" width="11" bestFit="1" customWidth="1"/>
    <col min="6" max="6" width="7.125" bestFit="1" customWidth="1"/>
    <col min="7" max="7" width="12.375" bestFit="1" customWidth="1"/>
    <col min="9" max="9" width="12.375" bestFit="1" customWidth="1"/>
    <col min="11" max="11" width="4.625" bestFit="1" customWidth="1"/>
    <col min="12" max="12" width="7.875" bestFit="1" customWidth="1"/>
    <col min="14" max="15" width="5.25" bestFit="1" customWidth="1"/>
    <col min="16" max="17" width="11" bestFit="1" customWidth="1"/>
    <col min="18" max="18" width="7.125" bestFit="1" customWidth="1"/>
    <col min="21" max="21" width="11.625" bestFit="1" customWidth="1"/>
    <col min="22" max="23" width="11.625" customWidth="1"/>
    <col min="24" max="24" width="28.75" bestFit="1" customWidth="1"/>
    <col min="25" max="25" width="31.875" bestFit="1" customWidth="1"/>
    <col min="26" max="26" width="17.25" bestFit="1" customWidth="1"/>
    <col min="28" max="28" width="23.75" bestFit="1" customWidth="1"/>
    <col min="29" max="29" width="3.5" bestFit="1" customWidth="1"/>
    <col min="30" max="34" width="3.75" bestFit="1" customWidth="1"/>
    <col min="35" max="37" width="3.5" bestFit="1" customWidth="1"/>
    <col min="38" max="38" width="3.5" customWidth="1"/>
    <col min="43" max="43" width="5.25" bestFit="1" customWidth="1"/>
    <col min="44" max="44" width="13.5" bestFit="1" customWidth="1"/>
    <col min="49" max="49" width="5.25" bestFit="1" customWidth="1"/>
    <col min="50" max="50" width="13.5" bestFit="1" customWidth="1"/>
    <col min="55" max="55" width="5.25" bestFit="1" customWidth="1"/>
    <col min="56" max="56" width="13.5" bestFit="1" customWidth="1"/>
    <col min="61" max="61" width="5.25" bestFit="1" customWidth="1"/>
    <col min="62" max="62" width="13.5" bestFit="1" customWidth="1"/>
    <col min="67" max="67" width="5.25" bestFit="1" customWidth="1"/>
    <col min="68" max="68" width="13.5" bestFit="1" customWidth="1"/>
    <col min="73" max="73" width="5.25" bestFit="1" customWidth="1"/>
    <col min="74" max="74" width="13.5" bestFit="1" customWidth="1"/>
    <col min="79" max="79" width="5.25" bestFit="1" customWidth="1"/>
    <col min="80" max="80" width="13.5" bestFit="1" customWidth="1"/>
    <col min="81" max="82" width="13.5" customWidth="1"/>
    <col min="84" max="84" width="11" bestFit="1" customWidth="1"/>
    <col min="85" max="88" width="11" customWidth="1"/>
    <col min="89" max="89" width="16.875" bestFit="1" customWidth="1"/>
    <col min="90" max="90" width="19" bestFit="1" customWidth="1"/>
    <col min="93" max="93" width="7.125" bestFit="1" customWidth="1"/>
    <col min="94" max="94" width="11" bestFit="1" customWidth="1"/>
    <col min="95" max="95" width="9.5" bestFit="1" customWidth="1"/>
    <col min="96" max="96" width="7.125" bestFit="1" customWidth="1"/>
    <col min="101" max="101" width="7.125" customWidth="1"/>
    <col min="102" max="102" width="11" customWidth="1"/>
    <col min="103" max="103" width="9.5" bestFit="1" customWidth="1"/>
    <col min="104" max="104" width="8.125" bestFit="1" customWidth="1"/>
    <col min="106" max="106" width="5.25" bestFit="1" customWidth="1"/>
    <col min="108" max="108" width="5.25" bestFit="1" customWidth="1"/>
    <col min="110" max="110" width="5.25" bestFit="1" customWidth="1"/>
    <col min="112" max="112" width="5.25" bestFit="1" customWidth="1"/>
    <col min="113" max="113" width="11" bestFit="1" customWidth="1"/>
    <col min="114" max="114" width="10.25" bestFit="1" customWidth="1"/>
    <col min="115" max="115" width="9.625" customWidth="1"/>
    <col min="116" max="116" width="11" bestFit="1" customWidth="1"/>
    <col min="117" max="117" width="11" customWidth="1"/>
    <col min="118" max="119" width="7.875" bestFit="1" customWidth="1"/>
    <col min="120" max="120" width="15.5" bestFit="1" customWidth="1"/>
    <col min="122" max="122" width="15.25" bestFit="1" customWidth="1"/>
    <col min="123" max="123" width="15.25" customWidth="1"/>
    <col min="124" max="124" width="7.125" bestFit="1" customWidth="1"/>
  </cols>
  <sheetData>
    <row r="1" spans="1:124" s="20" customFormat="1" ht="13.5" customHeight="1">
      <c r="A1" s="380"/>
      <c r="B1" s="380">
        <v>2</v>
      </c>
      <c r="C1" s="380">
        <v>3</v>
      </c>
      <c r="D1" s="380">
        <v>4</v>
      </c>
      <c r="E1" s="380">
        <v>5</v>
      </c>
      <c r="F1" s="380">
        <v>6</v>
      </c>
      <c r="G1" s="380">
        <v>7</v>
      </c>
      <c r="H1" s="380">
        <v>8</v>
      </c>
      <c r="I1" s="380">
        <v>9</v>
      </c>
      <c r="J1" s="380">
        <v>10</v>
      </c>
      <c r="K1" s="380">
        <v>11</v>
      </c>
      <c r="L1" s="380">
        <v>12</v>
      </c>
      <c r="M1" s="380">
        <v>13</v>
      </c>
      <c r="N1" s="380">
        <v>14</v>
      </c>
      <c r="O1" s="380">
        <v>15</v>
      </c>
      <c r="P1" s="380">
        <v>16</v>
      </c>
      <c r="Q1" s="380">
        <v>17</v>
      </c>
      <c r="R1" s="380">
        <v>18</v>
      </c>
      <c r="S1" s="380">
        <v>19</v>
      </c>
      <c r="T1" s="380">
        <v>20</v>
      </c>
      <c r="U1" s="380">
        <v>21</v>
      </c>
      <c r="V1" s="380"/>
      <c r="W1" s="380"/>
      <c r="X1" s="380">
        <v>22</v>
      </c>
      <c r="Y1" s="380">
        <v>23</v>
      </c>
      <c r="Z1" s="380">
        <v>24</v>
      </c>
      <c r="AA1" s="380">
        <v>25</v>
      </c>
      <c r="AB1" s="380">
        <v>27</v>
      </c>
      <c r="AC1" s="380">
        <v>28</v>
      </c>
      <c r="AD1" s="380">
        <v>29</v>
      </c>
      <c r="AE1" s="380">
        <v>30</v>
      </c>
      <c r="AF1" s="380">
        <v>31</v>
      </c>
      <c r="AG1" s="380">
        <v>32</v>
      </c>
      <c r="AH1" s="380">
        <v>33</v>
      </c>
      <c r="AI1" s="380">
        <v>35</v>
      </c>
      <c r="AJ1" s="380">
        <v>36</v>
      </c>
      <c r="AK1" s="380">
        <v>37</v>
      </c>
      <c r="AL1" s="380"/>
      <c r="AM1" s="380"/>
      <c r="AN1" s="380"/>
      <c r="AO1" s="380"/>
      <c r="AP1" s="380"/>
      <c r="AQ1" s="380">
        <v>41</v>
      </c>
      <c r="AR1" s="380">
        <v>42</v>
      </c>
      <c r="AS1" s="380">
        <v>43</v>
      </c>
      <c r="AT1" s="380"/>
      <c r="AU1" s="380"/>
      <c r="AV1" s="380"/>
      <c r="AW1" s="380">
        <v>44</v>
      </c>
      <c r="AX1" s="380">
        <v>45</v>
      </c>
      <c r="AY1" s="380">
        <v>46</v>
      </c>
      <c r="AZ1" s="380"/>
      <c r="BA1" s="380"/>
      <c r="BB1" s="380"/>
      <c r="BC1" s="380">
        <v>47</v>
      </c>
      <c r="BD1" s="380">
        <v>48</v>
      </c>
      <c r="BE1" s="380">
        <v>49</v>
      </c>
      <c r="BF1" s="380"/>
      <c r="BG1" s="380"/>
      <c r="BH1" s="380"/>
      <c r="BI1" s="380">
        <v>50</v>
      </c>
      <c r="BJ1" s="380">
        <v>51</v>
      </c>
      <c r="BK1" s="380">
        <v>52</v>
      </c>
      <c r="BL1" s="380"/>
      <c r="BM1" s="380"/>
      <c r="BN1" s="380"/>
      <c r="BO1" s="380">
        <v>53</v>
      </c>
      <c r="BP1" s="380">
        <v>54</v>
      </c>
      <c r="BQ1" s="380">
        <v>55</v>
      </c>
      <c r="BR1" s="380"/>
      <c r="BS1" s="380"/>
      <c r="BT1" s="380"/>
      <c r="BU1" s="380">
        <v>56</v>
      </c>
      <c r="BV1" s="380">
        <v>57</v>
      </c>
      <c r="BW1" s="380">
        <v>58</v>
      </c>
      <c r="BX1" s="380"/>
      <c r="BY1" s="380"/>
      <c r="BZ1" s="380"/>
      <c r="CA1" s="380">
        <v>59</v>
      </c>
      <c r="CB1" s="380">
        <v>60</v>
      </c>
      <c r="CC1" s="380"/>
      <c r="CD1" s="380"/>
      <c r="CE1" s="380">
        <v>61</v>
      </c>
      <c r="CF1" s="380">
        <v>62</v>
      </c>
      <c r="CG1" s="380"/>
      <c r="CH1" s="380"/>
      <c r="CI1" s="380"/>
      <c r="CJ1" s="380"/>
      <c r="CK1" s="380">
        <v>63</v>
      </c>
      <c r="CL1" s="380">
        <v>64</v>
      </c>
      <c r="CM1" s="380"/>
      <c r="CN1" s="380"/>
      <c r="CO1" s="380">
        <v>26</v>
      </c>
      <c r="CP1" s="380">
        <v>65</v>
      </c>
      <c r="CQ1" s="380">
        <v>67</v>
      </c>
      <c r="CR1" s="380">
        <v>68</v>
      </c>
      <c r="CS1" s="380">
        <v>64</v>
      </c>
      <c r="CT1" s="380"/>
      <c r="CU1" s="380"/>
      <c r="CV1" s="380"/>
      <c r="CW1" s="380"/>
      <c r="CX1" s="380">
        <v>65</v>
      </c>
      <c r="CY1" s="380">
        <v>67</v>
      </c>
      <c r="CZ1" s="380">
        <v>68</v>
      </c>
      <c r="DA1" s="380">
        <v>69</v>
      </c>
      <c r="DB1" s="380">
        <v>70</v>
      </c>
      <c r="DC1" s="380">
        <v>71</v>
      </c>
      <c r="DD1" s="380">
        <v>72</v>
      </c>
      <c r="DE1" s="380">
        <v>73</v>
      </c>
      <c r="DF1" s="380">
        <v>74</v>
      </c>
      <c r="DG1" s="380">
        <v>75</v>
      </c>
      <c r="DH1" s="380">
        <v>76</v>
      </c>
      <c r="DI1" s="380">
        <v>77</v>
      </c>
      <c r="DJ1" s="380">
        <v>78</v>
      </c>
      <c r="DK1" s="380">
        <v>79</v>
      </c>
      <c r="DL1" s="380">
        <v>80</v>
      </c>
      <c r="DM1" s="380"/>
      <c r="DN1" s="380">
        <v>81</v>
      </c>
      <c r="DO1" s="380">
        <v>82</v>
      </c>
      <c r="DP1" s="380">
        <v>83</v>
      </c>
      <c r="DQ1" s="380">
        <v>84</v>
      </c>
      <c r="DR1" s="380">
        <v>85</v>
      </c>
      <c r="DS1" s="380"/>
      <c r="DT1" s="380">
        <v>86</v>
      </c>
    </row>
    <row r="2" spans="1:124" s="20" customFormat="1" ht="17.25" customHeight="1">
      <c r="A2" s="381" t="s">
        <v>518</v>
      </c>
      <c r="B2" s="382"/>
      <c r="C2" s="382"/>
      <c r="D2" s="382"/>
      <c r="E2" s="382"/>
      <c r="F2" s="382"/>
      <c r="G2" s="382"/>
      <c r="H2" s="382"/>
      <c r="I2" s="382"/>
      <c r="J2" s="382"/>
      <c r="K2" s="382"/>
      <c r="L2" s="383"/>
      <c r="M2" s="381" t="s">
        <v>519</v>
      </c>
      <c r="N2" s="382"/>
      <c r="O2" s="383"/>
      <c r="P2" s="382" t="s">
        <v>520</v>
      </c>
      <c r="Q2" s="382"/>
      <c r="R2" s="382"/>
      <c r="S2" s="382"/>
      <c r="T2" s="383"/>
      <c r="U2" s="382" t="s">
        <v>521</v>
      </c>
      <c r="V2" s="454"/>
      <c r="W2" s="454"/>
      <c r="X2" s="382"/>
      <c r="Y2" s="382"/>
      <c r="Z2" s="382"/>
      <c r="AA2" s="382"/>
      <c r="AB2" s="383"/>
      <c r="AC2" s="958" t="s">
        <v>522</v>
      </c>
      <c r="AD2" s="959"/>
      <c r="AE2" s="959"/>
      <c r="AF2" s="959"/>
      <c r="AG2" s="959"/>
      <c r="AH2" s="959"/>
      <c r="AI2" s="959"/>
      <c r="AJ2" s="959"/>
      <c r="AK2" s="959"/>
      <c r="AL2" s="960"/>
      <c r="AM2" s="384" t="s">
        <v>605</v>
      </c>
      <c r="AN2" s="385"/>
      <c r="AO2" s="385"/>
      <c r="AP2" s="385"/>
      <c r="AQ2" s="385"/>
      <c r="AR2" s="385"/>
      <c r="AS2" s="385"/>
      <c r="AT2" s="385"/>
      <c r="AU2" s="385"/>
      <c r="AV2" s="385"/>
      <c r="AW2" s="385"/>
      <c r="AX2" s="385"/>
      <c r="AY2" s="385"/>
      <c r="AZ2" s="385"/>
      <c r="BA2" s="385"/>
      <c r="BB2" s="385"/>
      <c r="BC2" s="385"/>
      <c r="BD2" s="385"/>
      <c r="BE2" s="385"/>
      <c r="BF2" s="385"/>
      <c r="BG2" s="385"/>
      <c r="BH2" s="385"/>
      <c r="BI2" s="385"/>
      <c r="BJ2" s="385"/>
      <c r="BK2" s="385"/>
      <c r="BL2" s="385"/>
      <c r="BM2" s="385"/>
      <c r="BN2" s="385"/>
      <c r="BO2" s="385"/>
      <c r="BP2" s="385"/>
      <c r="BQ2" s="385"/>
      <c r="BR2" s="385"/>
      <c r="BS2" s="385"/>
      <c r="BT2" s="385"/>
      <c r="BU2" s="385"/>
      <c r="BV2" s="385"/>
      <c r="BW2" s="385"/>
      <c r="BX2" s="385"/>
      <c r="BY2" s="385"/>
      <c r="BZ2" s="385"/>
      <c r="CA2" s="385"/>
      <c r="CB2" s="385"/>
      <c r="CC2" s="385"/>
      <c r="CD2" s="385"/>
      <c r="CE2" s="385"/>
      <c r="CF2" s="385"/>
      <c r="CG2" s="385"/>
      <c r="CH2" s="385"/>
      <c r="CI2" s="385"/>
      <c r="CJ2" s="385"/>
      <c r="CK2" s="386"/>
      <c r="CL2" s="384" t="s">
        <v>606</v>
      </c>
      <c r="CM2" s="385"/>
      <c r="CN2" s="385"/>
      <c r="CO2" s="382"/>
      <c r="CP2" s="385"/>
      <c r="CQ2" s="385"/>
      <c r="CR2" s="386"/>
      <c r="CS2" s="384" t="s">
        <v>588</v>
      </c>
      <c r="CT2" s="385"/>
      <c r="CU2" s="385"/>
      <c r="CV2" s="385"/>
      <c r="CW2" s="382"/>
      <c r="CX2" s="385"/>
      <c r="CY2" s="385"/>
      <c r="CZ2" s="386"/>
      <c r="DA2" s="384" t="s">
        <v>590</v>
      </c>
      <c r="DB2" s="385"/>
      <c r="DC2" s="385"/>
      <c r="DD2" s="385"/>
      <c r="DE2" s="385"/>
      <c r="DF2" s="385"/>
      <c r="DG2" s="385"/>
      <c r="DH2" s="385"/>
      <c r="DI2" s="385"/>
      <c r="DJ2" s="385"/>
      <c r="DK2" s="386"/>
      <c r="DL2" s="382" t="s">
        <v>523</v>
      </c>
      <c r="DM2" s="382"/>
      <c r="DN2" s="382"/>
      <c r="DO2" s="382"/>
      <c r="DP2" s="381" t="s">
        <v>524</v>
      </c>
      <c r="DQ2" s="382"/>
      <c r="DR2" s="383"/>
      <c r="DS2" s="412"/>
      <c r="DT2" s="387"/>
    </row>
    <row r="3" spans="1:124" s="20" customFormat="1" ht="16.5" customHeight="1">
      <c r="A3" s="952" t="s">
        <v>525</v>
      </c>
      <c r="B3" s="953" t="s">
        <v>526</v>
      </c>
      <c r="C3" s="937" t="s">
        <v>527</v>
      </c>
      <c r="D3" s="954" t="s">
        <v>528</v>
      </c>
      <c r="E3" s="937" t="s">
        <v>529</v>
      </c>
      <c r="F3" s="937" t="s">
        <v>530</v>
      </c>
      <c r="G3" s="937" t="s">
        <v>531</v>
      </c>
      <c r="H3" s="937" t="s">
        <v>532</v>
      </c>
      <c r="I3" s="937" t="s">
        <v>533</v>
      </c>
      <c r="J3" s="937" t="s">
        <v>534</v>
      </c>
      <c r="K3" s="937" t="s">
        <v>535</v>
      </c>
      <c r="L3" s="937" t="s">
        <v>536</v>
      </c>
      <c r="M3" s="950" t="s">
        <v>537</v>
      </c>
      <c r="N3" s="937" t="s">
        <v>538</v>
      </c>
      <c r="O3" s="937" t="s">
        <v>539</v>
      </c>
      <c r="P3" s="937" t="s">
        <v>540</v>
      </c>
      <c r="Q3" s="937" t="s">
        <v>541</v>
      </c>
      <c r="R3" s="937" t="s">
        <v>542</v>
      </c>
      <c r="S3" s="937" t="s">
        <v>543</v>
      </c>
      <c r="T3" s="947" t="s">
        <v>544</v>
      </c>
      <c r="U3" s="949" t="s">
        <v>63</v>
      </c>
      <c r="V3" s="957" t="s">
        <v>673</v>
      </c>
      <c r="W3" s="957" t="s">
        <v>674</v>
      </c>
      <c r="X3" s="949" t="s">
        <v>452</v>
      </c>
      <c r="Y3" s="949" t="s">
        <v>545</v>
      </c>
      <c r="Z3" s="949" t="s">
        <v>233</v>
      </c>
      <c r="AA3" s="956" t="s">
        <v>546</v>
      </c>
      <c r="AB3" s="956" t="s">
        <v>547</v>
      </c>
      <c r="AC3" s="921" t="s">
        <v>548</v>
      </c>
      <c r="AD3" s="921" t="s">
        <v>549</v>
      </c>
      <c r="AE3" s="921" t="s">
        <v>550</v>
      </c>
      <c r="AF3" s="921" t="s">
        <v>551</v>
      </c>
      <c r="AG3" s="921" t="s">
        <v>552</v>
      </c>
      <c r="AH3" s="921" t="s">
        <v>553</v>
      </c>
      <c r="AI3" s="937" t="s">
        <v>554</v>
      </c>
      <c r="AJ3" s="937" t="s">
        <v>555</v>
      </c>
      <c r="AK3" s="937" t="s">
        <v>556</v>
      </c>
      <c r="AL3" s="937" t="s">
        <v>587</v>
      </c>
      <c r="AM3" s="411"/>
      <c r="AN3" s="390"/>
      <c r="AO3" s="390"/>
      <c r="AP3" s="390"/>
      <c r="AQ3" s="390"/>
      <c r="AR3" s="391"/>
      <c r="AS3" s="389" t="s">
        <v>559</v>
      </c>
      <c r="AT3" s="390"/>
      <c r="AU3" s="390"/>
      <c r="AV3" s="390"/>
      <c r="AW3" s="390"/>
      <c r="AX3" s="391"/>
      <c r="AY3" s="389" t="s">
        <v>560</v>
      </c>
      <c r="AZ3" s="390"/>
      <c r="BA3" s="390"/>
      <c r="BB3" s="390"/>
      <c r="BC3" s="390"/>
      <c r="BD3" s="391"/>
      <c r="BE3" s="389" t="s">
        <v>561</v>
      </c>
      <c r="BF3" s="390"/>
      <c r="BG3" s="390"/>
      <c r="BH3" s="390"/>
      <c r="BI3" s="390"/>
      <c r="BJ3" s="391"/>
      <c r="BK3" s="389" t="s">
        <v>562</v>
      </c>
      <c r="BL3" s="390"/>
      <c r="BM3" s="390"/>
      <c r="BN3" s="390"/>
      <c r="BO3" s="390"/>
      <c r="BP3" s="391"/>
      <c r="BQ3" s="389" t="s">
        <v>563</v>
      </c>
      <c r="BR3" s="390"/>
      <c r="BS3" s="390"/>
      <c r="BT3" s="390"/>
      <c r="BU3" s="390"/>
      <c r="BV3" s="391"/>
      <c r="BW3" s="389" t="s">
        <v>564</v>
      </c>
      <c r="BX3" s="390"/>
      <c r="BY3" s="390"/>
      <c r="BZ3" s="390"/>
      <c r="CA3" s="390"/>
      <c r="CB3" s="392"/>
      <c r="CC3" s="963" t="s">
        <v>602</v>
      </c>
      <c r="CD3" s="963" t="s">
        <v>603</v>
      </c>
      <c r="CE3" s="941" t="s">
        <v>565</v>
      </c>
      <c r="CF3" s="942" t="s">
        <v>598</v>
      </c>
      <c r="CG3" s="942" t="s">
        <v>599</v>
      </c>
      <c r="CH3" s="942" t="s">
        <v>604</v>
      </c>
      <c r="CI3" s="942" t="s">
        <v>600</v>
      </c>
      <c r="CJ3" s="942" t="s">
        <v>601</v>
      </c>
      <c r="CK3" s="944" t="s">
        <v>567</v>
      </c>
      <c r="CL3" s="931" t="s">
        <v>607</v>
      </c>
      <c r="CM3" s="931" t="s">
        <v>591</v>
      </c>
      <c r="CN3" s="939" t="s">
        <v>589</v>
      </c>
      <c r="CO3" s="962" t="s">
        <v>581</v>
      </c>
      <c r="CP3" s="931" t="s">
        <v>569</v>
      </c>
      <c r="CQ3" s="929" t="s">
        <v>570</v>
      </c>
      <c r="CR3" s="933" t="s">
        <v>571</v>
      </c>
      <c r="CS3" s="931" t="s">
        <v>608</v>
      </c>
      <c r="CT3" s="931" t="s">
        <v>591</v>
      </c>
      <c r="CU3" s="921" t="s">
        <v>557</v>
      </c>
      <c r="CV3" s="939" t="s">
        <v>589</v>
      </c>
      <c r="CW3" s="939" t="s">
        <v>580</v>
      </c>
      <c r="CX3" s="931" t="s">
        <v>569</v>
      </c>
      <c r="CY3" s="929" t="s">
        <v>570</v>
      </c>
      <c r="CZ3" s="933" t="s">
        <v>571</v>
      </c>
      <c r="DA3" s="389" t="s">
        <v>558</v>
      </c>
      <c r="DB3" s="390"/>
      <c r="DC3" s="389" t="s">
        <v>559</v>
      </c>
      <c r="DD3" s="390"/>
      <c r="DE3" s="389" t="s">
        <v>560</v>
      </c>
      <c r="DF3" s="390"/>
      <c r="DG3" s="389" t="s">
        <v>561</v>
      </c>
      <c r="DH3" s="391"/>
      <c r="DI3" s="935" t="s">
        <v>566</v>
      </c>
      <c r="DJ3" s="927" t="s">
        <v>570</v>
      </c>
      <c r="DK3" s="929" t="s">
        <v>572</v>
      </c>
      <c r="DL3" s="931" t="s">
        <v>610</v>
      </c>
      <c r="DM3" s="931" t="s">
        <v>609</v>
      </c>
      <c r="DN3" s="929" t="s">
        <v>570</v>
      </c>
      <c r="DO3" s="933" t="s">
        <v>573</v>
      </c>
      <c r="DP3" s="921" t="s">
        <v>574</v>
      </c>
      <c r="DQ3" s="921" t="s">
        <v>575</v>
      </c>
      <c r="DR3" s="923" t="s">
        <v>576</v>
      </c>
      <c r="DS3" s="961" t="s">
        <v>596</v>
      </c>
      <c r="DT3" s="925" t="s">
        <v>577</v>
      </c>
    </row>
    <row r="4" spans="1:124" s="20" customFormat="1" ht="41.25" customHeight="1">
      <c r="A4" s="952"/>
      <c r="B4" s="953"/>
      <c r="C4" s="938"/>
      <c r="D4" s="955"/>
      <c r="E4" s="938"/>
      <c r="F4" s="938"/>
      <c r="G4" s="938"/>
      <c r="H4" s="938"/>
      <c r="I4" s="938"/>
      <c r="J4" s="938"/>
      <c r="K4" s="938"/>
      <c r="L4" s="938"/>
      <c r="M4" s="951"/>
      <c r="N4" s="938"/>
      <c r="O4" s="938"/>
      <c r="P4" s="938"/>
      <c r="Q4" s="938"/>
      <c r="R4" s="938"/>
      <c r="S4" s="938"/>
      <c r="T4" s="948"/>
      <c r="U4" s="949"/>
      <c r="V4" s="938"/>
      <c r="W4" s="938"/>
      <c r="X4" s="949"/>
      <c r="Y4" s="949"/>
      <c r="Z4" s="949"/>
      <c r="AA4" s="956"/>
      <c r="AB4" s="956"/>
      <c r="AC4" s="922"/>
      <c r="AD4" s="922"/>
      <c r="AE4" s="922"/>
      <c r="AF4" s="922"/>
      <c r="AG4" s="922"/>
      <c r="AH4" s="922"/>
      <c r="AI4" s="938"/>
      <c r="AJ4" s="938"/>
      <c r="AK4" s="938"/>
      <c r="AL4" s="938"/>
      <c r="AM4" s="388" t="s">
        <v>592</v>
      </c>
      <c r="AN4" s="388" t="s">
        <v>591</v>
      </c>
      <c r="AO4" s="388" t="s">
        <v>144</v>
      </c>
      <c r="AP4" s="388" t="s">
        <v>593</v>
      </c>
      <c r="AQ4" s="393" t="s">
        <v>578</v>
      </c>
      <c r="AR4" s="394" t="s">
        <v>579</v>
      </c>
      <c r="AS4" s="388" t="s">
        <v>126</v>
      </c>
      <c r="AT4" s="388" t="s">
        <v>591</v>
      </c>
      <c r="AU4" s="388" t="s">
        <v>144</v>
      </c>
      <c r="AV4" s="388" t="s">
        <v>593</v>
      </c>
      <c r="AW4" s="393" t="s">
        <v>578</v>
      </c>
      <c r="AX4" s="394" t="s">
        <v>579</v>
      </c>
      <c r="AY4" s="388" t="s">
        <v>126</v>
      </c>
      <c r="AZ4" s="388" t="s">
        <v>591</v>
      </c>
      <c r="BA4" s="388" t="s">
        <v>144</v>
      </c>
      <c r="BB4" s="388" t="s">
        <v>593</v>
      </c>
      <c r="BC4" s="393" t="s">
        <v>578</v>
      </c>
      <c r="BD4" s="394" t="s">
        <v>579</v>
      </c>
      <c r="BE4" s="388" t="s">
        <v>126</v>
      </c>
      <c r="BF4" s="388" t="s">
        <v>591</v>
      </c>
      <c r="BG4" s="388" t="s">
        <v>144</v>
      </c>
      <c r="BH4" s="388" t="s">
        <v>593</v>
      </c>
      <c r="BI4" s="393" t="s">
        <v>578</v>
      </c>
      <c r="BJ4" s="394" t="s">
        <v>579</v>
      </c>
      <c r="BK4" s="388" t="s">
        <v>126</v>
      </c>
      <c r="BL4" s="388" t="s">
        <v>591</v>
      </c>
      <c r="BM4" s="388" t="s">
        <v>144</v>
      </c>
      <c r="BN4" s="388" t="s">
        <v>593</v>
      </c>
      <c r="BO4" s="393" t="s">
        <v>578</v>
      </c>
      <c r="BP4" s="394" t="s">
        <v>579</v>
      </c>
      <c r="BQ4" s="388" t="s">
        <v>126</v>
      </c>
      <c r="BR4" s="388" t="s">
        <v>591</v>
      </c>
      <c r="BS4" s="388" t="s">
        <v>144</v>
      </c>
      <c r="BT4" s="388" t="s">
        <v>593</v>
      </c>
      <c r="BU4" s="393" t="s">
        <v>578</v>
      </c>
      <c r="BV4" s="394" t="s">
        <v>579</v>
      </c>
      <c r="BW4" s="388" t="s">
        <v>126</v>
      </c>
      <c r="BX4" s="388" t="s">
        <v>591</v>
      </c>
      <c r="BY4" s="388" t="s">
        <v>144</v>
      </c>
      <c r="BZ4" s="388" t="s">
        <v>593</v>
      </c>
      <c r="CA4" s="393" t="s">
        <v>578</v>
      </c>
      <c r="CB4" s="394" t="s">
        <v>579</v>
      </c>
      <c r="CC4" s="964"/>
      <c r="CD4" s="964"/>
      <c r="CE4" s="930"/>
      <c r="CF4" s="943"/>
      <c r="CG4" s="946"/>
      <c r="CH4" s="946"/>
      <c r="CI4" s="946"/>
      <c r="CJ4" s="946"/>
      <c r="CK4" s="945"/>
      <c r="CL4" s="932"/>
      <c r="CM4" s="932"/>
      <c r="CN4" s="940"/>
      <c r="CO4" s="956"/>
      <c r="CP4" s="932"/>
      <c r="CQ4" s="930"/>
      <c r="CR4" s="934"/>
      <c r="CS4" s="932"/>
      <c r="CT4" s="932"/>
      <c r="CU4" s="922"/>
      <c r="CV4" s="940"/>
      <c r="CW4" s="922"/>
      <c r="CX4" s="932"/>
      <c r="CY4" s="930"/>
      <c r="CZ4" s="934"/>
      <c r="DA4" s="388" t="s">
        <v>568</v>
      </c>
      <c r="DB4" s="393" t="s">
        <v>578</v>
      </c>
      <c r="DC4" s="395" t="s">
        <v>568</v>
      </c>
      <c r="DD4" s="393" t="s">
        <v>578</v>
      </c>
      <c r="DE4" s="395" t="s">
        <v>568</v>
      </c>
      <c r="DF4" s="393" t="s">
        <v>578</v>
      </c>
      <c r="DG4" s="395" t="s">
        <v>568</v>
      </c>
      <c r="DH4" s="393" t="s">
        <v>578</v>
      </c>
      <c r="DI4" s="936"/>
      <c r="DJ4" s="928"/>
      <c r="DK4" s="930"/>
      <c r="DL4" s="932"/>
      <c r="DM4" s="932"/>
      <c r="DN4" s="930"/>
      <c r="DO4" s="934"/>
      <c r="DP4" s="922"/>
      <c r="DQ4" s="922"/>
      <c r="DR4" s="924"/>
      <c r="DS4" s="924"/>
      <c r="DT4" s="926"/>
    </row>
    <row r="5" spans="1:124" ht="33" customHeight="1">
      <c r="E5" t="str">
        <f>A_基本情報入力シート!D15&amp;A_基本情報入力シート!D16</f>
        <v/>
      </c>
      <c r="F5" t="str">
        <f>A_基本情報入力シート!D13</f>
        <v xml:space="preserve"> 0</v>
      </c>
      <c r="G5">
        <f>A_基本情報入力シート!D17</f>
        <v>0</v>
      </c>
      <c r="H5">
        <f>A_基本情報入力シート!D18</f>
        <v>0</v>
      </c>
      <c r="P5">
        <f>A_基本情報入力シート!D26</f>
        <v>0</v>
      </c>
      <c r="Q5">
        <f>A_基本情報入力シート!D27</f>
        <v>0</v>
      </c>
      <c r="R5">
        <f>A_基本情報入力シート!D28</f>
        <v>0</v>
      </c>
      <c r="S5">
        <f>A_基本情報入力シート!D29</f>
        <v>0</v>
      </c>
      <c r="T5" s="396">
        <f>A_基本情報入力シート!D30</f>
        <v>0</v>
      </c>
      <c r="U5">
        <f>A_基本情報入力シート!D20</f>
        <v>0</v>
      </c>
      <c r="V5">
        <f>B_補助要件適合確認シート!D52</f>
        <v>0</v>
      </c>
      <c r="W5">
        <f>B_補助要件適合確認シート!D53</f>
        <v>0</v>
      </c>
      <c r="X5">
        <f>A_基本情報入力シート!D19</f>
        <v>0</v>
      </c>
      <c r="Y5">
        <f>A_基本情報入力シート!D22</f>
        <v>0</v>
      </c>
      <c r="Z5">
        <f>A_基本情報入力シート!D24</f>
        <v>0</v>
      </c>
      <c r="AA5">
        <f>B_補助要件適合確認シート!D13</f>
        <v>0</v>
      </c>
      <c r="AB5" s="396">
        <f>'K_介護テクノロジー等導入計画 '!M47</f>
        <v>0</v>
      </c>
      <c r="AC5">
        <f>B_補助要件適合確認シート!D5</f>
        <v>0</v>
      </c>
      <c r="AD5">
        <f>B_補助要件適合確認シート!D8</f>
        <v>0</v>
      </c>
      <c r="AE5">
        <f>B_補助要件適合確認シート!D9</f>
        <v>0</v>
      </c>
      <c r="AF5">
        <f>B_補助要件適合確認シート!D10</f>
        <v>0</v>
      </c>
      <c r="AG5">
        <f>B_補助要件適合確認シート!D11</f>
        <v>0</v>
      </c>
      <c r="AH5">
        <f>B_補助要件適合確認シート!D12</f>
        <v>0</v>
      </c>
      <c r="AI5">
        <f>B_補助要件適合確認シート!D14</f>
        <v>0</v>
      </c>
      <c r="AJ5">
        <f>B_補助要件適合確認シート!D17</f>
        <v>0</v>
      </c>
      <c r="AK5">
        <f>B_補助要件適合確認シート!D22</f>
        <v>0</v>
      </c>
      <c r="AL5">
        <f>B_補助要件適合確認シート!D24</f>
        <v>0</v>
      </c>
      <c r="AM5">
        <f>'E_１－２（1）'!L11</f>
        <v>0</v>
      </c>
      <c r="AO5" t="str">
        <f>'E_１－２（1）'!M11</f>
        <v/>
      </c>
      <c r="AP5">
        <f>'E_１－２（1）'!N11</f>
        <v>0</v>
      </c>
      <c r="AQ5" s="406">
        <f>'E_１－２（1）'!O11</f>
        <v>0</v>
      </c>
      <c r="AR5" s="408" t="str">
        <f>'E_１－２（1）'!P11</f>
        <v/>
      </c>
      <c r="AS5">
        <f>'E_１－２（1）'!A13</f>
        <v>0</v>
      </c>
      <c r="AU5" s="338" t="str">
        <f>'E_１－２（1）'!M13</f>
        <v/>
      </c>
      <c r="AV5" s="338">
        <f>'E_１－２（1）'!N13</f>
        <v>0</v>
      </c>
      <c r="AW5" s="338">
        <f>'E_１－２（1）'!O13</f>
        <v>0</v>
      </c>
      <c r="AX5" s="452" t="str">
        <f>'E_１－２（1）'!P13</f>
        <v/>
      </c>
      <c r="AY5">
        <f>'E_１－２（1）'!L15</f>
        <v>0</v>
      </c>
      <c r="BA5" s="338" t="str">
        <f>'E_１－２（1）'!M15</f>
        <v/>
      </c>
      <c r="BB5" s="338">
        <f>'E_１－２（1）'!N15</f>
        <v>0</v>
      </c>
      <c r="BC5">
        <f>'E_１－２（1）'!O15</f>
        <v>0</v>
      </c>
      <c r="BD5" s="453" t="str">
        <f>'E_１－２（1）'!P15</f>
        <v/>
      </c>
      <c r="BE5">
        <f>'E_１－２（1）'!L17</f>
        <v>0</v>
      </c>
      <c r="BG5" t="str">
        <f>'E_１－２（1）'!M17</f>
        <v/>
      </c>
      <c r="BH5">
        <f>'E_１－２（1）'!N17</f>
        <v>0</v>
      </c>
      <c r="BI5">
        <f>'E_１－２（1）'!O17</f>
        <v>0</v>
      </c>
      <c r="BJ5" s="453" t="str">
        <f>'E_１－２（1）'!P17</f>
        <v/>
      </c>
      <c r="BK5">
        <f>'E_１－２（1）'!L19</f>
        <v>0</v>
      </c>
      <c r="BM5" t="str">
        <f>'E_１－２（1）'!M19</f>
        <v/>
      </c>
      <c r="BN5">
        <f>'E_１－２（1）'!N19</f>
        <v>0</v>
      </c>
      <c r="BO5">
        <f>'E_１－２（1）'!O19</f>
        <v>0</v>
      </c>
      <c r="BP5" s="453" t="str">
        <f>'E_１－２（1）'!P19</f>
        <v/>
      </c>
      <c r="BQ5">
        <f>'E_１－２（1）'!L21</f>
        <v>0</v>
      </c>
      <c r="BS5" t="str">
        <f>'E_１－２（1）'!M21</f>
        <v/>
      </c>
      <c r="BT5">
        <f>'E_１－２（1）'!N21</f>
        <v>0</v>
      </c>
      <c r="BU5">
        <f>'E_１－２（1）'!O21</f>
        <v>0</v>
      </c>
      <c r="BV5" s="453" t="str">
        <f>'E_１－２（1）'!P21</f>
        <v/>
      </c>
      <c r="BW5">
        <f>'E_１－２（1）'!L25</f>
        <v>0</v>
      </c>
      <c r="BY5" t="str">
        <f>'E_１－２（1）'!M25</f>
        <v/>
      </c>
      <c r="BZ5">
        <f>'E_１－２（1）'!N25</f>
        <v>0</v>
      </c>
      <c r="CA5">
        <f>'E_１－２（1）'!O25</f>
        <v>0</v>
      </c>
      <c r="CB5" s="453" t="str">
        <f>'E_１－２（1）'!P25</f>
        <v/>
      </c>
      <c r="CC5" s="408">
        <f>'E_１－２（1）'!K30</f>
        <v>0</v>
      </c>
      <c r="CD5" s="408">
        <f>'E_１－２（1）'!K31</f>
        <v>0</v>
      </c>
      <c r="CE5" s="408">
        <f>'E_１－２（1）'!K32</f>
        <v>0</v>
      </c>
      <c r="CF5" s="408">
        <f>'E_１－２（1）'!L30</f>
        <v>0</v>
      </c>
      <c r="CG5" s="408">
        <f>'E_１－２（1）'!L31</f>
        <v>0</v>
      </c>
      <c r="CH5" s="408">
        <f>'E_１－２（1）'!L32</f>
        <v>0</v>
      </c>
      <c r="CI5" s="408">
        <f>'E_１－２（1）'!M30</f>
        <v>0</v>
      </c>
      <c r="CJ5" s="408">
        <f>'E_１－２（1）'!M31</f>
        <v>0</v>
      </c>
      <c r="CK5" s="408">
        <f>'E_１－２（1）'!M32</f>
        <v>0</v>
      </c>
      <c r="CL5">
        <f>'F_１－２（２）'!A12</f>
        <v>0</v>
      </c>
      <c r="CN5">
        <f>B_補助要件適合確認シート!D15</f>
        <v>0</v>
      </c>
      <c r="CO5">
        <f>B_補助要件適合確認シート!D16</f>
        <v>0</v>
      </c>
      <c r="CP5" s="406">
        <f>'F_１－２（２）'!B12</f>
        <v>0</v>
      </c>
      <c r="CQ5" s="406">
        <f>'F_１－２（２）'!F12</f>
        <v>2500000</v>
      </c>
      <c r="CS5">
        <f>'F_１－２（３）'!A12</f>
        <v>0</v>
      </c>
      <c r="CU5">
        <f>B_補助要件適合確認シート!D19</f>
        <v>0</v>
      </c>
      <c r="CV5">
        <f>B_補助要件適合確認シート!D20</f>
        <v>0</v>
      </c>
      <c r="CW5">
        <f>B_補助要件適合確認シート!D21</f>
        <v>0</v>
      </c>
      <c r="CX5" s="406">
        <f>'F_１－２（３）'!D12</f>
        <v>0</v>
      </c>
      <c r="CY5" s="406">
        <f>'F_１－２（３）'!F12</f>
        <v>2500000</v>
      </c>
      <c r="CZ5" s="406">
        <f>'F_１－２（３）'!G12</f>
        <v>0</v>
      </c>
      <c r="DJ5" s="406">
        <f>'G_１－２（４）'!E12</f>
        <v>10000000</v>
      </c>
      <c r="DK5" s="406">
        <f>'G_１－２（４）'!F12</f>
        <v>0</v>
      </c>
      <c r="DL5">
        <f>'H_１－２（５）'!A12</f>
        <v>0</v>
      </c>
      <c r="DM5" s="406">
        <f>'H_１－２（５）'!B12</f>
        <v>0</v>
      </c>
      <c r="DN5" s="406">
        <f>'H_１－２（５）'!E12</f>
        <v>480000</v>
      </c>
      <c r="DO5" s="406">
        <f>'H_１－２（５）'!F12</f>
        <v>0</v>
      </c>
      <c r="DP5" s="413">
        <f>A_基本情報入力シート!D33</f>
        <v>0</v>
      </c>
      <c r="DQ5">
        <f>A_基本情報入力シート!D34</f>
        <v>0</v>
      </c>
      <c r="DR5" s="408">
        <f>B_補助要件適合確認シート!F25</f>
        <v>0</v>
      </c>
      <c r="DS5" s="408">
        <f>B_補助要件適合確認シート!G25</f>
        <v>0</v>
      </c>
      <c r="DT5" t="str">
        <f>IF(B_補助要件適合確認シート!D4="はい","税込","税抜")</f>
        <v>税抜</v>
      </c>
    </row>
    <row r="6" spans="1:124">
      <c r="AB6" s="396"/>
    </row>
  </sheetData>
  <mergeCells count="75">
    <mergeCell ref="AC2:AL2"/>
    <mergeCell ref="CM3:CM4"/>
    <mergeCell ref="CT3:CT4"/>
    <mergeCell ref="DM3:DM4"/>
    <mergeCell ref="DS3:DS4"/>
    <mergeCell ref="AG3:AG4"/>
    <mergeCell ref="AH3:AH4"/>
    <mergeCell ref="AI3:AI4"/>
    <mergeCell ref="AJ3:AJ4"/>
    <mergeCell ref="CO3:CO4"/>
    <mergeCell ref="CW3:CW4"/>
    <mergeCell ref="CC3:CC4"/>
    <mergeCell ref="CD3:CD4"/>
    <mergeCell ref="CG3:CG4"/>
    <mergeCell ref="CI3:CI4"/>
    <mergeCell ref="CJ3:CJ4"/>
    <mergeCell ref="V3:V4"/>
    <mergeCell ref="W3:W4"/>
    <mergeCell ref="G3:G4"/>
    <mergeCell ref="H3:H4"/>
    <mergeCell ref="I3:I4"/>
    <mergeCell ref="J3:J4"/>
    <mergeCell ref="K3:K4"/>
    <mergeCell ref="AF3:AF4"/>
    <mergeCell ref="AA3:AA4"/>
    <mergeCell ref="AB3:AB4"/>
    <mergeCell ref="AC3:AC4"/>
    <mergeCell ref="AD3:AD4"/>
    <mergeCell ref="AE3:AE4"/>
    <mergeCell ref="A3:A4"/>
    <mergeCell ref="B3:B4"/>
    <mergeCell ref="C3:C4"/>
    <mergeCell ref="D3:D4"/>
    <mergeCell ref="E3:E4"/>
    <mergeCell ref="CY3:CY4"/>
    <mergeCell ref="CZ3:CZ4"/>
    <mergeCell ref="F3:F4"/>
    <mergeCell ref="S3:S4"/>
    <mergeCell ref="T3:T4"/>
    <mergeCell ref="U3:U4"/>
    <mergeCell ref="M3:M4"/>
    <mergeCell ref="N3:N4"/>
    <mergeCell ref="O3:O4"/>
    <mergeCell ref="P3:P4"/>
    <mergeCell ref="Q3:Q4"/>
    <mergeCell ref="R3:R4"/>
    <mergeCell ref="L3:L4"/>
    <mergeCell ref="X3:X4"/>
    <mergeCell ref="Y3:Y4"/>
    <mergeCell ref="Z3:Z4"/>
    <mergeCell ref="DI3:DI4"/>
    <mergeCell ref="AK3:AK4"/>
    <mergeCell ref="CU3:CU4"/>
    <mergeCell ref="CV3:CV4"/>
    <mergeCell ref="CE3:CE4"/>
    <mergeCell ref="CF3:CF4"/>
    <mergeCell ref="CK3:CK4"/>
    <mergeCell ref="AL3:AL4"/>
    <mergeCell ref="CN3:CN4"/>
    <mergeCell ref="CL3:CL4"/>
    <mergeCell ref="CP3:CP4"/>
    <mergeCell ref="CQ3:CQ4"/>
    <mergeCell ref="CR3:CR4"/>
    <mergeCell ref="CH3:CH4"/>
    <mergeCell ref="CS3:CS4"/>
    <mergeCell ref="CX3:CX4"/>
    <mergeCell ref="DQ3:DQ4"/>
    <mergeCell ref="DR3:DR4"/>
    <mergeCell ref="DT3:DT4"/>
    <mergeCell ref="DJ3:DJ4"/>
    <mergeCell ref="DK3:DK4"/>
    <mergeCell ref="DL3:DL4"/>
    <mergeCell ref="DN3:DN4"/>
    <mergeCell ref="DO3:DO4"/>
    <mergeCell ref="DP3:DP4"/>
  </mergeCells>
  <phoneticPr fontId="12"/>
  <conditionalFormatting sqref="F3">
    <cfRule type="duplicateValues" dxfId="2" priority="4"/>
  </conditionalFormatting>
  <conditionalFormatting sqref="U1:W3">
    <cfRule type="duplicateValues" dxfId="1" priority="3"/>
  </conditionalFormatting>
  <conditionalFormatting sqref="X3">
    <cfRule type="duplicateValues" dxfId="0" priority="5"/>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J40"/>
  <sheetViews>
    <sheetView view="pageBreakPreview" topLeftCell="A3" zoomScale="70" zoomScaleNormal="100" zoomScaleSheetLayoutView="70" workbookViewId="0">
      <selection activeCell="D14" sqref="D14"/>
    </sheetView>
  </sheetViews>
  <sheetFormatPr defaultRowHeight="18.75" customHeight="1"/>
  <cols>
    <col min="1" max="1" width="7.5" style="25" customWidth="1"/>
    <col min="2" max="2" width="25.125" customWidth="1"/>
    <col min="3" max="3" width="31.875" customWidth="1"/>
    <col min="4" max="4" width="42.75" style="70" customWidth="1"/>
    <col min="5" max="5" width="43.625" style="70" customWidth="1"/>
    <col min="6" max="6" width="9" hidden="1" customWidth="1"/>
    <col min="7" max="7" width="19.25" hidden="1" customWidth="1"/>
    <col min="8" max="8" width="15" hidden="1" customWidth="1"/>
    <col min="9" max="9" width="15.125" hidden="1" customWidth="1"/>
    <col min="10" max="10" width="9" hidden="1" customWidth="1"/>
    <col min="11" max="11" width="0" hidden="1" customWidth="1"/>
  </cols>
  <sheetData>
    <row r="1" spans="1:10" ht="18.75" customHeight="1">
      <c r="A1" s="336" t="s">
        <v>671</v>
      </c>
      <c r="G1" t="s">
        <v>496</v>
      </c>
      <c r="H1" t="s">
        <v>496</v>
      </c>
      <c r="I1" t="s">
        <v>496</v>
      </c>
    </row>
    <row r="2" spans="1:10" ht="18.75" customHeight="1" thickBot="1">
      <c r="A2" s="336"/>
      <c r="B2" t="s">
        <v>491</v>
      </c>
    </row>
    <row r="3" spans="1:10" ht="96" customHeight="1">
      <c r="B3" s="487" t="s">
        <v>693</v>
      </c>
      <c r="C3" s="488"/>
      <c r="D3" s="465"/>
      <c r="E3" s="335" t="s">
        <v>611</v>
      </c>
      <c r="G3" t="s">
        <v>489</v>
      </c>
      <c r="H3" t="s">
        <v>495</v>
      </c>
    </row>
    <row r="4" spans="1:10" ht="52.5" customHeight="1" thickBot="1">
      <c r="B4" s="489" t="s">
        <v>494</v>
      </c>
      <c r="C4" s="490"/>
      <c r="D4" s="466" t="str">
        <f>IF(D3="", "", IF(D3=G3, H4, IF(D3=G4, H3, "")))</f>
        <v/>
      </c>
      <c r="E4" s="337" t="s">
        <v>488</v>
      </c>
      <c r="G4" t="s">
        <v>490</v>
      </c>
      <c r="H4" s="338" t="s">
        <v>694</v>
      </c>
    </row>
    <row r="5" spans="1:10" ht="39.75" customHeight="1">
      <c r="B5" s="495"/>
      <c r="C5" s="495"/>
      <c r="D5" s="495"/>
      <c r="E5" s="495"/>
    </row>
    <row r="7" spans="1:10" s="25" customFormat="1" ht="18.75" customHeight="1">
      <c r="A7" s="23" t="s">
        <v>492</v>
      </c>
      <c r="B7" s="24"/>
      <c r="C7" s="24"/>
      <c r="D7" s="68"/>
      <c r="E7" s="68"/>
    </row>
    <row r="8" spans="1:10" s="25" customFormat="1" ht="18.75" customHeight="1" thickBot="1">
      <c r="A8" s="24"/>
      <c r="B8" s="26" t="s">
        <v>39</v>
      </c>
      <c r="C8" s="24"/>
      <c r="D8" s="68"/>
      <c r="E8" s="68"/>
    </row>
    <row r="9" spans="1:10" ht="18.75" customHeight="1">
      <c r="A9" s="24"/>
      <c r="B9" s="477" t="s">
        <v>40</v>
      </c>
      <c r="C9" s="230" t="s">
        <v>386</v>
      </c>
      <c r="D9" s="398"/>
      <c r="E9" s="491" t="s">
        <v>264</v>
      </c>
      <c r="G9" s="196" t="s">
        <v>391</v>
      </c>
      <c r="H9" s="199" t="s">
        <v>415</v>
      </c>
      <c r="I9" s="198" t="s">
        <v>432</v>
      </c>
    </row>
    <row r="10" spans="1:10" ht="18.75" customHeight="1">
      <c r="A10" s="24"/>
      <c r="B10" s="478"/>
      <c r="C10" s="342" t="s">
        <v>387</v>
      </c>
      <c r="D10" s="343"/>
      <c r="E10" s="492"/>
      <c r="G10" s="197" t="s">
        <v>392</v>
      </c>
      <c r="H10" s="199">
        <f>IF(D9="その他",D10,D9)</f>
        <v>0</v>
      </c>
      <c r="I10" s="198" t="e">
        <f>VLOOKUP(D24,'（非表示シート）サービス一覧'!A:C,2,FALSE)</f>
        <v>#N/A</v>
      </c>
      <c r="J10" t="s">
        <v>433</v>
      </c>
    </row>
    <row r="11" spans="1:10" ht="18.75" customHeight="1">
      <c r="A11" s="24"/>
      <c r="B11" s="479"/>
      <c r="C11" s="233" t="s">
        <v>388</v>
      </c>
      <c r="D11" s="397"/>
      <c r="E11" s="492"/>
      <c r="G11" s="197" t="s">
        <v>393</v>
      </c>
      <c r="I11" s="198" t="e">
        <f>VLOOKUP(D24,'（非表示シート）サービス一覧'!A:C,3,FALSE)</f>
        <v>#N/A</v>
      </c>
      <c r="J11" t="s">
        <v>434</v>
      </c>
    </row>
    <row r="12" spans="1:10" ht="18.75" customHeight="1">
      <c r="A12" s="24"/>
      <c r="B12" s="479"/>
      <c r="C12" s="233" t="s">
        <v>389</v>
      </c>
      <c r="D12" s="397"/>
      <c r="E12" s="492"/>
      <c r="G12" s="197" t="s">
        <v>394</v>
      </c>
    </row>
    <row r="13" spans="1:10" ht="18.75" customHeight="1">
      <c r="A13" s="24"/>
      <c r="B13" s="479"/>
      <c r="C13" s="233" t="s">
        <v>390</v>
      </c>
      <c r="D13" s="238" t="str">
        <f>IF(D11="社名の前",H10&amp;" "&amp;D12,D12&amp;" "&amp;H10)</f>
        <v xml:space="preserve"> 0</v>
      </c>
      <c r="E13" s="492"/>
      <c r="G13" s="197" t="s">
        <v>395</v>
      </c>
    </row>
    <row r="14" spans="1:10" ht="18.75" customHeight="1">
      <c r="A14" s="24"/>
      <c r="B14" s="485" t="s">
        <v>41</v>
      </c>
      <c r="C14" s="233" t="s">
        <v>50</v>
      </c>
      <c r="D14" s="399"/>
      <c r="E14" s="492"/>
      <c r="G14" s="197" t="s">
        <v>396</v>
      </c>
    </row>
    <row r="15" spans="1:10" ht="18.75" customHeight="1">
      <c r="A15" s="24"/>
      <c r="B15" s="485"/>
      <c r="C15" s="233" t="s">
        <v>172</v>
      </c>
      <c r="D15" s="397"/>
      <c r="E15" s="492"/>
      <c r="G15" s="197" t="s">
        <v>397</v>
      </c>
    </row>
    <row r="16" spans="1:10" ht="18.75" customHeight="1">
      <c r="A16" s="24"/>
      <c r="B16" s="485"/>
      <c r="C16" s="233" t="s">
        <v>43</v>
      </c>
      <c r="D16" s="397"/>
      <c r="E16" s="492"/>
      <c r="G16" s="197" t="s">
        <v>398</v>
      </c>
    </row>
    <row r="17" spans="1:7" ht="18.75" customHeight="1">
      <c r="A17" s="24"/>
      <c r="B17" s="485" t="s">
        <v>44</v>
      </c>
      <c r="C17" s="233" t="s">
        <v>45</v>
      </c>
      <c r="D17" s="399"/>
      <c r="E17" s="492"/>
      <c r="G17" s="197" t="s">
        <v>399</v>
      </c>
    </row>
    <row r="18" spans="1:7" ht="18.75" customHeight="1" thickBot="1">
      <c r="A18" s="24"/>
      <c r="B18" s="486"/>
      <c r="C18" s="239" t="s">
        <v>46</v>
      </c>
      <c r="D18" s="400"/>
      <c r="E18" s="493"/>
      <c r="G18" s="197" t="s">
        <v>400</v>
      </c>
    </row>
    <row r="19" spans="1:7" ht="18.75" customHeight="1">
      <c r="A19" s="24"/>
      <c r="B19" s="229" t="s">
        <v>51</v>
      </c>
      <c r="C19" s="230" t="s">
        <v>3</v>
      </c>
      <c r="D19" s="398"/>
      <c r="E19" s="491" t="s">
        <v>265</v>
      </c>
      <c r="G19" s="197" t="s">
        <v>401</v>
      </c>
    </row>
    <row r="20" spans="1:7" ht="37.5" customHeight="1">
      <c r="A20" s="24"/>
      <c r="B20" s="234" t="s">
        <v>49</v>
      </c>
      <c r="C20" s="233" t="s">
        <v>52</v>
      </c>
      <c r="D20" s="399"/>
      <c r="E20" s="492"/>
      <c r="G20" s="197" t="s">
        <v>402</v>
      </c>
    </row>
    <row r="21" spans="1:7" ht="18.75" customHeight="1">
      <c r="A21" s="24"/>
      <c r="B21" s="485" t="s">
        <v>48</v>
      </c>
      <c r="C21" s="233" t="s">
        <v>53</v>
      </c>
      <c r="D21" s="399"/>
      <c r="E21" s="492"/>
      <c r="G21" s="197" t="s">
        <v>403</v>
      </c>
    </row>
    <row r="22" spans="1:7" ht="18.75" customHeight="1">
      <c r="A22" s="24"/>
      <c r="B22" s="485"/>
      <c r="C22" s="233" t="s">
        <v>42</v>
      </c>
      <c r="D22" s="397"/>
      <c r="E22" s="492"/>
      <c r="G22" s="197" t="s">
        <v>404</v>
      </c>
    </row>
    <row r="23" spans="1:7" ht="18.75" customHeight="1">
      <c r="A23" s="24"/>
      <c r="B23" s="485"/>
      <c r="C23" s="233" t="s">
        <v>43</v>
      </c>
      <c r="D23" s="397"/>
      <c r="E23" s="492"/>
      <c r="G23" s="197" t="s">
        <v>405</v>
      </c>
    </row>
    <row r="24" spans="1:7" ht="18.75" customHeight="1" thickBot="1">
      <c r="A24" s="24"/>
      <c r="B24" s="232" t="s">
        <v>54</v>
      </c>
      <c r="C24" s="239" t="s">
        <v>55</v>
      </c>
      <c r="D24" s="401"/>
      <c r="E24" s="494"/>
      <c r="G24" s="197" t="s">
        <v>406</v>
      </c>
    </row>
    <row r="25" spans="1:7" ht="41.25" customHeight="1">
      <c r="A25" s="24"/>
      <c r="B25" s="482" t="s">
        <v>90</v>
      </c>
      <c r="C25" s="231" t="s">
        <v>91</v>
      </c>
      <c r="D25" s="183"/>
      <c r="E25" s="240" t="s">
        <v>268</v>
      </c>
      <c r="G25" s="197" t="s">
        <v>407</v>
      </c>
    </row>
    <row r="26" spans="1:7" ht="69.75" customHeight="1">
      <c r="A26" s="24"/>
      <c r="B26" s="483"/>
      <c r="C26" s="235" t="s">
        <v>92</v>
      </c>
      <c r="D26" s="339"/>
      <c r="E26" s="237" t="s">
        <v>269</v>
      </c>
      <c r="G26" s="197" t="s">
        <v>408</v>
      </c>
    </row>
    <row r="27" spans="1:7" ht="18.75" customHeight="1">
      <c r="A27" s="24"/>
      <c r="B27" s="483"/>
      <c r="C27" s="235" t="s">
        <v>193</v>
      </c>
      <c r="D27" s="399"/>
      <c r="E27" s="475" t="s">
        <v>267</v>
      </c>
      <c r="G27" s="197" t="s">
        <v>409</v>
      </c>
    </row>
    <row r="28" spans="1:7" ht="18.75" customHeight="1">
      <c r="A28" s="24"/>
      <c r="B28" s="483"/>
      <c r="C28" s="235" t="s">
        <v>194</v>
      </c>
      <c r="D28" s="399"/>
      <c r="E28" s="475"/>
      <c r="G28" s="197" t="s">
        <v>410</v>
      </c>
    </row>
    <row r="29" spans="1:7" ht="18.75" customHeight="1">
      <c r="A29" s="24"/>
      <c r="B29" s="483"/>
      <c r="C29" s="235" t="s">
        <v>195</v>
      </c>
      <c r="D29" s="399"/>
      <c r="E29" s="475"/>
      <c r="G29" s="197" t="s">
        <v>411</v>
      </c>
    </row>
    <row r="30" spans="1:7" ht="18.75" customHeight="1" thickBot="1">
      <c r="A30" s="24"/>
      <c r="B30" s="484"/>
      <c r="C30" s="236" t="s">
        <v>196</v>
      </c>
      <c r="D30" s="402"/>
      <c r="E30" s="476"/>
      <c r="G30" s="197" t="s">
        <v>412</v>
      </c>
    </row>
    <row r="31" spans="1:7" ht="18.75" customHeight="1">
      <c r="A31" s="24"/>
      <c r="B31" s="25"/>
      <c r="C31" s="25"/>
      <c r="D31" s="69"/>
      <c r="E31" s="101"/>
      <c r="G31" s="197" t="s">
        <v>413</v>
      </c>
    </row>
    <row r="32" spans="1:7" ht="18.75" customHeight="1" thickBot="1">
      <c r="A32" s="23" t="s">
        <v>493</v>
      </c>
      <c r="B32" s="25"/>
      <c r="C32" s="25"/>
      <c r="D32" s="69"/>
      <c r="E32" s="101"/>
    </row>
    <row r="33" spans="2:5" ht="45.75" customHeight="1">
      <c r="B33" s="19" t="s">
        <v>56</v>
      </c>
      <c r="C33" s="18" t="s">
        <v>57</v>
      </c>
      <c r="D33" s="81"/>
      <c r="E33" s="403" t="s">
        <v>682</v>
      </c>
    </row>
    <row r="34" spans="2:5" ht="52.5" customHeight="1">
      <c r="B34" s="184" t="s">
        <v>58</v>
      </c>
      <c r="C34" s="185" t="s">
        <v>59</v>
      </c>
      <c r="D34" s="404"/>
      <c r="E34" s="334" t="s">
        <v>266</v>
      </c>
    </row>
    <row r="35" spans="2:5" ht="48" customHeight="1">
      <c r="B35" s="480" t="s">
        <v>416</v>
      </c>
      <c r="C35" s="186" t="s">
        <v>417</v>
      </c>
      <c r="D35" s="405"/>
      <c r="E35" s="187" t="s">
        <v>419</v>
      </c>
    </row>
    <row r="36" spans="2:5" ht="39.75" customHeight="1" thickBot="1">
      <c r="B36" s="481"/>
      <c r="C36" s="344" t="s">
        <v>418</v>
      </c>
      <c r="D36" s="345"/>
      <c r="E36" s="188" t="s">
        <v>681</v>
      </c>
    </row>
    <row r="38" spans="2:5" ht="49.5" customHeight="1"/>
    <row r="39" spans="2:5" ht="42.75" customHeight="1"/>
    <row r="40" spans="2:5" ht="43.5" customHeight="1"/>
  </sheetData>
  <sheetProtection algorithmName="SHA-512" hashValue="8ZYTnBQGZTmv1ouKkPk73YQLYWQanwhD01oFyvyr4rdt/8HAIWcOmdSZInKTCyV6q8nJX51h3m79CD3ZqiQ/eQ==" saltValue="9Zh0svj9edMCiISseTUipw==" spinCount="100000" sheet="1" selectLockedCells="1"/>
  <mergeCells count="12">
    <mergeCell ref="B3:C3"/>
    <mergeCell ref="B4:C4"/>
    <mergeCell ref="E9:E18"/>
    <mergeCell ref="E19:E24"/>
    <mergeCell ref="B5:E5"/>
    <mergeCell ref="E27:E30"/>
    <mergeCell ref="B9:B13"/>
    <mergeCell ref="B35:B36"/>
    <mergeCell ref="B25:B30"/>
    <mergeCell ref="B14:B16"/>
    <mergeCell ref="B17:B18"/>
    <mergeCell ref="B21:B23"/>
  </mergeCells>
  <phoneticPr fontId="12"/>
  <conditionalFormatting sqref="C10">
    <cfRule type="expression" dxfId="71" priority="9">
      <formula>$D$9="その他"</formula>
    </cfRule>
  </conditionalFormatting>
  <conditionalFormatting sqref="C36">
    <cfRule type="expression" dxfId="70" priority="7">
      <formula>$D$35="はい"</formula>
    </cfRule>
  </conditionalFormatting>
  <conditionalFormatting sqref="D10">
    <cfRule type="expression" dxfId="69" priority="8">
      <formula>$D$9="その他"</formula>
    </cfRule>
  </conditionalFormatting>
  <conditionalFormatting sqref="D26">
    <cfRule type="expression" dxfId="68" priority="13">
      <formula>$D$25="県に口座登録をしている"</formula>
    </cfRule>
  </conditionalFormatting>
  <conditionalFormatting sqref="D36">
    <cfRule type="expression" dxfId="67" priority="6">
      <formula>$D$35="はい"</formula>
    </cfRule>
  </conditionalFormatting>
  <dataValidations xWindow="860" yWindow="732" count="9">
    <dataValidation type="list" allowBlank="1" showInputMessage="1" showErrorMessage="1" sqref="D25" xr:uid="{00000000-0002-0000-0100-000000000000}">
      <formula1>"県に口座登録をしている,県に口座登録をしていない,わからない"</formula1>
    </dataValidation>
    <dataValidation type="list" allowBlank="1" showInputMessage="1" showErrorMessage="1" sqref="D29" xr:uid="{66A2C6B0-AF67-4C94-B98E-1AAC23AD3096}">
      <formula1>"普通預金,当座預金"</formula1>
    </dataValidation>
    <dataValidation imeMode="halfAlpha" allowBlank="1" showInputMessage="1" showErrorMessage="1" sqref="D14 D20:D21" xr:uid="{00000000-0002-0000-0100-000002000000}"/>
    <dataValidation type="date" allowBlank="1" showInputMessage="1" showErrorMessage="1" error="日付が不正です。" sqref="D33" xr:uid="{00000000-0002-0000-0100-000003000000}">
      <formula1>46216</formula1>
      <formula2>46265</formula2>
    </dataValidation>
    <dataValidation type="list" allowBlank="1" showInputMessage="1" showErrorMessage="1" sqref="D11" xr:uid="{16A5D5CC-BD3B-4D7C-83A6-D93BC4CA3967}">
      <formula1>"社名の前,社名の後"</formula1>
    </dataValidation>
    <dataValidation type="list" allowBlank="1" showInputMessage="1" showErrorMessage="1" sqref="D35" xr:uid="{5075055F-2B2D-4DEF-A30F-E720F425C5D4}">
      <formula1>"はい,いいえ"</formula1>
    </dataValidation>
    <dataValidation type="whole" allowBlank="1" showInputMessage="1" showErrorMessage="1" sqref="D36" xr:uid="{00000000-0002-0000-0100-000007000000}">
      <formula1>1</formula1>
      <formula2>100</formula2>
    </dataValidation>
    <dataValidation type="list" allowBlank="1" showInputMessage="1" showErrorMessage="1" error="日付が不正です。" sqref="D3" xr:uid="{65D6760C-B350-43AB-96CE-360E3A1800D7}">
      <formula1>$G$3:$G$4</formula1>
    </dataValidation>
    <dataValidation type="list" allowBlank="1" showInputMessage="1" showErrorMessage="1" sqref="D9" xr:uid="{4BB7244D-46C3-4BB8-BAA0-DC14988281F6}">
      <formula1>$G$10:$G$31</formula1>
    </dataValidation>
  </dataValidations>
  <printOptions horizontalCentered="1"/>
  <pageMargins left="0.70866141732283472" right="0.70866141732283472" top="0.74803149606299213" bottom="0.35433070866141736" header="0.31496062992125984" footer="0.31496062992125984"/>
  <pageSetup paperSize="9" scale="59" orientation="portrait" r:id="rId1"/>
  <headerFooter>
    <oddHeader>&amp;C&amp;18基本情報入力シート</oddHeader>
  </headerFooter>
  <drawing r:id="rId2"/>
  <extLst>
    <ext xmlns:x14="http://schemas.microsoft.com/office/spreadsheetml/2009/9/main" uri="{CCE6A557-97BC-4b89-ADB6-D9C93CAAB3DF}">
      <x14:dataValidations xmlns:xm="http://schemas.microsoft.com/office/excel/2006/main" xWindow="860" yWindow="732" count="1">
        <x14:dataValidation type="list" allowBlank="1" showInputMessage="1" showErrorMessage="1" xr:uid="{B0B9E1A4-4365-455E-9423-5F2959B51099}">
          <x14:formula1>
            <xm:f>'（非表示シート）サービス一覧'!$A$2:$A$35</xm:f>
          </x14:formula1>
          <xm:sqref>D24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G53"/>
  <sheetViews>
    <sheetView view="pageBreakPreview" zoomScale="60" zoomScaleNormal="100" workbookViewId="0">
      <selection activeCell="D4" sqref="D4"/>
    </sheetView>
  </sheetViews>
  <sheetFormatPr defaultRowHeight="18.75" customHeight="1"/>
  <cols>
    <col min="1" max="1" width="5.375" style="25" customWidth="1"/>
    <col min="2" max="2" width="8.25" customWidth="1"/>
    <col min="3" max="3" width="82.75" customWidth="1"/>
    <col min="4" max="4" width="11.375" style="368" customWidth="1"/>
    <col min="5" max="5" width="97.375" customWidth="1"/>
    <col min="6" max="6" width="40.5" hidden="1" customWidth="1"/>
    <col min="7" max="7" width="11.375" hidden="1" customWidth="1"/>
  </cols>
  <sheetData>
    <row r="1" spans="1:7" s="25" customFormat="1" ht="18.75" customHeight="1">
      <c r="A1" s="23" t="s">
        <v>314</v>
      </c>
      <c r="B1" s="24"/>
      <c r="C1" s="24"/>
      <c r="D1" s="367"/>
    </row>
    <row r="2" spans="1:7" s="25" customFormat="1" ht="18.75" customHeight="1">
      <c r="A2" s="24"/>
      <c r="B2" s="26" t="s">
        <v>329</v>
      </c>
      <c r="C2" s="26"/>
      <c r="D2" s="367"/>
      <c r="F2" s="25" t="s">
        <v>496</v>
      </c>
      <c r="G2" s="25" t="s">
        <v>496</v>
      </c>
    </row>
    <row r="3" spans="1:7" s="25" customFormat="1" ht="18.75" customHeight="1" thickBot="1">
      <c r="A3" s="24"/>
      <c r="B3" s="26" t="s">
        <v>315</v>
      </c>
      <c r="C3" s="26"/>
      <c r="D3" s="367"/>
      <c r="F3" s="25" t="s">
        <v>613</v>
      </c>
      <c r="G3" s="25" t="s">
        <v>612</v>
      </c>
    </row>
    <row r="4" spans="1:7" s="25" customFormat="1" ht="18.75" customHeight="1" thickBot="1">
      <c r="A4" s="24"/>
      <c r="B4" s="520" t="s">
        <v>614</v>
      </c>
      <c r="C4" s="521"/>
      <c r="D4" s="447"/>
      <c r="E4" s="416" t="s">
        <v>611</v>
      </c>
    </row>
    <row r="5" spans="1:7" ht="24" customHeight="1" thickBot="1">
      <c r="A5" s="24"/>
      <c r="B5" s="540" t="s">
        <v>651</v>
      </c>
      <c r="C5" s="541"/>
      <c r="D5" s="371"/>
      <c r="E5" s="242" t="s">
        <v>474</v>
      </c>
      <c r="F5" s="414">
        <f>'E_１－２（1）'!L30</f>
        <v>0</v>
      </c>
      <c r="G5" s="414">
        <f>'E_１－２（1）'!M30</f>
        <v>0</v>
      </c>
    </row>
    <row r="6" spans="1:7" ht="24" customHeight="1">
      <c r="A6" s="24"/>
      <c r="B6" s="510" t="s">
        <v>652</v>
      </c>
      <c r="C6" s="512"/>
      <c r="D6" s="241"/>
      <c r="E6" s="242" t="s">
        <v>659</v>
      </c>
      <c r="F6" s="414">
        <f>'E_１－２（1）'!L31</f>
        <v>0</v>
      </c>
      <c r="G6" s="414">
        <f>'E_１－２（1）'!M31</f>
        <v>0</v>
      </c>
    </row>
    <row r="7" spans="1:7" ht="43.5" customHeight="1">
      <c r="A7" s="24"/>
      <c r="B7" s="513" t="s">
        <v>323</v>
      </c>
      <c r="C7" s="514"/>
      <c r="D7" s="515"/>
      <c r="E7" s="244"/>
      <c r="F7" s="243"/>
    </row>
    <row r="8" spans="1:7" ht="43.5" customHeight="1">
      <c r="A8" s="430" t="s">
        <v>582</v>
      </c>
      <c r="B8" s="435" t="s">
        <v>582</v>
      </c>
      <c r="C8" s="437" t="s">
        <v>640</v>
      </c>
      <c r="D8" s="347"/>
      <c r="E8" s="483" t="s">
        <v>485</v>
      </c>
      <c r="F8" s="243"/>
    </row>
    <row r="9" spans="1:7" ht="43.5" customHeight="1">
      <c r="A9" s="430" t="s">
        <v>583</v>
      </c>
      <c r="B9" s="435" t="s">
        <v>583</v>
      </c>
      <c r="C9" s="346" t="s">
        <v>327</v>
      </c>
      <c r="D9" s="348"/>
      <c r="E9" s="483"/>
      <c r="F9" s="243"/>
    </row>
    <row r="10" spans="1:7" ht="43.5" customHeight="1">
      <c r="A10" s="430" t="s">
        <v>584</v>
      </c>
      <c r="B10" s="435" t="s">
        <v>584</v>
      </c>
      <c r="C10" s="346" t="s">
        <v>638</v>
      </c>
      <c r="D10" s="348"/>
      <c r="E10" s="483"/>
      <c r="F10" s="243"/>
    </row>
    <row r="11" spans="1:7" ht="43.5" customHeight="1">
      <c r="A11" s="430" t="s">
        <v>585</v>
      </c>
      <c r="B11" s="435" t="s">
        <v>585</v>
      </c>
      <c r="C11" s="346" t="s">
        <v>639</v>
      </c>
      <c r="D11" s="348"/>
      <c r="E11" s="483"/>
      <c r="F11" s="243"/>
    </row>
    <row r="12" spans="1:7" ht="43.5" customHeight="1" thickBot="1">
      <c r="A12" s="430" t="s">
        <v>586</v>
      </c>
      <c r="B12" s="439" t="s">
        <v>586</v>
      </c>
      <c r="C12" s="440" t="s">
        <v>328</v>
      </c>
      <c r="D12" s="441"/>
      <c r="E12" s="483"/>
      <c r="F12" s="243"/>
    </row>
    <row r="13" spans="1:7" ht="43.5" customHeight="1" thickBot="1">
      <c r="B13" s="516" t="s">
        <v>414</v>
      </c>
      <c r="C13" s="517"/>
      <c r="D13" s="442"/>
      <c r="E13" s="438" t="s">
        <v>666</v>
      </c>
      <c r="F13" s="243"/>
    </row>
    <row r="14" spans="1:7" ht="33" customHeight="1">
      <c r="B14" s="534" t="s">
        <v>684</v>
      </c>
      <c r="C14" s="535"/>
      <c r="D14" s="372"/>
      <c r="E14" s="361" t="s">
        <v>661</v>
      </c>
      <c r="F14" s="415">
        <f>'F_１－２（３）'!B12</f>
        <v>0</v>
      </c>
      <c r="G14" s="406">
        <f>'F_１－２（２）'!G12</f>
        <v>0</v>
      </c>
    </row>
    <row r="15" spans="1:7" ht="30" customHeight="1">
      <c r="B15" s="362"/>
      <c r="C15" s="363" t="s">
        <v>505</v>
      </c>
      <c r="D15" s="369"/>
      <c r="E15" s="361" t="s">
        <v>510</v>
      </c>
    </row>
    <row r="16" spans="1:7" ht="45" customHeight="1" thickBot="1">
      <c r="B16" s="536" t="s">
        <v>688</v>
      </c>
      <c r="C16" s="537"/>
      <c r="D16" s="373"/>
      <c r="E16" s="361" t="s">
        <v>511</v>
      </c>
      <c r="F16" s="243"/>
    </row>
    <row r="17" spans="1:7" ht="32.25" customHeight="1">
      <c r="A17" s="24"/>
      <c r="B17" s="510" t="s">
        <v>683</v>
      </c>
      <c r="C17" s="511"/>
      <c r="D17" s="241"/>
      <c r="E17" s="242" t="s">
        <v>479</v>
      </c>
      <c r="F17" s="415">
        <f>'F_１－２（３）'!B12</f>
        <v>0</v>
      </c>
      <c r="G17" s="406">
        <f>'F_１－２（３）'!G12</f>
        <v>0</v>
      </c>
    </row>
    <row r="18" spans="1:7" ht="24" customHeight="1">
      <c r="A18" s="24"/>
      <c r="B18" s="374"/>
      <c r="C18" s="375" t="s">
        <v>501</v>
      </c>
      <c r="D18" s="376"/>
      <c r="E18" s="432" t="s">
        <v>656</v>
      </c>
      <c r="F18" s="243"/>
    </row>
    <row r="19" spans="1:7" ht="35.25" customHeight="1">
      <c r="A19" s="24"/>
      <c r="B19" s="377"/>
      <c r="C19" s="350" t="s">
        <v>617</v>
      </c>
      <c r="D19" s="433"/>
      <c r="E19" s="434" t="s">
        <v>657</v>
      </c>
      <c r="F19" s="243"/>
    </row>
    <row r="20" spans="1:7" ht="24" customHeight="1">
      <c r="A20" s="24"/>
      <c r="B20" s="377"/>
      <c r="C20" s="351" t="s">
        <v>427</v>
      </c>
      <c r="D20" s="376"/>
      <c r="E20" s="431" t="s">
        <v>655</v>
      </c>
      <c r="F20" s="243"/>
    </row>
    <row r="21" spans="1:7" ht="40.5" customHeight="1" thickBot="1">
      <c r="A21" s="24"/>
      <c r="B21" s="518" t="s">
        <v>689</v>
      </c>
      <c r="C21" s="519"/>
      <c r="D21" s="373"/>
      <c r="E21" s="242" t="s">
        <v>512</v>
      </c>
      <c r="F21" s="243"/>
    </row>
    <row r="22" spans="1:7" ht="24" customHeight="1">
      <c r="B22" s="510" t="s">
        <v>653</v>
      </c>
      <c r="C22" s="512"/>
      <c r="D22" s="241"/>
      <c r="E22" s="242" t="s">
        <v>662</v>
      </c>
      <c r="F22" s="415">
        <f>'G_１－２（４）'!B12</f>
        <v>0</v>
      </c>
      <c r="G22" s="406">
        <f>'G_１－２（４）'!F12</f>
        <v>0</v>
      </c>
    </row>
    <row r="23" spans="1:7" ht="24" customHeight="1" thickBot="1">
      <c r="B23" s="420"/>
      <c r="C23" s="419" t="s">
        <v>619</v>
      </c>
      <c r="D23" s="418"/>
      <c r="E23" s="361" t="s">
        <v>663</v>
      </c>
      <c r="F23" s="415"/>
      <c r="G23" s="406"/>
    </row>
    <row r="24" spans="1:7" ht="24" customHeight="1" thickBot="1">
      <c r="B24" s="523" t="s">
        <v>654</v>
      </c>
      <c r="C24" s="524"/>
      <c r="D24" s="378"/>
      <c r="E24" s="242" t="s">
        <v>664</v>
      </c>
      <c r="F24" s="406">
        <f>'H_１－２（５）'!B12</f>
        <v>0</v>
      </c>
      <c r="G24" s="406">
        <f>'H_１－２（５）'!F12</f>
        <v>0</v>
      </c>
    </row>
    <row r="25" spans="1:7" ht="18.75" customHeight="1">
      <c r="E25" s="245"/>
      <c r="F25" s="414">
        <f>SUM(F5:F24)</f>
        <v>0</v>
      </c>
      <c r="G25" s="414">
        <f>SUM(G5:G24)</f>
        <v>0</v>
      </c>
    </row>
    <row r="26" spans="1:7" ht="18.75" customHeight="1">
      <c r="B26" s="436" t="s">
        <v>330</v>
      </c>
      <c r="E26" s="246"/>
      <c r="F26" s="243"/>
    </row>
    <row r="27" spans="1:7" ht="18.75" customHeight="1" thickBot="1">
      <c r="B27" s="436" t="s">
        <v>316</v>
      </c>
      <c r="C27" s="20"/>
      <c r="E27" s="247"/>
    </row>
    <row r="28" spans="1:7" ht="18.75" customHeight="1">
      <c r="B28" s="525" t="s">
        <v>322</v>
      </c>
      <c r="C28" s="526"/>
      <c r="D28" s="527"/>
      <c r="E28" s="70"/>
    </row>
    <row r="29" spans="1:7" ht="18.75" customHeight="1">
      <c r="B29" s="528" t="s">
        <v>335</v>
      </c>
      <c r="C29" s="529"/>
      <c r="D29" s="530"/>
      <c r="E29" s="248"/>
    </row>
    <row r="30" spans="1:7" ht="18.75" customHeight="1">
      <c r="B30" s="249"/>
      <c r="C30" s="235" t="s">
        <v>333</v>
      </c>
      <c r="D30" s="254"/>
      <c r="E30" s="497" t="s">
        <v>632</v>
      </c>
    </row>
    <row r="31" spans="1:7" ht="46.5" customHeight="1">
      <c r="B31" s="249"/>
      <c r="C31" s="251" t="s">
        <v>641</v>
      </c>
      <c r="D31" s="254"/>
      <c r="E31" s="522"/>
    </row>
    <row r="32" spans="1:7" ht="50.25" customHeight="1">
      <c r="B32" s="250"/>
      <c r="C32" s="251" t="s">
        <v>642</v>
      </c>
      <c r="D32" s="254"/>
      <c r="E32" s="497"/>
    </row>
    <row r="33" spans="1:5" ht="36.75" customHeight="1">
      <c r="A33"/>
      <c r="B33" s="538" t="s">
        <v>331</v>
      </c>
      <c r="C33" s="539"/>
      <c r="D33" s="352"/>
      <c r="E33" s="252" t="s">
        <v>487</v>
      </c>
    </row>
    <row r="34" spans="1:5" ht="25.5" customHeight="1">
      <c r="A34"/>
      <c r="B34" s="502" t="s">
        <v>643</v>
      </c>
      <c r="C34" s="503"/>
      <c r="D34" s="352"/>
      <c r="E34" s="252" t="s">
        <v>486</v>
      </c>
    </row>
    <row r="35" spans="1:5" ht="33.75" customHeight="1">
      <c r="A35"/>
      <c r="B35" s="500" t="s">
        <v>317</v>
      </c>
      <c r="C35" s="501"/>
      <c r="D35" s="254"/>
      <c r="E35" s="252" t="s">
        <v>475</v>
      </c>
    </row>
    <row r="36" spans="1:5" ht="18.75" customHeight="1">
      <c r="A36"/>
      <c r="B36" s="496" t="s">
        <v>332</v>
      </c>
      <c r="C36" s="497"/>
      <c r="D36" s="254"/>
      <c r="E36" s="252" t="s">
        <v>476</v>
      </c>
    </row>
    <row r="37" spans="1:5" ht="18.75" customHeight="1">
      <c r="A37"/>
      <c r="B37" s="496" t="s">
        <v>318</v>
      </c>
      <c r="C37" s="497"/>
      <c r="D37" s="254"/>
      <c r="E37" s="252" t="s">
        <v>476</v>
      </c>
    </row>
    <row r="38" spans="1:5" ht="31.5" customHeight="1">
      <c r="A38"/>
      <c r="B38" s="500" t="s">
        <v>319</v>
      </c>
      <c r="C38" s="501"/>
      <c r="D38" s="254"/>
      <c r="E38" s="252" t="s">
        <v>477</v>
      </c>
    </row>
    <row r="39" spans="1:5" ht="21" customHeight="1">
      <c r="A39"/>
      <c r="B39" s="496" t="s">
        <v>320</v>
      </c>
      <c r="C39" s="497"/>
      <c r="D39" s="254"/>
      <c r="E39" s="252" t="s">
        <v>478</v>
      </c>
    </row>
    <row r="40" spans="1:5" ht="18.75" customHeight="1">
      <c r="A40"/>
      <c r="B40" s="496" t="s">
        <v>321</v>
      </c>
      <c r="C40" s="497"/>
      <c r="D40" s="254"/>
      <c r="E40" s="252" t="s">
        <v>476</v>
      </c>
    </row>
    <row r="41" spans="1:5" ht="18.75" customHeight="1">
      <c r="A41"/>
      <c r="B41" s="506" t="s">
        <v>672</v>
      </c>
      <c r="C41" s="507"/>
      <c r="D41" s="508"/>
      <c r="E41" s="253"/>
    </row>
    <row r="42" spans="1:5" ht="47.25" customHeight="1">
      <c r="B42" s="498" t="s">
        <v>690</v>
      </c>
      <c r="C42" s="509"/>
      <c r="D42" s="451"/>
      <c r="E42" s="450" t="s">
        <v>686</v>
      </c>
    </row>
    <row r="43" spans="1:5" ht="18.75" customHeight="1">
      <c r="A43"/>
      <c r="B43" s="531" t="s">
        <v>324</v>
      </c>
      <c r="C43" s="532"/>
      <c r="D43" s="533"/>
      <c r="E43" s="253"/>
    </row>
    <row r="44" spans="1:5" ht="18.75" customHeight="1">
      <c r="A44"/>
      <c r="B44" s="353"/>
      <c r="C44" s="349" t="s">
        <v>325</v>
      </c>
      <c r="D44" s="352"/>
      <c r="E44" s="497" t="s">
        <v>685</v>
      </c>
    </row>
    <row r="45" spans="1:5" ht="32.25" customHeight="1">
      <c r="A45"/>
      <c r="B45" s="354"/>
      <c r="C45" s="355" t="s">
        <v>658</v>
      </c>
      <c r="D45" s="352"/>
      <c r="E45" s="497"/>
    </row>
    <row r="46" spans="1:5" ht="18.75" customHeight="1">
      <c r="A46"/>
      <c r="B46" s="506" t="s">
        <v>615</v>
      </c>
      <c r="C46" s="507"/>
      <c r="D46" s="508"/>
      <c r="E46" s="253"/>
    </row>
    <row r="47" spans="1:5" ht="18.75" customHeight="1">
      <c r="A47"/>
      <c r="B47" s="502" t="s">
        <v>334</v>
      </c>
      <c r="C47" s="503"/>
      <c r="D47" s="352"/>
      <c r="E47" s="252" t="s">
        <v>616</v>
      </c>
    </row>
    <row r="48" spans="1:5" ht="18.75" customHeight="1" thickBot="1">
      <c r="A48"/>
      <c r="B48" s="504" t="s">
        <v>326</v>
      </c>
      <c r="C48" s="505"/>
      <c r="D48" s="356"/>
      <c r="E48" s="252" t="s">
        <v>616</v>
      </c>
    </row>
    <row r="50" spans="2:6" ht="18.75" customHeight="1">
      <c r="B50" s="20" t="s">
        <v>644</v>
      </c>
    </row>
    <row r="51" spans="2:6" ht="18.75" customHeight="1">
      <c r="B51" s="370" t="s">
        <v>509</v>
      </c>
    </row>
    <row r="52" spans="2:6" ht="80.25" customHeight="1">
      <c r="B52" s="498" t="s">
        <v>691</v>
      </c>
      <c r="C52" s="499"/>
      <c r="D52" s="364"/>
      <c r="E52" s="361" t="s">
        <v>660</v>
      </c>
      <c r="F52" s="243"/>
    </row>
    <row r="53" spans="2:6" ht="57" customHeight="1">
      <c r="B53" s="498" t="s">
        <v>497</v>
      </c>
      <c r="C53" s="499"/>
      <c r="D53" s="352"/>
      <c r="E53" s="361" t="s">
        <v>692</v>
      </c>
      <c r="F53" s="243"/>
    </row>
  </sheetData>
  <sheetProtection algorithmName="SHA-512" hashValue="y81IIIHXku+n9cltdK0P4yAvJNp/GnAiK7cAXzOm/542hrtHVqSFMt0VwDAHM3mcQNglXyr+nZvdjXP9Fw/3RQ==" saltValue="IQAvJIpwmmE3Ez5Fp+slXw==" spinCount="100000" sheet="1" selectLockedCells="1"/>
  <mergeCells count="32">
    <mergeCell ref="B4:C4"/>
    <mergeCell ref="E8:E12"/>
    <mergeCell ref="E30:E32"/>
    <mergeCell ref="E44:E45"/>
    <mergeCell ref="B24:C24"/>
    <mergeCell ref="B28:D28"/>
    <mergeCell ref="B29:D29"/>
    <mergeCell ref="B43:D43"/>
    <mergeCell ref="B14:C14"/>
    <mergeCell ref="B16:C16"/>
    <mergeCell ref="B33:C33"/>
    <mergeCell ref="B34:C34"/>
    <mergeCell ref="B35:C35"/>
    <mergeCell ref="B36:C36"/>
    <mergeCell ref="B37:C37"/>
    <mergeCell ref="B5:C5"/>
    <mergeCell ref="B17:C17"/>
    <mergeCell ref="B6:C6"/>
    <mergeCell ref="B22:C22"/>
    <mergeCell ref="B7:D7"/>
    <mergeCell ref="B13:C13"/>
    <mergeCell ref="B21:C21"/>
    <mergeCell ref="B39:C39"/>
    <mergeCell ref="B40:C40"/>
    <mergeCell ref="B52:C52"/>
    <mergeCell ref="B38:C38"/>
    <mergeCell ref="B53:C53"/>
    <mergeCell ref="B47:C47"/>
    <mergeCell ref="B48:C48"/>
    <mergeCell ref="B41:D41"/>
    <mergeCell ref="B46:D46"/>
    <mergeCell ref="B42:C42"/>
  </mergeCells>
  <phoneticPr fontId="12"/>
  <conditionalFormatting sqref="B21">
    <cfRule type="expression" dxfId="66" priority="81">
      <formula>$D$20="はい"</formula>
    </cfRule>
  </conditionalFormatting>
  <conditionalFormatting sqref="B52">
    <cfRule type="expression" dxfId="65" priority="24">
      <formula>OR(D5="○",D6="○")</formula>
    </cfRule>
  </conditionalFormatting>
  <conditionalFormatting sqref="B13:C13">
    <cfRule type="expression" dxfId="64" priority="6">
      <formula>OR($D$5="○",$D$6="○")</formula>
    </cfRule>
  </conditionalFormatting>
  <conditionalFormatting sqref="B15:C15">
    <cfRule type="expression" dxfId="63" priority="54">
      <formula>$D$14="○"</formula>
    </cfRule>
  </conditionalFormatting>
  <conditionalFormatting sqref="B16:C16">
    <cfRule type="expression" dxfId="62" priority="19">
      <formula>$D$15="はい"</formula>
    </cfRule>
  </conditionalFormatting>
  <conditionalFormatting sqref="B18:C18 B20:C20">
    <cfRule type="expression" dxfId="61" priority="8">
      <formula>$D$17="○"</formula>
    </cfRule>
  </conditionalFormatting>
  <conditionalFormatting sqref="B24:C24">
    <cfRule type="expression" dxfId="59" priority="27">
      <formula>OR($D$5="○",$D$6="○",$D$14="○",$D$17="○",$D$22="○")</formula>
    </cfRule>
  </conditionalFormatting>
  <conditionalFormatting sqref="B42:C42">
    <cfRule type="expression" dxfId="56" priority="1">
      <formula>OR($D$9="○",$D$12="○",$D$14="○")</formula>
    </cfRule>
  </conditionalFormatting>
  <conditionalFormatting sqref="B47:C48">
    <cfRule type="expression" dxfId="55" priority="53">
      <formula>$D$22="○"</formula>
    </cfRule>
  </conditionalFormatting>
  <conditionalFormatting sqref="B53:C53">
    <cfRule type="expression" dxfId="54" priority="15">
      <formula>$D$52="はい"</formula>
    </cfRule>
  </conditionalFormatting>
  <conditionalFormatting sqref="B7:D7 B8:C12">
    <cfRule type="expression" dxfId="53" priority="45">
      <formula>$D$6="○"</formula>
    </cfRule>
  </conditionalFormatting>
  <conditionalFormatting sqref="B43:D43 B44:C45">
    <cfRule type="expression" dxfId="52" priority="49">
      <formula>OR($D$8="○",$D$10="○", $D$11="○")</formula>
    </cfRule>
  </conditionalFormatting>
  <conditionalFormatting sqref="D8:D12">
    <cfRule type="expression" dxfId="51" priority="44">
      <formula>$D$6="○"</formula>
    </cfRule>
  </conditionalFormatting>
  <conditionalFormatting sqref="D13">
    <cfRule type="expression" dxfId="50" priority="5">
      <formula>OR($D$5="○",$D$6="○")</formula>
    </cfRule>
  </conditionalFormatting>
  <conditionalFormatting sqref="D15">
    <cfRule type="expression" dxfId="49" priority="17">
      <formula>$D$14="○"</formula>
    </cfRule>
  </conditionalFormatting>
  <conditionalFormatting sqref="D16">
    <cfRule type="expression" dxfId="48" priority="16">
      <formula>$D$15="はい"</formula>
    </cfRule>
    <cfRule type="expression" priority="18">
      <formula>$D$16="はい"</formula>
    </cfRule>
  </conditionalFormatting>
  <conditionalFormatting sqref="D18 D20">
    <cfRule type="expression" dxfId="47" priority="39">
      <formula>$D$17="○"</formula>
    </cfRule>
  </conditionalFormatting>
  <conditionalFormatting sqref="D21">
    <cfRule type="expression" dxfId="45" priority="87">
      <formula>$D$20="はい"</formula>
    </cfRule>
  </conditionalFormatting>
  <conditionalFormatting sqref="D24">
    <cfRule type="expression" dxfId="44" priority="26">
      <formula>OR($D$5="○",$D$6="○",$D$14="○",$D$17="○",$D$22="○")</formula>
    </cfRule>
  </conditionalFormatting>
  <conditionalFormatting sqref="D42">
    <cfRule type="expression" dxfId="41" priority="2">
      <formula>OR($D$9="○",$D$12="○",$D$14="○")</formula>
    </cfRule>
  </conditionalFormatting>
  <conditionalFormatting sqref="D44:D45">
    <cfRule type="expression" dxfId="40" priority="48">
      <formula>OR($D$8="○",$D$10="○", $D$11="○")</formula>
    </cfRule>
  </conditionalFormatting>
  <conditionalFormatting sqref="D47:D48">
    <cfRule type="expression" dxfId="39" priority="52">
      <formula>$D$22="○"</formula>
    </cfRule>
  </conditionalFormatting>
  <conditionalFormatting sqref="D52">
    <cfRule type="expression" dxfId="38" priority="22">
      <formula>OR(D5="○", D6="○")</formula>
    </cfRule>
  </conditionalFormatting>
  <conditionalFormatting sqref="D53">
    <cfRule type="expression" dxfId="37" priority="14">
      <formula>$D$52="はい"</formula>
    </cfRule>
  </conditionalFormatting>
  <dataValidations count="6">
    <dataValidation type="list" allowBlank="1" showInputMessage="1" showErrorMessage="1" sqref="D5:D6 D30:D40 D44:D45 D47:D48 D42 D17 D8:D12 D22 D24" xr:uid="{00000000-0002-0000-0200-000000000000}">
      <formula1>"○"</formula1>
    </dataValidation>
    <dataValidation type="whole" imeMode="halfAlpha" allowBlank="1" showInputMessage="1" showErrorMessage="1" error="数字のみ入力してください。" sqref="D21 D13 D16" xr:uid="{00000000-0002-0000-0200-000001000000}">
      <formula1>1</formula1>
      <formula2>1000</formula2>
    </dataValidation>
    <dataValidation type="list" imeMode="halfAlpha" allowBlank="1" showInputMessage="1" showErrorMessage="1" error="数字のみ入力してください。" sqref="D14" xr:uid="{C22E98F0-0358-4382-915B-C940D8BC6C46}">
      <formula1>"○"</formula1>
    </dataValidation>
    <dataValidation type="list" imeMode="halfAlpha" allowBlank="1" showInputMessage="1" showErrorMessage="1" error="数字のみ入力してください。" sqref="D15 D52" xr:uid="{6CAB77D9-3B64-450B-B86C-A6447A6FE196}">
      <formula1>"はい,いいえ"</formula1>
    </dataValidation>
    <dataValidation type="list" allowBlank="1" showInputMessage="1" showErrorMessage="1" sqref="D4 D18:D20 D23" xr:uid="{99D50230-252A-42D8-A735-08A029A5D67F}">
      <formula1>"はい,いいえ"</formula1>
    </dataValidation>
    <dataValidation imeMode="halfAlpha" allowBlank="1" showInputMessage="1" showErrorMessage="1" error="数字のみ入力してください。" sqref="D53" xr:uid="{CB6BC70C-6D95-46E1-940F-C2A5B5593526}"/>
  </dataValidations>
  <printOptions horizontalCentered="1"/>
  <pageMargins left="0.70866141732283472" right="0.70866141732283472" top="0.74803149606299213" bottom="0.35433070866141736" header="0.31496062992125984" footer="0.31496062992125984"/>
  <pageSetup paperSize="9" scale="52"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7" id="{189BE8F2-AAA5-43B6-BC3F-E01C36A02395}">
            <xm:f>AND($D$17="○",A_基本情報入力シート!$I$10="○")</xm:f>
            <x14:dxf>
              <fill>
                <patternFill patternType="none">
                  <bgColor auto="1"/>
                </patternFill>
              </fill>
            </x14:dxf>
          </x14:cfRule>
          <xm:sqref>B19:C20</xm:sqref>
        </x14:conditionalFormatting>
        <x14:conditionalFormatting xmlns:xm="http://schemas.microsoft.com/office/excel/2006/main">
          <x14:cfRule type="expression" priority="34" id="{5267CC99-27B8-4154-BAF5-DDCC7EE472A9}">
            <xm:f>A_基本情報入力シート!$I$11="○"</xm:f>
            <x14:dxf>
              <fill>
                <patternFill patternType="none">
                  <bgColor auto="1"/>
                </patternFill>
              </fill>
            </x14:dxf>
          </x14:cfRule>
          <xm:sqref>B33:C33</xm:sqref>
        </x14:conditionalFormatting>
        <x14:conditionalFormatting xmlns:xm="http://schemas.microsoft.com/office/excel/2006/main">
          <x14:cfRule type="expression" priority="38" id="{A98DD3CD-AEE6-4707-8F74-13D7ED968998}">
            <xm:f>A_基本情報入力シート!$I$10="○"</xm:f>
            <x14:dxf>
              <fill>
                <patternFill patternType="none">
                  <bgColor auto="1"/>
                </patternFill>
              </fill>
            </x14:dxf>
          </x14:cfRule>
          <xm:sqref>B34:C34</xm:sqref>
        </x14:conditionalFormatting>
        <x14:conditionalFormatting xmlns:xm="http://schemas.microsoft.com/office/excel/2006/main">
          <x14:cfRule type="expression" priority="9" id="{2BAC5EDA-3067-439B-8015-00432B2041B4}">
            <xm:f>AND($D$17="○",A_基本情報入力シート!$I$10="○")</xm:f>
            <x14:dxf>
              <fill>
                <patternFill>
                  <bgColor rgb="FFFFFF99"/>
                </patternFill>
              </fill>
            </x14:dxf>
          </x14:cfRule>
          <xm:sqref>D19:D20</xm:sqref>
        </x14:conditionalFormatting>
        <x14:conditionalFormatting xmlns:xm="http://schemas.microsoft.com/office/excel/2006/main">
          <x14:cfRule type="expression" priority="33" id="{A3A644C7-686A-4D4D-9ECC-99A22A77EF98}">
            <xm:f>A_基本情報入力シート!$I$11="○"</xm:f>
            <x14:dxf>
              <fill>
                <patternFill>
                  <bgColor rgb="FFFFFF99"/>
                </patternFill>
              </fill>
            </x14:dxf>
          </x14:cfRule>
          <xm:sqref>D33</xm:sqref>
        </x14:conditionalFormatting>
        <x14:conditionalFormatting xmlns:xm="http://schemas.microsoft.com/office/excel/2006/main">
          <x14:cfRule type="expression" priority="37" id="{EE16A53A-C48F-4F50-B83F-99E6E2315A66}">
            <xm:f>A_基本情報入力シート!$I$10="○"</xm:f>
            <x14:dxf>
              <fill>
                <patternFill>
                  <bgColor rgb="FFFFFF99"/>
                </patternFill>
              </fill>
            </x14:dxf>
          </x14:cfRule>
          <xm:sqref>D34</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T35"/>
  <sheetViews>
    <sheetView view="pageBreakPreview" zoomScale="60" zoomScaleNormal="100" workbookViewId="0">
      <selection activeCell="B10" sqref="B10"/>
    </sheetView>
  </sheetViews>
  <sheetFormatPr defaultRowHeight="27" customHeight="1"/>
  <cols>
    <col min="1" max="1" width="4.625" style="28" customWidth="1"/>
    <col min="2" max="6" width="9" style="20"/>
    <col min="7" max="7" width="9" style="20" customWidth="1"/>
    <col min="8" max="15" width="3.375" style="20" customWidth="1"/>
    <col min="16" max="16" width="4.625" style="28" customWidth="1"/>
    <col min="17" max="16384" width="9" style="20"/>
  </cols>
  <sheetData>
    <row r="1" spans="1:20" s="28" customFormat="1" ht="17.25">
      <c r="A1" s="27" t="s">
        <v>93</v>
      </c>
      <c r="N1" s="542"/>
      <c r="O1" s="543"/>
      <c r="P1" s="544"/>
    </row>
    <row r="2" spans="1:20" s="28" customFormat="1" ht="13.5">
      <c r="N2" s="545"/>
      <c r="O2" s="546"/>
      <c r="P2" s="547"/>
    </row>
    <row r="3" spans="1:20" s="28" customFormat="1" ht="22.5" customHeight="1">
      <c r="A3" s="551" t="s">
        <v>343</v>
      </c>
      <c r="B3" s="551"/>
      <c r="C3" s="551"/>
      <c r="D3" s="551"/>
      <c r="E3" s="551"/>
      <c r="F3" s="551"/>
      <c r="G3" s="551"/>
      <c r="H3" s="551"/>
      <c r="I3" s="551"/>
      <c r="J3" s="551"/>
      <c r="K3" s="551"/>
      <c r="L3" s="551"/>
      <c r="M3" s="551"/>
      <c r="N3" s="551"/>
      <c r="O3" s="551"/>
      <c r="P3" s="551"/>
    </row>
    <row r="4" spans="1:20" s="28" customFormat="1" ht="13.5"/>
    <row r="5" spans="1:20" ht="22.5" customHeight="1">
      <c r="B5" s="208" t="s">
        <v>451</v>
      </c>
      <c r="C5" s="553" t="str">
        <f>A_基本情報入力シート!D13</f>
        <v xml:space="preserve"> 0</v>
      </c>
      <c r="D5" s="553"/>
      <c r="E5" s="553"/>
      <c r="F5" s="553"/>
      <c r="G5" s="552" t="s">
        <v>63</v>
      </c>
      <c r="H5" s="552"/>
      <c r="I5" s="553">
        <f>A_基本情報入力シート!D20</f>
        <v>0</v>
      </c>
      <c r="J5" s="553"/>
      <c r="K5" s="553"/>
      <c r="L5" s="553"/>
      <c r="M5" s="553"/>
      <c r="N5" s="553"/>
      <c r="O5" s="553"/>
    </row>
    <row r="6" spans="1:20" ht="22.5" customHeight="1">
      <c r="B6" s="209" t="s">
        <v>452</v>
      </c>
      <c r="C6" s="553">
        <f>A_基本情報入力シート!D19</f>
        <v>0</v>
      </c>
      <c r="D6" s="553"/>
      <c r="E6" s="553"/>
      <c r="F6" s="553"/>
      <c r="G6" s="561" t="s">
        <v>453</v>
      </c>
      <c r="H6" s="562"/>
      <c r="I6" s="558">
        <f>A_基本情報入力シート!D24</f>
        <v>0</v>
      </c>
      <c r="J6" s="559"/>
      <c r="K6" s="559"/>
      <c r="L6" s="559"/>
      <c r="M6" s="559"/>
      <c r="N6" s="559"/>
      <c r="O6" s="560"/>
    </row>
    <row r="7" spans="1:20" s="28" customFormat="1" ht="13.5"/>
    <row r="8" spans="1:20" s="28" customFormat="1" ht="15" customHeight="1">
      <c r="B8" s="102" t="s">
        <v>424</v>
      </c>
    </row>
    <row r="9" spans="1:20" ht="22.5" customHeight="1">
      <c r="B9" s="103" t="s">
        <v>94</v>
      </c>
      <c r="C9" s="557" t="s">
        <v>95</v>
      </c>
      <c r="D9" s="557"/>
      <c r="E9" s="557"/>
      <c r="F9" s="557"/>
      <c r="G9" s="557"/>
      <c r="H9" s="557"/>
      <c r="I9" s="557"/>
      <c r="J9" s="557"/>
      <c r="K9" s="557"/>
      <c r="L9" s="557"/>
      <c r="M9" s="557"/>
      <c r="N9" s="557"/>
      <c r="O9" s="557"/>
    </row>
    <row r="10" spans="1:20" ht="22.5" customHeight="1">
      <c r="B10" s="255"/>
      <c r="C10" s="548" t="s">
        <v>270</v>
      </c>
      <c r="D10" s="549"/>
      <c r="E10" s="549"/>
      <c r="F10" s="549"/>
      <c r="G10" s="549"/>
      <c r="H10" s="549"/>
      <c r="I10" s="549"/>
      <c r="J10" s="549"/>
      <c r="K10" s="549"/>
      <c r="L10" s="549"/>
      <c r="M10" s="549"/>
      <c r="N10" s="549"/>
      <c r="O10" s="550"/>
    </row>
    <row r="11" spans="1:20" ht="22.5" customHeight="1">
      <c r="B11" s="256"/>
      <c r="C11" s="554" t="s">
        <v>336</v>
      </c>
      <c r="D11" s="555"/>
      <c r="E11" s="555"/>
      <c r="F11" s="555"/>
      <c r="G11" s="555"/>
      <c r="H11" s="555"/>
      <c r="I11" s="555"/>
      <c r="J11" s="555"/>
      <c r="K11" s="555"/>
      <c r="L11" s="555"/>
      <c r="M11" s="555"/>
      <c r="N11" s="555"/>
      <c r="O11" s="556"/>
    </row>
    <row r="12" spans="1:20" ht="22.5" customHeight="1">
      <c r="B12" s="255"/>
      <c r="C12" s="548" t="s">
        <v>341</v>
      </c>
      <c r="D12" s="549"/>
      <c r="E12" s="549"/>
      <c r="F12" s="549"/>
      <c r="G12" s="549"/>
      <c r="H12" s="549"/>
      <c r="I12" s="549"/>
      <c r="J12" s="549"/>
      <c r="K12" s="549"/>
      <c r="L12" s="549"/>
      <c r="M12" s="549"/>
      <c r="N12" s="549"/>
      <c r="O12" s="550"/>
    </row>
    <row r="13" spans="1:20" ht="22.5" customHeight="1">
      <c r="B13" s="255"/>
      <c r="C13" s="563" t="s">
        <v>342</v>
      </c>
      <c r="D13" s="564"/>
      <c r="E13" s="564"/>
      <c r="F13" s="564"/>
      <c r="G13" s="564"/>
      <c r="H13" s="564"/>
      <c r="I13" s="564"/>
      <c r="J13" s="564"/>
      <c r="K13" s="564"/>
      <c r="L13" s="564"/>
      <c r="M13" s="564"/>
      <c r="N13" s="564"/>
      <c r="O13" s="565"/>
    </row>
    <row r="14" spans="1:20" ht="27" customHeight="1">
      <c r="B14" s="357"/>
      <c r="C14" s="151"/>
      <c r="D14" s="572" t="s">
        <v>506</v>
      </c>
      <c r="E14" s="573"/>
      <c r="F14" s="573"/>
      <c r="G14" s="573"/>
      <c r="H14" s="573"/>
      <c r="I14" s="573"/>
      <c r="J14" s="573"/>
      <c r="K14" s="573"/>
      <c r="L14" s="573"/>
      <c r="M14" s="573"/>
      <c r="N14" s="573"/>
      <c r="O14" s="574"/>
      <c r="T14" s="20" t="b">
        <f>OR(B_補助要件適合確認シート!D5="○",B_補助要件適合確認シート!D6="○")</f>
        <v>0</v>
      </c>
    </row>
    <row r="15" spans="1:20" ht="27" customHeight="1">
      <c r="B15" s="366"/>
      <c r="C15" s="151"/>
      <c r="D15" s="578" t="s">
        <v>507</v>
      </c>
      <c r="E15" s="579"/>
      <c r="F15" s="579"/>
      <c r="G15" s="579"/>
      <c r="H15" s="579"/>
      <c r="I15" s="579"/>
      <c r="J15" s="579"/>
      <c r="K15" s="579"/>
      <c r="L15" s="579"/>
      <c r="M15" s="579"/>
      <c r="N15" s="579"/>
      <c r="O15" s="499"/>
      <c r="T15" s="20" t="b">
        <f>B_補助要件適合確認シート!D14="○"</f>
        <v>0</v>
      </c>
    </row>
    <row r="16" spans="1:20" ht="22.5" customHeight="1">
      <c r="B16" s="357"/>
      <c r="C16" s="151"/>
      <c r="D16" s="575" t="s">
        <v>422</v>
      </c>
      <c r="E16" s="567"/>
      <c r="F16" s="567"/>
      <c r="G16" s="567"/>
      <c r="H16" s="567"/>
      <c r="I16" s="567"/>
      <c r="J16" s="567"/>
      <c r="K16" s="567"/>
      <c r="L16" s="567"/>
      <c r="M16" s="567"/>
      <c r="N16" s="567"/>
      <c r="O16" s="568"/>
    </row>
    <row r="17" spans="1:18" ht="22.5" customHeight="1">
      <c r="A17" s="20"/>
      <c r="B17" s="357"/>
      <c r="C17" s="151"/>
      <c r="D17" s="575" t="s">
        <v>423</v>
      </c>
      <c r="E17" s="567"/>
      <c r="F17" s="567"/>
      <c r="G17" s="567"/>
      <c r="H17" s="567"/>
      <c r="I17" s="567"/>
      <c r="J17" s="567"/>
      <c r="K17" s="567"/>
      <c r="L17" s="567"/>
      <c r="M17" s="567"/>
      <c r="N17" s="567"/>
      <c r="O17" s="568"/>
    </row>
    <row r="18" spans="1:18" ht="22.5" customHeight="1">
      <c r="A18" s="20"/>
      <c r="B18" s="357"/>
      <c r="C18" s="152"/>
      <c r="D18" s="575" t="s">
        <v>508</v>
      </c>
      <c r="E18" s="567"/>
      <c r="F18" s="567"/>
      <c r="G18" s="567"/>
      <c r="H18" s="567"/>
      <c r="I18" s="567"/>
      <c r="J18" s="567"/>
      <c r="K18" s="567"/>
      <c r="L18" s="567"/>
      <c r="M18" s="567"/>
      <c r="N18" s="567"/>
      <c r="O18" s="568"/>
    </row>
    <row r="19" spans="1:18" ht="22.5" customHeight="1">
      <c r="A19" s="20"/>
      <c r="B19" s="255"/>
      <c r="C19" s="548" t="s">
        <v>121</v>
      </c>
      <c r="D19" s="549"/>
      <c r="E19" s="549"/>
      <c r="F19" s="549"/>
      <c r="G19" s="549"/>
      <c r="H19" s="549"/>
      <c r="I19" s="549"/>
      <c r="J19" s="549"/>
      <c r="K19" s="549"/>
      <c r="L19" s="549"/>
      <c r="M19" s="549"/>
      <c r="N19" s="549"/>
      <c r="O19" s="550"/>
    </row>
    <row r="20" spans="1:18" ht="22.5" customHeight="1">
      <c r="A20" s="20"/>
      <c r="B20" s="255"/>
      <c r="C20" s="548" t="s">
        <v>231</v>
      </c>
      <c r="D20" s="549"/>
      <c r="E20" s="549"/>
      <c r="F20" s="549"/>
      <c r="G20" s="549"/>
      <c r="H20" s="549"/>
      <c r="I20" s="549"/>
      <c r="J20" s="549"/>
      <c r="K20" s="549"/>
      <c r="L20" s="549"/>
      <c r="M20" s="549"/>
      <c r="N20" s="549"/>
      <c r="O20" s="550"/>
    </row>
    <row r="21" spans="1:18" ht="22.5" customHeight="1">
      <c r="A21" s="20"/>
      <c r="B21" s="255"/>
      <c r="C21" s="548" t="s">
        <v>436</v>
      </c>
      <c r="D21" s="549"/>
      <c r="E21" s="549"/>
      <c r="F21" s="549"/>
      <c r="G21" s="549"/>
      <c r="H21" s="549"/>
      <c r="I21" s="549"/>
      <c r="J21" s="549"/>
      <c r="K21" s="549"/>
      <c r="L21" s="549"/>
      <c r="M21" s="549"/>
      <c r="N21" s="549"/>
      <c r="O21" s="550"/>
    </row>
    <row r="22" spans="1:18" ht="22.5" customHeight="1">
      <c r="A22" s="20"/>
      <c r="B22" s="357"/>
      <c r="C22" s="566" t="s">
        <v>437</v>
      </c>
      <c r="D22" s="567"/>
      <c r="E22" s="567"/>
      <c r="F22" s="567"/>
      <c r="G22" s="567"/>
      <c r="H22" s="567"/>
      <c r="I22" s="567"/>
      <c r="J22" s="567"/>
      <c r="K22" s="567"/>
      <c r="L22" s="567"/>
      <c r="M22" s="567"/>
      <c r="N22" s="567"/>
      <c r="O22" s="568"/>
    </row>
    <row r="23" spans="1:18" ht="22.5" customHeight="1">
      <c r="A23" s="20"/>
      <c r="B23" s="302"/>
      <c r="C23" s="576" t="s">
        <v>483</v>
      </c>
      <c r="D23" s="577"/>
      <c r="E23" s="577"/>
      <c r="F23" s="577"/>
      <c r="G23" s="577"/>
      <c r="H23" s="577"/>
      <c r="I23" s="577"/>
      <c r="J23" s="577"/>
      <c r="K23" s="577"/>
      <c r="L23" s="577"/>
      <c r="M23" s="577"/>
      <c r="N23" s="577"/>
      <c r="O23" s="501"/>
    </row>
    <row r="24" spans="1:18" ht="33.75" customHeight="1">
      <c r="A24" s="20"/>
      <c r="B24" s="255"/>
      <c r="C24" s="587" t="s">
        <v>263</v>
      </c>
      <c r="D24" s="588"/>
      <c r="E24" s="588"/>
      <c r="F24" s="588"/>
      <c r="G24" s="588"/>
      <c r="H24" s="588"/>
      <c r="I24" s="588"/>
      <c r="J24" s="588"/>
      <c r="K24" s="588"/>
      <c r="L24" s="588"/>
      <c r="M24" s="588"/>
      <c r="N24" s="588"/>
      <c r="O24" s="589"/>
    </row>
    <row r="25" spans="1:18" ht="22.5" customHeight="1">
      <c r="A25" s="20"/>
      <c r="B25" s="256"/>
      <c r="C25" s="569" t="s">
        <v>253</v>
      </c>
      <c r="D25" s="570"/>
      <c r="E25" s="570"/>
      <c r="F25" s="570"/>
      <c r="G25" s="570"/>
      <c r="H25" s="570"/>
      <c r="I25" s="570"/>
      <c r="J25" s="570"/>
      <c r="K25" s="570"/>
      <c r="L25" s="570"/>
      <c r="M25" s="570"/>
      <c r="N25" s="570"/>
      <c r="O25" s="571"/>
    </row>
    <row r="26" spans="1:18" ht="22.5" customHeight="1">
      <c r="A26" s="20"/>
      <c r="B26" s="358"/>
      <c r="C26" s="585" t="s">
        <v>442</v>
      </c>
      <c r="D26" s="586"/>
      <c r="E26" s="586"/>
      <c r="F26" s="586"/>
      <c r="G26" s="586"/>
      <c r="H26" s="586"/>
      <c r="I26" s="586"/>
      <c r="J26" s="586"/>
      <c r="K26" s="586"/>
      <c r="L26" s="586"/>
      <c r="M26" s="586"/>
      <c r="N26" s="586"/>
      <c r="O26" s="586"/>
      <c r="R26" s="331"/>
    </row>
    <row r="27" spans="1:18" ht="22.5" customHeight="1">
      <c r="A27" s="20"/>
      <c r="B27" s="257"/>
      <c r="C27" s="582" t="s">
        <v>439</v>
      </c>
      <c r="D27" s="583"/>
      <c r="E27" s="583"/>
      <c r="F27" s="583"/>
      <c r="G27" s="583"/>
      <c r="H27" s="583"/>
      <c r="I27" s="583"/>
      <c r="J27" s="583"/>
      <c r="K27" s="583"/>
      <c r="L27" s="583"/>
      <c r="M27" s="583"/>
      <c r="N27" s="583"/>
      <c r="O27" s="584"/>
      <c r="R27" s="331"/>
    </row>
    <row r="28" spans="1:18" s="28" customFormat="1" ht="15" customHeight="1">
      <c r="B28" s="104" t="s">
        <v>96</v>
      </c>
    </row>
    <row r="29" spans="1:18" s="28" customFormat="1" ht="22.5" customHeight="1">
      <c r="B29" s="105" t="s">
        <v>97</v>
      </c>
      <c r="C29" s="581" t="s">
        <v>360</v>
      </c>
      <c r="D29" s="581"/>
      <c r="E29" s="581"/>
      <c r="F29" s="581"/>
      <c r="G29" s="581"/>
      <c r="H29" s="581"/>
      <c r="I29" s="581"/>
      <c r="J29" s="581"/>
      <c r="K29" s="581"/>
      <c r="L29" s="581"/>
      <c r="M29" s="581"/>
      <c r="N29" s="581"/>
      <c r="O29" s="581"/>
      <c r="P29" s="581"/>
    </row>
    <row r="30" spans="1:18" s="28" customFormat="1" ht="15" customHeight="1">
      <c r="B30" s="28" t="s">
        <v>98</v>
      </c>
    </row>
    <row r="31" spans="1:18" s="28" customFormat="1" ht="30" customHeight="1">
      <c r="B31" s="106" t="s">
        <v>122</v>
      </c>
      <c r="C31" s="580" t="s">
        <v>100</v>
      </c>
      <c r="D31" s="580"/>
      <c r="E31" s="580"/>
      <c r="F31" s="580"/>
      <c r="G31" s="580"/>
      <c r="H31" s="580"/>
      <c r="I31" s="580"/>
      <c r="J31" s="580"/>
      <c r="K31" s="580"/>
      <c r="L31" s="580"/>
      <c r="M31" s="580"/>
      <c r="N31" s="580"/>
      <c r="O31" s="580"/>
      <c r="P31" s="580"/>
      <c r="R31" s="29"/>
    </row>
    <row r="32" spans="1:18" s="28" customFormat="1" ht="45" customHeight="1">
      <c r="B32" s="106" t="s">
        <v>123</v>
      </c>
      <c r="C32" s="580" t="s">
        <v>440</v>
      </c>
      <c r="D32" s="580"/>
      <c r="E32" s="580"/>
      <c r="F32" s="580"/>
      <c r="G32" s="580"/>
      <c r="H32" s="580"/>
      <c r="I32" s="580"/>
      <c r="J32" s="580"/>
      <c r="K32" s="580"/>
      <c r="L32" s="580"/>
      <c r="M32" s="580"/>
      <c r="N32" s="580"/>
      <c r="O32" s="580"/>
      <c r="P32" s="580"/>
      <c r="R32" s="29"/>
    </row>
    <row r="33" spans="2:18" s="28" customFormat="1" ht="60" customHeight="1">
      <c r="B33" s="106" t="s">
        <v>123</v>
      </c>
      <c r="C33" s="580" t="s">
        <v>441</v>
      </c>
      <c r="D33" s="580"/>
      <c r="E33" s="580"/>
      <c r="F33" s="580"/>
      <c r="G33" s="580"/>
      <c r="H33" s="580"/>
      <c r="I33" s="580"/>
      <c r="J33" s="580"/>
      <c r="K33" s="580"/>
      <c r="L33" s="580"/>
      <c r="M33" s="580"/>
      <c r="N33" s="580"/>
      <c r="O33" s="580"/>
      <c r="P33" s="580"/>
      <c r="R33" s="29"/>
    </row>
    <row r="34" spans="2:18" s="28" customFormat="1" ht="30" customHeight="1">
      <c r="B34" s="106" t="s">
        <v>99</v>
      </c>
      <c r="C34" s="580" t="s">
        <v>101</v>
      </c>
      <c r="D34" s="580"/>
      <c r="E34" s="580"/>
      <c r="F34" s="580"/>
      <c r="G34" s="580"/>
      <c r="H34" s="580"/>
      <c r="I34" s="580"/>
      <c r="J34" s="580"/>
      <c r="K34" s="580"/>
      <c r="L34" s="580"/>
      <c r="M34" s="580"/>
      <c r="N34" s="580"/>
      <c r="O34" s="580"/>
      <c r="P34" s="580"/>
      <c r="R34" s="29"/>
    </row>
    <row r="35" spans="2:18" s="28" customFormat="1" ht="27" customHeight="1"/>
  </sheetData>
  <sheetProtection algorithmName="SHA-512" hashValue="N8ayzfoArn5cExStOYtQOBNE5M2/TGqjrtQ+E73QjG8/lm2d/3eQUQqfpHbOpYC+VqLK36cDwkxMgpoUPP6kog==" saltValue="+6HqKWpgO6kRlt1YjmAIng==" spinCount="100000" sheet="1" selectLockedCells="1"/>
  <mergeCells count="32">
    <mergeCell ref="C27:O27"/>
    <mergeCell ref="C26:O26"/>
    <mergeCell ref="C19:O19"/>
    <mergeCell ref="C20:O20"/>
    <mergeCell ref="C21:O21"/>
    <mergeCell ref="C24:O24"/>
    <mergeCell ref="C34:P34"/>
    <mergeCell ref="C33:P33"/>
    <mergeCell ref="C32:P32"/>
    <mergeCell ref="C31:P31"/>
    <mergeCell ref="C29:P29"/>
    <mergeCell ref="C13:O13"/>
    <mergeCell ref="C22:O22"/>
    <mergeCell ref="C25:O25"/>
    <mergeCell ref="C10:O10"/>
    <mergeCell ref="D14:O14"/>
    <mergeCell ref="D17:O17"/>
    <mergeCell ref="D18:O18"/>
    <mergeCell ref="D16:O16"/>
    <mergeCell ref="C23:O23"/>
    <mergeCell ref="D15:O15"/>
    <mergeCell ref="N1:P2"/>
    <mergeCell ref="C12:O12"/>
    <mergeCell ref="A3:P3"/>
    <mergeCell ref="G5:H5"/>
    <mergeCell ref="I5:O5"/>
    <mergeCell ref="C11:O11"/>
    <mergeCell ref="C9:O9"/>
    <mergeCell ref="C5:F5"/>
    <mergeCell ref="C6:F6"/>
    <mergeCell ref="I6:O6"/>
    <mergeCell ref="G6:H6"/>
  </mergeCells>
  <phoneticPr fontId="12"/>
  <dataValidations count="1">
    <dataValidation type="list" allowBlank="1" showInputMessage="1" showErrorMessage="1" sqref="B26:B27 B10:B25" xr:uid="{00000000-0002-0000-0300-000000000000}">
      <formula1>"○"</formula1>
    </dataValidation>
  </dataValidations>
  <printOptions horizontalCentered="1"/>
  <pageMargins left="0.70866141732283472" right="0.70866141732283472" top="0.35433070866141736" bottom="0.35433070866141736" header="0.31496062992125984" footer="0.31496062992125984"/>
  <pageSetup paperSize="9" scale="98"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3" id="{5CAE01C9-5423-4979-BC0D-1D9F9F92FA89}">
            <xm:f>OR(B_補助要件適合確認シート!D5="○",B_補助要件適合確認シート!D6="○")</xm:f>
            <x14:dxf>
              <fill>
                <patternFill patternType="solid">
                  <bgColor rgb="FFFFFF99"/>
                </patternFill>
              </fill>
            </x14:dxf>
          </x14:cfRule>
          <xm:sqref>B14</xm:sqref>
        </x14:conditionalFormatting>
        <x14:conditionalFormatting xmlns:xm="http://schemas.microsoft.com/office/excel/2006/main">
          <x14:cfRule type="expression" priority="1" id="{E51E7622-94E0-4CEA-A01C-F82FD8403A7E}">
            <xm:f>B_補助要件適合確認シート!D14="○"</xm:f>
            <x14:dxf>
              <fill>
                <patternFill patternType="solid">
                  <bgColor rgb="FFFFFF99"/>
                </patternFill>
              </fill>
            </x14:dxf>
          </x14:cfRule>
          <xm:sqref>B15</xm:sqref>
        </x14:conditionalFormatting>
        <x14:conditionalFormatting xmlns:xm="http://schemas.microsoft.com/office/excel/2006/main">
          <x14:cfRule type="expression" priority="17" id="{4DD1C5D7-3F16-4457-B3D4-8238A9F9F8D9}">
            <xm:f>B_補助要件適合確認シート!$D$17="○"</xm:f>
            <x14:dxf>
              <fill>
                <patternFill>
                  <bgColor rgb="FFFFFF99"/>
                </patternFill>
              </fill>
            </x14:dxf>
          </x14:cfRule>
          <xm:sqref>B16</xm:sqref>
        </x14:conditionalFormatting>
        <x14:conditionalFormatting xmlns:xm="http://schemas.microsoft.com/office/excel/2006/main">
          <x14:cfRule type="expression" priority="15" id="{9EEAFD9C-E9C3-46B8-B670-6A3006C27378}">
            <xm:f>B_補助要件適合確認シート!$D$22="○"</xm:f>
            <x14:dxf>
              <fill>
                <patternFill>
                  <bgColor rgb="FFFFFF99"/>
                </patternFill>
              </fill>
            </x14:dxf>
          </x14:cfRule>
          <xm:sqref>B17</xm:sqref>
        </x14:conditionalFormatting>
        <x14:conditionalFormatting xmlns:xm="http://schemas.microsoft.com/office/excel/2006/main">
          <x14:cfRule type="expression" priority="13" id="{0846EEE2-DCB6-4C8B-83A1-17EDEDA51F1A}">
            <xm:f>B_補助要件適合確認シート!$D$24="○"</xm:f>
            <x14:dxf>
              <fill>
                <patternFill>
                  <bgColor rgb="FFFFFF99"/>
                </patternFill>
              </fill>
            </x14:dxf>
          </x14:cfRule>
          <xm:sqref>B18</xm:sqref>
        </x14:conditionalFormatting>
        <x14:conditionalFormatting xmlns:xm="http://schemas.microsoft.com/office/excel/2006/main">
          <x14:cfRule type="expression" priority="11" id="{09F44489-221C-4BF2-B50F-9AA28B90D4C9}">
            <xm:f>OR(B_補助要件適合確認シート!$D$10="○",B_補助要件適合確認シート!$D$11="○")</xm:f>
            <x14:dxf>
              <fill>
                <patternFill>
                  <bgColor rgb="FFFFFF99"/>
                </patternFill>
              </fill>
            </x14:dxf>
          </x14:cfRule>
          <xm:sqref>B22</xm:sqref>
        </x14:conditionalFormatting>
        <x14:conditionalFormatting xmlns:xm="http://schemas.microsoft.com/office/excel/2006/main">
          <x14:cfRule type="expression" priority="5" id="{3BCB48CD-7AFB-4BF1-9A1C-5DCFC29FA219}">
            <xm:f>A_基本情報入力シート!$D$35="はい"</xm:f>
            <x14:dxf>
              <fill>
                <patternFill>
                  <bgColor rgb="FFFFFF99"/>
                </patternFill>
              </fill>
            </x14:dxf>
          </x14:cfRule>
          <xm:sqref>B26</xm:sqref>
        </x14:conditionalFormatting>
        <x14:conditionalFormatting xmlns:xm="http://schemas.microsoft.com/office/excel/2006/main">
          <x14:cfRule type="expression" priority="10" id="{1E68E3D8-0F34-494E-B09F-AB558EED6C9D}">
            <xm:f>OR(B_補助要件適合確認シート!$D$10="○",B_補助要件適合確認シート!$D$11="○")</xm:f>
            <x14:dxf>
              <fill>
                <patternFill patternType="none">
                  <bgColor auto="1"/>
                </patternFill>
              </fill>
            </x14:dxf>
          </x14:cfRule>
          <xm:sqref>C22:O22</xm:sqref>
        </x14:conditionalFormatting>
        <x14:conditionalFormatting xmlns:xm="http://schemas.microsoft.com/office/excel/2006/main">
          <x14:cfRule type="expression" priority="4" id="{0199E77F-22B9-48E9-823F-7763D10C12E0}">
            <xm:f>A_基本情報入力シート!$D$35="はい"</xm:f>
            <x14:dxf>
              <fill>
                <patternFill patternType="none">
                  <bgColor auto="1"/>
                </patternFill>
              </fill>
            </x14:dxf>
          </x14:cfRule>
          <xm:sqref>C26:O26</xm:sqref>
        </x14:conditionalFormatting>
        <x14:conditionalFormatting xmlns:xm="http://schemas.microsoft.com/office/excel/2006/main">
          <x14:cfRule type="expression" priority="18" id="{6DCBAFE0-A28F-4133-B1CA-AAFD63247062}">
            <xm:f>OR(B_補助要件適合確認シート!D5="○",B_補助要件適合確認シート!D6="○")</xm:f>
            <x14:dxf>
              <fill>
                <patternFill patternType="none">
                  <bgColor auto="1"/>
                </patternFill>
              </fill>
            </x14:dxf>
          </x14:cfRule>
          <xm:sqref>D14</xm:sqref>
        </x14:conditionalFormatting>
        <x14:conditionalFormatting xmlns:xm="http://schemas.microsoft.com/office/excel/2006/main">
          <x14:cfRule type="expression" priority="2" id="{C89DF009-548E-4CE6-A125-46CC71CBDD35}">
            <xm:f>B_補助要件適合確認シート!D14="○"</xm:f>
            <x14:dxf>
              <fill>
                <patternFill patternType="none">
                  <bgColor auto="1"/>
                </patternFill>
              </fill>
            </x14:dxf>
          </x14:cfRule>
          <xm:sqref>D15</xm:sqref>
        </x14:conditionalFormatting>
        <x14:conditionalFormatting xmlns:xm="http://schemas.microsoft.com/office/excel/2006/main">
          <x14:cfRule type="expression" priority="16" id="{23D3BA2E-A562-4FD1-AD7A-3EDC39DA6E74}">
            <xm:f>B_補助要件適合確認シート!$D$17="○"</xm:f>
            <x14:dxf>
              <fill>
                <patternFill patternType="none">
                  <bgColor auto="1"/>
                </patternFill>
              </fill>
            </x14:dxf>
          </x14:cfRule>
          <xm:sqref>D16:O16</xm:sqref>
        </x14:conditionalFormatting>
        <x14:conditionalFormatting xmlns:xm="http://schemas.microsoft.com/office/excel/2006/main">
          <x14:cfRule type="expression" priority="14" id="{BE0CF09F-EC5C-4B18-BEB8-323D938FA827}">
            <xm:f>B_補助要件適合確認シート!$D$22="○"</xm:f>
            <x14:dxf>
              <fill>
                <patternFill patternType="none">
                  <bgColor auto="1"/>
                </patternFill>
              </fill>
            </x14:dxf>
          </x14:cfRule>
          <xm:sqref>D17:O17</xm:sqref>
        </x14:conditionalFormatting>
        <x14:conditionalFormatting xmlns:xm="http://schemas.microsoft.com/office/excel/2006/main">
          <x14:cfRule type="expression" priority="12" id="{F22BC304-1711-429C-853A-571F9EDE8966}">
            <xm:f>B_補助要件適合確認シート!$D$24="○"</xm:f>
            <x14:dxf>
              <fill>
                <patternFill patternType="none">
                  <bgColor auto="1"/>
                </patternFill>
              </fill>
            </x14:dxf>
          </x14:cfRule>
          <xm:sqref>D18:O18</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2:I42"/>
  <sheetViews>
    <sheetView view="pageBreakPreview" zoomScale="60" zoomScaleNormal="100" workbookViewId="0">
      <selection sqref="A1:D1"/>
    </sheetView>
  </sheetViews>
  <sheetFormatPr defaultRowHeight="13.5"/>
  <cols>
    <col min="1" max="3" width="9.625" style="31" customWidth="1"/>
    <col min="4" max="4" width="11.625" style="31" bestFit="1" customWidth="1"/>
    <col min="5" max="9" width="9.625" style="31" customWidth="1"/>
    <col min="10" max="16384" width="9" style="31"/>
  </cols>
  <sheetData>
    <row r="2" spans="1:9" ht="14.25">
      <c r="A2" s="30" t="s">
        <v>340</v>
      </c>
      <c r="B2" s="30"/>
      <c r="C2" s="30"/>
      <c r="D2" s="30"/>
      <c r="E2" s="30"/>
      <c r="F2" s="30"/>
      <c r="G2" s="30"/>
      <c r="H2" s="30"/>
      <c r="I2" s="30"/>
    </row>
    <row r="3" spans="1:9" ht="14.25">
      <c r="A3" s="30"/>
      <c r="B3" s="30"/>
      <c r="C3" s="30"/>
      <c r="D3" s="30"/>
      <c r="E3" s="30"/>
      <c r="F3" s="30"/>
      <c r="G3" s="30"/>
      <c r="H3" s="30"/>
      <c r="I3" s="30"/>
    </row>
    <row r="4" spans="1:9" ht="14.25">
      <c r="A4" s="30"/>
      <c r="B4" s="30"/>
      <c r="C4" s="30"/>
      <c r="D4" s="30"/>
      <c r="E4" s="30"/>
      <c r="F4" s="30"/>
      <c r="G4" s="30"/>
      <c r="H4" s="30"/>
      <c r="I4" s="30"/>
    </row>
    <row r="5" spans="1:9" ht="14.25">
      <c r="A5" s="30"/>
      <c r="B5" s="30"/>
      <c r="C5" s="30"/>
      <c r="D5" s="30"/>
      <c r="E5" s="30"/>
      <c r="F5" s="30"/>
      <c r="G5" s="592" t="str">
        <f>IF(A_基本情報入力シート!D34&lt;&gt;0,DBCS(A_基本情報入力シート!D34),"")</f>
        <v/>
      </c>
      <c r="H5" s="592"/>
      <c r="I5" s="592"/>
    </row>
    <row r="6" spans="1:9" ht="14.25">
      <c r="A6" s="30"/>
      <c r="B6" s="30"/>
      <c r="C6" s="30"/>
      <c r="D6" s="30"/>
      <c r="E6" s="30"/>
      <c r="F6" s="30"/>
      <c r="G6" s="593" t="str">
        <f>TEXT(A_基本情報入力シート!D33,"[dbnum3]ggge年m月d日")</f>
        <v>明治３３年１月０日</v>
      </c>
      <c r="H6" s="593"/>
      <c r="I6" s="593"/>
    </row>
    <row r="7" spans="1:9" ht="18" customHeight="1">
      <c r="A7" s="30"/>
      <c r="B7" s="30"/>
      <c r="C7" s="30"/>
      <c r="D7" s="30"/>
      <c r="E7" s="30"/>
      <c r="F7" s="30"/>
      <c r="G7" s="30"/>
      <c r="H7" s="30"/>
      <c r="I7" s="30"/>
    </row>
    <row r="8" spans="1:9" ht="14.25">
      <c r="A8" s="30" t="s">
        <v>22</v>
      </c>
      <c r="B8" s="30"/>
      <c r="C8" s="30"/>
      <c r="D8" s="30"/>
      <c r="E8" s="30"/>
      <c r="F8" s="30"/>
      <c r="G8" s="30"/>
      <c r="H8" s="30"/>
      <c r="I8" s="30"/>
    </row>
    <row r="9" spans="1:9" ht="14.25">
      <c r="A9" s="30"/>
      <c r="B9" s="30"/>
      <c r="C9" s="30"/>
      <c r="D9" s="30"/>
      <c r="E9" s="30"/>
      <c r="F9" s="30"/>
      <c r="G9" s="30"/>
      <c r="H9" s="30"/>
      <c r="I9" s="30"/>
    </row>
    <row r="10" spans="1:9" ht="14.25">
      <c r="A10" s="30"/>
      <c r="B10" s="30"/>
      <c r="C10" s="30"/>
      <c r="D10" s="30"/>
      <c r="E10" s="30"/>
      <c r="F10" s="30"/>
      <c r="G10" s="30"/>
      <c r="H10" s="30"/>
      <c r="I10" s="30"/>
    </row>
    <row r="11" spans="1:9" ht="14.25">
      <c r="A11" s="30"/>
      <c r="B11" s="30"/>
      <c r="C11" s="30"/>
      <c r="D11" s="30"/>
      <c r="E11" s="30"/>
      <c r="F11" s="30"/>
      <c r="G11" s="30"/>
      <c r="H11" s="30"/>
      <c r="I11" s="30"/>
    </row>
    <row r="12" spans="1:9" ht="14.25">
      <c r="A12" s="30"/>
      <c r="B12" s="30"/>
      <c r="C12" s="30"/>
      <c r="D12" s="30"/>
      <c r="E12" s="79" t="s">
        <v>2</v>
      </c>
      <c r="F12" s="596" t="str">
        <f>DBCS(A_基本情報入力シート!D15&amp;"　"&amp;A_基本情報入力シート!D16)</f>
        <v>　</v>
      </c>
      <c r="G12" s="596"/>
      <c r="H12" s="596"/>
      <c r="I12" s="596"/>
    </row>
    <row r="13" spans="1:9" ht="14.25">
      <c r="A13" s="30"/>
      <c r="B13" s="30"/>
      <c r="C13" s="30"/>
      <c r="D13" s="30"/>
      <c r="E13" s="79" t="s">
        <v>23</v>
      </c>
      <c r="F13" s="596" t="str">
        <f>A_基本情報入力シート!D13</f>
        <v xml:space="preserve"> 0</v>
      </c>
      <c r="G13" s="596"/>
      <c r="H13" s="596"/>
      <c r="I13" s="596"/>
    </row>
    <row r="14" spans="1:9" ht="14.25">
      <c r="A14" s="30"/>
      <c r="B14" s="30"/>
      <c r="C14" s="30"/>
      <c r="D14" s="30"/>
      <c r="E14" s="79" t="s">
        <v>24</v>
      </c>
      <c r="F14" s="596" t="str">
        <f>A_基本情報入力シート!D17&amp;"　"&amp;A_基本情報入力シート!D18</f>
        <v>　</v>
      </c>
      <c r="G14" s="596"/>
      <c r="H14" s="596"/>
      <c r="I14" s="596"/>
    </row>
    <row r="15" spans="1:9" ht="14.25">
      <c r="A15" s="30"/>
      <c r="B15" s="30"/>
      <c r="C15" s="30"/>
      <c r="D15" s="30"/>
      <c r="E15" s="30" t="s">
        <v>21</v>
      </c>
      <c r="G15" s="30"/>
      <c r="H15" s="30"/>
      <c r="I15" s="30"/>
    </row>
    <row r="16" spans="1:9" ht="14.25">
      <c r="A16" s="30"/>
      <c r="B16" s="30"/>
      <c r="C16" s="30"/>
      <c r="D16" s="30"/>
      <c r="E16" s="30"/>
      <c r="F16" s="30"/>
      <c r="G16" s="30"/>
      <c r="H16" s="30"/>
      <c r="I16" s="30"/>
    </row>
    <row r="17" spans="1:9" ht="14.25">
      <c r="A17" s="30"/>
      <c r="B17" s="30"/>
      <c r="C17" s="30"/>
      <c r="D17" s="30"/>
      <c r="E17" s="30"/>
      <c r="F17" s="30"/>
      <c r="G17" s="30"/>
      <c r="H17" s="30"/>
      <c r="I17" s="30"/>
    </row>
    <row r="18" spans="1:9" ht="14.25">
      <c r="A18" s="30"/>
      <c r="B18" s="30"/>
      <c r="C18" s="30"/>
      <c r="D18" s="30"/>
      <c r="E18" s="30"/>
      <c r="F18" s="30"/>
      <c r="G18" s="30"/>
      <c r="H18" s="30"/>
      <c r="I18" s="30"/>
    </row>
    <row r="19" spans="1:9" ht="14.25">
      <c r="A19" s="594" t="s">
        <v>665</v>
      </c>
      <c r="B19" s="594"/>
      <c r="C19" s="594"/>
      <c r="D19" s="594"/>
      <c r="E19" s="594"/>
      <c r="F19" s="594"/>
      <c r="G19" s="594"/>
      <c r="H19" s="594"/>
      <c r="I19" s="594"/>
    </row>
    <row r="20" spans="1:9" ht="14.25">
      <c r="A20" s="97"/>
      <c r="B20" s="97"/>
      <c r="C20" s="97"/>
      <c r="D20" s="97"/>
      <c r="E20" s="97"/>
      <c r="F20" s="97"/>
      <c r="G20" s="97"/>
      <c r="H20" s="97"/>
      <c r="I20" s="97"/>
    </row>
    <row r="21" spans="1:9" ht="14.25">
      <c r="A21" s="97"/>
      <c r="B21" s="97"/>
      <c r="C21" s="97"/>
      <c r="D21" s="97"/>
      <c r="E21" s="97"/>
      <c r="F21" s="97"/>
      <c r="G21" s="97"/>
      <c r="H21" s="97"/>
      <c r="I21" s="97"/>
    </row>
    <row r="22" spans="1:9">
      <c r="A22" s="595" t="s">
        <v>337</v>
      </c>
      <c r="B22" s="595"/>
      <c r="C22" s="595"/>
      <c r="D22" s="595"/>
      <c r="E22" s="595"/>
      <c r="F22" s="595"/>
      <c r="G22" s="595"/>
      <c r="H22" s="595"/>
      <c r="I22" s="595"/>
    </row>
    <row r="23" spans="1:9" ht="13.5" customHeight="1">
      <c r="A23" s="595"/>
      <c r="B23" s="595"/>
      <c r="C23" s="595"/>
      <c r="D23" s="595"/>
      <c r="E23" s="595"/>
      <c r="F23" s="595"/>
      <c r="G23" s="595"/>
      <c r="H23" s="595"/>
      <c r="I23" s="595"/>
    </row>
    <row r="24" spans="1:9">
      <c r="A24" s="595"/>
      <c r="B24" s="595"/>
      <c r="C24" s="595"/>
      <c r="D24" s="595"/>
      <c r="E24" s="595"/>
      <c r="F24" s="595"/>
      <c r="G24" s="595"/>
      <c r="H24" s="595"/>
      <c r="I24" s="595"/>
    </row>
    <row r="25" spans="1:9" ht="14.25">
      <c r="A25" s="32"/>
      <c r="B25" s="32"/>
      <c r="C25" s="32"/>
      <c r="D25" s="32"/>
      <c r="E25" s="32"/>
      <c r="F25" s="32"/>
      <c r="G25" s="32"/>
      <c r="H25" s="32"/>
      <c r="I25" s="32"/>
    </row>
    <row r="26" spans="1:9" ht="19.5" customHeight="1">
      <c r="A26" s="32"/>
      <c r="B26" s="32"/>
      <c r="C26" s="32"/>
      <c r="D26" s="32"/>
      <c r="E26" s="33" t="s">
        <v>4</v>
      </c>
      <c r="F26" s="32"/>
      <c r="G26" s="32"/>
      <c r="H26" s="32"/>
      <c r="I26" s="32"/>
    </row>
    <row r="27" spans="1:9" ht="19.5" customHeight="1">
      <c r="A27" s="32"/>
      <c r="B27" s="32"/>
      <c r="C27" s="32"/>
      <c r="D27" s="32"/>
      <c r="E27" s="32"/>
      <c r="F27" s="32"/>
      <c r="G27" s="32"/>
      <c r="H27" s="32"/>
      <c r="I27" s="32"/>
    </row>
    <row r="28" spans="1:9" ht="19.5" customHeight="1">
      <c r="A28" s="34" t="s">
        <v>32</v>
      </c>
      <c r="B28" s="30" t="s">
        <v>25</v>
      </c>
      <c r="C28" s="30"/>
      <c r="D28" s="79" t="s">
        <v>30</v>
      </c>
      <c r="E28" s="590">
        <f>A_基本情報入力シート!D19</f>
        <v>0</v>
      </c>
      <c r="F28" s="590"/>
      <c r="G28" s="590"/>
      <c r="H28" s="590"/>
      <c r="I28" s="32"/>
    </row>
    <row r="29" spans="1:9" ht="19.5" customHeight="1">
      <c r="A29" s="32"/>
      <c r="B29" s="32"/>
      <c r="C29" s="32"/>
      <c r="D29" s="80" t="s">
        <v>31</v>
      </c>
      <c r="E29" s="590" t="str">
        <f>DBCS(A_基本情報入力シート!D22&amp;A_基本情報入力シート!D23)</f>
        <v/>
      </c>
      <c r="F29" s="590"/>
      <c r="G29" s="590"/>
      <c r="H29" s="590"/>
      <c r="I29" s="32"/>
    </row>
    <row r="30" spans="1:9" ht="19.5" customHeight="1">
      <c r="A30" s="32"/>
      <c r="B30" s="32"/>
      <c r="C30" s="32"/>
      <c r="D30" s="32"/>
      <c r="E30" s="32"/>
      <c r="F30" s="32"/>
      <c r="G30" s="32"/>
      <c r="H30" s="32"/>
      <c r="I30" s="32"/>
    </row>
    <row r="31" spans="1:9" ht="19.5" customHeight="1">
      <c r="A31" s="34" t="s">
        <v>33</v>
      </c>
      <c r="B31" s="30" t="s">
        <v>26</v>
      </c>
      <c r="C31" s="35"/>
      <c r="D31" s="32" t="s">
        <v>27</v>
      </c>
      <c r="E31" s="591">
        <f>SUM('E_１－２（1）'!I27+'F_１－２（３）'!G12+'G_１－２（４）'!F12+'H_１－２（５）'!F12,'F_１－２（２）'!G12)</f>
        <v>0</v>
      </c>
      <c r="F31" s="591"/>
      <c r="G31" s="32"/>
      <c r="H31" s="32"/>
      <c r="I31" s="32"/>
    </row>
    <row r="32" spans="1:9" ht="19.5" customHeight="1">
      <c r="A32" s="32"/>
      <c r="B32" s="32"/>
      <c r="C32" s="32"/>
      <c r="D32" s="32"/>
      <c r="E32" s="32"/>
      <c r="F32" s="32"/>
      <c r="G32" s="32"/>
      <c r="H32" s="32"/>
      <c r="I32" s="32"/>
    </row>
    <row r="33" spans="1:9" ht="19.5" customHeight="1">
      <c r="A33" s="36" t="s">
        <v>34</v>
      </c>
      <c r="B33" s="30" t="s">
        <v>28</v>
      </c>
      <c r="C33" s="30"/>
      <c r="D33" s="30"/>
      <c r="E33" s="30"/>
      <c r="F33" s="30"/>
      <c r="G33" s="30"/>
      <c r="H33" s="30"/>
      <c r="I33" s="30"/>
    </row>
    <row r="34" spans="1:9" ht="19.5" customHeight="1">
      <c r="A34" s="30"/>
      <c r="B34" s="30"/>
      <c r="C34" s="30"/>
      <c r="D34" s="30"/>
      <c r="E34" s="30"/>
      <c r="F34" s="30"/>
      <c r="G34" s="30"/>
      <c r="H34" s="30"/>
      <c r="I34" s="30"/>
    </row>
    <row r="35" spans="1:9" ht="19.5" customHeight="1">
      <c r="A35" s="36" t="s">
        <v>35</v>
      </c>
      <c r="B35" s="30" t="s">
        <v>338</v>
      </c>
      <c r="C35" s="30"/>
      <c r="D35" s="30"/>
      <c r="E35" s="30"/>
      <c r="F35" s="30"/>
      <c r="G35" s="30"/>
      <c r="H35" s="30"/>
      <c r="I35" s="30"/>
    </row>
    <row r="36" spans="1:9" ht="19.5" customHeight="1">
      <c r="A36" s="30"/>
      <c r="B36" s="30"/>
      <c r="C36" s="30"/>
      <c r="D36" s="30"/>
      <c r="E36" s="30"/>
      <c r="F36" s="30"/>
      <c r="G36" s="30"/>
      <c r="H36" s="30"/>
      <c r="I36" s="30"/>
    </row>
    <row r="37" spans="1:9" ht="19.5" customHeight="1">
      <c r="A37" s="36" t="s">
        <v>36</v>
      </c>
      <c r="B37" s="30" t="s">
        <v>339</v>
      </c>
      <c r="C37" s="30"/>
      <c r="D37" s="30"/>
      <c r="E37" s="30"/>
      <c r="F37" s="30"/>
      <c r="G37" s="30"/>
      <c r="H37" s="30"/>
      <c r="I37" s="30"/>
    </row>
    <row r="38" spans="1:9" ht="19.5" customHeight="1">
      <c r="A38" s="30"/>
      <c r="B38" s="30"/>
      <c r="C38" s="30"/>
      <c r="D38" s="30"/>
      <c r="E38" s="30"/>
      <c r="F38" s="30"/>
      <c r="G38" s="30"/>
      <c r="H38" s="30"/>
      <c r="I38" s="30"/>
    </row>
    <row r="39" spans="1:9" ht="19.5" customHeight="1">
      <c r="A39" s="36" t="s">
        <v>37</v>
      </c>
      <c r="B39" s="30" t="s">
        <v>165</v>
      </c>
      <c r="C39" s="30"/>
      <c r="D39" s="30"/>
      <c r="E39" s="30"/>
      <c r="F39" s="30"/>
      <c r="G39" s="30"/>
      <c r="H39" s="30"/>
      <c r="I39" s="30"/>
    </row>
    <row r="40" spans="1:9" ht="19.5" customHeight="1">
      <c r="A40" s="30"/>
      <c r="B40" s="30"/>
      <c r="C40" s="30"/>
      <c r="D40" s="30"/>
      <c r="E40" s="30"/>
      <c r="F40" s="30"/>
      <c r="G40" s="30"/>
      <c r="H40" s="30"/>
      <c r="I40" s="30"/>
    </row>
    <row r="41" spans="1:9" ht="19.5" customHeight="1">
      <c r="A41" s="36" t="s">
        <v>38</v>
      </c>
      <c r="B41" s="30" t="s">
        <v>29</v>
      </c>
      <c r="C41" s="30"/>
      <c r="D41" s="30"/>
      <c r="E41" s="30"/>
      <c r="F41" s="30"/>
      <c r="G41" s="30"/>
      <c r="H41" s="30"/>
      <c r="I41" s="30"/>
    </row>
    <row r="42" spans="1:9" ht="19.5" customHeight="1">
      <c r="A42" s="30"/>
      <c r="B42" s="30"/>
      <c r="C42" s="30"/>
      <c r="D42" s="30"/>
      <c r="E42" s="30"/>
      <c r="F42" s="30"/>
      <c r="G42" s="30"/>
      <c r="H42" s="30"/>
      <c r="I42" s="30"/>
    </row>
  </sheetData>
  <sheetProtection algorithmName="SHA-512" hashValue="fMphj2Qe/lxIzRAS8AnhSh1t4+YRIuTeK0/r1aLK73vcOMWLeyssCBs1KtIvqcptRcRg1CCj9Wpj07pD6lhwEQ==" saltValue="XG/kzURlhoPYl31N0EMWyA==" spinCount="100000" sheet="1" selectLockedCells="1" selectUnlockedCells="1"/>
  <mergeCells count="10">
    <mergeCell ref="E28:H28"/>
    <mergeCell ref="E29:H29"/>
    <mergeCell ref="E31:F31"/>
    <mergeCell ref="G5:I5"/>
    <mergeCell ref="G6:I6"/>
    <mergeCell ref="A19:I19"/>
    <mergeCell ref="A22:I24"/>
    <mergeCell ref="F12:I12"/>
    <mergeCell ref="F13:I13"/>
    <mergeCell ref="F14:I14"/>
  </mergeCells>
  <phoneticPr fontId="12"/>
  <printOptions horizontalCentered="1"/>
  <pageMargins left="0.70866141732283472" right="0.70866141732283472" top="0.35433070866141736" bottom="0.35433070866141736" header="0.31496062992125984" footer="0.31496062992125984"/>
  <pageSetup paperSize="9" orientation="portrait"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T43"/>
  <sheetViews>
    <sheetView view="pageBreakPreview" zoomScale="60" zoomScaleNormal="100" workbookViewId="0">
      <selection activeCell="A11" sqref="A11"/>
    </sheetView>
  </sheetViews>
  <sheetFormatPr defaultRowHeight="13.5"/>
  <cols>
    <col min="1" max="1" width="18.75" style="1" customWidth="1"/>
    <col min="2" max="2" width="17.5" style="1" customWidth="1"/>
    <col min="3" max="3" width="15" style="1" customWidth="1"/>
    <col min="4" max="5" width="17.5" style="1" customWidth="1"/>
    <col min="6" max="8" width="15" style="1" customWidth="1"/>
    <col min="9" max="9" width="17.5" style="1" customWidth="1"/>
    <col min="10" max="10" width="11.625" style="1" hidden="1" customWidth="1"/>
    <col min="11" max="11" width="17.5" style="1" hidden="1" customWidth="1"/>
    <col min="12" max="12" width="14.375" style="1" hidden="1" customWidth="1"/>
    <col min="13" max="13" width="12.75" style="1" hidden="1" customWidth="1"/>
    <col min="14" max="15" width="9" style="1" hidden="1" customWidth="1"/>
    <col min="16" max="16" width="10.625" style="1" hidden="1" customWidth="1"/>
    <col min="17" max="18" width="9" style="1" hidden="1" customWidth="1"/>
    <col min="19" max="19" width="24.75" style="1" hidden="1" customWidth="1"/>
    <col min="20" max="20" width="9" style="1" hidden="1" customWidth="1"/>
    <col min="21" max="16384" width="9" style="1"/>
  </cols>
  <sheetData>
    <row r="1" spans="1:20" s="259" customFormat="1" ht="18.75" customHeight="1">
      <c r="A1" s="258" t="s">
        <v>124</v>
      </c>
      <c r="J1" s="259" t="s">
        <v>496</v>
      </c>
      <c r="K1" s="259" t="s">
        <v>496</v>
      </c>
      <c r="S1" s="259" t="s">
        <v>496</v>
      </c>
      <c r="T1" s="259" t="s">
        <v>496</v>
      </c>
    </row>
    <row r="2" spans="1:20" s="259" customFormat="1" ht="30" customHeight="1">
      <c r="A2" s="636" t="s">
        <v>125</v>
      </c>
      <c r="B2" s="636"/>
      <c r="C2" s="636"/>
      <c r="D2" s="636"/>
      <c r="E2" s="636"/>
      <c r="F2" s="636"/>
      <c r="G2" s="636"/>
      <c r="H2" s="636"/>
      <c r="I2" s="636"/>
      <c r="J2" s="260"/>
      <c r="K2" s="261"/>
      <c r="L2" s="261"/>
      <c r="M2" s="261"/>
      <c r="N2" s="261"/>
    </row>
    <row r="3" spans="1:20" s="259" customFormat="1" ht="18.75" customHeight="1">
      <c r="B3" s="262"/>
      <c r="C3" s="262"/>
      <c r="D3" s="262"/>
      <c r="E3" s="262"/>
      <c r="F3" s="262"/>
      <c r="G3" s="263" t="s">
        <v>18</v>
      </c>
      <c r="H3" s="643">
        <f>A_基本情報入力シート!D20</f>
        <v>0</v>
      </c>
      <c r="I3" s="643"/>
      <c r="J3" s="262"/>
      <c r="K3" s="261"/>
      <c r="L3" s="261"/>
      <c r="M3" s="261"/>
      <c r="N3" s="261"/>
    </row>
    <row r="4" spans="1:20" s="259" customFormat="1" ht="18.75" customHeight="1">
      <c r="B4" s="262"/>
      <c r="C4" s="262"/>
      <c r="D4" s="262"/>
      <c r="E4" s="262"/>
      <c r="F4" s="262"/>
      <c r="G4" s="263" t="s">
        <v>7</v>
      </c>
      <c r="H4" s="643">
        <f>A_基本情報入力シート!D19</f>
        <v>0</v>
      </c>
      <c r="I4" s="643"/>
      <c r="J4" s="262"/>
      <c r="K4" s="261"/>
      <c r="L4" s="261"/>
      <c r="M4" s="261"/>
      <c r="N4" s="261"/>
      <c r="T4" s="259" t="s">
        <v>10</v>
      </c>
    </row>
    <row r="5" spans="1:20" s="259" customFormat="1" ht="18.75" customHeight="1">
      <c r="B5" s="262"/>
      <c r="C5" s="262"/>
      <c r="D5" s="262"/>
      <c r="E5" s="262"/>
      <c r="F5" s="262"/>
      <c r="G5" s="263" t="s">
        <v>8</v>
      </c>
      <c r="H5" s="642">
        <f>A_基本情報入力シート!D24</f>
        <v>0</v>
      </c>
      <c r="I5" s="642"/>
      <c r="J5" s="262"/>
      <c r="K5" s="261"/>
      <c r="L5" s="261"/>
      <c r="M5" s="261"/>
      <c r="N5" s="261"/>
    </row>
    <row r="6" spans="1:20" s="259" customFormat="1" ht="18.75" customHeight="1">
      <c r="A6" s="422" t="s">
        <v>622</v>
      </c>
      <c r="B6" s="422"/>
      <c r="C6" s="421"/>
      <c r="D6" s="421"/>
      <c r="E6" s="421"/>
      <c r="F6" s="421"/>
      <c r="G6" s="421"/>
      <c r="H6" s="417"/>
      <c r="I6" s="417"/>
      <c r="J6" s="258"/>
      <c r="S6" s="264" t="s">
        <v>498</v>
      </c>
      <c r="T6" s="259">
        <v>0.8</v>
      </c>
    </row>
    <row r="7" spans="1:20" s="265" customFormat="1" ht="60" customHeight="1">
      <c r="A7" s="637" t="s">
        <v>126</v>
      </c>
      <c r="B7" s="640" t="s">
        <v>444</v>
      </c>
      <c r="C7" s="637" t="s">
        <v>10</v>
      </c>
      <c r="D7" s="303" t="s">
        <v>127</v>
      </c>
      <c r="E7" s="637" t="s">
        <v>128</v>
      </c>
      <c r="F7" s="637" t="s">
        <v>129</v>
      </c>
      <c r="G7" s="304" t="str">
        <f>IF(B_補助要件適合確認シート!D52="はい",S7,S6)</f>
        <v>限度台数
（Ｅ）×０．２</v>
      </c>
      <c r="H7" s="637" t="s">
        <v>130</v>
      </c>
      <c r="I7" s="637" t="s">
        <v>131</v>
      </c>
      <c r="J7" s="264"/>
      <c r="K7" s="264"/>
      <c r="S7" s="264" t="s">
        <v>499</v>
      </c>
    </row>
    <row r="8" spans="1:20" s="265" customFormat="1" ht="15" customHeight="1">
      <c r="A8" s="638"/>
      <c r="B8" s="641"/>
      <c r="C8" s="638"/>
      <c r="D8" s="305" t="s">
        <v>132</v>
      </c>
      <c r="E8" s="638"/>
      <c r="F8" s="638"/>
      <c r="G8" s="305" t="s">
        <v>133</v>
      </c>
      <c r="H8" s="638"/>
      <c r="I8" s="638"/>
      <c r="J8" s="264"/>
      <c r="K8" s="264"/>
    </row>
    <row r="9" spans="1:20" s="259" customFormat="1" ht="15" customHeight="1">
      <c r="A9" s="639"/>
      <c r="B9" s="306" t="s">
        <v>134</v>
      </c>
      <c r="C9" s="306" t="s">
        <v>135</v>
      </c>
      <c r="D9" s="306" t="s">
        <v>19</v>
      </c>
      <c r="E9" s="306" t="s">
        <v>136</v>
      </c>
      <c r="F9" s="306" t="s">
        <v>137</v>
      </c>
      <c r="G9" s="306" t="s">
        <v>138</v>
      </c>
      <c r="H9" s="306" t="s">
        <v>139</v>
      </c>
      <c r="I9" s="306" t="s">
        <v>140</v>
      </c>
      <c r="J9" s="605" t="s">
        <v>420</v>
      </c>
      <c r="K9" s="605" t="s">
        <v>421</v>
      </c>
    </row>
    <row r="10" spans="1:20" ht="15" customHeight="1">
      <c r="A10" s="464"/>
      <c r="B10" s="307" t="s">
        <v>0</v>
      </c>
      <c r="C10" s="646" t="s">
        <v>500</v>
      </c>
      <c r="D10" s="307" t="s">
        <v>0</v>
      </c>
      <c r="E10" s="307" t="s">
        <v>0</v>
      </c>
      <c r="F10" s="307" t="s">
        <v>6</v>
      </c>
      <c r="G10" s="307" t="s">
        <v>141</v>
      </c>
      <c r="H10" s="308" t="s">
        <v>141</v>
      </c>
      <c r="I10" s="307" t="s">
        <v>0</v>
      </c>
      <c r="J10" s="605"/>
      <c r="K10" s="605"/>
    </row>
    <row r="11" spans="1:20" ht="36.75" customHeight="1">
      <c r="A11" s="379"/>
      <c r="B11" s="634"/>
      <c r="C11" s="629"/>
      <c r="D11" s="599" t="str">
        <f>IF(B11="","",INT(B11*$T$6/1000)*1000)</f>
        <v/>
      </c>
      <c r="E11" s="599" t="str">
        <f>IF(B11="","",IF(OR(A12=$A$41,A12=$A$43),MIN(D11,$E$32),MIN(D11,$E$33)))</f>
        <v/>
      </c>
      <c r="F11" s="629">
        <f>B_補助要件適合確認シート!D13</f>
        <v>0</v>
      </c>
      <c r="G11" s="632">
        <f>IF(B_補助要件適合確認シート!D52="はい",ROUNDUP(F11*0.3,0),ROUNDUP(F11*0.2,0))</f>
        <v>0</v>
      </c>
      <c r="H11" s="644"/>
      <c r="I11" s="603" t="str">
        <f>IF(B11="","",IF(A12="","機器の区分が選択されていません",E11*H11))</f>
        <v/>
      </c>
      <c r="J11" s="597" t="str">
        <f>IF(A12="","",IF(A12="Ｂ.その他の機器","Ｂ","Ａ"))</f>
        <v/>
      </c>
      <c r="K11" s="598" t="str">
        <f>IF(B11="","",B11*H11)</f>
        <v/>
      </c>
      <c r="L11" s="1">
        <f>A11</f>
        <v>0</v>
      </c>
      <c r="M11" s="1" t="str">
        <f>J11</f>
        <v/>
      </c>
      <c r="N11" s="1">
        <f>A12</f>
        <v>0</v>
      </c>
      <c r="O11" s="407">
        <f>H11</f>
        <v>0</v>
      </c>
      <c r="P11" s="268" t="str">
        <f>I11</f>
        <v/>
      </c>
    </row>
    <row r="12" spans="1:20" ht="50.25" customHeight="1">
      <c r="A12" s="444"/>
      <c r="B12" s="613"/>
      <c r="C12" s="629"/>
      <c r="D12" s="600"/>
      <c r="E12" s="600"/>
      <c r="F12" s="629"/>
      <c r="G12" s="632"/>
      <c r="H12" s="602"/>
      <c r="I12" s="604"/>
      <c r="J12" s="597"/>
      <c r="K12" s="598"/>
    </row>
    <row r="13" spans="1:20" s="266" customFormat="1" ht="36.75" customHeight="1">
      <c r="A13" s="340"/>
      <c r="B13" s="612"/>
      <c r="C13" s="629"/>
      <c r="D13" s="614" t="str">
        <f t="shared" ref="D13" si="0">IF(B13="","",INT(B13*$T$6/1000)*1000)</f>
        <v/>
      </c>
      <c r="E13" s="599" t="str">
        <f>IF(B13="","",IF(OR(A14=$A$41,A14=$A$43),MIN(D13,$E$32),MIN(D13,$E$33)))</f>
        <v/>
      </c>
      <c r="F13" s="629"/>
      <c r="G13" s="632"/>
      <c r="H13" s="601"/>
      <c r="I13" s="603" t="str">
        <f>IF(B13="","",IF(A14="","機器の区分が選択されていません",E13*H13))</f>
        <v/>
      </c>
      <c r="J13" s="597" t="str">
        <f>IF(A14="","",IF(A14="Ｂ.その他の機器","Ｂ","Ａ"))</f>
        <v/>
      </c>
      <c r="K13" s="598" t="str">
        <f>IF(B13="","",B13*H13)</f>
        <v/>
      </c>
      <c r="L13" s="1">
        <f>A13</f>
        <v>0</v>
      </c>
      <c r="M13" s="1" t="str">
        <f>J13</f>
        <v/>
      </c>
      <c r="N13" s="1">
        <f>A14</f>
        <v>0</v>
      </c>
      <c r="O13" s="407">
        <f>H13</f>
        <v>0</v>
      </c>
      <c r="P13" s="268" t="str">
        <f>I13</f>
        <v/>
      </c>
    </row>
    <row r="14" spans="1:20" s="266" customFormat="1" ht="50.25" customHeight="1">
      <c r="A14" s="443"/>
      <c r="B14" s="613"/>
      <c r="C14" s="629"/>
      <c r="D14" s="615"/>
      <c r="E14" s="600"/>
      <c r="F14" s="629"/>
      <c r="G14" s="632"/>
      <c r="H14" s="602"/>
      <c r="I14" s="604"/>
      <c r="J14" s="597"/>
      <c r="K14" s="598"/>
      <c r="M14" s="1"/>
    </row>
    <row r="15" spans="1:20" s="266" customFormat="1" ht="36.75" customHeight="1">
      <c r="A15" s="340"/>
      <c r="B15" s="612"/>
      <c r="C15" s="629"/>
      <c r="D15" s="614" t="str">
        <f t="shared" ref="D15" si="1">IF(B15="","",INT(B15*$T$6/1000)*1000)</f>
        <v/>
      </c>
      <c r="E15" s="599" t="str">
        <f t="shared" ref="E15" si="2">IF(B15="","",IF(OR(A16=$A$41,A16=$A$43),MIN(D15,$E$32),MIN(D15,$E$33)))</f>
        <v/>
      </c>
      <c r="F15" s="629"/>
      <c r="G15" s="632"/>
      <c r="H15" s="601"/>
      <c r="I15" s="603" t="str">
        <f t="shared" ref="I15" si="3">IF(B15="","",IF(A16="","機器の区分が選択されていません",E15*H15))</f>
        <v/>
      </c>
      <c r="J15" s="597" t="str">
        <f>IF(A16="","",IF(A16="Ｂ.その他の機器","Ｂ","Ａ"))</f>
        <v/>
      </c>
      <c r="K15" s="598" t="str">
        <f t="shared" ref="K15:K17" si="4">IF(B15="","",B15*H15)</f>
        <v/>
      </c>
      <c r="L15" s="1">
        <f>A15</f>
        <v>0</v>
      </c>
      <c r="M15" s="1" t="str">
        <f>J15</f>
        <v/>
      </c>
      <c r="N15" s="1">
        <f>A16</f>
        <v>0</v>
      </c>
      <c r="O15" s="407">
        <f>H15</f>
        <v>0</v>
      </c>
      <c r="P15" s="268" t="str">
        <f>I15</f>
        <v/>
      </c>
    </row>
    <row r="16" spans="1:20" s="266" customFormat="1" ht="50.25" customHeight="1">
      <c r="A16" s="444"/>
      <c r="B16" s="613"/>
      <c r="C16" s="629"/>
      <c r="D16" s="615"/>
      <c r="E16" s="600"/>
      <c r="F16" s="629"/>
      <c r="G16" s="632"/>
      <c r="H16" s="602"/>
      <c r="I16" s="604"/>
      <c r="J16" s="597"/>
      <c r="K16" s="598"/>
      <c r="M16" s="1"/>
    </row>
    <row r="17" spans="1:16" s="266" customFormat="1" ht="36.75" customHeight="1">
      <c r="A17" s="340"/>
      <c r="B17" s="612"/>
      <c r="C17" s="629"/>
      <c r="D17" s="614" t="str">
        <f t="shared" ref="D17" si="5">IF(B17="","",INT(B17*$T$6/1000)*1000)</f>
        <v/>
      </c>
      <c r="E17" s="599" t="str">
        <f t="shared" ref="E17" si="6">IF(B17="","",IF(OR(A18=$A$41,A18=$A$43),MIN(D17,$E$32),MIN(D17,$E$33)))</f>
        <v/>
      </c>
      <c r="F17" s="629"/>
      <c r="G17" s="632"/>
      <c r="H17" s="601"/>
      <c r="I17" s="603" t="str">
        <f t="shared" ref="I17" si="7">IF(B17="","",IF(A18="","機器の区分が選択されていません",E17*H17))</f>
        <v/>
      </c>
      <c r="J17" s="597" t="str">
        <f>IF(A18="","",IF(A18="Ｂ.その他の機器","Ｂ","Ａ"))</f>
        <v/>
      </c>
      <c r="K17" s="598" t="str">
        <f t="shared" si="4"/>
        <v/>
      </c>
      <c r="L17" s="1">
        <f>A17</f>
        <v>0</v>
      </c>
      <c r="M17" s="1" t="str">
        <f>J17</f>
        <v/>
      </c>
      <c r="N17" s="1">
        <f>A18</f>
        <v>0</v>
      </c>
      <c r="O17" s="407">
        <f>H17</f>
        <v>0</v>
      </c>
      <c r="P17" s="268" t="str">
        <f>I17</f>
        <v/>
      </c>
    </row>
    <row r="18" spans="1:16" s="266" customFormat="1" ht="50.25" customHeight="1">
      <c r="A18" s="444"/>
      <c r="B18" s="613"/>
      <c r="C18" s="629"/>
      <c r="D18" s="615"/>
      <c r="E18" s="600"/>
      <c r="F18" s="629"/>
      <c r="G18" s="632"/>
      <c r="H18" s="602"/>
      <c r="I18" s="604"/>
      <c r="J18" s="597"/>
      <c r="K18" s="598"/>
      <c r="M18" s="1"/>
    </row>
    <row r="19" spans="1:16" s="266" customFormat="1" ht="36.75" customHeight="1">
      <c r="A19" s="340"/>
      <c r="B19" s="612"/>
      <c r="C19" s="630"/>
      <c r="D19" s="614" t="str">
        <f t="shared" ref="D19" si="8">IF(B19="","",INT(B19*$T$6/1000)*1000)</f>
        <v/>
      </c>
      <c r="E19" s="599" t="str">
        <f t="shared" ref="E19" si="9">IF(B19="","",IF(OR(A20=$A$41,A20=$A$43),MIN(D19,$E$32),MIN(D19,$E$33)))</f>
        <v/>
      </c>
      <c r="F19" s="630"/>
      <c r="G19" s="632"/>
      <c r="H19" s="601"/>
      <c r="I19" s="603" t="str">
        <f t="shared" ref="I19" si="10">IF(B19="","",IF(A20="","機器の区分が選択されていません",E19*H19))</f>
        <v/>
      </c>
      <c r="J19" s="597" t="str">
        <f>IF(A20="","",IF(A20="Ｂ.その他の機器","Ｂ","Ａ"))</f>
        <v/>
      </c>
      <c r="K19" s="598" t="str">
        <f t="shared" ref="K19" si="11">IF(B19="","",B19*H19)</f>
        <v/>
      </c>
      <c r="L19" s="1">
        <f>A19</f>
        <v>0</v>
      </c>
      <c r="M19" s="1" t="str">
        <f>J19</f>
        <v/>
      </c>
      <c r="N19" s="1">
        <f>A20</f>
        <v>0</v>
      </c>
      <c r="O19" s="407">
        <f>H19</f>
        <v>0</v>
      </c>
      <c r="P19" s="268" t="str">
        <f>I19</f>
        <v/>
      </c>
    </row>
    <row r="20" spans="1:16" s="266" customFormat="1" ht="50.25" customHeight="1">
      <c r="A20" s="444"/>
      <c r="B20" s="613"/>
      <c r="C20" s="630"/>
      <c r="D20" s="615"/>
      <c r="E20" s="600"/>
      <c r="F20" s="630"/>
      <c r="G20" s="632"/>
      <c r="H20" s="602"/>
      <c r="I20" s="604"/>
      <c r="J20" s="597"/>
      <c r="K20" s="598"/>
      <c r="M20" s="1"/>
    </row>
    <row r="21" spans="1:16" s="266" customFormat="1" ht="36.75" customHeight="1">
      <c r="A21" s="340"/>
      <c r="B21" s="612"/>
      <c r="C21" s="630"/>
      <c r="D21" s="614" t="str">
        <f t="shared" ref="D21" si="12">IF(B21="","",INT(B21*$T$6/1000)*1000)</f>
        <v/>
      </c>
      <c r="E21" s="599" t="str">
        <f t="shared" ref="E21" si="13">IF(B21="","",IF(OR(A22=$A$41,A22=$A$43),MIN(D21,$E$32),MIN(D21,$E$33)))</f>
        <v/>
      </c>
      <c r="F21" s="630"/>
      <c r="G21" s="632"/>
      <c r="H21" s="601"/>
      <c r="I21" s="603" t="str">
        <f t="shared" ref="I21" si="14">IF(B21="","",IF(A22="","機器の区分が選択されていません",E21*H21))</f>
        <v/>
      </c>
      <c r="J21" s="597" t="str">
        <f>IF(A22="","",IF(A22="Ｂ.その他の機器","Ｂ","Ａ"))</f>
        <v/>
      </c>
      <c r="K21" s="598" t="str">
        <f t="shared" ref="K21" si="15">IF(B21="","",B21*H21)</f>
        <v/>
      </c>
      <c r="L21" s="1">
        <f>A21</f>
        <v>0</v>
      </c>
      <c r="M21" s="1" t="str">
        <f>J21</f>
        <v/>
      </c>
      <c r="N21" s="1">
        <f>A22</f>
        <v>0</v>
      </c>
      <c r="O21" s="407">
        <f>H21</f>
        <v>0</v>
      </c>
      <c r="P21" s="268" t="str">
        <f>I21</f>
        <v/>
      </c>
    </row>
    <row r="22" spans="1:16" s="266" customFormat="1" ht="50.25" customHeight="1">
      <c r="A22" s="444"/>
      <c r="B22" s="613"/>
      <c r="C22" s="630"/>
      <c r="D22" s="615"/>
      <c r="E22" s="600"/>
      <c r="F22" s="630"/>
      <c r="G22" s="632"/>
      <c r="H22" s="602"/>
      <c r="I22" s="604"/>
      <c r="J22" s="597"/>
      <c r="K22" s="598"/>
      <c r="M22" s="1"/>
    </row>
    <row r="23" spans="1:16" s="266" customFormat="1" ht="36.75" customHeight="1">
      <c r="A23" s="340"/>
      <c r="B23" s="612"/>
      <c r="C23" s="629"/>
      <c r="D23" s="614" t="str">
        <f t="shared" ref="D23" si="16">IF(B23="","",INT(B23*$T$6/1000)*1000)</f>
        <v/>
      </c>
      <c r="E23" s="599" t="str">
        <f t="shared" ref="E23" si="17">IF(B23="","",IF(OR(A24=$A$41,A24=$A$43),MIN(D23,$E$32),MIN(D23,$E$33)))</f>
        <v/>
      </c>
      <c r="F23" s="629"/>
      <c r="G23" s="632"/>
      <c r="H23" s="601"/>
      <c r="I23" s="603" t="str">
        <f t="shared" ref="I23" si="18">IF(B23="","",IF(A24="","機器の区分が選択されていません",E23*H23))</f>
        <v/>
      </c>
      <c r="J23" s="597" t="str">
        <f>IF(A24="","",IF(A24="Ｂ.その他の機器","Ｂ","Ａ"))</f>
        <v/>
      </c>
      <c r="K23" s="598" t="str">
        <f t="shared" ref="K23" si="19">IF(B23="","",B23*H23)</f>
        <v/>
      </c>
      <c r="L23" s="1">
        <f>A23</f>
        <v>0</v>
      </c>
      <c r="M23" s="1" t="str">
        <f>J23</f>
        <v/>
      </c>
      <c r="N23" s="1">
        <f>A24</f>
        <v>0</v>
      </c>
      <c r="O23" s="407">
        <f>H23</f>
        <v>0</v>
      </c>
      <c r="P23" s="268" t="str">
        <f>I23</f>
        <v/>
      </c>
    </row>
    <row r="24" spans="1:16" s="266" customFormat="1" ht="50.25" customHeight="1">
      <c r="A24" s="444"/>
      <c r="B24" s="613"/>
      <c r="C24" s="629"/>
      <c r="D24" s="615"/>
      <c r="E24" s="600"/>
      <c r="F24" s="629"/>
      <c r="G24" s="632"/>
      <c r="H24" s="602"/>
      <c r="I24" s="604"/>
      <c r="J24" s="597"/>
      <c r="K24" s="598"/>
      <c r="M24" s="1"/>
    </row>
    <row r="25" spans="1:16" s="266" customFormat="1" ht="36" customHeight="1">
      <c r="A25" s="341"/>
      <c r="B25" s="612"/>
      <c r="C25" s="629"/>
      <c r="D25" s="614" t="str">
        <f t="shared" ref="D25" si="20">IF(B25="","",INT(B25*$T$6/1000)*1000)</f>
        <v/>
      </c>
      <c r="E25" s="599" t="str">
        <f t="shared" ref="E25" si="21">IF(B25="","",IF(OR(A26=$A$41,A26=$A$43),MIN(D25,$E$32),MIN(D25,$E$33)))</f>
        <v/>
      </c>
      <c r="F25" s="629"/>
      <c r="G25" s="632"/>
      <c r="H25" s="601"/>
      <c r="I25" s="603" t="str">
        <f t="shared" ref="I25" si="22">IF(B25="","",IF(A26="","機器の区分が選択されていません",E25*H25))</f>
        <v/>
      </c>
      <c r="J25" s="597" t="str">
        <f>IF(A26="","",IF(A26="Ｂ.その他の機器","Ｂ","Ａ"))</f>
        <v/>
      </c>
      <c r="K25" s="598" t="str">
        <f>IF(B25="","",B25*H25)</f>
        <v/>
      </c>
      <c r="L25" s="1">
        <f>A25</f>
        <v>0</v>
      </c>
      <c r="M25" s="1" t="str">
        <f>J25</f>
        <v/>
      </c>
      <c r="N25" s="1">
        <f>A26</f>
        <v>0</v>
      </c>
      <c r="O25" s="407">
        <f>H25</f>
        <v>0</v>
      </c>
      <c r="P25" s="268" t="str">
        <f>I25</f>
        <v/>
      </c>
    </row>
    <row r="26" spans="1:16" s="266" customFormat="1" ht="50.25" customHeight="1" thickBot="1">
      <c r="A26" s="445"/>
      <c r="B26" s="635"/>
      <c r="C26" s="631"/>
      <c r="D26" s="628"/>
      <c r="E26" s="600"/>
      <c r="F26" s="631"/>
      <c r="G26" s="633"/>
      <c r="H26" s="645"/>
      <c r="I26" s="604"/>
      <c r="J26" s="597"/>
      <c r="K26" s="598"/>
      <c r="M26" s="1"/>
    </row>
    <row r="27" spans="1:16" ht="36" customHeight="1" thickBot="1">
      <c r="A27" s="616" t="s">
        <v>142</v>
      </c>
      <c r="B27" s="617"/>
      <c r="C27" s="617"/>
      <c r="D27" s="617"/>
      <c r="E27" s="617"/>
      <c r="F27" s="617"/>
      <c r="G27" s="618"/>
      <c r="H27" s="309">
        <f>SUM(H11:H26)</f>
        <v>0</v>
      </c>
      <c r="I27" s="310">
        <f>SUM(I11:I26)</f>
        <v>0</v>
      </c>
      <c r="K27" s="407">
        <f>SUM(K11:K26)</f>
        <v>0</v>
      </c>
    </row>
    <row r="28" spans="1:16" s="259" customFormat="1" ht="12" customHeight="1">
      <c r="B28" s="258"/>
      <c r="C28" s="258"/>
      <c r="D28" s="258"/>
      <c r="E28" s="258"/>
      <c r="F28" s="258"/>
      <c r="G28" s="258"/>
      <c r="H28" s="258"/>
      <c r="I28" s="258"/>
      <c r="J28" s="258"/>
    </row>
    <row r="29" spans="1:16" s="267" customFormat="1" ht="18.75" customHeight="1">
      <c r="A29" s="311" t="s">
        <v>20</v>
      </c>
      <c r="B29" s="258"/>
      <c r="C29" s="258"/>
      <c r="D29" s="258"/>
      <c r="E29" s="258"/>
      <c r="F29" s="258"/>
      <c r="K29" s="267" t="s">
        <v>130</v>
      </c>
      <c r="L29" s="267" t="s">
        <v>597</v>
      </c>
      <c r="M29" s="267" t="s">
        <v>596</v>
      </c>
    </row>
    <row r="30" spans="1:16" s="259" customFormat="1" ht="18.75" customHeight="1">
      <c r="A30" s="311" t="s">
        <v>143</v>
      </c>
      <c r="B30" s="258"/>
      <c r="C30" s="258"/>
      <c r="D30" s="258"/>
      <c r="E30" s="312"/>
      <c r="F30" s="258"/>
      <c r="J30" s="259" t="s">
        <v>594</v>
      </c>
      <c r="K30" s="409">
        <f>SUMIF($J$11:$J$26,"Ａ",$H$11:$H$26)</f>
        <v>0</v>
      </c>
      <c r="L30" s="409">
        <f>SUMIF($J$11:$J$26,"Ａ",$K$11:$K$26)</f>
        <v>0</v>
      </c>
      <c r="M30" s="409">
        <f>SUMIF($J$11:$J$26,"Ａ",$I$11:$I$26)</f>
        <v>0</v>
      </c>
    </row>
    <row r="31" spans="1:16" s="259" customFormat="1" ht="15" customHeight="1">
      <c r="A31" s="311"/>
      <c r="B31" s="619" t="s">
        <v>144</v>
      </c>
      <c r="C31" s="620"/>
      <c r="D31" s="621"/>
      <c r="E31" s="313" t="s">
        <v>11</v>
      </c>
      <c r="F31" s="314"/>
      <c r="G31" s="606" t="str">
        <f>IF(H27&gt;G11,"申請台数が限度台数を超過しています","")</f>
        <v/>
      </c>
      <c r="H31" s="607"/>
      <c r="J31" s="259" t="s">
        <v>595</v>
      </c>
      <c r="K31" s="409">
        <f>SUMIF($J$11:$J$26,"Ｂ",$H$11:$H$26)</f>
        <v>0</v>
      </c>
      <c r="L31" s="409">
        <f>SUMIF($J$11:$J$26,"Ｂ",$K$11:$K$26)</f>
        <v>0</v>
      </c>
      <c r="M31" s="409">
        <f>SUMIF($J$11:$J$26,"Ｂ",$I$11:$I$26)</f>
        <v>0</v>
      </c>
    </row>
    <row r="32" spans="1:16" s="259" customFormat="1" ht="31.5" customHeight="1">
      <c r="A32" s="311"/>
      <c r="B32" s="622" t="s">
        <v>620</v>
      </c>
      <c r="C32" s="623"/>
      <c r="D32" s="624"/>
      <c r="E32" s="315">
        <v>1000000</v>
      </c>
      <c r="F32" s="314"/>
      <c r="G32" s="608"/>
      <c r="H32" s="609"/>
      <c r="K32" s="410">
        <f>SUM(K30:K31)</f>
        <v>0</v>
      </c>
      <c r="L32" s="410">
        <f t="shared" ref="L32:M32" si="23">SUM(L30:L31)</f>
        <v>0</v>
      </c>
      <c r="M32" s="410">
        <f t="shared" si="23"/>
        <v>0</v>
      </c>
    </row>
    <row r="33" spans="1:8" s="259" customFormat="1" ht="15" customHeight="1">
      <c r="A33" s="311"/>
      <c r="B33" s="625" t="s">
        <v>145</v>
      </c>
      <c r="C33" s="626"/>
      <c r="D33" s="627"/>
      <c r="E33" s="316">
        <v>300000</v>
      </c>
      <c r="F33" s="314"/>
      <c r="G33" s="610"/>
      <c r="H33" s="611"/>
    </row>
    <row r="34" spans="1:8" s="259" customFormat="1" ht="18.75" customHeight="1">
      <c r="A34" s="311" t="s">
        <v>146</v>
      </c>
      <c r="B34" s="258"/>
      <c r="C34" s="258"/>
      <c r="D34" s="258"/>
      <c r="E34" s="317"/>
      <c r="F34" s="258"/>
    </row>
    <row r="35" spans="1:8" s="259" customFormat="1" ht="14.25">
      <c r="A35" s="458" t="s">
        <v>621</v>
      </c>
      <c r="B35" s="258"/>
      <c r="C35" s="258"/>
      <c r="D35" s="258"/>
      <c r="E35" s="258"/>
      <c r="F35" s="258"/>
    </row>
    <row r="36" spans="1:8" s="259" customFormat="1" ht="18.75" customHeight="1"/>
    <row r="37" spans="1:8" s="259" customFormat="1"/>
    <row r="41" spans="1:8">
      <c r="A41" s="1" t="s">
        <v>668</v>
      </c>
      <c r="B41" s="268"/>
    </row>
    <row r="42" spans="1:8">
      <c r="A42" s="1" t="s">
        <v>669</v>
      </c>
    </row>
    <row r="43" spans="1:8">
      <c r="A43" s="1" t="s">
        <v>670</v>
      </c>
    </row>
  </sheetData>
  <sheetProtection algorithmName="SHA-512" hashValue="oXtE6KUnMGuw6IZ06o2DDxzv5+ct+Zx0DdvTYkWdP6FCVrO0+xKo0/1XXlmD8LXhr2ZsnnIXajBz7yaiC2KCNg==" saltValue="Dyw4bm90/2Won9ejfXUNGg==" spinCount="100000" sheet="1" selectLockedCells="1"/>
  <dataConsolidate/>
  <mergeCells count="77">
    <mergeCell ref="B15:B16"/>
    <mergeCell ref="D15:D16"/>
    <mergeCell ref="B17:B18"/>
    <mergeCell ref="D17:D18"/>
    <mergeCell ref="C10:C26"/>
    <mergeCell ref="D11:D12"/>
    <mergeCell ref="D23:D24"/>
    <mergeCell ref="B21:B22"/>
    <mergeCell ref="D21:D22"/>
    <mergeCell ref="B19:B20"/>
    <mergeCell ref="D19:D20"/>
    <mergeCell ref="I23:I24"/>
    <mergeCell ref="I25:I26"/>
    <mergeCell ref="E11:E12"/>
    <mergeCell ref="E23:E24"/>
    <mergeCell ref="E25:E26"/>
    <mergeCell ref="H11:H12"/>
    <mergeCell ref="H23:H24"/>
    <mergeCell ref="H25:H26"/>
    <mergeCell ref="E15:E16"/>
    <mergeCell ref="H15:H16"/>
    <mergeCell ref="I15:I16"/>
    <mergeCell ref="I13:I14"/>
    <mergeCell ref="E17:E18"/>
    <mergeCell ref="H17:H18"/>
    <mergeCell ref="I17:I18"/>
    <mergeCell ref="E21:E22"/>
    <mergeCell ref="A2:I2"/>
    <mergeCell ref="A7:A9"/>
    <mergeCell ref="B7:B8"/>
    <mergeCell ref="C7:C8"/>
    <mergeCell ref="E7:E8"/>
    <mergeCell ref="F7:F8"/>
    <mergeCell ref="H7:H8"/>
    <mergeCell ref="I7:I8"/>
    <mergeCell ref="H5:I5"/>
    <mergeCell ref="H3:I3"/>
    <mergeCell ref="H4:I4"/>
    <mergeCell ref="G31:H33"/>
    <mergeCell ref="B13:B14"/>
    <mergeCell ref="D13:D14"/>
    <mergeCell ref="E13:E14"/>
    <mergeCell ref="H13:H14"/>
    <mergeCell ref="A27:G27"/>
    <mergeCell ref="B31:D31"/>
    <mergeCell ref="B32:D32"/>
    <mergeCell ref="B33:D33"/>
    <mergeCell ref="D25:D26"/>
    <mergeCell ref="F11:F26"/>
    <mergeCell ref="G11:G26"/>
    <mergeCell ref="B11:B12"/>
    <mergeCell ref="B23:B24"/>
    <mergeCell ref="B25:B26"/>
    <mergeCell ref="H21:H22"/>
    <mergeCell ref="I21:I22"/>
    <mergeCell ref="J9:J10"/>
    <mergeCell ref="K9:K10"/>
    <mergeCell ref="J21:J22"/>
    <mergeCell ref="I11:I12"/>
    <mergeCell ref="E19:E20"/>
    <mergeCell ref="H19:H20"/>
    <mergeCell ref="I19:I20"/>
    <mergeCell ref="J17:J18"/>
    <mergeCell ref="J19:J20"/>
    <mergeCell ref="J23:J24"/>
    <mergeCell ref="J25:J26"/>
    <mergeCell ref="K11:K12"/>
    <mergeCell ref="K13:K14"/>
    <mergeCell ref="K15:K16"/>
    <mergeCell ref="K17:K18"/>
    <mergeCell ref="K19:K20"/>
    <mergeCell ref="K21:K22"/>
    <mergeCell ref="K23:K24"/>
    <mergeCell ref="K25:K26"/>
    <mergeCell ref="J11:J12"/>
    <mergeCell ref="J13:J14"/>
    <mergeCell ref="J15:J16"/>
  </mergeCells>
  <phoneticPr fontId="12"/>
  <dataValidations count="3">
    <dataValidation type="whole" imeMode="halfAlpha" allowBlank="1" showInputMessage="1" showErrorMessage="1" error="数字のみ入力してください。" sqref="H11:H26" xr:uid="{00000000-0002-0000-0500-000000000000}">
      <formula1>1</formula1>
      <formula2>1000</formula2>
    </dataValidation>
    <dataValidation type="whole" imeMode="halfAlpha" allowBlank="1" showInputMessage="1" showErrorMessage="1" error="数字のみ入力してください。" sqref="B11:B26" xr:uid="{00000000-0002-0000-0500-000001000000}">
      <formula1>1</formula1>
      <formula2>99999999</formula2>
    </dataValidation>
    <dataValidation type="list" allowBlank="1" showInputMessage="1" showErrorMessage="1" sqref="A12 A22 A26 A16 A14 A24 A18 A20" xr:uid="{00000000-0002-0000-0500-000002000000}">
      <formula1>$A$41:$A$43</formula1>
    </dataValidation>
  </dataValidations>
  <printOptions horizontalCentered="1"/>
  <pageMargins left="0.70866141732283472" right="0.70866141732283472" top="0.35433070866141736" bottom="0.35433070866141736" header="0.31496062992125984" footer="0.31496062992125984"/>
  <pageSetup paperSize="9" scale="59"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2" id="{94044FDE-FED6-415B-866C-FE0A490CED4B}">
            <xm:f>OR(B_補助要件適合確認シート!$D$5="○",B_補助要件適合確認シート!$D$6="○")</xm:f>
            <x14:dxf>
              <fill>
                <patternFill>
                  <bgColor rgb="FFFFFF99"/>
                </patternFill>
              </fill>
            </x14:dxf>
          </x14:cfRule>
          <xm:sqref>A10:A11 B11:B26 H11:H26 A13 A15 A17 A19 A21 A23 A25</xm:sqref>
        </x14:conditionalFormatting>
        <x14:conditionalFormatting xmlns:xm="http://schemas.microsoft.com/office/excel/2006/main">
          <x14:cfRule type="expression" priority="1" id="{7F9256F2-E1B8-4AD6-9A81-85303F240398}">
            <xm:f>OR(B_補助要件適合確認シート!$D$5="○",B_補助要件適合確認シート!$D$6="○")</xm:f>
            <x14:dxf>
              <fill>
                <patternFill>
                  <bgColor rgb="FFFFC000"/>
                </patternFill>
              </fill>
            </x14:dxf>
          </x14:cfRule>
          <xm:sqref>A12 A14 A16 A18 A20 A22 A24 A26</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6C2F53-1F88-4C8E-88D4-5022FF16A2B2}">
  <sheetPr>
    <pageSetUpPr fitToPage="1"/>
  </sheetPr>
  <dimension ref="A1:J24"/>
  <sheetViews>
    <sheetView view="pageBreakPreview" zoomScale="60" zoomScaleNormal="100" workbookViewId="0">
      <selection activeCell="A12" sqref="A12"/>
    </sheetView>
  </sheetViews>
  <sheetFormatPr defaultRowHeight="13.5"/>
  <cols>
    <col min="1" max="7" width="18.75" style="1" customWidth="1"/>
    <col min="8" max="9" width="13.25" style="1" hidden="1" customWidth="1"/>
    <col min="10" max="10" width="10.5" style="1" hidden="1" customWidth="1"/>
    <col min="11" max="11" width="0" style="1" hidden="1" customWidth="1"/>
    <col min="12" max="16384" width="9" style="1"/>
  </cols>
  <sheetData>
    <row r="1" spans="1:10" ht="18.75" customHeight="1">
      <c r="A1" s="258" t="s">
        <v>147</v>
      </c>
      <c r="B1" s="259"/>
      <c r="C1" s="259"/>
      <c r="D1" s="259"/>
      <c r="E1" s="259"/>
      <c r="F1" s="259"/>
      <c r="G1" s="259"/>
      <c r="H1" s="1" t="s">
        <v>496</v>
      </c>
      <c r="I1" s="1" t="s">
        <v>496</v>
      </c>
      <c r="J1" s="1" t="s">
        <v>496</v>
      </c>
    </row>
    <row r="2" spans="1:10" ht="30" customHeight="1">
      <c r="A2" s="636" t="s">
        <v>125</v>
      </c>
      <c r="B2" s="636"/>
      <c r="C2" s="636"/>
      <c r="D2" s="636"/>
      <c r="E2" s="636"/>
      <c r="F2" s="636"/>
      <c r="G2" s="636"/>
      <c r="H2" s="179"/>
      <c r="I2" s="179"/>
      <c r="J2" s="1" t="s">
        <v>10</v>
      </c>
    </row>
    <row r="3" spans="1:10" ht="12.75" customHeight="1">
      <c r="A3" s="262"/>
      <c r="B3" s="262"/>
      <c r="C3" s="262"/>
      <c r="D3" s="262"/>
      <c r="E3" s="262"/>
      <c r="F3" s="262"/>
      <c r="G3" s="262"/>
      <c r="H3" s="179"/>
      <c r="I3" s="179"/>
      <c r="J3" s="1">
        <v>0.8</v>
      </c>
    </row>
    <row r="4" spans="1:10" ht="18.75">
      <c r="A4" s="262"/>
      <c r="B4" s="262"/>
      <c r="C4" s="262"/>
      <c r="D4" s="262"/>
      <c r="E4" s="263" t="s">
        <v>18</v>
      </c>
      <c r="F4" s="647">
        <f>A_基本情報入力シート!D20</f>
        <v>0</v>
      </c>
      <c r="G4" s="647"/>
      <c r="H4" s="179"/>
      <c r="I4" s="179"/>
    </row>
    <row r="5" spans="1:10" ht="18.75">
      <c r="A5" s="262"/>
      <c r="B5" s="262"/>
      <c r="C5" s="262"/>
      <c r="D5" s="262"/>
      <c r="E5" s="263" t="s">
        <v>7</v>
      </c>
      <c r="F5" s="647">
        <f>A_基本情報入力シート!D19</f>
        <v>0</v>
      </c>
      <c r="G5" s="647"/>
      <c r="H5" s="179"/>
      <c r="I5" s="179"/>
    </row>
    <row r="6" spans="1:10" ht="18.75">
      <c r="A6" s="262"/>
      <c r="B6" s="262"/>
      <c r="C6" s="262"/>
      <c r="D6" s="262"/>
      <c r="E6" s="263" t="s">
        <v>8</v>
      </c>
      <c r="F6" s="648">
        <f>A_基本情報入力シート!D24</f>
        <v>0</v>
      </c>
      <c r="G6" s="648"/>
      <c r="H6" s="179"/>
      <c r="I6" s="179"/>
    </row>
    <row r="7" spans="1:10" ht="18.75" customHeight="1">
      <c r="A7" s="446" t="s">
        <v>502</v>
      </c>
      <c r="B7" s="258"/>
      <c r="C7" s="258"/>
      <c r="D7" s="258"/>
      <c r="E7" s="258"/>
      <c r="F7" s="258"/>
      <c r="G7" s="258"/>
    </row>
    <row r="8" spans="1:10" s="181" customFormat="1" ht="60" customHeight="1">
      <c r="A8" s="649" t="s">
        <v>9</v>
      </c>
      <c r="B8" s="649" t="s">
        <v>362</v>
      </c>
      <c r="C8" s="649" t="s">
        <v>10</v>
      </c>
      <c r="D8" s="318" t="s">
        <v>363</v>
      </c>
      <c r="E8" s="649" t="s">
        <v>364</v>
      </c>
      <c r="F8" s="649" t="s">
        <v>11</v>
      </c>
      <c r="G8" s="649" t="s">
        <v>12</v>
      </c>
      <c r="H8" s="180"/>
      <c r="I8" s="180"/>
    </row>
    <row r="9" spans="1:10" s="181" customFormat="1" ht="16.5" customHeight="1">
      <c r="A9" s="638"/>
      <c r="B9" s="638"/>
      <c r="C9" s="638"/>
      <c r="D9" s="305" t="s">
        <v>365</v>
      </c>
      <c r="E9" s="638"/>
      <c r="F9" s="638"/>
      <c r="G9" s="638"/>
      <c r="H9" s="180"/>
      <c r="I9" s="180"/>
    </row>
    <row r="10" spans="1:10" ht="15" customHeight="1">
      <c r="A10" s="650"/>
      <c r="B10" s="319" t="s">
        <v>134</v>
      </c>
      <c r="C10" s="319" t="s">
        <v>135</v>
      </c>
      <c r="D10" s="319" t="s">
        <v>19</v>
      </c>
      <c r="E10" s="319" t="s">
        <v>366</v>
      </c>
      <c r="F10" s="319" t="s">
        <v>367</v>
      </c>
      <c r="G10" s="319" t="s">
        <v>138</v>
      </c>
    </row>
    <row r="11" spans="1:10" ht="15" customHeight="1">
      <c r="A11" s="320"/>
      <c r="B11" s="321" t="s">
        <v>0</v>
      </c>
      <c r="C11" s="321"/>
      <c r="D11" s="321" t="s">
        <v>0</v>
      </c>
      <c r="E11" s="321" t="s">
        <v>6</v>
      </c>
      <c r="F11" s="321" t="s">
        <v>0</v>
      </c>
      <c r="G11" s="321" t="s">
        <v>0</v>
      </c>
    </row>
    <row r="12" spans="1:10" ht="75" customHeight="1">
      <c r="A12" s="359"/>
      <c r="B12" s="360"/>
      <c r="C12" s="322" t="s">
        <v>500</v>
      </c>
      <c r="D12" s="323">
        <f>ROUNDDOWN(B12*J3,-3)</f>
        <v>0</v>
      </c>
      <c r="E12" s="324" t="str">
        <f>IF(B_補助要件適合確認シート!D16="","－",B_補助要件適合確認シート!D16)</f>
        <v>－</v>
      </c>
      <c r="F12" s="323">
        <f>IF(OR(B_補助要件適合確認シート!$D$15="いいえ",E12="－"),
    'F_１－２（２）'!$I$17,
    IF(E12&gt;=31, 'F_１－２（２）'!$H$20,
        IF(E12&gt;=21, 'F_１－２（２）'!$H$19,
            IF(E12&gt;=11, 'F_１－２（２）'!$H$18,
                'F_１－２（２）'!$H$17
            )
        )
    )
)</f>
        <v>2500000</v>
      </c>
      <c r="G12" s="323">
        <f>IF(D12&lt;F12,D12,F12)</f>
        <v>0</v>
      </c>
    </row>
    <row r="13" spans="1:10" s="182" customFormat="1" ht="18.75" customHeight="1">
      <c r="A13" s="311" t="s">
        <v>20</v>
      </c>
      <c r="B13" s="258"/>
      <c r="C13" s="258"/>
      <c r="D13" s="258"/>
      <c r="E13" s="258"/>
      <c r="F13" s="258"/>
      <c r="G13" s="267"/>
    </row>
    <row r="14" spans="1:10" s="182" customFormat="1" ht="18.75" customHeight="1">
      <c r="A14" s="311" t="s">
        <v>368</v>
      </c>
      <c r="B14" s="258"/>
      <c r="C14" s="258"/>
      <c r="D14" s="258"/>
      <c r="E14" s="258"/>
      <c r="F14" s="258"/>
      <c r="G14" s="267"/>
    </row>
    <row r="15" spans="1:10" ht="18.75" customHeight="1">
      <c r="A15" s="311" t="s">
        <v>369</v>
      </c>
      <c r="B15" s="258"/>
      <c r="C15" s="258"/>
      <c r="D15" s="258"/>
      <c r="E15" s="258"/>
      <c r="F15" s="258"/>
      <c r="G15" s="259"/>
      <c r="H15" s="1" t="s">
        <v>513</v>
      </c>
      <c r="I15" s="1" t="s">
        <v>514</v>
      </c>
    </row>
    <row r="16" spans="1:10" ht="14.25">
      <c r="A16" s="311"/>
      <c r="B16" s="325" t="s">
        <v>370</v>
      </c>
      <c r="C16" s="325" t="s">
        <v>11</v>
      </c>
      <c r="D16" s="326"/>
      <c r="E16" s="258"/>
      <c r="F16" s="258"/>
      <c r="G16" s="259"/>
      <c r="H16" s="190" t="s">
        <v>426</v>
      </c>
      <c r="I16" s="192" t="s">
        <v>425</v>
      </c>
    </row>
    <row r="17" spans="1:10" ht="14.25">
      <c r="A17" s="311"/>
      <c r="B17" s="325" t="s">
        <v>371</v>
      </c>
      <c r="C17" s="327">
        <v>1000000</v>
      </c>
      <c r="D17" s="328"/>
      <c r="E17" s="258"/>
      <c r="F17" s="258"/>
      <c r="G17" s="259"/>
      <c r="H17" s="191">
        <v>1000000</v>
      </c>
      <c r="I17" s="191">
        <v>2500000</v>
      </c>
      <c r="J17" s="365"/>
    </row>
    <row r="18" spans="1:10" ht="14.25">
      <c r="A18" s="311"/>
      <c r="B18" s="325" t="s">
        <v>372</v>
      </c>
      <c r="C18" s="327">
        <v>1500000</v>
      </c>
      <c r="D18" s="328"/>
      <c r="E18" s="258"/>
      <c r="F18" s="258"/>
      <c r="G18" s="259"/>
      <c r="H18" s="191">
        <v>1500000</v>
      </c>
    </row>
    <row r="19" spans="1:10" ht="14.25">
      <c r="A19" s="311"/>
      <c r="B19" s="325" t="s">
        <v>373</v>
      </c>
      <c r="C19" s="327">
        <v>2000000</v>
      </c>
      <c r="D19" s="328"/>
      <c r="E19" s="258"/>
      <c r="F19" s="258"/>
      <c r="G19" s="259"/>
      <c r="H19" s="191">
        <v>2000000</v>
      </c>
    </row>
    <row r="20" spans="1:10" ht="14.25">
      <c r="A20" s="311"/>
      <c r="B20" s="325" t="s">
        <v>374</v>
      </c>
      <c r="C20" s="327">
        <v>2500000</v>
      </c>
      <c r="D20" s="328"/>
      <c r="E20" s="258"/>
      <c r="F20" s="258"/>
      <c r="G20" s="259"/>
      <c r="H20" s="191">
        <v>2500000</v>
      </c>
    </row>
    <row r="21" spans="1:10" ht="13.5" customHeight="1">
      <c r="A21" s="311" t="s">
        <v>375</v>
      </c>
      <c r="B21" s="326"/>
      <c r="C21" s="328"/>
      <c r="D21" s="328"/>
      <c r="E21" s="258"/>
      <c r="F21" s="258"/>
      <c r="G21" s="259"/>
    </row>
    <row r="22" spans="1:10" ht="14.25">
      <c r="A22" s="311" t="s">
        <v>503</v>
      </c>
      <c r="B22" s="326"/>
      <c r="C22" s="328"/>
      <c r="D22" s="328"/>
      <c r="E22" s="258"/>
      <c r="F22" s="258"/>
      <c r="G22" s="259"/>
    </row>
    <row r="23" spans="1:10" ht="18.75" customHeight="1">
      <c r="A23" s="311" t="s">
        <v>376</v>
      </c>
      <c r="B23" s="258"/>
      <c r="C23" s="258"/>
      <c r="D23" s="258"/>
      <c r="E23" s="258"/>
      <c r="F23" s="258"/>
      <c r="G23" s="259"/>
    </row>
    <row r="24" spans="1:10">
      <c r="A24" s="2"/>
    </row>
  </sheetData>
  <sheetProtection algorithmName="SHA-512" hashValue="FGgi1pUFCRG5HgL5xksKna3tzrNpEtUOaxvfSJB9zmbarm87AZvME3kJEdiyzASUF3ynw+PjGkcEcl3bn2Wf1w==" saltValue="66hcjqw36OJ+rObCZ1AFnA==" spinCount="100000" sheet="1" selectLockedCells="1"/>
  <mergeCells count="10">
    <mergeCell ref="A2:G2"/>
    <mergeCell ref="F4:G4"/>
    <mergeCell ref="F5:G5"/>
    <mergeCell ref="F6:G6"/>
    <mergeCell ref="A8:A10"/>
    <mergeCell ref="B8:B9"/>
    <mergeCell ref="C8:C9"/>
    <mergeCell ref="E8:E9"/>
    <mergeCell ref="F8:F9"/>
    <mergeCell ref="G8:G9"/>
  </mergeCells>
  <phoneticPr fontId="12"/>
  <dataValidations count="1">
    <dataValidation type="whole" allowBlank="1" showInputMessage="1" showErrorMessage="1" sqref="B12" xr:uid="{BA0C00D1-91AA-4FCD-86BC-BE0EB400CA2D}">
      <formula1>1</formula1>
      <formula2>99999999</formula2>
    </dataValidation>
  </dataValidations>
  <printOptions horizontalCentered="1"/>
  <pageMargins left="0.39370078740157483" right="0.35433070866141736" top="1.1023622047244095" bottom="0.55118110236220474" header="0.9055118110236221" footer="0.51181102362204722"/>
  <pageSetup paperSize="9" orientation="landscape"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57" id="{14195372-1179-432C-93AB-EDFFABA97B7F}">
            <xm:f>B_補助要件適合確認シート!$D$14="○"</xm:f>
            <x14:dxf>
              <fill>
                <patternFill>
                  <bgColor rgb="FFFFFF99"/>
                </patternFill>
              </fill>
            </x14:dxf>
          </x14:cfRule>
          <xm:sqref>A12:B12</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K23"/>
  <sheetViews>
    <sheetView view="pageBreakPreview" zoomScale="60" zoomScaleNormal="100" workbookViewId="0">
      <selection activeCell="A12" sqref="A12"/>
    </sheetView>
  </sheetViews>
  <sheetFormatPr defaultRowHeight="13.5"/>
  <cols>
    <col min="1" max="7" width="18.75" style="1" customWidth="1"/>
    <col min="8" max="9" width="13.25" style="1" hidden="1" customWidth="1"/>
    <col min="10" max="10" width="10.5" style="1" hidden="1" customWidth="1"/>
    <col min="11" max="11" width="10.5" style="1" bestFit="1" customWidth="1"/>
    <col min="12" max="16384" width="9" style="1"/>
  </cols>
  <sheetData>
    <row r="1" spans="1:11" ht="18.75" customHeight="1">
      <c r="A1" s="258" t="s">
        <v>377</v>
      </c>
      <c r="B1" s="259"/>
      <c r="C1" s="259"/>
      <c r="D1" s="259"/>
      <c r="E1" s="259"/>
      <c r="F1" s="259"/>
      <c r="G1" s="259"/>
      <c r="H1" s="1" t="s">
        <v>496</v>
      </c>
      <c r="I1" s="1" t="s">
        <v>496</v>
      </c>
      <c r="J1" s="1" t="s">
        <v>496</v>
      </c>
    </row>
    <row r="2" spans="1:11" ht="30" customHeight="1">
      <c r="A2" s="636" t="s">
        <v>125</v>
      </c>
      <c r="B2" s="636"/>
      <c r="C2" s="636"/>
      <c r="D2" s="636"/>
      <c r="E2" s="636"/>
      <c r="F2" s="636"/>
      <c r="G2" s="636"/>
      <c r="H2" s="179"/>
      <c r="I2" s="179"/>
      <c r="J2" s="1" t="s">
        <v>10</v>
      </c>
    </row>
    <row r="3" spans="1:11" ht="12.75" customHeight="1">
      <c r="A3" s="262"/>
      <c r="B3" s="262"/>
      <c r="C3" s="262"/>
      <c r="D3" s="262"/>
      <c r="E3" s="262"/>
      <c r="F3" s="262"/>
      <c r="G3" s="262"/>
      <c r="H3" s="179"/>
      <c r="I3" s="179"/>
      <c r="J3" s="1">
        <v>0.8</v>
      </c>
    </row>
    <row r="4" spans="1:11" ht="18.75">
      <c r="A4" s="262"/>
      <c r="B4" s="262"/>
      <c r="C4" s="262"/>
      <c r="D4" s="262"/>
      <c r="E4" s="263" t="s">
        <v>18</v>
      </c>
      <c r="F4" s="647">
        <f>A_基本情報入力シート!D20</f>
        <v>0</v>
      </c>
      <c r="G4" s="647"/>
      <c r="H4" s="179"/>
      <c r="I4" s="179"/>
    </row>
    <row r="5" spans="1:11" ht="18.75">
      <c r="A5" s="262"/>
      <c r="B5" s="262"/>
      <c r="C5" s="262"/>
      <c r="D5" s="262"/>
      <c r="E5" s="263" t="s">
        <v>7</v>
      </c>
      <c r="F5" s="647">
        <f>A_基本情報入力シート!D19</f>
        <v>0</v>
      </c>
      <c r="G5" s="647"/>
      <c r="H5" s="179"/>
      <c r="I5" s="179"/>
    </row>
    <row r="6" spans="1:11" ht="18.75">
      <c r="A6" s="262"/>
      <c r="B6" s="262"/>
      <c r="C6" s="262"/>
      <c r="D6" s="262"/>
      <c r="E6" s="263" t="s">
        <v>8</v>
      </c>
      <c r="F6" s="648">
        <f>A_基本情報入力シート!D24</f>
        <v>0</v>
      </c>
      <c r="G6" s="648"/>
      <c r="H6" s="179"/>
      <c r="I6" s="179"/>
    </row>
    <row r="7" spans="1:11" ht="18.75" customHeight="1">
      <c r="A7" s="258" t="s">
        <v>361</v>
      </c>
      <c r="B7" s="258"/>
      <c r="C7" s="258"/>
      <c r="D7" s="258"/>
      <c r="E7" s="258"/>
      <c r="F7" s="258"/>
      <c r="G7" s="258"/>
    </row>
    <row r="8" spans="1:11" s="181" customFormat="1" ht="60" customHeight="1">
      <c r="A8" s="649" t="s">
        <v>9</v>
      </c>
      <c r="B8" s="649" t="s">
        <v>362</v>
      </c>
      <c r="C8" s="649" t="s">
        <v>10</v>
      </c>
      <c r="D8" s="318" t="s">
        <v>363</v>
      </c>
      <c r="E8" s="649" t="s">
        <v>364</v>
      </c>
      <c r="F8" s="649" t="s">
        <v>11</v>
      </c>
      <c r="G8" s="649" t="s">
        <v>12</v>
      </c>
      <c r="H8" s="180"/>
      <c r="I8" s="180"/>
    </row>
    <row r="9" spans="1:11" s="181" customFormat="1" ht="16.5" customHeight="1">
      <c r="A9" s="638"/>
      <c r="B9" s="638"/>
      <c r="C9" s="638"/>
      <c r="D9" s="305" t="s">
        <v>365</v>
      </c>
      <c r="E9" s="638"/>
      <c r="F9" s="638"/>
      <c r="G9" s="638"/>
      <c r="H9" s="180"/>
      <c r="I9" s="180"/>
    </row>
    <row r="10" spans="1:11" ht="15" customHeight="1">
      <c r="A10" s="650"/>
      <c r="B10" s="319" t="s">
        <v>134</v>
      </c>
      <c r="C10" s="319" t="s">
        <v>135</v>
      </c>
      <c r="D10" s="319" t="s">
        <v>19</v>
      </c>
      <c r="E10" s="319" t="s">
        <v>366</v>
      </c>
      <c r="F10" s="319" t="s">
        <v>367</v>
      </c>
      <c r="G10" s="319" t="s">
        <v>138</v>
      </c>
    </row>
    <row r="11" spans="1:11" ht="15" customHeight="1">
      <c r="A11" s="320"/>
      <c r="B11" s="321" t="s">
        <v>0</v>
      </c>
      <c r="C11" s="321"/>
      <c r="D11" s="321" t="s">
        <v>0</v>
      </c>
      <c r="E11" s="321" t="s">
        <v>6</v>
      </c>
      <c r="F11" s="321" t="s">
        <v>0</v>
      </c>
      <c r="G11" s="321" t="s">
        <v>0</v>
      </c>
    </row>
    <row r="12" spans="1:11" ht="75" customHeight="1">
      <c r="A12" s="359"/>
      <c r="B12" s="360"/>
      <c r="C12" s="322" t="s">
        <v>500</v>
      </c>
      <c r="D12" s="323">
        <f>ROUNDDOWN(B12*J3,-3)</f>
        <v>0</v>
      </c>
      <c r="E12" s="324" t="str">
        <f>IF(B_補助要件適合確認シート!D21="","－",B_補助要件適合確認シート!D21)</f>
        <v>－</v>
      </c>
      <c r="F12" s="323">
        <f>IF(OR(B_補助要件適合確認シート!$D$20="いいえ",E12="－"),
    'F_１－２（３）'!$I$17,
    IF(E12&gt;=31, 'F_１－２（３）'!$H$20,
        IF(E12&gt;=21, 'F_１－２（３）'!$H$19,
            IF(E12&gt;=11, 'F_１－２（３）'!$H$18,
                'F_１－２（３）'!$H$17
            )
        )
    )
)</f>
        <v>2500000</v>
      </c>
      <c r="G12" s="323">
        <f>IF(D12&lt;F12,D12,F12)</f>
        <v>0</v>
      </c>
    </row>
    <row r="13" spans="1:11" s="182" customFormat="1" ht="18.75" customHeight="1">
      <c r="A13" s="311" t="s">
        <v>20</v>
      </c>
      <c r="B13" s="258"/>
      <c r="C13" s="258"/>
      <c r="D13" s="258"/>
      <c r="E13" s="258"/>
      <c r="F13" s="258"/>
      <c r="G13" s="267"/>
    </row>
    <row r="14" spans="1:11" s="182" customFormat="1" ht="18.75" customHeight="1">
      <c r="A14" s="311" t="s">
        <v>368</v>
      </c>
      <c r="B14" s="258"/>
      <c r="C14" s="258"/>
      <c r="D14" s="258"/>
      <c r="E14" s="258"/>
      <c r="F14" s="258"/>
      <c r="G14" s="267"/>
      <c r="H14" s="182" t="s">
        <v>618</v>
      </c>
    </row>
    <row r="15" spans="1:11" ht="18.75" customHeight="1">
      <c r="A15" s="311" t="s">
        <v>369</v>
      </c>
      <c r="B15" s="258"/>
      <c r="C15" s="258"/>
      <c r="D15" s="258"/>
      <c r="E15" s="258"/>
      <c r="F15" s="258"/>
      <c r="G15" s="259"/>
      <c r="H15" s="1" t="s">
        <v>513</v>
      </c>
      <c r="I15" s="1" t="s">
        <v>514</v>
      </c>
    </row>
    <row r="16" spans="1:11" ht="14.25">
      <c r="A16" s="311"/>
      <c r="B16" s="325" t="s">
        <v>370</v>
      </c>
      <c r="C16" s="325" t="s">
        <v>11</v>
      </c>
      <c r="D16" s="326"/>
      <c r="E16" s="258"/>
      <c r="F16" s="258"/>
      <c r="G16" s="259"/>
      <c r="H16" s="190" t="s">
        <v>426</v>
      </c>
      <c r="I16" s="192" t="s">
        <v>425</v>
      </c>
      <c r="K16" s="365"/>
    </row>
    <row r="17" spans="1:11" ht="14.25">
      <c r="A17" s="311"/>
      <c r="B17" s="325" t="s">
        <v>371</v>
      </c>
      <c r="C17" s="327">
        <v>1000000</v>
      </c>
      <c r="D17" s="328"/>
      <c r="E17" s="258"/>
      <c r="F17" s="258"/>
      <c r="G17" s="259"/>
      <c r="H17" s="191">
        <f>IF(B_補助要件適合確認シート!$D$20="はい",'F_１－２（３）'!C17,0) + IF(B_補助要件適合確認シート!$D$18="はい",150000,0) + IF(B_補助要件適合確認シート!$D$19="はい",50000,0)</f>
        <v>0</v>
      </c>
      <c r="I17" s="191">
        <f>2500000+IF(B_補助要件適合確認シート!$D$18="はい",150000,0)+IF(B_補助要件適合確認シート!$D$19="はい",50000,0)</f>
        <v>2500000</v>
      </c>
      <c r="J17" s="365"/>
      <c r="K17" s="365"/>
    </row>
    <row r="18" spans="1:11" ht="14.25">
      <c r="A18" s="311"/>
      <c r="B18" s="325" t="s">
        <v>372</v>
      </c>
      <c r="C18" s="327">
        <v>1500000</v>
      </c>
      <c r="D18" s="328"/>
      <c r="E18" s="258"/>
      <c r="F18" s="258"/>
      <c r="G18" s="259"/>
      <c r="H18" s="191">
        <f>IF(B_補助要件適合確認シート!$D$20="はい",'F_１－２（３）'!C18,0) + IF(B_補助要件適合確認シート!$D$18="はい",150000,0) + IF(B_補助要件適合確認シート!$D$19="はい",50000,0)</f>
        <v>0</v>
      </c>
      <c r="K18" s="365"/>
    </row>
    <row r="19" spans="1:11" ht="14.25">
      <c r="A19" s="311"/>
      <c r="B19" s="325" t="s">
        <v>373</v>
      </c>
      <c r="C19" s="327">
        <v>2000000</v>
      </c>
      <c r="D19" s="328"/>
      <c r="E19" s="258"/>
      <c r="F19" s="258"/>
      <c r="G19" s="259"/>
      <c r="H19" s="191">
        <f>IF(B_補助要件適合確認シート!$D$20="はい",'F_１－２（３）'!C19,0) + IF(B_補助要件適合確認シート!$D$18="はい",150000,0) + IF(B_補助要件適合確認シート!$D$19="はい",50000,0)</f>
        <v>0</v>
      </c>
      <c r="K19" s="365"/>
    </row>
    <row r="20" spans="1:11" ht="14.25">
      <c r="A20" s="311"/>
      <c r="B20" s="325" t="s">
        <v>374</v>
      </c>
      <c r="C20" s="327">
        <v>2500000</v>
      </c>
      <c r="D20" s="328"/>
      <c r="E20" s="258"/>
      <c r="F20" s="258"/>
      <c r="G20" s="259"/>
      <c r="H20" s="191">
        <f>IF(B_補助要件適合確認シート!$D$20="はい",'F_１－２（３）'!C20,0) + IF(B_補助要件適合確認シート!$D$18="はい",150000,0) + IF(B_補助要件適合確認シート!$D$19="はい",50000,0)</f>
        <v>0</v>
      </c>
      <c r="K20" s="365"/>
    </row>
    <row r="21" spans="1:11" ht="86.25" customHeight="1">
      <c r="A21" s="651" t="s">
        <v>633</v>
      </c>
      <c r="B21" s="651"/>
      <c r="C21" s="651"/>
      <c r="D21" s="651"/>
      <c r="E21" s="651"/>
      <c r="F21" s="651"/>
      <c r="G21" s="651"/>
    </row>
    <row r="22" spans="1:11" ht="18.75" customHeight="1">
      <c r="A22" s="311" t="s">
        <v>376</v>
      </c>
      <c r="B22" s="258"/>
      <c r="C22" s="258"/>
      <c r="D22" s="258"/>
      <c r="E22" s="258"/>
      <c r="F22" s="258"/>
      <c r="G22" s="259"/>
    </row>
    <row r="23" spans="1:11">
      <c r="A23" s="2"/>
    </row>
  </sheetData>
  <sheetProtection algorithmName="SHA-512" hashValue="2Mvjcf1hg9vJ7e/1dv8Hc9VNoC4PK5BXR0/XGkVuKgt3HVSPb4rDie96OKDT8qhMplhn5/0+9W3nGZPcVllNcw==" saltValue="dxLGY7N/uthKv2QaU8KDlg==" spinCount="100000" sheet="1" selectLockedCells="1"/>
  <mergeCells count="11">
    <mergeCell ref="A21:G21"/>
    <mergeCell ref="A2:G2"/>
    <mergeCell ref="F4:G4"/>
    <mergeCell ref="F5:G5"/>
    <mergeCell ref="F6:G6"/>
    <mergeCell ref="A8:A10"/>
    <mergeCell ref="B8:B9"/>
    <mergeCell ref="C8:C9"/>
    <mergeCell ref="E8:E9"/>
    <mergeCell ref="F8:F9"/>
    <mergeCell ref="G8:G9"/>
  </mergeCells>
  <phoneticPr fontId="12"/>
  <dataValidations count="1">
    <dataValidation type="whole" allowBlank="1" showInputMessage="1" showErrorMessage="1" sqref="B12" xr:uid="{00000000-0002-0000-0600-000000000000}">
      <formula1>1</formula1>
      <formula2>99999999</formula2>
    </dataValidation>
  </dataValidations>
  <printOptions horizontalCentered="1"/>
  <pageMargins left="0.39370078740157483" right="0.35433070866141736" top="1.1023622047244095" bottom="0.55118110236220474" header="0.9055118110236221" footer="0.51181102362204722"/>
  <pageSetup paperSize="9" scale="95" orientation="landscape"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 id="{5CFBDD6D-7505-41AD-8443-4ED87CD8986B}">
            <xm:f>B_補助要件適合確認シート!$D$17="○"</xm:f>
            <x14:dxf>
              <fill>
                <patternFill>
                  <bgColor rgb="FFFFFF99"/>
                </patternFill>
              </fill>
            </x14:dxf>
          </x14:cfRule>
          <xm:sqref>A12:B12</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L16"/>
  <sheetViews>
    <sheetView view="pageBreakPreview" zoomScale="60" zoomScaleNormal="100" workbookViewId="0">
      <selection activeCell="B12" sqref="B12"/>
    </sheetView>
  </sheetViews>
  <sheetFormatPr defaultRowHeight="13.5"/>
  <cols>
    <col min="1" max="6" width="26.75" style="1" customWidth="1"/>
    <col min="7" max="12" width="0" style="1" hidden="1" customWidth="1"/>
    <col min="13" max="16384" width="9" style="1"/>
  </cols>
  <sheetData>
    <row r="1" spans="1:12" ht="18.75" customHeight="1">
      <c r="A1" s="258" t="s">
        <v>382</v>
      </c>
      <c r="B1" s="259"/>
      <c r="C1" s="259"/>
      <c r="D1" s="259"/>
      <c r="E1" s="259"/>
      <c r="F1" s="259"/>
      <c r="L1" s="1" t="s">
        <v>496</v>
      </c>
    </row>
    <row r="2" spans="1:12" ht="30" customHeight="1">
      <c r="A2" s="636" t="s">
        <v>125</v>
      </c>
      <c r="B2" s="636"/>
      <c r="C2" s="636"/>
      <c r="D2" s="636"/>
      <c r="E2" s="636"/>
      <c r="F2" s="636"/>
      <c r="G2" s="179"/>
      <c r="H2" s="179"/>
      <c r="L2" s="1" t="s">
        <v>10</v>
      </c>
    </row>
    <row r="3" spans="1:12" ht="12.75" customHeight="1">
      <c r="A3" s="262"/>
      <c r="B3" s="262"/>
      <c r="C3" s="262"/>
      <c r="D3" s="262"/>
      <c r="E3" s="262"/>
      <c r="F3" s="262"/>
      <c r="G3" s="179"/>
      <c r="H3" s="179"/>
      <c r="L3" s="1">
        <v>0.8</v>
      </c>
    </row>
    <row r="4" spans="1:12" ht="18.75">
      <c r="A4" s="262"/>
      <c r="B4" s="262"/>
      <c r="C4" s="262"/>
      <c r="D4" s="262"/>
      <c r="E4" s="263" t="s">
        <v>18</v>
      </c>
      <c r="F4" s="329">
        <f>A_基本情報入力シート!D20</f>
        <v>0</v>
      </c>
      <c r="G4" s="179"/>
      <c r="H4" s="179"/>
    </row>
    <row r="5" spans="1:12" ht="18.75">
      <c r="A5" s="262"/>
      <c r="B5" s="262"/>
      <c r="C5" s="262"/>
      <c r="D5" s="262"/>
      <c r="E5" s="263" t="s">
        <v>7</v>
      </c>
      <c r="F5" s="329">
        <f>A_基本情報入力シート!D19</f>
        <v>0</v>
      </c>
      <c r="G5" s="179"/>
      <c r="H5" s="179"/>
    </row>
    <row r="6" spans="1:12" ht="18.75">
      <c r="A6" s="262"/>
      <c r="B6" s="262"/>
      <c r="C6" s="262"/>
      <c r="D6" s="262"/>
      <c r="E6" s="263" t="s">
        <v>8</v>
      </c>
      <c r="F6" s="330">
        <f>A_基本情報入力シート!D24</f>
        <v>0</v>
      </c>
      <c r="G6" s="179"/>
      <c r="H6" s="179"/>
    </row>
    <row r="7" spans="1:12" ht="18.75" customHeight="1">
      <c r="A7" s="258" t="s">
        <v>378</v>
      </c>
      <c r="B7" s="258"/>
      <c r="C7" s="258"/>
      <c r="D7" s="258"/>
      <c r="E7" s="258"/>
      <c r="F7" s="258"/>
    </row>
    <row r="8" spans="1:12" s="181" customFormat="1" ht="60" customHeight="1">
      <c r="A8" s="649" t="s">
        <v>9</v>
      </c>
      <c r="B8" s="649" t="s">
        <v>362</v>
      </c>
      <c r="C8" s="649" t="s">
        <v>10</v>
      </c>
      <c r="D8" s="318" t="s">
        <v>363</v>
      </c>
      <c r="E8" s="649" t="s">
        <v>11</v>
      </c>
      <c r="F8" s="649" t="s">
        <v>12</v>
      </c>
      <c r="G8" s="180"/>
      <c r="H8" s="180"/>
    </row>
    <row r="9" spans="1:12" s="181" customFormat="1" ht="17.25" customHeight="1">
      <c r="A9" s="638"/>
      <c r="B9" s="638"/>
      <c r="C9" s="638"/>
      <c r="D9" s="305" t="s">
        <v>365</v>
      </c>
      <c r="E9" s="638"/>
      <c r="F9" s="638"/>
      <c r="G9" s="180"/>
      <c r="H9" s="180"/>
    </row>
    <row r="10" spans="1:12" ht="15" customHeight="1">
      <c r="A10" s="650"/>
      <c r="B10" s="319" t="s">
        <v>379</v>
      </c>
      <c r="C10" s="319" t="s">
        <v>135</v>
      </c>
      <c r="D10" s="319" t="s">
        <v>19</v>
      </c>
      <c r="E10" s="319" t="s">
        <v>136</v>
      </c>
      <c r="F10" s="319" t="s">
        <v>380</v>
      </c>
    </row>
    <row r="11" spans="1:12" ht="15" customHeight="1">
      <c r="A11" s="320"/>
      <c r="B11" s="321" t="s">
        <v>0</v>
      </c>
      <c r="C11" s="321"/>
      <c r="D11" s="321" t="s">
        <v>0</v>
      </c>
      <c r="E11" s="321" t="s">
        <v>0</v>
      </c>
      <c r="F11" s="321" t="s">
        <v>0</v>
      </c>
    </row>
    <row r="12" spans="1:12" ht="75" customHeight="1">
      <c r="A12" s="359"/>
      <c r="B12" s="360"/>
      <c r="C12" s="322" t="s">
        <v>500</v>
      </c>
      <c r="D12" s="323">
        <f>ROUNDDOWN(B12*L3,-3)</f>
        <v>0</v>
      </c>
      <c r="E12" s="323">
        <f>IF(B_補助要件適合確認シート!D23="はい",10150000,10000000)</f>
        <v>10000000</v>
      </c>
      <c r="F12" s="323">
        <f>IF(D12&lt;E12,D12,E12)</f>
        <v>0</v>
      </c>
    </row>
    <row r="13" spans="1:12" s="182" customFormat="1" ht="18.75" customHeight="1">
      <c r="A13" s="311" t="s">
        <v>20</v>
      </c>
      <c r="B13" s="258"/>
      <c r="C13" s="258"/>
      <c r="D13" s="258"/>
      <c r="E13" s="258"/>
      <c r="F13" s="267"/>
    </row>
    <row r="14" spans="1:12" s="182" customFormat="1" ht="18.75" customHeight="1">
      <c r="A14" s="311" t="s">
        <v>368</v>
      </c>
      <c r="B14" s="258"/>
      <c r="C14" s="258"/>
      <c r="D14" s="258"/>
      <c r="E14" s="258"/>
      <c r="F14" s="267"/>
    </row>
    <row r="15" spans="1:12" ht="18.75" customHeight="1">
      <c r="A15" s="311" t="s">
        <v>381</v>
      </c>
      <c r="B15" s="258"/>
      <c r="C15" s="258"/>
      <c r="D15" s="258"/>
      <c r="E15" s="258"/>
      <c r="F15" s="259"/>
    </row>
    <row r="16" spans="1:12" ht="29.25" customHeight="1">
      <c r="A16" s="652" t="s">
        <v>634</v>
      </c>
      <c r="B16" s="653"/>
      <c r="C16" s="653"/>
      <c r="D16" s="653"/>
      <c r="E16" s="653"/>
      <c r="F16" s="653"/>
    </row>
  </sheetData>
  <sheetProtection algorithmName="SHA-512" hashValue="n4azkXsGM8aCJ8tNakn8FJ1oB+HD1hSgn2aUTHcV3k6K40JfxNjUUMQTkjMH40smIhKis7XuQqdqsKLS3G0Lng==" saltValue="Wv1nWSZBi3Lbd4KT1A0yOA==" spinCount="100000" sheet="1" selectLockedCells="1"/>
  <mergeCells count="7">
    <mergeCell ref="A16:F16"/>
    <mergeCell ref="A2:F2"/>
    <mergeCell ref="A8:A10"/>
    <mergeCell ref="B8:B9"/>
    <mergeCell ref="C8:C9"/>
    <mergeCell ref="E8:E9"/>
    <mergeCell ref="F8:F9"/>
  </mergeCells>
  <phoneticPr fontId="12"/>
  <dataValidations count="1">
    <dataValidation type="whole" allowBlank="1" showInputMessage="1" showErrorMessage="1" sqref="B12" xr:uid="{00000000-0002-0000-0700-000000000000}">
      <formula1>1</formula1>
      <formula2>99999999</formula2>
    </dataValidation>
  </dataValidations>
  <printOptions horizontalCentered="1"/>
  <pageMargins left="0.39370078740157483" right="0.35433070866141736" top="1.1023622047244095" bottom="0.55118110236220474" header="0.9055118110236221" footer="0.51181102362204722"/>
  <pageSetup paperSize="9" scale="88" orientation="landscape"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 id="{8131E850-C1BF-4DA8-8913-BA2DA324E71D}">
            <xm:f>B_補助要件適合確認シート!$D$22="○"</xm:f>
            <x14:dxf>
              <fill>
                <patternFill>
                  <bgColor rgb="FFFFFF99"/>
                </patternFill>
              </fill>
            </x14:dxf>
          </x14:cfRule>
          <xm:sqref>A12:B12</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17</vt:i4>
      </vt:variant>
    </vt:vector>
  </HeadingPairs>
  <TitlesOfParts>
    <vt:vector size="35" baseType="lpstr">
      <vt:lpstr>はじめに</vt:lpstr>
      <vt:lpstr>A_基本情報入力シート</vt:lpstr>
      <vt:lpstr>B_補助要件適合確認シート</vt:lpstr>
      <vt:lpstr>C_チェックリスト</vt:lpstr>
      <vt:lpstr>D_様式１</vt:lpstr>
      <vt:lpstr>E_１－２（1）</vt:lpstr>
      <vt:lpstr>F_１－２（２）</vt:lpstr>
      <vt:lpstr>F_１－２（３）</vt:lpstr>
      <vt:lpstr>G_１－２（４）</vt:lpstr>
      <vt:lpstr>H_１－２（５）</vt:lpstr>
      <vt:lpstr>I_１－３</vt:lpstr>
      <vt:lpstr>J_１－４</vt:lpstr>
      <vt:lpstr>K_介護テクノロジー等導入計画 </vt:lpstr>
      <vt:lpstr>L_ノーリフティングケア実施計画</vt:lpstr>
      <vt:lpstr>M_優先順位表</vt:lpstr>
      <vt:lpstr>N_債権者登録申出書</vt:lpstr>
      <vt:lpstr>（非表示シート）サービス一覧</vt:lpstr>
      <vt:lpstr>（非表示シート）集計用</vt:lpstr>
      <vt:lpstr>'（非表示シート）サービス一覧'!Print_Area</vt:lpstr>
      <vt:lpstr>A_基本情報入力シート!Print_Area</vt:lpstr>
      <vt:lpstr>B_補助要件適合確認シート!Print_Area</vt:lpstr>
      <vt:lpstr>C_チェックリスト!Print_Area</vt:lpstr>
      <vt:lpstr>D_様式１!Print_Area</vt:lpstr>
      <vt:lpstr>'E_１－２（1）'!Print_Area</vt:lpstr>
      <vt:lpstr>'F_１－２（２）'!Print_Area</vt:lpstr>
      <vt:lpstr>'F_１－２（３）'!Print_Area</vt:lpstr>
      <vt:lpstr>'G_１－２（４）'!Print_Area</vt:lpstr>
      <vt:lpstr>'H_１－２（５）'!Print_Area</vt:lpstr>
      <vt:lpstr>'I_１－３'!Print_Area</vt:lpstr>
      <vt:lpstr>'J_１－４'!Print_Area</vt:lpstr>
      <vt:lpstr>'K_介護テクノロジー等導入計画 '!Print_Area</vt:lpstr>
      <vt:lpstr>L_ノーリフティングケア実施計画!Print_Area</vt:lpstr>
      <vt:lpstr>M_優先順位表!Print_Area</vt:lpstr>
      <vt:lpstr>N_債権者登録申出書!Print_Area</vt:lpstr>
      <vt:lpstr>はじめに!Print_Area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岩見　有沙</dc:creator>
  <cp:lastModifiedBy>坂中　正憲</cp:lastModifiedBy>
  <cp:lastPrinted>2026-07-13T05:27:43Z</cp:lastPrinted>
  <dcterms:created xsi:type="dcterms:W3CDTF">2023-06-23T00:40:38Z</dcterms:created>
  <dcterms:modified xsi:type="dcterms:W3CDTF">2026-08-10T01:01:41Z</dcterms:modified>
</cp:coreProperties>
</file>