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歯科診\"/>
    </mc:Choice>
  </mc:AlternateContent>
  <xr:revisionPtr revIDLastSave="0" documentId="13_ncr:1_{048CB540-7879-49F5-87CC-DE9FF5FE487F}"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8" r:id="rId3"/>
    <sheet name="別紙（2.0％超部分算定シート）（法人単位）" sheetId="123" r:id="rId4"/>
    <sheet name="(記入例)賃上げ支援事業実績報告書（法人単位）" sheetId="126" r:id="rId5"/>
    <sheet name="(記入例)対象施設報告シート（法人単位）" sheetId="125"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E4" i="122"/>
  <c r="E201" i="128"/>
  <c r="G6" i="122" s="1"/>
  <c r="A2" i="128"/>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G6" i="126"/>
  <c r="E4" i="126"/>
  <c r="G13" i="122"/>
  <c r="G45" i="122" l="1"/>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2" i="122"/>
  <c r="G11" i="122"/>
  <c r="G10" i="122"/>
  <c r="E201" i="125" l="1"/>
  <c r="A2" i="125"/>
  <c r="I5" i="123" l="1"/>
  <c r="D5" i="123"/>
  <c r="E5" i="123" s="1"/>
  <c r="I4" i="123"/>
  <c r="D4" i="123"/>
  <c r="E4" i="123" s="1"/>
  <c r="G14" i="122" l="1"/>
  <c r="G3" i="122" s="1"/>
  <c r="G5" i="122" s="1"/>
  <c r="G7" i="122" s="1"/>
  <c r="E7" i="122" s="1"/>
  <c r="G14" i="126"/>
  <c r="G3" i="126" s="1"/>
  <c r="G5" i="126" s="1"/>
  <c r="E6" i="126" l="1"/>
  <c r="G7" i="126"/>
  <c r="E7" i="126"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412098E5-0572-4083-AE5D-C197ABB2B978}">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0078D11A-5982-42EA-A4EF-3696B92BE0D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D3763702-339A-412C-A3BE-E2C3B0EF02C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E24BC98-4412-4AC4-A330-9D050F2F56A8}">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9C97DEF1-7A11-47D0-9A1B-D00DE52E0C19}">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G7" authorId="0" shapeId="0" xr:uid="{0D06B7CC-2B0A-4107-B850-FAADF4DC3A1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5AD259F9-3340-4027-8FC1-E1298421407D}">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23B8AC5E-55B4-4ED4-8854-EE0494E837FA}">
      <text>
        <r>
          <rPr>
            <b/>
            <sz val="9"/>
            <color indexed="81"/>
            <rFont val="MS P ゴシック"/>
            <family val="3"/>
            <charset val="128"/>
          </rPr>
          <t>③の期間中における賃金改善の総額÷対象職員数の延べ人数で算出可能
例：560,000円÷（４月の対象職員140名＋５月の対象職員140名）</t>
        </r>
      </text>
    </comment>
  </commentList>
</comments>
</file>

<file path=xl/sharedStrings.xml><?xml version="1.0" encoding="utf-8"?>
<sst xmlns="http://schemas.openxmlformats.org/spreadsheetml/2006/main" count="1056" uniqueCount="179">
  <si>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</si>
  <si>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</si>
  <si>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</si>
  <si>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</si>
  <si>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</si>
  <si>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</si>
  <si>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</si>
  <si>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</si>
  <si>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</si>
  <si>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</si>
  <si>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</si>
  <si>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</si>
  <si>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</si>
  <si>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</si>
  <si>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</si>
  <si>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</si>
  <si>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</si>
  <si>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</si>
  <si>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</si>
  <si>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</si>
  <si>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</si>
  <si>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</si>
  <si>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</si>
  <si>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</si>
  <si>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</si>
  <si>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</si>
  <si>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</si>
  <si>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</si>
  <si>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</si>
  <si>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</si>
  <si>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</si>
  <si>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</si>
  <si>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</si>
  <si>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</si>
  <si>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</si>
  <si>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</si>
  <si>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</si>
  <si>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</si>
  <si>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</si>
  <si>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</si>
  <si>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</si>
  <si>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</si>
  <si>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</si>
  <si>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</si>
  <si>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</si>
  <si>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</si>
  <si>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</si>
  <si>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</si>
  <si>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</si>
  <si>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</si>
  <si>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</si>
  <si>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</si>
  <si>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</si>
  <si>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</si>
  <si>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</si>
  <si>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</si>
  <si>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</si>
  <si>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</si>
  <si>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</si>
  <si>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</si>
  <si>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</si>
  <si>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</si>
  <si>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</si>
  <si>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</si>
  <si>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</si>
  <si>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</si>
  <si>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</si>
  <si>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</si>
  <si>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</si>
  <si>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</si>
  <si>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</si>
  <si>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</si>
  <si>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</si>
  <si>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</si>
  <si>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</si>
  <si>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</si>
  <si>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</si>
  <si>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</si>
  <si>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</si>
  <si>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</si>
  <si>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</si>
  <si>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</si>
  <si>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</si>
  <si>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</si>
  <si>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</si>
  <si>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</si>
  <si>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</si>
  <si>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</si>
  <si>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</si>
  <si>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</si>
  <si>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</si>
  <si>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</si>
  <si>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</si>
  <si>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</si>
  <si>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</si>
  <si>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</si>
  <si>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</si>
  <si>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</si>
  <si>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</si>
  <si>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</si>
  <si>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</si>
  <si>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</si>
  <si>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</si>
  <si>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</si>
  <si>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</si>
  <si>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</si>
  <si>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</si>
  <si>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</si>
  <si>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</si>
  <si>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</si>
  <si>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</si>
  <si>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</si>
  <si>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</si>
  <si>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</si>
  <si>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</si>
  <si>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</si>
  <si>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</si>
  <si>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</si>
  <si>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</si>
  <si>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</si>
  <si>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</si>
  <si>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</si>
  <si>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</si>
  <si>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</si>
  <si>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</si>
  <si>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</si>
  <si>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</si>
  <si>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</si>
  <si>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</si>
  <si>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</si>
  <si>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</si>
  <si>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</si>
  <si>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</si>
  <si>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</si>
  <si>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施設数（自動計算）</t>
    <rPh sb="0" eb="3">
      <t>シセツスウ</t>
    </rPh>
    <rPh sb="4" eb="6">
      <t>ジドウ</t>
    </rPh>
    <rPh sb="6" eb="8">
      <t>ケイサン</t>
    </rPh>
    <phoneticPr fontId="37"/>
  </si>
  <si>
    <t>○○医院</t>
    <rPh sb="2" eb="4">
      <t>イイン</t>
    </rPh>
    <phoneticPr fontId="37"/>
  </si>
  <si>
    <t>歯科衛生士の賃金改善の内容</t>
    <rPh sb="0" eb="2">
      <t>シカ</t>
    </rPh>
    <rPh sb="2" eb="5">
      <t>エイセイシ</t>
    </rPh>
    <rPh sb="6" eb="8">
      <t>チンギン</t>
    </rPh>
    <rPh sb="8" eb="10">
      <t>カイゼン</t>
    </rPh>
    <rPh sb="11" eb="13">
      <t>ナイヨウ</t>
    </rPh>
    <phoneticPr fontId="37"/>
  </si>
  <si>
    <r>
      <t xml:space="preserve">（別紙）
</t>
    </r>
    <r>
      <rPr>
        <b/>
        <sz val="14"/>
        <color rgb="FFFF0000"/>
        <rFont val="ＭＳ Ｐゴシック"/>
        <family val="3"/>
        <charset val="128"/>
        <scheme val="minor"/>
      </rPr>
      <t>※歯科診療所（法人単位）の報告</t>
    </r>
    <rPh sb="1" eb="3">
      <t>ベッシ</t>
    </rPh>
    <rPh sb="6" eb="8">
      <t>シカ</t>
    </rPh>
    <rPh sb="8" eb="11">
      <t>シンリョウジョ</t>
    </rPh>
    <rPh sb="12" eb="14">
      <t>ホウジン</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</si>
  <si>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</si>
  <si>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</si>
  <si>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</si>
  <si>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</si>
  <si>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</si>
  <si>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</si>
  <si>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</si>
  <si>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</si>
  <si>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</si>
  <si>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</si>
  <si>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</si>
  <si>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</si>
  <si>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</si>
  <si>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</si>
  <si>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</si>
  <si>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</si>
  <si>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7"/>
  </si>
  <si>
    <r>
      <t>様式３（第１２条関係）</t>
    </r>
    <r>
      <rPr>
        <b/>
        <sz val="14"/>
        <color rgb="FFFF0000"/>
        <rFont val="ＭＳ Ｐゴシック"/>
        <family val="3"/>
        <charset val="128"/>
        <scheme val="minor"/>
      </rPr>
      <t>※歯科診療所（法人単位）の報告</t>
    </r>
    <rPh sb="0" eb="2">
      <t>ヨウシキ</t>
    </rPh>
    <rPh sb="4" eb="5">
      <t>ダイ</t>
    </rPh>
    <rPh sb="7" eb="8">
      <t>ジョウ</t>
    </rPh>
    <rPh sb="8" eb="10">
      <t>カンケイ</t>
    </rPh>
    <rPh sb="12" eb="14">
      <t>シカ</t>
    </rPh>
    <rPh sb="14" eb="17">
      <t>シンリョウジョ</t>
    </rPh>
    <rPh sb="18" eb="20">
      <t>ホウジン</t>
    </rPh>
    <rPh sb="20" eb="22">
      <t>タンイ</t>
    </rPh>
    <rPh sb="24" eb="26">
      <t>ホウコク</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</si>
  <si>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</si>
  <si>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</si>
  <si>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7"/>
  </si>
  <si>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7"/>
  </si>
  <si>
    <t>所在地
（例：福岡市博多区○○～）</t>
    <rPh sb="0" eb="3">
      <t>ショザイチ</t>
    </rPh>
    <rPh sb="5" eb="6">
      <t>レイ</t>
    </rPh>
    <rPh sb="7" eb="10">
      <t>フクオカシ</t>
    </rPh>
    <rPh sb="10" eb="13">
      <t>ハカタク</t>
    </rPh>
    <phoneticPr fontId="37"/>
  </si>
  <si>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7"/>
  </si>
  <si>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7"/>
  </si>
  <si>
    <t>　　　　　　　　　　　　　　　　　　　　　　　　　　　　　　　　　　　　　　　　　　　　　　　　　診療所等賃上げ支援事業　実施報告書
　　　　　　　　　　　　　　　　　　　　　　　　　　　　　　　　　　　　　　　　　　　　　　　　　　　　　　　　　　（賃金改善報告書）
福岡県知事　殿</t>
    <rPh sb="49" eb="52">
      <t>シンリョウジョ</t>
    </rPh>
    <rPh sb="52" eb="53">
      <t>ナド</t>
    </rPh>
    <rPh sb="53" eb="55">
      <t>チンア</t>
    </rPh>
    <rPh sb="56" eb="58">
      <t>シエン</t>
    </rPh>
    <rPh sb="58" eb="60">
      <t>ジギョウ</t>
    </rPh>
    <rPh sb="61" eb="63">
      <t>ジッシ</t>
    </rPh>
    <rPh sb="63" eb="66">
      <t>ホウコクショ</t>
    </rPh>
    <rPh sb="126" eb="128">
      <t>チンギン</t>
    </rPh>
    <rPh sb="128" eb="130">
      <t>カイゼン</t>
    </rPh>
    <rPh sb="130" eb="133">
      <t>ホウコクショ</t>
    </rPh>
    <rPh sb="135" eb="140">
      <t>フクオカケンチジ</t>
    </rPh>
    <rPh sb="141" eb="142">
      <t>ドノ</t>
    </rPh>
    <phoneticPr fontId="38"/>
  </si>
  <si>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7"/>
  </si>
  <si>
    <t>福岡市○○区～</t>
    <rPh sb="0" eb="3">
      <t>フクオカシ</t>
    </rPh>
    <rPh sb="3" eb="7">
      <t>マルマルクカラ</t>
    </rPh>
    <phoneticPr fontId="37"/>
  </si>
  <si>
    <t>403・・・・・・・</t>
    <phoneticPr fontId="37"/>
  </si>
  <si>
    <t>交付申請額
（有床診療所：72,000円×病床数　※2床以下は150,000円）
（無床診療所：150,000円）
（薬局：70,000円、105,000円、145,000円のいずれか）
（訪問看護ST：228,000円）</t>
    <rPh sb="109" eb="110">
      <t>エン</t>
    </rPh>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</si>
  <si>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</si>
  <si>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11" eb="112">
      <t>コ</t>
    </rPh>
    <rPh sb="112" eb="114">
      <t>ブブン</t>
    </rPh>
    <rPh sb="114" eb="116">
      <t>サンテイ</t>
    </rPh>
    <rPh sb="121" eb="125">
      <t>ジドウテンキ</t>
    </rPh>
    <phoneticPr fontId="37"/>
  </si>
  <si>
    <r>
      <t>左側（E列）：法人が運営する複数の施設でまとめて賃金改善に必要な額を計算し、各施設の賃金改善額を算出して、これに本事業の支給額を充てた場合は、「対象施設報告シート（法人単位）」に対象施設名と交付申請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11" eb="113">
      <t>ミギガワ</t>
    </rPh>
    <rPh sb="115" eb="116">
      <t>レツ</t>
    </rPh>
    <rPh sb="120" eb="122">
      <t>キサイ</t>
    </rPh>
    <rPh sb="126" eb="128">
      <t>チンギン</t>
    </rPh>
    <rPh sb="128" eb="130">
      <t>カイゼン</t>
    </rPh>
    <rPh sb="131" eb="133">
      <t>ソウガク</t>
    </rPh>
    <rPh sb="141" eb="143">
      <t>ヒョウカ</t>
    </rPh>
    <rPh sb="143" eb="144">
      <t>リョウ</t>
    </rPh>
    <rPh sb="145" eb="147">
      <t>カツヨウ</t>
    </rPh>
    <rPh sb="149" eb="151">
      <t>キンガク</t>
    </rPh>
    <rPh sb="152" eb="153">
      <t>ホン</t>
    </rPh>
    <rPh sb="153" eb="156">
      <t>キュウフキン</t>
    </rPh>
    <rPh sb="156" eb="158">
      <t>イガイ</t>
    </rPh>
    <rPh sb="159" eb="161">
      <t>チンア</t>
    </rPh>
    <rPh sb="162" eb="165">
      <t>ホジョキン</t>
    </rPh>
    <rPh sb="166" eb="168">
      <t>カツヨウ</t>
    </rPh>
    <rPh sb="170" eb="172">
      <t>キンガク</t>
    </rPh>
    <rPh sb="173" eb="174">
      <t>フク</t>
    </rPh>
    <rPh sb="179" eb="181">
      <t>バアイ</t>
    </rPh>
    <rPh sb="184" eb="186">
      <t>キンガク</t>
    </rPh>
    <rPh sb="187" eb="189">
      <t>キサイ</t>
    </rPh>
    <phoneticPr fontId="37"/>
  </si>
  <si>
    <t>様式３（第１２条関係）※歯科診療所（法人単位）の報告</t>
    <rPh sb="0" eb="2">
      <t>ヨウシキ</t>
    </rPh>
    <rPh sb="4" eb="5">
      <t>ダイ</t>
    </rPh>
    <rPh sb="7" eb="8">
      <t>ジョウ</t>
    </rPh>
    <rPh sb="8" eb="10">
      <t>カンケイ</t>
    </rPh>
    <rPh sb="12" eb="14">
      <t>シカ</t>
    </rPh>
    <rPh sb="14" eb="17">
      <t>シンリョウジョ</t>
    </rPh>
    <rPh sb="18" eb="20">
      <t>ホウジン</t>
    </rPh>
    <rPh sb="20" eb="22">
      <t>タンイ</t>
    </rPh>
    <rPh sb="24" eb="26">
      <t>ホウコク</t>
    </rPh>
    <phoneticPr fontId="38"/>
  </si>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</sst>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right" vertical="center"/>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6" borderId="5" xfId="69" applyFont="1" applyFill="1" applyBorder="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58" fontId="56" fillId="35" borderId="0" xfId="69" applyNumberFormat="1" applyFont="1" applyFill="1" applyAlignment="1" applyProtection="1">
      <alignment horizontal="right" vertical="center"/>
      <protection locked="0"/>
    </xf>
    <xf numFmtId="0" fontId="51" fillId="36" borderId="3" xfId="0" applyFont="1" applyFill="1" applyBorder="1">
      <alignment vertical="center"/>
    </xf>
    <xf numFmtId="0" fontId="51" fillId="35" borderId="5" xfId="0" applyFont="1" applyFill="1" applyBorder="1" applyAlignment="1">
      <alignment horizontal="right" vertical="center"/>
    </xf>
    <xf numFmtId="0" fontId="51" fillId="35" borderId="5" xfId="0" applyFont="1" applyFill="1" applyBorder="1" applyAlignment="1">
      <alignment horizontal="left" vertical="center"/>
    </xf>
    <xf numFmtId="176" fontId="51" fillId="35" borderId="5" xfId="0" applyNumberFormat="1" applyFont="1" applyFill="1" applyBorder="1" applyAlignment="1">
      <alignment horizontal="right" vertical="center"/>
    </xf>
    <xf numFmtId="176" fontId="51" fillId="36" borderId="5" xfId="0" applyNumberFormat="1" applyFont="1" applyFill="1" applyBorder="1" applyAlignment="1">
      <alignment horizontal="right" vertical="center"/>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58" fontId="57" fillId="35" borderId="0" xfId="69" applyNumberFormat="1" applyFont="1" applyFill="1" applyAlignment="1" applyProtection="1">
      <alignment horizontal="right" vertical="center"/>
      <protection locked="0"/>
    </xf>
    <xf numFmtId="0" fontId="53" fillId="35" borderId="5" xfId="69" applyFont="1" applyFill="1" applyBorder="1" applyAlignment="1" applyProtection="1">
      <alignment horizontal="right" vertical="center"/>
      <protection locked="0"/>
    </xf>
    <xf numFmtId="176" fontId="53"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2" fillId="0" borderId="0" xfId="69" applyFont="1" applyAlignment="1">
      <alignment vertical="center" wrapText="1"/>
    </xf>
    <xf numFmtId="0" fontId="51" fillId="37" borderId="5" xfId="0" applyFont="1" applyFill="1" applyBorder="1" applyAlignment="1">
      <alignment horizontal="center" vertical="center"/>
    </xf>
    <xf numFmtId="0" fontId="51" fillId="37" borderId="5" xfId="0" applyFont="1" applyFill="1" applyBorder="1" applyAlignment="1">
      <alignment horizontal="center" vertical="center" wrapText="1"/>
    </xf>
    <xf numFmtId="0" fontId="55" fillId="37" borderId="5" xfId="0" applyFont="1" applyFill="1" applyBorder="1" applyAlignment="1">
      <alignment horizontal="center" vertical="center" wrapText="1"/>
    </xf>
    <xf numFmtId="38" fontId="51" fillId="0" borderId="0" xfId="68" applyFont="1">
      <alignment vertical="center"/>
    </xf>
    <xf numFmtId="181" fontId="32" fillId="35" borderId="5" xfId="69" applyNumberFormat="1" applyFont="1" applyFill="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5"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7" t="e">
        <f>#REF!</f>
        <v>#REF!</v>
      </c>
      <c r="B2" s="77"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155</v>
      </c>
      <c r="B1" s="12"/>
      <c r="C1" s="12"/>
      <c r="D1" s="12"/>
      <c r="E1" s="12"/>
      <c r="F1" s="5"/>
      <c r="G1" s="52" t="s">
        <v>168</v>
      </c>
    </row>
    <row r="2" spans="1:14" ht="52.5" customHeight="1">
      <c r="A2" s="84" t="s">
        <v>163</v>
      </c>
      <c r="B2" s="85"/>
      <c r="C2" s="85"/>
      <c r="D2" s="85"/>
      <c r="E2" s="85"/>
      <c r="F2" s="85"/>
      <c r="G2" s="85"/>
      <c r="H2" s="36" t="s">
        <v>50</v>
      </c>
    </row>
    <row r="3" spans="1:14" ht="34.5" customHeight="1">
      <c r="A3" s="17" t="s">
        <v>149</v>
      </c>
      <c r="B3" s="18"/>
      <c r="C3" s="18"/>
      <c r="D3" s="18"/>
      <c r="E3" s="46"/>
      <c r="F3" s="17" t="s">
        <v>116</v>
      </c>
      <c r="G3" s="47">
        <f>SUM($G$10:$G$14)</f>
        <v>0</v>
      </c>
      <c r="H3" s="45" t="s">
        <v>156</v>
      </c>
    </row>
    <row r="4" spans="1:14" ht="33" customHeight="1">
      <c r="A4" s="17" t="s">
        <v>158</v>
      </c>
      <c r="B4" s="18"/>
      <c r="C4" s="18"/>
      <c r="D4" s="18"/>
      <c r="E4" s="50">
        <f>'対象施設報告シート（法人単位）'!A2</f>
        <v>0</v>
      </c>
      <c r="F4" s="35" t="s">
        <v>115</v>
      </c>
      <c r="G4" s="49"/>
      <c r="H4" s="71" t="s">
        <v>170</v>
      </c>
    </row>
    <row r="5" spans="1:14" ht="45.75" customHeight="1">
      <c r="A5" s="92" t="s">
        <v>150</v>
      </c>
      <c r="B5" s="92"/>
      <c r="C5" s="92"/>
      <c r="D5" s="92"/>
      <c r="E5" s="46"/>
      <c r="F5" s="35" t="s">
        <v>132</v>
      </c>
      <c r="G5" s="47">
        <f>ROUNDDOWN(G3-G4,-3)</f>
        <v>0</v>
      </c>
      <c r="H5" s="45" t="s">
        <v>157</v>
      </c>
      <c r="I5" s="44" t="s">
        <v>147</v>
      </c>
      <c r="J5" s="44" t="s">
        <v>148</v>
      </c>
    </row>
    <row r="6" spans="1:14" ht="33" customHeight="1">
      <c r="A6" s="17" t="s">
        <v>133</v>
      </c>
      <c r="B6" s="18"/>
      <c r="C6" s="18"/>
      <c r="D6" s="18"/>
      <c r="E6" s="47" t="str">
        <f>IF(G5&gt;=G6,"○","×")</f>
        <v>○</v>
      </c>
      <c r="F6" s="17" t="s">
        <v>159</v>
      </c>
      <c r="G6" s="47">
        <f>'対象施設報告シート（法人単位）'!E201</f>
        <v>0</v>
      </c>
      <c r="H6" s="45" t="s">
        <v>162</v>
      </c>
    </row>
    <row r="7" spans="1:14" ht="26.25" customHeight="1">
      <c r="A7" s="17" t="s">
        <v>61</v>
      </c>
      <c r="B7" s="18"/>
      <c r="C7" s="18"/>
      <c r="D7" s="18"/>
      <c r="E7" s="48">
        <f>G6-G7</f>
        <v>0</v>
      </c>
      <c r="F7" s="17" t="s">
        <v>114</v>
      </c>
      <c r="G7" s="47">
        <f>IF(ROUNDDOWN(G6-G5,-3)&lt;=0,0,ROUNDDOWN(G6-G5,-3))</f>
        <v>0</v>
      </c>
      <c r="H7" s="45" t="s">
        <v>153</v>
      </c>
    </row>
    <row r="8" spans="1:14" ht="41.25" customHeight="1">
      <c r="A8" s="41" t="s">
        <v>142</v>
      </c>
      <c r="B8" s="89" t="s">
        <v>143</v>
      </c>
      <c r="C8" s="90"/>
      <c r="D8" s="90"/>
      <c r="E8" s="91"/>
      <c r="F8" s="86" t="s">
        <v>128</v>
      </c>
      <c r="G8" s="86"/>
      <c r="H8" s="8"/>
    </row>
    <row r="9" spans="1:14" s="30" customFormat="1" ht="66" customHeight="1">
      <c r="A9" s="27" t="s">
        <v>129</v>
      </c>
      <c r="B9" s="28" t="s">
        <v>99</v>
      </c>
      <c r="C9" s="28" t="s">
        <v>109</v>
      </c>
      <c r="D9" s="28" t="s">
        <v>98</v>
      </c>
      <c r="E9" s="28" t="s">
        <v>111</v>
      </c>
      <c r="F9" s="79" t="s">
        <v>117</v>
      </c>
      <c r="G9" s="80"/>
      <c r="H9" s="29" t="s">
        <v>100</v>
      </c>
    </row>
    <row r="10" spans="1:14" ht="50.25" customHeight="1">
      <c r="A10" s="11" t="s">
        <v>140</v>
      </c>
      <c r="B10" s="76"/>
      <c r="C10" s="16"/>
      <c r="D10" s="34"/>
      <c r="E10" s="16"/>
      <c r="F10" s="11"/>
      <c r="G10" s="51">
        <f>B10*C10*D10</f>
        <v>0</v>
      </c>
      <c r="H10" s="15" t="s">
        <v>118</v>
      </c>
    </row>
    <row r="11" spans="1:14" ht="57" customHeight="1">
      <c r="A11" s="11" t="s">
        <v>141</v>
      </c>
      <c r="B11" s="76"/>
      <c r="C11" s="16"/>
      <c r="D11" s="34"/>
      <c r="E11" s="16"/>
      <c r="F11" s="11"/>
      <c r="G11" s="51">
        <f t="shared" ref="G11:G12" si="0">B11*C11*D11</f>
        <v>0</v>
      </c>
      <c r="H11" s="15" t="s">
        <v>119</v>
      </c>
    </row>
    <row r="12" spans="1:14" ht="80.25" customHeight="1">
      <c r="A12" s="11" t="s">
        <v>152</v>
      </c>
      <c r="B12" s="76"/>
      <c r="C12" s="16"/>
      <c r="D12" s="34"/>
      <c r="E12" s="33"/>
      <c r="F12" s="11"/>
      <c r="G12" s="51">
        <f t="shared" si="0"/>
        <v>0</v>
      </c>
      <c r="H12" s="15" t="s">
        <v>125</v>
      </c>
    </row>
    <row r="13" spans="1:14" ht="41.25" customHeight="1">
      <c r="A13" s="11" t="s">
        <v>139</v>
      </c>
      <c r="B13" s="76"/>
      <c r="C13" s="16"/>
      <c r="D13" s="43"/>
      <c r="E13" s="31"/>
      <c r="F13" s="11"/>
      <c r="G13" s="51">
        <f>B13*C13*D13</f>
        <v>0</v>
      </c>
      <c r="H13" s="15" t="s">
        <v>145</v>
      </c>
      <c r="I13" s="26">
        <v>1</v>
      </c>
      <c r="J13" s="26">
        <v>2</v>
      </c>
      <c r="K13" s="26">
        <v>3</v>
      </c>
      <c r="L13" s="26">
        <v>4</v>
      </c>
      <c r="M13" s="26"/>
      <c r="N13" s="26"/>
    </row>
    <row r="14" spans="1:14" ht="73.5" customHeight="1">
      <c r="A14" s="87"/>
      <c r="B14" s="88"/>
      <c r="C14" s="88"/>
      <c r="D14" s="88"/>
      <c r="E14" s="88"/>
      <c r="F14" s="42" t="s">
        <v>169</v>
      </c>
      <c r="G14" s="51">
        <f>'別紙（2.0％超部分算定シート）（法人単位）'!I4+'別紙（2.0％超部分算定シート）（法人単位）'!I5+'別紙（2.0％超部分算定シート）（法人単位）'!I6</f>
        <v>0</v>
      </c>
      <c r="H14" s="15" t="s">
        <v>126</v>
      </c>
    </row>
    <row r="15" spans="1:14" ht="55.5" customHeight="1">
      <c r="A15" s="81" t="s">
        <v>146</v>
      </c>
      <c r="B15" s="82"/>
      <c r="C15" s="82"/>
      <c r="D15" s="82"/>
      <c r="E15" s="82"/>
      <c r="F15" s="82"/>
      <c r="G15" s="83"/>
      <c r="H15" s="15"/>
    </row>
    <row r="16" spans="1:14" s="30" customFormat="1" ht="72.75" customHeight="1">
      <c r="A16" s="27" t="s">
        <v>113</v>
      </c>
      <c r="B16" s="28" t="s">
        <v>99</v>
      </c>
      <c r="C16" s="28" t="s">
        <v>138</v>
      </c>
      <c r="D16" s="28" t="s">
        <v>98</v>
      </c>
      <c r="E16" s="28" t="s">
        <v>111</v>
      </c>
      <c r="F16" s="79" t="s">
        <v>117</v>
      </c>
      <c r="G16" s="80"/>
      <c r="H16" s="29" t="s">
        <v>100</v>
      </c>
    </row>
    <row r="17" spans="1:14" ht="39" customHeight="1">
      <c r="A17" s="11" t="s">
        <v>140</v>
      </c>
      <c r="B17" s="76"/>
      <c r="C17" s="16"/>
      <c r="D17" s="34"/>
      <c r="E17" s="16"/>
      <c r="F17" s="11"/>
      <c r="G17" s="51">
        <f>B17*C17*D17</f>
        <v>0</v>
      </c>
      <c r="H17" s="15" t="s">
        <v>118</v>
      </c>
    </row>
    <row r="18" spans="1:14" ht="45" customHeight="1">
      <c r="A18" s="11" t="s">
        <v>141</v>
      </c>
      <c r="B18" s="76"/>
      <c r="C18" s="16"/>
      <c r="D18" s="34"/>
      <c r="E18" s="16"/>
      <c r="F18" s="11"/>
      <c r="G18" s="51">
        <f t="shared" ref="G18:G19" si="1">B18*C18*D18</f>
        <v>0</v>
      </c>
      <c r="H18" s="15" t="s">
        <v>119</v>
      </c>
    </row>
    <row r="19" spans="1:14" ht="80.25" customHeight="1">
      <c r="A19" s="11" t="s">
        <v>152</v>
      </c>
      <c r="B19" s="76"/>
      <c r="C19" s="16"/>
      <c r="D19" s="34"/>
      <c r="E19" s="33"/>
      <c r="F19" s="11"/>
      <c r="G19" s="51">
        <f t="shared" si="1"/>
        <v>0</v>
      </c>
      <c r="H19" s="15" t="s">
        <v>125</v>
      </c>
    </row>
    <row r="20" spans="1:14" ht="35.25" customHeight="1">
      <c r="A20" s="11" t="s">
        <v>139</v>
      </c>
      <c r="B20" s="76"/>
      <c r="C20" s="16"/>
      <c r="D20" s="43"/>
      <c r="E20" s="31"/>
      <c r="F20" s="11"/>
      <c r="G20" s="51">
        <f>B20*C20*D20</f>
        <v>0</v>
      </c>
      <c r="H20" s="15" t="s">
        <v>145</v>
      </c>
      <c r="I20" s="26">
        <v>1</v>
      </c>
      <c r="J20" s="26">
        <v>2</v>
      </c>
      <c r="K20" s="26">
        <v>3</v>
      </c>
      <c r="L20" s="26">
        <v>4</v>
      </c>
      <c r="M20" s="26"/>
      <c r="N20" s="26"/>
    </row>
    <row r="21" spans="1:14" s="30" customFormat="1" ht="72.75" customHeight="1">
      <c r="A21" s="27" t="s">
        <v>112</v>
      </c>
      <c r="B21" s="28" t="s">
        <v>99</v>
      </c>
      <c r="C21" s="28" t="s">
        <v>138</v>
      </c>
      <c r="D21" s="28" t="s">
        <v>98</v>
      </c>
      <c r="E21" s="28" t="s">
        <v>111</v>
      </c>
      <c r="F21" s="79" t="s">
        <v>117</v>
      </c>
      <c r="G21" s="80"/>
      <c r="H21" s="29" t="s">
        <v>100</v>
      </c>
    </row>
    <row r="22" spans="1:14" ht="39" customHeight="1">
      <c r="A22" s="11" t="s">
        <v>140</v>
      </c>
      <c r="B22" s="76"/>
      <c r="C22" s="16"/>
      <c r="D22" s="34"/>
      <c r="E22" s="16"/>
      <c r="F22" s="11"/>
      <c r="G22" s="51">
        <f>B22*C22*D22</f>
        <v>0</v>
      </c>
      <c r="H22" s="15" t="s">
        <v>118</v>
      </c>
    </row>
    <row r="23" spans="1:14" ht="45" customHeight="1">
      <c r="A23" s="11" t="s">
        <v>141</v>
      </c>
      <c r="B23" s="76"/>
      <c r="C23" s="16"/>
      <c r="D23" s="34"/>
      <c r="E23" s="16"/>
      <c r="F23" s="11"/>
      <c r="G23" s="51">
        <f t="shared" ref="G23:G24" si="2">B23*C23*D23</f>
        <v>0</v>
      </c>
      <c r="H23" s="15" t="s">
        <v>119</v>
      </c>
    </row>
    <row r="24" spans="1:14" ht="80.25" customHeight="1">
      <c r="A24" s="11" t="s">
        <v>152</v>
      </c>
      <c r="B24" s="76"/>
      <c r="C24" s="16"/>
      <c r="D24" s="34"/>
      <c r="E24" s="33"/>
      <c r="F24" s="11"/>
      <c r="G24" s="51">
        <f t="shared" si="2"/>
        <v>0</v>
      </c>
      <c r="H24" s="15" t="s">
        <v>125</v>
      </c>
    </row>
    <row r="25" spans="1:14" ht="35.25" customHeight="1">
      <c r="A25" s="11" t="s">
        <v>139</v>
      </c>
      <c r="B25" s="76"/>
      <c r="C25" s="16"/>
      <c r="D25" s="43"/>
      <c r="E25" s="31"/>
      <c r="F25" s="11"/>
      <c r="G25" s="51">
        <f>B25*C25*D25</f>
        <v>0</v>
      </c>
      <c r="H25" s="15" t="s">
        <v>145</v>
      </c>
      <c r="I25" s="26">
        <v>1</v>
      </c>
      <c r="J25" s="26">
        <v>2</v>
      </c>
      <c r="K25" s="26">
        <v>3</v>
      </c>
      <c r="L25" s="26">
        <v>4</v>
      </c>
      <c r="M25" s="26"/>
      <c r="N25" s="26"/>
    </row>
    <row r="26" spans="1:14" s="30" customFormat="1" ht="72.75" customHeight="1">
      <c r="A26" s="27" t="s">
        <v>130</v>
      </c>
      <c r="B26" s="28" t="s">
        <v>99</v>
      </c>
      <c r="C26" s="28" t="s">
        <v>138</v>
      </c>
      <c r="D26" s="28" t="s">
        <v>98</v>
      </c>
      <c r="E26" s="28" t="s">
        <v>111</v>
      </c>
      <c r="F26" s="79" t="s">
        <v>117</v>
      </c>
      <c r="G26" s="80"/>
      <c r="H26" s="29" t="s">
        <v>100</v>
      </c>
    </row>
    <row r="27" spans="1:14" ht="50.25" customHeight="1">
      <c r="A27" s="11" t="s">
        <v>140</v>
      </c>
      <c r="B27" s="76"/>
      <c r="C27" s="16"/>
      <c r="D27" s="34"/>
      <c r="E27" s="16"/>
      <c r="F27" s="11"/>
      <c r="G27" s="51">
        <f>B27*C27*D27</f>
        <v>0</v>
      </c>
      <c r="H27" s="15" t="s">
        <v>118</v>
      </c>
    </row>
    <row r="28" spans="1:14" ht="57" customHeight="1">
      <c r="A28" s="11" t="s">
        <v>141</v>
      </c>
      <c r="B28" s="76"/>
      <c r="C28" s="16"/>
      <c r="D28" s="34"/>
      <c r="E28" s="16"/>
      <c r="F28" s="11"/>
      <c r="G28" s="51">
        <f t="shared" ref="G28:G29" si="3">B28*C28*D28</f>
        <v>0</v>
      </c>
      <c r="H28" s="15" t="s">
        <v>119</v>
      </c>
    </row>
    <row r="29" spans="1:14" ht="80.25" customHeight="1">
      <c r="A29" s="11" t="s">
        <v>152</v>
      </c>
      <c r="B29" s="76"/>
      <c r="C29" s="16"/>
      <c r="D29" s="34"/>
      <c r="E29" s="33"/>
      <c r="F29" s="11"/>
      <c r="G29" s="51">
        <f t="shared" si="3"/>
        <v>0</v>
      </c>
      <c r="H29" s="15" t="s">
        <v>125</v>
      </c>
    </row>
    <row r="30" spans="1:14" ht="41.25" customHeight="1">
      <c r="A30" s="11" t="s">
        <v>139</v>
      </c>
      <c r="B30" s="76"/>
      <c r="C30" s="16"/>
      <c r="D30" s="43"/>
      <c r="E30" s="31"/>
      <c r="F30" s="11"/>
      <c r="G30" s="51">
        <f>B30*C30*D30</f>
        <v>0</v>
      </c>
      <c r="H30" s="15" t="s">
        <v>145</v>
      </c>
      <c r="I30" s="26">
        <v>1</v>
      </c>
      <c r="J30" s="26">
        <v>2</v>
      </c>
      <c r="K30" s="26">
        <v>3</v>
      </c>
      <c r="L30" s="26">
        <v>4</v>
      </c>
      <c r="M30" s="26"/>
      <c r="N30" s="26"/>
    </row>
    <row r="31" spans="1:14" s="30" customFormat="1" ht="72.75" customHeight="1">
      <c r="A31" s="27" t="s">
        <v>131</v>
      </c>
      <c r="B31" s="28" t="s">
        <v>99</v>
      </c>
      <c r="C31" s="28" t="s">
        <v>138</v>
      </c>
      <c r="D31" s="28" t="s">
        <v>98</v>
      </c>
      <c r="E31" s="28" t="s">
        <v>111</v>
      </c>
      <c r="F31" s="79" t="s">
        <v>117</v>
      </c>
      <c r="G31" s="80"/>
      <c r="H31" s="29" t="s">
        <v>100</v>
      </c>
    </row>
    <row r="32" spans="1:14" ht="50.25" customHeight="1">
      <c r="A32" s="11" t="s">
        <v>140</v>
      </c>
      <c r="B32" s="76"/>
      <c r="C32" s="16"/>
      <c r="D32" s="34"/>
      <c r="E32" s="16"/>
      <c r="F32" s="11"/>
      <c r="G32" s="51">
        <f>B32*C32*D32</f>
        <v>0</v>
      </c>
      <c r="H32" s="15" t="s">
        <v>118</v>
      </c>
    </row>
    <row r="33" spans="1:14" ht="57" customHeight="1">
      <c r="A33" s="11" t="s">
        <v>141</v>
      </c>
      <c r="B33" s="76"/>
      <c r="C33" s="16"/>
      <c r="D33" s="34"/>
      <c r="E33" s="16"/>
      <c r="F33" s="11"/>
      <c r="G33" s="51">
        <f t="shared" ref="G33:G34" si="4">B33*C33*D33</f>
        <v>0</v>
      </c>
      <c r="H33" s="15" t="s">
        <v>119</v>
      </c>
    </row>
    <row r="34" spans="1:14" ht="80.25" customHeight="1">
      <c r="A34" s="11" t="s">
        <v>152</v>
      </c>
      <c r="B34" s="76"/>
      <c r="C34" s="16"/>
      <c r="D34" s="34"/>
      <c r="E34" s="33"/>
      <c r="F34" s="11"/>
      <c r="G34" s="51">
        <f t="shared" si="4"/>
        <v>0</v>
      </c>
      <c r="H34" s="15" t="s">
        <v>125</v>
      </c>
    </row>
    <row r="35" spans="1:14" ht="41.25" customHeight="1">
      <c r="A35" s="11" t="s">
        <v>139</v>
      </c>
      <c r="B35" s="76"/>
      <c r="C35" s="16"/>
      <c r="D35" s="43"/>
      <c r="E35" s="31"/>
      <c r="F35" s="11"/>
      <c r="G35" s="51">
        <f>B35*C35*D35</f>
        <v>0</v>
      </c>
      <c r="H35" s="15" t="s">
        <v>145</v>
      </c>
      <c r="I35" s="26">
        <v>1</v>
      </c>
      <c r="J35" s="26">
        <v>2</v>
      </c>
      <c r="K35" s="26">
        <v>3</v>
      </c>
      <c r="L35" s="26">
        <v>4</v>
      </c>
      <c r="M35" s="26"/>
      <c r="N35" s="26"/>
    </row>
    <row r="36" spans="1:14" s="30" customFormat="1" ht="72.75" customHeight="1">
      <c r="A36" s="27" t="s">
        <v>136</v>
      </c>
      <c r="B36" s="28" t="s">
        <v>99</v>
      </c>
      <c r="C36" s="28" t="s">
        <v>138</v>
      </c>
      <c r="D36" s="28" t="s">
        <v>98</v>
      </c>
      <c r="E36" s="28" t="s">
        <v>111</v>
      </c>
      <c r="F36" s="79" t="s">
        <v>117</v>
      </c>
      <c r="G36" s="80"/>
      <c r="H36" s="29" t="s">
        <v>100</v>
      </c>
    </row>
    <row r="37" spans="1:14" ht="50.25" customHeight="1">
      <c r="A37" s="11" t="s">
        <v>140</v>
      </c>
      <c r="B37" s="76"/>
      <c r="C37" s="16"/>
      <c r="D37" s="34"/>
      <c r="E37" s="16"/>
      <c r="F37" s="11"/>
      <c r="G37" s="51">
        <f>B37*C37*D37</f>
        <v>0</v>
      </c>
      <c r="H37" s="15" t="s">
        <v>118</v>
      </c>
    </row>
    <row r="38" spans="1:14" ht="57" customHeight="1">
      <c r="A38" s="11" t="s">
        <v>141</v>
      </c>
      <c r="B38" s="76"/>
      <c r="C38" s="16"/>
      <c r="D38" s="34"/>
      <c r="E38" s="16"/>
      <c r="F38" s="11"/>
      <c r="G38" s="51">
        <f t="shared" ref="G38:G39" si="5">B38*C38*D38</f>
        <v>0</v>
      </c>
      <c r="H38" s="15" t="s">
        <v>119</v>
      </c>
    </row>
    <row r="39" spans="1:14" ht="80.25" customHeight="1">
      <c r="A39" s="11" t="s">
        <v>152</v>
      </c>
      <c r="B39" s="76"/>
      <c r="C39" s="16"/>
      <c r="D39" s="34"/>
      <c r="E39" s="33"/>
      <c r="F39" s="11"/>
      <c r="G39" s="51">
        <f t="shared" si="5"/>
        <v>0</v>
      </c>
      <c r="H39" s="15" t="s">
        <v>125</v>
      </c>
    </row>
    <row r="40" spans="1:14" ht="41.25" customHeight="1">
      <c r="A40" s="11" t="s">
        <v>139</v>
      </c>
      <c r="B40" s="76"/>
      <c r="C40" s="16"/>
      <c r="D40" s="43"/>
      <c r="E40" s="31"/>
      <c r="F40" s="11"/>
      <c r="G40" s="51">
        <f>B40*C40*D40</f>
        <v>0</v>
      </c>
      <c r="H40" s="15" t="s">
        <v>145</v>
      </c>
      <c r="I40" s="26">
        <v>1</v>
      </c>
      <c r="J40" s="26">
        <v>2</v>
      </c>
      <c r="K40" s="26">
        <v>3</v>
      </c>
      <c r="L40" s="26">
        <v>4</v>
      </c>
      <c r="M40" s="26"/>
      <c r="N40" s="26"/>
    </row>
    <row r="41" spans="1:14" s="30" customFormat="1" ht="96" customHeight="1">
      <c r="A41" s="27" t="s">
        <v>151</v>
      </c>
      <c r="B41" s="28" t="s">
        <v>99</v>
      </c>
      <c r="C41" s="28" t="s">
        <v>138</v>
      </c>
      <c r="D41" s="28" t="s">
        <v>98</v>
      </c>
      <c r="E41" s="28" t="s">
        <v>111</v>
      </c>
      <c r="F41" s="79" t="s">
        <v>117</v>
      </c>
      <c r="G41" s="80"/>
      <c r="H41" s="29" t="s">
        <v>100</v>
      </c>
    </row>
    <row r="42" spans="1:14" ht="50.25" customHeight="1">
      <c r="A42" s="11" t="s">
        <v>140</v>
      </c>
      <c r="B42" s="76"/>
      <c r="C42" s="16"/>
      <c r="D42" s="34"/>
      <c r="E42" s="16"/>
      <c r="F42" s="11"/>
      <c r="G42" s="51">
        <f>B42*C42*D42</f>
        <v>0</v>
      </c>
      <c r="H42" s="15" t="s">
        <v>118</v>
      </c>
    </row>
    <row r="43" spans="1:14" ht="57" customHeight="1">
      <c r="A43" s="11" t="s">
        <v>141</v>
      </c>
      <c r="B43" s="76"/>
      <c r="C43" s="16"/>
      <c r="D43" s="34"/>
      <c r="E43" s="16"/>
      <c r="F43" s="11"/>
      <c r="G43" s="51">
        <f t="shared" ref="G43:G44" si="6">B43*C43*D43</f>
        <v>0</v>
      </c>
      <c r="H43" s="15" t="s">
        <v>119</v>
      </c>
    </row>
    <row r="44" spans="1:14" ht="80.25" customHeight="1">
      <c r="A44" s="11" t="s">
        <v>152</v>
      </c>
      <c r="B44" s="76"/>
      <c r="C44" s="16"/>
      <c r="D44" s="34"/>
      <c r="E44" s="33"/>
      <c r="F44" s="11"/>
      <c r="G44" s="51">
        <f t="shared" si="6"/>
        <v>0</v>
      </c>
      <c r="H44" s="15" t="s">
        <v>125</v>
      </c>
    </row>
    <row r="45" spans="1:14" ht="41.25" customHeight="1">
      <c r="A45" s="11" t="s">
        <v>139</v>
      </c>
      <c r="B45" s="76"/>
      <c r="C45" s="16"/>
      <c r="D45" s="43"/>
      <c r="E45" s="31"/>
      <c r="F45" s="11"/>
      <c r="G45" s="51">
        <f>B45*C45*D45</f>
        <v>0</v>
      </c>
      <c r="H45" s="15" t="s">
        <v>145</v>
      </c>
      <c r="I45" s="26">
        <v>1</v>
      </c>
      <c r="J45" s="26">
        <v>2</v>
      </c>
      <c r="K45" s="26">
        <v>3</v>
      </c>
      <c r="L45" s="26">
        <v>4</v>
      </c>
      <c r="M45" s="26"/>
      <c r="N45" s="26"/>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A15">
    <cfRule type="expression" dxfId="12" priority="14">
      <formula>#REF!="×"</formula>
    </cfRule>
  </conditionalFormatting>
  <conditionalFormatting sqref="A17:A20 A22:A25 A27:A30 A32:A35 A37:A40 C44:D44">
    <cfRule type="expression" dxfId="11" priority="2">
      <formula>#REF!="×"</formula>
    </cfRule>
  </conditionalFormatting>
  <conditionalFormatting sqref="A42:B45">
    <cfRule type="expression" dxfId="10" priority="1">
      <formula>#REF!="×"</formula>
    </cfRule>
  </conditionalFormatting>
  <conditionalFormatting sqref="B10:E10 F10:G12 G10:G14 C11:E11 B11:B13 C12:D12 C13:G13 B17:E17 F17:G20 C18:E18 B18:B20 C19:D19 C20:E20 B22:E22 F22:G25 C23:E23 B23:B25 C24:D24 C25:E25 B27:E27 F27:G30 C28:E28 B28:B30 C29:D29 C30:E30 B32:E32 F32:G35 C33:E33 B33:B35 C34:D34 C35:E35 B37:E37 F37:G40 C38:E38 B38:B40 C39:D39 C40:E40 F42:G45">
    <cfRule type="expression" dxfId="9" priority="54">
      <formula>#REF!="×"</formula>
    </cfRule>
  </conditionalFormatting>
  <conditionalFormatting sqref="C42:E43 C45:E45">
    <cfRule type="expression" dxfId="8" priority="4">
      <formula>#REF!="×"</formula>
    </cfRule>
  </conditionalFormatting>
  <conditionalFormatting sqref="F14">
    <cfRule type="expression" dxfId="7" priority="3">
      <formula>#REF!="×"</formula>
    </cfRule>
  </conditionalFormatting>
  <dataValidations count="2">
    <dataValidation type="list" allowBlank="1" showInputMessage="1" showErrorMessage="1" sqref="D45 D20 D25 D30 D35 D4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A08A-CBB1-4A8E-ACD3-D28E4CB44949}">
  <sheetPr>
    <tabColor rgb="FFFFFF00"/>
    <pageSetUpPr fitToPage="1"/>
  </sheetPr>
  <dimension ref="A1:P201"/>
  <sheetViews>
    <sheetView workbookViewId="0"/>
  </sheetViews>
  <sheetFormatPr defaultRowHeight="14.25"/>
  <cols>
    <col min="1" max="1" width="17.625" style="38" customWidth="1"/>
    <col min="2" max="2" width="34.25" style="38" customWidth="1"/>
    <col min="3" max="3" width="24.5" style="38" customWidth="1"/>
    <col min="4" max="4" width="27.875" style="38" customWidth="1"/>
    <col min="5" max="5" width="37.25" style="38" customWidth="1"/>
    <col min="6" max="16384" width="9" style="38"/>
  </cols>
  <sheetData>
    <row r="1" spans="1:16" ht="52.5">
      <c r="A1" s="72" t="s">
        <v>134</v>
      </c>
      <c r="B1" s="73" t="s">
        <v>164</v>
      </c>
      <c r="C1" s="73" t="s">
        <v>160</v>
      </c>
      <c r="D1" s="74" t="s">
        <v>161</v>
      </c>
      <c r="E1" s="74" t="s">
        <v>167</v>
      </c>
    </row>
    <row r="2" spans="1:16">
      <c r="A2" s="53">
        <f>COUNTA($B$2:$B$200)</f>
        <v>0</v>
      </c>
      <c r="B2" s="54"/>
      <c r="C2" s="55"/>
      <c r="D2" s="55"/>
      <c r="E2" s="56"/>
      <c r="P2" s="75">
        <v>70000</v>
      </c>
    </row>
    <row r="3" spans="1:16">
      <c r="B3" s="54"/>
      <c r="C3" s="55"/>
      <c r="D3" s="55"/>
      <c r="E3" s="56"/>
      <c r="P3" s="75">
        <v>105000</v>
      </c>
    </row>
    <row r="4" spans="1:16">
      <c r="B4" s="54"/>
      <c r="C4" s="55"/>
      <c r="D4" s="55"/>
      <c r="E4" s="56"/>
      <c r="P4" s="75">
        <v>145000</v>
      </c>
    </row>
    <row r="5" spans="1:16">
      <c r="B5" s="54"/>
      <c r="C5" s="55"/>
      <c r="D5" s="55"/>
      <c r="E5" s="56"/>
      <c r="P5" s="75">
        <v>150000</v>
      </c>
    </row>
    <row r="6" spans="1:16">
      <c r="B6" s="54"/>
      <c r="C6" s="55"/>
      <c r="D6" s="55"/>
      <c r="E6" s="56"/>
      <c r="P6" s="75">
        <v>216000</v>
      </c>
    </row>
    <row r="7" spans="1:16">
      <c r="B7" s="54"/>
      <c r="C7" s="55"/>
      <c r="D7" s="55"/>
      <c r="E7" s="56"/>
      <c r="P7" s="75">
        <v>228000</v>
      </c>
    </row>
    <row r="8" spans="1:16">
      <c r="B8" s="54"/>
      <c r="C8" s="55"/>
      <c r="D8" s="55"/>
      <c r="E8" s="56"/>
      <c r="P8" s="75">
        <v>288000</v>
      </c>
    </row>
    <row r="9" spans="1:16">
      <c r="B9" s="54"/>
      <c r="C9" s="55"/>
      <c r="D9" s="55"/>
      <c r="E9" s="56"/>
      <c r="P9" s="75">
        <v>360000</v>
      </c>
    </row>
    <row r="10" spans="1:16">
      <c r="B10" s="54"/>
      <c r="C10" s="55"/>
      <c r="D10" s="55"/>
      <c r="E10" s="56"/>
      <c r="P10" s="75">
        <v>432000</v>
      </c>
    </row>
    <row r="11" spans="1:16">
      <c r="B11" s="54"/>
      <c r="C11" s="55"/>
      <c r="D11" s="55"/>
      <c r="E11" s="56"/>
      <c r="P11" s="75">
        <v>504000</v>
      </c>
    </row>
    <row r="12" spans="1:16">
      <c r="B12" s="54"/>
      <c r="C12" s="55"/>
      <c r="D12" s="55"/>
      <c r="E12" s="56"/>
      <c r="P12" s="75">
        <v>576000</v>
      </c>
    </row>
    <row r="13" spans="1:16">
      <c r="B13" s="54"/>
      <c r="C13" s="55"/>
      <c r="D13" s="55"/>
      <c r="E13" s="56"/>
      <c r="P13" s="75">
        <v>648000</v>
      </c>
    </row>
    <row r="14" spans="1:16">
      <c r="B14" s="54"/>
      <c r="C14" s="55"/>
      <c r="D14" s="55"/>
      <c r="E14" s="56"/>
      <c r="P14" s="75">
        <v>720000</v>
      </c>
    </row>
    <row r="15" spans="1:16">
      <c r="B15" s="54"/>
      <c r="C15" s="55"/>
      <c r="D15" s="55"/>
      <c r="E15" s="56"/>
      <c r="P15" s="75">
        <v>792000</v>
      </c>
    </row>
    <row r="16" spans="1:16">
      <c r="B16" s="54"/>
      <c r="C16" s="55"/>
      <c r="D16" s="55"/>
      <c r="E16" s="56"/>
      <c r="P16" s="75">
        <v>864000</v>
      </c>
    </row>
    <row r="17" spans="2:16">
      <c r="B17" s="54"/>
      <c r="C17" s="55"/>
      <c r="D17" s="55"/>
      <c r="E17" s="56"/>
      <c r="P17" s="75">
        <v>936000</v>
      </c>
    </row>
    <row r="18" spans="2:16">
      <c r="B18" s="54"/>
      <c r="C18" s="55"/>
      <c r="D18" s="55"/>
      <c r="E18" s="56"/>
      <c r="P18" s="75">
        <v>1008000</v>
      </c>
    </row>
    <row r="19" spans="2:16">
      <c r="B19" s="54"/>
      <c r="C19" s="55"/>
      <c r="D19" s="55"/>
      <c r="E19" s="56"/>
      <c r="P19" s="75">
        <v>1080000</v>
      </c>
    </row>
    <row r="20" spans="2:16">
      <c r="B20" s="54"/>
      <c r="C20" s="55"/>
      <c r="D20" s="55"/>
      <c r="E20" s="56"/>
      <c r="P20" s="75">
        <v>1152000</v>
      </c>
    </row>
    <row r="21" spans="2:16">
      <c r="B21" s="54"/>
      <c r="C21" s="55"/>
      <c r="D21" s="55"/>
      <c r="E21" s="56"/>
      <c r="P21" s="75">
        <v>1224000</v>
      </c>
    </row>
    <row r="22" spans="2:16">
      <c r="B22" s="54"/>
      <c r="C22" s="55"/>
      <c r="D22" s="55"/>
      <c r="E22" s="56"/>
      <c r="P22" s="75">
        <v>1296000</v>
      </c>
    </row>
    <row r="23" spans="2:16">
      <c r="B23" s="54"/>
      <c r="C23" s="55"/>
      <c r="D23" s="55"/>
      <c r="E23" s="56"/>
      <c r="P23" s="75">
        <v>1368000</v>
      </c>
    </row>
    <row r="24" spans="2:16">
      <c r="B24" s="54"/>
      <c r="C24" s="55"/>
      <c r="D24" s="55"/>
      <c r="E24" s="56"/>
    </row>
    <row r="25" spans="2:16">
      <c r="B25" s="54"/>
      <c r="C25" s="55"/>
      <c r="D25" s="55"/>
      <c r="E25" s="56"/>
    </row>
    <row r="26" spans="2:16">
      <c r="B26" s="54"/>
      <c r="C26" s="55"/>
      <c r="D26" s="55"/>
      <c r="E26" s="56"/>
    </row>
    <row r="27" spans="2:16">
      <c r="B27" s="54"/>
      <c r="C27" s="55"/>
      <c r="D27" s="55"/>
      <c r="E27" s="56"/>
    </row>
    <row r="28" spans="2:16">
      <c r="B28" s="54"/>
      <c r="C28" s="55"/>
      <c r="D28" s="55"/>
      <c r="E28" s="56"/>
    </row>
    <row r="29" spans="2:16">
      <c r="B29" s="54"/>
      <c r="C29" s="55"/>
      <c r="D29" s="55"/>
      <c r="E29" s="56"/>
    </row>
    <row r="30" spans="2:16">
      <c r="B30" s="54"/>
      <c r="C30" s="55"/>
      <c r="D30" s="55"/>
      <c r="E30" s="56"/>
    </row>
    <row r="31" spans="2:16">
      <c r="B31" s="54"/>
      <c r="C31" s="55"/>
      <c r="D31" s="55"/>
      <c r="E31" s="56"/>
    </row>
    <row r="32" spans="2:16">
      <c r="B32" s="54"/>
      <c r="C32" s="55"/>
      <c r="D32" s="55"/>
      <c r="E32" s="56"/>
    </row>
    <row r="33" spans="2:5">
      <c r="B33" s="54"/>
      <c r="C33" s="55"/>
      <c r="D33" s="55"/>
      <c r="E33" s="56"/>
    </row>
    <row r="34" spans="2:5">
      <c r="B34" s="54"/>
      <c r="C34" s="55"/>
      <c r="D34" s="55"/>
      <c r="E34" s="56"/>
    </row>
    <row r="35" spans="2:5">
      <c r="B35" s="54"/>
      <c r="C35" s="55"/>
      <c r="D35" s="55"/>
      <c r="E35" s="56"/>
    </row>
    <row r="36" spans="2:5">
      <c r="B36" s="54"/>
      <c r="C36" s="55"/>
      <c r="D36" s="55"/>
      <c r="E36" s="56"/>
    </row>
    <row r="37" spans="2:5">
      <c r="B37" s="54"/>
      <c r="C37" s="55"/>
      <c r="D37" s="55"/>
      <c r="E37" s="56"/>
    </row>
    <row r="38" spans="2:5">
      <c r="B38" s="54"/>
      <c r="C38" s="55"/>
      <c r="D38" s="55"/>
      <c r="E38" s="56"/>
    </row>
    <row r="39" spans="2:5">
      <c r="B39" s="54"/>
      <c r="C39" s="55"/>
      <c r="D39" s="55"/>
      <c r="E39" s="56"/>
    </row>
    <row r="40" spans="2:5">
      <c r="B40" s="54"/>
      <c r="C40" s="55"/>
      <c r="D40" s="55"/>
      <c r="E40" s="56"/>
    </row>
    <row r="41" spans="2:5">
      <c r="B41" s="54"/>
      <c r="C41" s="55"/>
      <c r="D41" s="55"/>
      <c r="E41" s="56"/>
    </row>
    <row r="42" spans="2:5">
      <c r="B42" s="54"/>
      <c r="C42" s="55"/>
      <c r="D42" s="55"/>
      <c r="E42" s="56"/>
    </row>
    <row r="43" spans="2:5">
      <c r="B43" s="54"/>
      <c r="C43" s="55"/>
      <c r="D43" s="55"/>
      <c r="E43" s="56"/>
    </row>
    <row r="44" spans="2:5">
      <c r="B44" s="54"/>
      <c r="C44" s="55"/>
      <c r="D44" s="55"/>
      <c r="E44" s="56"/>
    </row>
    <row r="45" spans="2:5">
      <c r="B45" s="54"/>
      <c r="C45" s="55"/>
      <c r="D45" s="55"/>
      <c r="E45" s="56"/>
    </row>
    <row r="46" spans="2:5">
      <c r="B46" s="54"/>
      <c r="C46" s="55"/>
      <c r="D46" s="55"/>
      <c r="E46" s="56"/>
    </row>
    <row r="47" spans="2:5">
      <c r="B47" s="54"/>
      <c r="C47" s="55"/>
      <c r="D47" s="55"/>
      <c r="E47" s="56"/>
    </row>
    <row r="48" spans="2:5">
      <c r="B48" s="54"/>
      <c r="C48" s="55"/>
      <c r="D48" s="55"/>
      <c r="E48" s="56"/>
    </row>
    <row r="49" spans="2:5">
      <c r="B49" s="54"/>
      <c r="C49" s="55"/>
      <c r="D49" s="55"/>
      <c r="E49" s="56"/>
    </row>
    <row r="50" spans="2:5">
      <c r="B50" s="54"/>
      <c r="C50" s="55"/>
      <c r="D50" s="55"/>
      <c r="E50" s="56"/>
    </row>
    <row r="51" spans="2:5">
      <c r="B51" s="54"/>
      <c r="C51" s="55"/>
      <c r="D51" s="55"/>
      <c r="E51" s="56"/>
    </row>
    <row r="52" spans="2:5">
      <c r="B52" s="54"/>
      <c r="C52" s="55"/>
      <c r="D52" s="55"/>
      <c r="E52" s="56"/>
    </row>
    <row r="53" spans="2:5">
      <c r="B53" s="54"/>
      <c r="C53" s="55"/>
      <c r="D53" s="55"/>
      <c r="E53" s="56"/>
    </row>
    <row r="54" spans="2:5">
      <c r="B54" s="54"/>
      <c r="C54" s="55"/>
      <c r="D54" s="55"/>
      <c r="E54" s="56"/>
    </row>
    <row r="55" spans="2:5">
      <c r="B55" s="54"/>
      <c r="C55" s="55"/>
      <c r="D55" s="55"/>
      <c r="E55" s="56"/>
    </row>
    <row r="56" spans="2:5">
      <c r="B56" s="54"/>
      <c r="C56" s="55"/>
      <c r="D56" s="55"/>
      <c r="E56" s="56"/>
    </row>
    <row r="57" spans="2:5">
      <c r="B57" s="54"/>
      <c r="C57" s="55"/>
      <c r="D57" s="55"/>
      <c r="E57" s="56"/>
    </row>
    <row r="58" spans="2:5">
      <c r="B58" s="54"/>
      <c r="C58" s="55"/>
      <c r="D58" s="55"/>
      <c r="E58" s="56"/>
    </row>
    <row r="59" spans="2:5">
      <c r="B59" s="54"/>
      <c r="C59" s="55"/>
      <c r="D59" s="55"/>
      <c r="E59" s="56"/>
    </row>
    <row r="60" spans="2:5">
      <c r="B60" s="54"/>
      <c r="C60" s="55"/>
      <c r="D60" s="55"/>
      <c r="E60" s="56"/>
    </row>
    <row r="61" spans="2:5">
      <c r="B61" s="54"/>
      <c r="C61" s="55"/>
      <c r="D61" s="55"/>
      <c r="E61" s="56"/>
    </row>
    <row r="62" spans="2:5">
      <c r="B62" s="54"/>
      <c r="C62" s="55"/>
      <c r="D62" s="55"/>
      <c r="E62" s="56"/>
    </row>
    <row r="63" spans="2:5">
      <c r="B63" s="54"/>
      <c r="C63" s="55"/>
      <c r="D63" s="55"/>
      <c r="E63" s="56"/>
    </row>
    <row r="64" spans="2:5">
      <c r="B64" s="54"/>
      <c r="C64" s="55"/>
      <c r="D64" s="55"/>
      <c r="E64" s="56"/>
    </row>
    <row r="65" spans="2:5">
      <c r="B65" s="54"/>
      <c r="C65" s="55"/>
      <c r="D65" s="55"/>
      <c r="E65" s="56"/>
    </row>
    <row r="66" spans="2:5">
      <c r="B66" s="54"/>
      <c r="C66" s="55"/>
      <c r="D66" s="55"/>
      <c r="E66" s="56"/>
    </row>
    <row r="67" spans="2:5">
      <c r="B67" s="54"/>
      <c r="C67" s="55"/>
      <c r="D67" s="55"/>
      <c r="E67" s="56"/>
    </row>
    <row r="68" spans="2:5">
      <c r="B68" s="54"/>
      <c r="C68" s="55"/>
      <c r="D68" s="55"/>
      <c r="E68" s="56"/>
    </row>
    <row r="69" spans="2:5">
      <c r="B69" s="54"/>
      <c r="C69" s="55"/>
      <c r="D69" s="55"/>
      <c r="E69" s="56"/>
    </row>
    <row r="70" spans="2:5">
      <c r="B70" s="54"/>
      <c r="C70" s="55"/>
      <c r="D70" s="55"/>
      <c r="E70" s="56"/>
    </row>
    <row r="71" spans="2:5">
      <c r="B71" s="54"/>
      <c r="C71" s="55"/>
      <c r="D71" s="55"/>
      <c r="E71" s="56"/>
    </row>
    <row r="72" spans="2:5">
      <c r="B72" s="54"/>
      <c r="C72" s="55"/>
      <c r="D72" s="55"/>
      <c r="E72" s="56"/>
    </row>
    <row r="73" spans="2:5">
      <c r="B73" s="54"/>
      <c r="C73" s="55"/>
      <c r="D73" s="55"/>
      <c r="E73" s="56"/>
    </row>
    <row r="74" spans="2:5">
      <c r="B74" s="54"/>
      <c r="C74" s="55"/>
      <c r="D74" s="55"/>
      <c r="E74" s="56"/>
    </row>
    <row r="75" spans="2:5">
      <c r="B75" s="54"/>
      <c r="C75" s="55"/>
      <c r="D75" s="55"/>
      <c r="E75" s="56"/>
    </row>
    <row r="76" spans="2:5">
      <c r="B76" s="54"/>
      <c r="C76" s="55"/>
      <c r="D76" s="55"/>
      <c r="E76" s="56"/>
    </row>
    <row r="77" spans="2:5">
      <c r="B77" s="54"/>
      <c r="C77" s="55"/>
      <c r="D77" s="55"/>
      <c r="E77" s="56"/>
    </row>
    <row r="78" spans="2:5">
      <c r="B78" s="54"/>
      <c r="C78" s="55"/>
      <c r="D78" s="55"/>
      <c r="E78" s="56"/>
    </row>
    <row r="79" spans="2:5">
      <c r="B79" s="54"/>
      <c r="C79" s="55"/>
      <c r="D79" s="55"/>
      <c r="E79" s="56"/>
    </row>
    <row r="80" spans="2:5">
      <c r="B80" s="54"/>
      <c r="C80" s="55"/>
      <c r="D80" s="55"/>
      <c r="E80" s="56"/>
    </row>
    <row r="81" spans="2:5">
      <c r="B81" s="54"/>
      <c r="C81" s="55"/>
      <c r="D81" s="55"/>
      <c r="E81" s="56"/>
    </row>
    <row r="82" spans="2:5">
      <c r="B82" s="54"/>
      <c r="C82" s="55"/>
      <c r="D82" s="55"/>
      <c r="E82" s="56"/>
    </row>
    <row r="83" spans="2:5">
      <c r="B83" s="54"/>
      <c r="C83" s="55"/>
      <c r="D83" s="55"/>
      <c r="E83" s="56"/>
    </row>
    <row r="84" spans="2:5">
      <c r="B84" s="54"/>
      <c r="C84" s="55"/>
      <c r="D84" s="55"/>
      <c r="E84" s="56"/>
    </row>
    <row r="85" spans="2:5">
      <c r="B85" s="54"/>
      <c r="C85" s="55"/>
      <c r="D85" s="55"/>
      <c r="E85" s="56"/>
    </row>
    <row r="86" spans="2:5">
      <c r="B86" s="54"/>
      <c r="C86" s="55"/>
      <c r="D86" s="55"/>
      <c r="E86" s="56"/>
    </row>
    <row r="87" spans="2:5">
      <c r="B87" s="54"/>
      <c r="C87" s="55"/>
      <c r="D87" s="55"/>
      <c r="E87" s="56"/>
    </row>
    <row r="88" spans="2:5">
      <c r="B88" s="54"/>
      <c r="C88" s="55"/>
      <c r="D88" s="55"/>
      <c r="E88" s="56"/>
    </row>
    <row r="89" spans="2:5">
      <c r="B89" s="54"/>
      <c r="C89" s="55"/>
      <c r="D89" s="55"/>
      <c r="E89" s="56"/>
    </row>
    <row r="90" spans="2:5">
      <c r="B90" s="54"/>
      <c r="C90" s="55"/>
      <c r="D90" s="55"/>
      <c r="E90" s="56"/>
    </row>
    <row r="91" spans="2:5">
      <c r="B91" s="54"/>
      <c r="C91" s="55"/>
      <c r="D91" s="55"/>
      <c r="E91" s="56"/>
    </row>
    <row r="92" spans="2:5">
      <c r="B92" s="54"/>
      <c r="C92" s="55"/>
      <c r="D92" s="55"/>
      <c r="E92" s="56"/>
    </row>
    <row r="93" spans="2:5">
      <c r="B93" s="54"/>
      <c r="C93" s="55"/>
      <c r="D93" s="55"/>
      <c r="E93" s="56"/>
    </row>
    <row r="94" spans="2:5">
      <c r="B94" s="54"/>
      <c r="C94" s="55"/>
      <c r="D94" s="55"/>
      <c r="E94" s="56"/>
    </row>
    <row r="95" spans="2:5">
      <c r="B95" s="54"/>
      <c r="C95" s="55"/>
      <c r="D95" s="55"/>
      <c r="E95" s="56"/>
    </row>
    <row r="96" spans="2:5">
      <c r="B96" s="54"/>
      <c r="C96" s="55"/>
      <c r="D96" s="55"/>
      <c r="E96" s="56"/>
    </row>
    <row r="97" spans="2:5">
      <c r="B97" s="54"/>
      <c r="C97" s="55"/>
      <c r="D97" s="55"/>
      <c r="E97" s="56"/>
    </row>
    <row r="98" spans="2:5">
      <c r="B98" s="54"/>
      <c r="C98" s="55"/>
      <c r="D98" s="55"/>
      <c r="E98" s="56"/>
    </row>
    <row r="99" spans="2:5">
      <c r="B99" s="54"/>
      <c r="C99" s="54"/>
      <c r="D99" s="54"/>
      <c r="E99" s="56"/>
    </row>
    <row r="100" spans="2:5">
      <c r="B100" s="54"/>
      <c r="C100" s="54"/>
      <c r="D100" s="54"/>
      <c r="E100" s="56"/>
    </row>
    <row r="101" spans="2:5">
      <c r="B101" s="54"/>
      <c r="C101" s="54"/>
      <c r="D101" s="54"/>
      <c r="E101" s="56"/>
    </row>
    <row r="102" spans="2:5">
      <c r="B102" s="54"/>
      <c r="C102" s="54"/>
      <c r="D102" s="54"/>
      <c r="E102" s="56"/>
    </row>
    <row r="103" spans="2:5">
      <c r="B103" s="54"/>
      <c r="C103" s="54"/>
      <c r="D103" s="54"/>
      <c r="E103" s="56"/>
    </row>
    <row r="104" spans="2:5">
      <c r="B104" s="54"/>
      <c r="C104" s="54"/>
      <c r="D104" s="54"/>
      <c r="E104" s="56"/>
    </row>
    <row r="105" spans="2:5">
      <c r="B105" s="54"/>
      <c r="C105" s="54"/>
      <c r="D105" s="54"/>
      <c r="E105" s="56"/>
    </row>
    <row r="106" spans="2:5">
      <c r="B106" s="54"/>
      <c r="C106" s="54"/>
      <c r="D106" s="54"/>
      <c r="E106" s="56"/>
    </row>
    <row r="107" spans="2:5">
      <c r="B107" s="54"/>
      <c r="C107" s="54"/>
      <c r="D107" s="54"/>
      <c r="E107" s="56"/>
    </row>
    <row r="108" spans="2:5">
      <c r="B108" s="54"/>
      <c r="C108" s="54"/>
      <c r="D108" s="54"/>
      <c r="E108" s="56"/>
    </row>
    <row r="109" spans="2:5">
      <c r="B109" s="54"/>
      <c r="C109" s="54"/>
      <c r="D109" s="54"/>
      <c r="E109" s="56"/>
    </row>
    <row r="110" spans="2:5">
      <c r="B110" s="54"/>
      <c r="C110" s="54"/>
      <c r="D110" s="54"/>
      <c r="E110" s="56"/>
    </row>
    <row r="111" spans="2:5">
      <c r="B111" s="54"/>
      <c r="C111" s="54"/>
      <c r="D111" s="54"/>
      <c r="E111" s="56"/>
    </row>
    <row r="112" spans="2:5">
      <c r="B112" s="54"/>
      <c r="C112" s="54"/>
      <c r="D112" s="54"/>
      <c r="E112" s="56"/>
    </row>
    <row r="113" spans="2:5">
      <c r="B113" s="54"/>
      <c r="C113" s="54"/>
      <c r="D113" s="54"/>
      <c r="E113" s="56"/>
    </row>
    <row r="114" spans="2:5">
      <c r="B114" s="54"/>
      <c r="C114" s="54"/>
      <c r="D114" s="54"/>
      <c r="E114" s="56"/>
    </row>
    <row r="115" spans="2:5">
      <c r="B115" s="54"/>
      <c r="C115" s="54"/>
      <c r="D115" s="54"/>
      <c r="E115" s="56"/>
    </row>
    <row r="116" spans="2:5">
      <c r="B116" s="54"/>
      <c r="C116" s="54"/>
      <c r="D116" s="54"/>
      <c r="E116" s="56"/>
    </row>
    <row r="117" spans="2:5">
      <c r="B117" s="54"/>
      <c r="C117" s="54"/>
      <c r="D117" s="54"/>
      <c r="E117" s="56"/>
    </row>
    <row r="118" spans="2:5">
      <c r="B118" s="54"/>
      <c r="C118" s="54"/>
      <c r="D118" s="54"/>
      <c r="E118" s="56"/>
    </row>
    <row r="119" spans="2:5">
      <c r="B119" s="54"/>
      <c r="C119" s="54"/>
      <c r="D119" s="54"/>
      <c r="E119" s="56"/>
    </row>
    <row r="120" spans="2:5">
      <c r="B120" s="54"/>
      <c r="C120" s="54"/>
      <c r="D120" s="54"/>
      <c r="E120" s="56"/>
    </row>
    <row r="121" spans="2:5">
      <c r="B121" s="54"/>
      <c r="C121" s="54"/>
      <c r="D121" s="54"/>
      <c r="E121" s="56"/>
    </row>
    <row r="122" spans="2:5">
      <c r="B122" s="54"/>
      <c r="C122" s="54"/>
      <c r="D122" s="54"/>
      <c r="E122" s="56"/>
    </row>
    <row r="123" spans="2:5">
      <c r="B123" s="54"/>
      <c r="C123" s="54"/>
      <c r="D123" s="54"/>
      <c r="E123" s="56"/>
    </row>
    <row r="124" spans="2:5">
      <c r="B124" s="54"/>
      <c r="C124" s="54"/>
      <c r="D124" s="54"/>
      <c r="E124" s="56"/>
    </row>
    <row r="125" spans="2:5">
      <c r="B125" s="54"/>
      <c r="C125" s="54"/>
      <c r="D125" s="54"/>
      <c r="E125" s="56"/>
    </row>
    <row r="126" spans="2:5">
      <c r="B126" s="54"/>
      <c r="C126" s="54"/>
      <c r="D126" s="54"/>
      <c r="E126" s="56"/>
    </row>
    <row r="127" spans="2:5">
      <c r="B127" s="54"/>
      <c r="C127" s="54"/>
      <c r="D127" s="54"/>
      <c r="E127" s="56"/>
    </row>
    <row r="128" spans="2:5">
      <c r="B128" s="54"/>
      <c r="C128" s="54"/>
      <c r="D128" s="54"/>
      <c r="E128" s="56"/>
    </row>
    <row r="129" spans="2:5">
      <c r="B129" s="54"/>
      <c r="C129" s="54"/>
      <c r="D129" s="54"/>
      <c r="E129" s="56"/>
    </row>
    <row r="130" spans="2:5">
      <c r="B130" s="54"/>
      <c r="C130" s="54"/>
      <c r="D130" s="54"/>
      <c r="E130" s="56"/>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9" t="s">
        <v>127</v>
      </c>
      <c r="C201" s="39"/>
      <c r="D201" s="39"/>
      <c r="E201" s="57">
        <f>SUM(E2:E200)</f>
        <v>0</v>
      </c>
    </row>
  </sheetData>
  <phoneticPr fontId="37"/>
  <dataValidations count="1">
    <dataValidation type="list" allowBlank="1" showInputMessage="1" showErrorMessage="1" sqref="E2:E200" xr:uid="{E8E070BB-D6BC-4809-A6A8-18CBF6FB0FB8}">
      <formula1>$P$2:$P$23</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0" t="s">
        <v>137</v>
      </c>
      <c r="B1" s="93" t="s">
        <v>124</v>
      </c>
      <c r="C1" s="94"/>
      <c r="D1" s="94"/>
      <c r="E1" s="94"/>
      <c r="F1" s="94"/>
      <c r="G1" s="94"/>
      <c r="H1" s="94"/>
      <c r="I1" s="60">
        <f>'【総額及び平均額】賃上げ支援事業実績報告書（法人単位）'!E3</f>
        <v>0</v>
      </c>
    </row>
    <row r="2" spans="1:10" ht="41.25" customHeight="1">
      <c r="A2" s="89" t="s">
        <v>110</v>
      </c>
      <c r="B2" s="90"/>
      <c r="C2" s="90"/>
      <c r="D2" s="90"/>
      <c r="E2" s="90"/>
      <c r="F2" s="90"/>
      <c r="G2" s="90"/>
      <c r="H2" s="90"/>
      <c r="I2" s="95" t="s">
        <v>54</v>
      </c>
      <c r="J2" s="8"/>
    </row>
    <row r="3" spans="1:10" ht="72.75" customHeight="1">
      <c r="A3" s="9" t="s">
        <v>123</v>
      </c>
      <c r="B3" s="13" t="s">
        <v>103</v>
      </c>
      <c r="C3" s="13" t="s">
        <v>104</v>
      </c>
      <c r="D3" s="13" t="s">
        <v>102</v>
      </c>
      <c r="E3" s="13" t="s">
        <v>105</v>
      </c>
      <c r="F3" s="13" t="s">
        <v>106</v>
      </c>
      <c r="G3" s="13" t="s">
        <v>108</v>
      </c>
      <c r="H3" s="13" t="s">
        <v>107</v>
      </c>
      <c r="I3" s="96"/>
      <c r="J3" s="15" t="s">
        <v>100</v>
      </c>
    </row>
    <row r="4" spans="1:10" ht="84.75" customHeight="1">
      <c r="A4" s="11" t="s">
        <v>120</v>
      </c>
      <c r="B4" s="16">
        <v>0</v>
      </c>
      <c r="C4" s="16">
        <v>0</v>
      </c>
      <c r="D4" s="58" t="e">
        <f>C4/B4</f>
        <v>#DIV/0!</v>
      </c>
      <c r="E4" s="59" t="e">
        <f>(D4-0.02)*B4</f>
        <v>#DIV/0!</v>
      </c>
      <c r="F4" s="24">
        <v>0</v>
      </c>
      <c r="G4" s="32">
        <v>0</v>
      </c>
      <c r="H4" s="76">
        <v>0</v>
      </c>
      <c r="I4" s="51">
        <f>F4*G4*H4</f>
        <v>0</v>
      </c>
      <c r="J4" s="15"/>
    </row>
    <row r="5" spans="1:10" ht="93.75" customHeight="1">
      <c r="A5" s="11" t="s">
        <v>121</v>
      </c>
      <c r="B5" s="16">
        <v>0</v>
      </c>
      <c r="C5" s="16">
        <v>0</v>
      </c>
      <c r="D5" s="58" t="e">
        <f>C5/B5</f>
        <v>#DIV/0!</v>
      </c>
      <c r="E5" s="59" t="e">
        <f>(D5-0.02)*B5</f>
        <v>#DIV/0!</v>
      </c>
      <c r="F5" s="24">
        <v>0</v>
      </c>
      <c r="G5" s="32">
        <v>0</v>
      </c>
      <c r="H5" s="76">
        <v>0</v>
      </c>
      <c r="I5" s="51">
        <f>F5*G5*H5</f>
        <v>0</v>
      </c>
      <c r="J5" s="15"/>
    </row>
    <row r="6" spans="1:10" ht="90" customHeight="1">
      <c r="A6" s="11" t="s">
        <v>122</v>
      </c>
      <c r="B6" s="97"/>
      <c r="C6" s="98"/>
      <c r="D6" s="98"/>
      <c r="E6" s="98"/>
      <c r="F6" s="98"/>
      <c r="G6" s="98"/>
      <c r="H6" s="98"/>
      <c r="I6" s="16">
        <v>0</v>
      </c>
      <c r="J6" s="15"/>
    </row>
    <row r="7" spans="1:10" ht="60.75" customHeight="1">
      <c r="A7" s="99" t="s">
        <v>154</v>
      </c>
      <c r="B7" s="100"/>
      <c r="C7" s="100"/>
      <c r="D7" s="100"/>
      <c r="E7" s="100"/>
      <c r="F7" s="100"/>
      <c r="G7" s="100"/>
      <c r="H7" s="100"/>
      <c r="I7" s="100"/>
    </row>
    <row r="9" spans="1:10">
      <c r="A9" s="37"/>
    </row>
  </sheetData>
  <mergeCells count="5">
    <mergeCell ref="B1:H1"/>
    <mergeCell ref="A2:H2"/>
    <mergeCell ref="I2:I3"/>
    <mergeCell ref="B6:H6"/>
    <mergeCell ref="A7:I7"/>
  </mergeCells>
  <phoneticPr fontId="37"/>
  <conditionalFormatting sqref="I4:I6 A6:B6 A4:G5">
    <cfRule type="expression" dxfId="6" priority="2">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565B-837E-45F3-BE8B-80C1E8D2CBC6}">
  <sheetPr>
    <tabColor rgb="FF00B0F0"/>
    <pageSetUpPr fitToPage="1"/>
  </sheetPr>
  <dimension ref="A1:N4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171</v>
      </c>
      <c r="B1" s="12"/>
      <c r="C1" s="12"/>
      <c r="D1" s="12"/>
      <c r="E1" s="12"/>
      <c r="F1" s="5"/>
      <c r="G1" s="61">
        <v>46203</v>
      </c>
    </row>
    <row r="2" spans="1:14" ht="52.5" customHeight="1">
      <c r="A2" s="84" t="s">
        <v>163</v>
      </c>
      <c r="B2" s="85"/>
      <c r="C2" s="85"/>
      <c r="D2" s="85"/>
      <c r="E2" s="85"/>
      <c r="F2" s="85"/>
      <c r="G2" s="85"/>
      <c r="H2" s="36" t="s">
        <v>50</v>
      </c>
    </row>
    <row r="3" spans="1:14" ht="34.5" customHeight="1">
      <c r="A3" s="17" t="s">
        <v>149</v>
      </c>
      <c r="B3" s="18"/>
      <c r="C3" s="18"/>
      <c r="D3" s="18"/>
      <c r="E3" s="62" t="s">
        <v>144</v>
      </c>
      <c r="F3" s="17" t="s">
        <v>116</v>
      </c>
      <c r="G3" s="47">
        <f>SUM($G$10:$G$14)</f>
        <v>14560000</v>
      </c>
      <c r="H3" s="45" t="s">
        <v>156</v>
      </c>
    </row>
    <row r="4" spans="1:14" ht="33" customHeight="1">
      <c r="A4" s="17" t="s">
        <v>158</v>
      </c>
      <c r="B4" s="18"/>
      <c r="C4" s="18"/>
      <c r="D4" s="18"/>
      <c r="E4" s="50">
        <f>'(記入例)対象施設報告シート（法人単位）'!A2</f>
        <v>97</v>
      </c>
      <c r="F4" s="35" t="s">
        <v>115</v>
      </c>
      <c r="G4" s="63">
        <v>0</v>
      </c>
      <c r="H4" s="71" t="s">
        <v>170</v>
      </c>
    </row>
    <row r="5" spans="1:14" ht="45.75" customHeight="1">
      <c r="A5" s="92" t="s">
        <v>172</v>
      </c>
      <c r="B5" s="92"/>
      <c r="C5" s="92"/>
      <c r="D5" s="92"/>
      <c r="E5" s="46"/>
      <c r="F5" s="35" t="s">
        <v>132</v>
      </c>
      <c r="G5" s="47">
        <f>ROUNDDOWN(G3-G4,-3)</f>
        <v>14560000</v>
      </c>
      <c r="H5" s="45" t="s">
        <v>157</v>
      </c>
      <c r="I5" s="44" t="s">
        <v>147</v>
      </c>
      <c r="J5" s="44" t="s">
        <v>148</v>
      </c>
    </row>
    <row r="6" spans="1:14" ht="33" customHeight="1">
      <c r="A6" s="17" t="s">
        <v>133</v>
      </c>
      <c r="B6" s="18"/>
      <c r="C6" s="18"/>
      <c r="D6" s="18"/>
      <c r="E6" s="47" t="str">
        <f>IF(G5&gt;=G6,"○","×")</f>
        <v>○</v>
      </c>
      <c r="F6" s="17" t="s">
        <v>159</v>
      </c>
      <c r="G6" s="47">
        <f>'(記入例)対象施設報告シート（法人単位）'!E201</f>
        <v>14550000</v>
      </c>
      <c r="H6" s="45" t="s">
        <v>162</v>
      </c>
    </row>
    <row r="7" spans="1:14" ht="26.25" customHeight="1">
      <c r="A7" s="17" t="s">
        <v>61</v>
      </c>
      <c r="B7" s="18"/>
      <c r="C7" s="18"/>
      <c r="D7" s="18"/>
      <c r="E7" s="48">
        <f>G6-G7</f>
        <v>14550000</v>
      </c>
      <c r="F7" s="17" t="s">
        <v>114</v>
      </c>
      <c r="G7" s="47">
        <f>IF(ROUNDDOWN(G6-G5,-3)&lt;=0,0,ROUNDDOWN(G6-G5,-3))</f>
        <v>0</v>
      </c>
      <c r="H7" s="45" t="s">
        <v>153</v>
      </c>
    </row>
    <row r="8" spans="1:14" ht="41.25" customHeight="1">
      <c r="A8" s="41" t="s">
        <v>142</v>
      </c>
      <c r="B8" s="89" t="s">
        <v>177</v>
      </c>
      <c r="C8" s="90"/>
      <c r="D8" s="90"/>
      <c r="E8" s="91"/>
      <c r="F8" s="86" t="s">
        <v>128</v>
      </c>
      <c r="G8" s="86"/>
      <c r="H8" s="8"/>
    </row>
    <row r="9" spans="1:14" s="30" customFormat="1" ht="66" customHeight="1">
      <c r="A9" s="27" t="s">
        <v>129</v>
      </c>
      <c r="B9" s="28" t="s">
        <v>99</v>
      </c>
      <c r="C9" s="28" t="s">
        <v>109</v>
      </c>
      <c r="D9" s="28" t="s">
        <v>98</v>
      </c>
      <c r="E9" s="28" t="s">
        <v>111</v>
      </c>
      <c r="F9" s="79" t="s">
        <v>117</v>
      </c>
      <c r="G9" s="80"/>
      <c r="H9" s="29" t="s">
        <v>100</v>
      </c>
    </row>
    <row r="10" spans="1:14" ht="50.25" customHeight="1">
      <c r="A10" s="11" t="s">
        <v>140</v>
      </c>
      <c r="B10" s="25"/>
      <c r="C10" s="16"/>
      <c r="D10" s="34"/>
      <c r="E10" s="16"/>
      <c r="F10" s="11"/>
      <c r="G10" s="51">
        <f>B10*C10*D10</f>
        <v>0</v>
      </c>
      <c r="H10" s="15" t="s">
        <v>118</v>
      </c>
    </row>
    <row r="11" spans="1:14" ht="57" customHeight="1">
      <c r="A11" s="11" t="s">
        <v>141</v>
      </c>
      <c r="B11" s="64">
        <v>140</v>
      </c>
      <c r="C11" s="65">
        <v>2000</v>
      </c>
      <c r="D11" s="67">
        <v>2</v>
      </c>
      <c r="E11" s="65">
        <v>2000</v>
      </c>
      <c r="F11" s="11"/>
      <c r="G11" s="51">
        <f t="shared" ref="G11:G12" si="0">B11*C11*D11</f>
        <v>560000</v>
      </c>
      <c r="H11" s="15" t="s">
        <v>119</v>
      </c>
    </row>
    <row r="12" spans="1:14" ht="80.25" customHeight="1">
      <c r="A12" s="11" t="s">
        <v>173</v>
      </c>
      <c r="B12" s="25"/>
      <c r="C12" s="16"/>
      <c r="D12" s="34"/>
      <c r="E12" s="33"/>
      <c r="F12" s="11"/>
      <c r="G12" s="51">
        <f t="shared" si="0"/>
        <v>0</v>
      </c>
      <c r="H12" s="15" t="s">
        <v>125</v>
      </c>
    </row>
    <row r="13" spans="1:14" ht="41.25" customHeight="1">
      <c r="A13" s="11" t="s">
        <v>139</v>
      </c>
      <c r="B13" s="64">
        <v>140</v>
      </c>
      <c r="C13" s="65">
        <v>25000</v>
      </c>
      <c r="D13" s="66">
        <v>4</v>
      </c>
      <c r="E13" s="31"/>
      <c r="F13" s="11"/>
      <c r="G13" s="51">
        <f>B13*C13*D13</f>
        <v>14000000</v>
      </c>
      <c r="H13" s="15" t="s">
        <v>145</v>
      </c>
      <c r="I13" s="26">
        <v>1</v>
      </c>
      <c r="J13" s="26">
        <v>2</v>
      </c>
      <c r="K13" s="26">
        <v>3</v>
      </c>
      <c r="L13" s="26">
        <v>4</v>
      </c>
      <c r="M13" s="26"/>
      <c r="N13" s="26"/>
    </row>
    <row r="14" spans="1:14" ht="73.5" customHeight="1">
      <c r="A14" s="87"/>
      <c r="B14" s="88"/>
      <c r="C14" s="88"/>
      <c r="D14" s="88"/>
      <c r="E14" s="88"/>
      <c r="F14" s="42" t="s">
        <v>174</v>
      </c>
      <c r="G14" s="51">
        <f>'別紙（2.0％超部分算定シート）（法人単位）'!I4+'別紙（2.0％超部分算定シート）（法人単位）'!I5+'別紙（2.0％超部分算定シート）（法人単位）'!I6</f>
        <v>0</v>
      </c>
      <c r="H14" s="8" t="s">
        <v>178</v>
      </c>
    </row>
    <row r="15" spans="1:14" ht="55.5" customHeight="1">
      <c r="A15" s="101" t="s">
        <v>175</v>
      </c>
      <c r="B15" s="102"/>
      <c r="C15" s="102"/>
      <c r="D15" s="102"/>
      <c r="E15" s="102"/>
      <c r="F15" s="102"/>
      <c r="G15" s="103"/>
      <c r="H15" s="15"/>
    </row>
    <row r="16" spans="1:14" s="30" customFormat="1" ht="72.75" customHeight="1">
      <c r="A16" s="27" t="s">
        <v>113</v>
      </c>
      <c r="B16" s="28" t="s">
        <v>99</v>
      </c>
      <c r="C16" s="28" t="s">
        <v>138</v>
      </c>
      <c r="D16" s="28" t="s">
        <v>98</v>
      </c>
      <c r="E16" s="28" t="s">
        <v>111</v>
      </c>
      <c r="F16" s="79" t="s">
        <v>117</v>
      </c>
      <c r="G16" s="80"/>
      <c r="H16" s="29" t="s">
        <v>100</v>
      </c>
    </row>
    <row r="17" spans="1:14" ht="39" customHeight="1">
      <c r="A17" s="11" t="s">
        <v>140</v>
      </c>
      <c r="B17" s="25"/>
      <c r="C17" s="16"/>
      <c r="D17" s="34"/>
      <c r="E17" s="16"/>
      <c r="F17" s="11"/>
      <c r="G17" s="51">
        <f>B17*C17*D17</f>
        <v>0</v>
      </c>
      <c r="H17" s="15" t="s">
        <v>118</v>
      </c>
    </row>
    <row r="18" spans="1:14" ht="45" customHeight="1">
      <c r="A18" s="11" t="s">
        <v>141</v>
      </c>
      <c r="B18" s="25"/>
      <c r="C18" s="16"/>
      <c r="D18" s="34"/>
      <c r="E18" s="16"/>
      <c r="F18" s="11"/>
      <c r="G18" s="51">
        <f t="shared" ref="G18:G19" si="1">B18*C18*D18</f>
        <v>0</v>
      </c>
      <c r="H18" s="15" t="s">
        <v>119</v>
      </c>
    </row>
    <row r="19" spans="1:14" ht="80.25" customHeight="1">
      <c r="A19" s="11" t="s">
        <v>173</v>
      </c>
      <c r="B19" s="25"/>
      <c r="C19" s="16"/>
      <c r="D19" s="34"/>
      <c r="E19" s="33"/>
      <c r="F19" s="11"/>
      <c r="G19" s="51">
        <f t="shared" si="1"/>
        <v>0</v>
      </c>
      <c r="H19" s="15" t="s">
        <v>125</v>
      </c>
    </row>
    <row r="20" spans="1:14" ht="35.25" customHeight="1">
      <c r="A20" s="11" t="s">
        <v>139</v>
      </c>
      <c r="B20" s="25"/>
      <c r="C20" s="16"/>
      <c r="D20" s="43"/>
      <c r="E20" s="31"/>
      <c r="F20" s="11"/>
      <c r="G20" s="51">
        <f>B20*C20*D20</f>
        <v>0</v>
      </c>
      <c r="H20" s="15" t="s">
        <v>145</v>
      </c>
      <c r="I20" s="26">
        <v>1</v>
      </c>
      <c r="J20" s="26">
        <v>2</v>
      </c>
      <c r="K20" s="26">
        <v>3</v>
      </c>
      <c r="L20" s="26">
        <v>4</v>
      </c>
      <c r="M20" s="26"/>
      <c r="N20" s="26"/>
    </row>
    <row r="21" spans="1:14" s="30" customFormat="1" ht="72.75" customHeight="1">
      <c r="A21" s="27" t="s">
        <v>112</v>
      </c>
      <c r="B21" s="28" t="s">
        <v>99</v>
      </c>
      <c r="C21" s="28" t="s">
        <v>138</v>
      </c>
      <c r="D21" s="28" t="s">
        <v>98</v>
      </c>
      <c r="E21" s="28" t="s">
        <v>111</v>
      </c>
      <c r="F21" s="79" t="s">
        <v>117</v>
      </c>
      <c r="G21" s="80"/>
      <c r="H21" s="29" t="s">
        <v>100</v>
      </c>
    </row>
    <row r="22" spans="1:14" ht="39" customHeight="1">
      <c r="A22" s="11" t="s">
        <v>140</v>
      </c>
      <c r="B22" s="25"/>
      <c r="C22" s="16"/>
      <c r="D22" s="34"/>
      <c r="E22" s="16"/>
      <c r="F22" s="11"/>
      <c r="G22" s="51">
        <f>B22*C22*D22</f>
        <v>0</v>
      </c>
      <c r="H22" s="15" t="s">
        <v>118</v>
      </c>
    </row>
    <row r="23" spans="1:14" ht="45" customHeight="1">
      <c r="A23" s="11" t="s">
        <v>141</v>
      </c>
      <c r="B23" s="25"/>
      <c r="C23" s="16"/>
      <c r="D23" s="34"/>
      <c r="E23" s="16"/>
      <c r="F23" s="11"/>
      <c r="G23" s="51">
        <f t="shared" ref="G23:G24" si="2">B23*C23*D23</f>
        <v>0</v>
      </c>
      <c r="H23" s="15" t="s">
        <v>119</v>
      </c>
    </row>
    <row r="24" spans="1:14" ht="80.25" customHeight="1">
      <c r="A24" s="11" t="s">
        <v>173</v>
      </c>
      <c r="B24" s="25"/>
      <c r="C24" s="16"/>
      <c r="D24" s="34"/>
      <c r="E24" s="33"/>
      <c r="F24" s="11"/>
      <c r="G24" s="51">
        <f t="shared" si="2"/>
        <v>0</v>
      </c>
      <c r="H24" s="15" t="s">
        <v>125</v>
      </c>
    </row>
    <row r="25" spans="1:14" ht="35.25" customHeight="1">
      <c r="A25" s="11" t="s">
        <v>139</v>
      </c>
      <c r="B25" s="25"/>
      <c r="C25" s="16"/>
      <c r="D25" s="43"/>
      <c r="E25" s="31"/>
      <c r="F25" s="11"/>
      <c r="G25" s="51">
        <f>B25*C25*D25</f>
        <v>0</v>
      </c>
      <c r="H25" s="15" t="s">
        <v>145</v>
      </c>
      <c r="I25" s="26">
        <v>1</v>
      </c>
      <c r="J25" s="26">
        <v>2</v>
      </c>
      <c r="K25" s="26">
        <v>3</v>
      </c>
      <c r="L25" s="26">
        <v>4</v>
      </c>
      <c r="M25" s="26"/>
      <c r="N25" s="26"/>
    </row>
    <row r="26" spans="1:14" s="30" customFormat="1" ht="72.75" customHeight="1">
      <c r="A26" s="27" t="s">
        <v>130</v>
      </c>
      <c r="B26" s="28" t="s">
        <v>99</v>
      </c>
      <c r="C26" s="28" t="s">
        <v>138</v>
      </c>
      <c r="D26" s="28" t="s">
        <v>98</v>
      </c>
      <c r="E26" s="28" t="s">
        <v>111</v>
      </c>
      <c r="F26" s="79" t="s">
        <v>117</v>
      </c>
      <c r="G26" s="80"/>
      <c r="H26" s="29" t="s">
        <v>100</v>
      </c>
    </row>
    <row r="27" spans="1:14" ht="50.25" customHeight="1">
      <c r="A27" s="11" t="s">
        <v>140</v>
      </c>
      <c r="B27" s="25"/>
      <c r="C27" s="16"/>
      <c r="D27" s="34"/>
      <c r="E27" s="16"/>
      <c r="F27" s="11"/>
      <c r="G27" s="51">
        <f>B27*C27*D27</f>
        <v>0</v>
      </c>
      <c r="H27" s="15" t="s">
        <v>118</v>
      </c>
    </row>
    <row r="28" spans="1:14" ht="57" customHeight="1">
      <c r="A28" s="11" t="s">
        <v>141</v>
      </c>
      <c r="B28" s="25"/>
      <c r="C28" s="16"/>
      <c r="D28" s="34"/>
      <c r="E28" s="16"/>
      <c r="F28" s="11"/>
      <c r="G28" s="51">
        <f t="shared" ref="G28:G29" si="3">B28*C28*D28</f>
        <v>0</v>
      </c>
      <c r="H28" s="15" t="s">
        <v>119</v>
      </c>
    </row>
    <row r="29" spans="1:14" ht="80.25" customHeight="1">
      <c r="A29" s="11" t="s">
        <v>173</v>
      </c>
      <c r="B29" s="25"/>
      <c r="C29" s="16"/>
      <c r="D29" s="34"/>
      <c r="E29" s="33"/>
      <c r="F29" s="11"/>
      <c r="G29" s="51">
        <f t="shared" si="3"/>
        <v>0</v>
      </c>
      <c r="H29" s="15" t="s">
        <v>125</v>
      </c>
    </row>
    <row r="30" spans="1:14" ht="41.25" customHeight="1">
      <c r="A30" s="11" t="s">
        <v>139</v>
      </c>
      <c r="B30" s="25"/>
      <c r="C30" s="16"/>
      <c r="D30" s="43"/>
      <c r="E30" s="31"/>
      <c r="F30" s="11"/>
      <c r="G30" s="51">
        <f>B30*C30*D30</f>
        <v>0</v>
      </c>
      <c r="H30" s="15" t="s">
        <v>145</v>
      </c>
      <c r="I30" s="26">
        <v>1</v>
      </c>
      <c r="J30" s="26">
        <v>2</v>
      </c>
      <c r="K30" s="26">
        <v>3</v>
      </c>
      <c r="L30" s="26">
        <v>4</v>
      </c>
      <c r="M30" s="26"/>
      <c r="N30" s="26"/>
    </row>
    <row r="31" spans="1:14" s="30" customFormat="1" ht="72.75" customHeight="1">
      <c r="A31" s="27" t="s">
        <v>131</v>
      </c>
      <c r="B31" s="28" t="s">
        <v>99</v>
      </c>
      <c r="C31" s="28" t="s">
        <v>138</v>
      </c>
      <c r="D31" s="28" t="s">
        <v>98</v>
      </c>
      <c r="E31" s="28" t="s">
        <v>111</v>
      </c>
      <c r="F31" s="79" t="s">
        <v>117</v>
      </c>
      <c r="G31" s="80"/>
      <c r="H31" s="29" t="s">
        <v>100</v>
      </c>
    </row>
    <row r="32" spans="1:14" ht="50.25" customHeight="1">
      <c r="A32" s="11" t="s">
        <v>140</v>
      </c>
      <c r="B32" s="25"/>
      <c r="C32" s="16"/>
      <c r="D32" s="34"/>
      <c r="E32" s="16"/>
      <c r="F32" s="11"/>
      <c r="G32" s="51">
        <f>B32*C32*D32</f>
        <v>0</v>
      </c>
      <c r="H32" s="15" t="s">
        <v>118</v>
      </c>
    </row>
    <row r="33" spans="1:14" ht="57" customHeight="1">
      <c r="A33" s="11" t="s">
        <v>141</v>
      </c>
      <c r="B33" s="25"/>
      <c r="C33" s="16"/>
      <c r="D33" s="34"/>
      <c r="E33" s="16"/>
      <c r="F33" s="11"/>
      <c r="G33" s="51">
        <f t="shared" ref="G33:G34" si="4">B33*C33*D33</f>
        <v>0</v>
      </c>
      <c r="H33" s="15" t="s">
        <v>119</v>
      </c>
    </row>
    <row r="34" spans="1:14" ht="80.25" customHeight="1">
      <c r="A34" s="11" t="s">
        <v>173</v>
      </c>
      <c r="B34" s="25"/>
      <c r="C34" s="16"/>
      <c r="D34" s="34"/>
      <c r="E34" s="33"/>
      <c r="F34" s="11"/>
      <c r="G34" s="51">
        <f t="shared" si="4"/>
        <v>0</v>
      </c>
      <c r="H34" s="15" t="s">
        <v>125</v>
      </c>
    </row>
    <row r="35" spans="1:14" ht="41.25" customHeight="1">
      <c r="A35" s="11" t="s">
        <v>139</v>
      </c>
      <c r="B35" s="25"/>
      <c r="C35" s="16"/>
      <c r="D35" s="43"/>
      <c r="E35" s="31"/>
      <c r="F35" s="11"/>
      <c r="G35" s="51">
        <f>B35*C35*D35</f>
        <v>0</v>
      </c>
      <c r="H35" s="15" t="s">
        <v>145</v>
      </c>
      <c r="I35" s="26">
        <v>1</v>
      </c>
      <c r="J35" s="26">
        <v>2</v>
      </c>
      <c r="K35" s="26">
        <v>3</v>
      </c>
      <c r="L35" s="26">
        <v>4</v>
      </c>
      <c r="M35" s="26"/>
      <c r="N35" s="26"/>
    </row>
    <row r="36" spans="1:14" s="30" customFormat="1" ht="72.75" customHeight="1">
      <c r="A36" s="27" t="s">
        <v>136</v>
      </c>
      <c r="B36" s="28" t="s">
        <v>99</v>
      </c>
      <c r="C36" s="28" t="s">
        <v>138</v>
      </c>
      <c r="D36" s="28" t="s">
        <v>98</v>
      </c>
      <c r="E36" s="28" t="s">
        <v>111</v>
      </c>
      <c r="F36" s="79" t="s">
        <v>117</v>
      </c>
      <c r="G36" s="80"/>
      <c r="H36" s="29" t="s">
        <v>100</v>
      </c>
    </row>
    <row r="37" spans="1:14" ht="50.25" customHeight="1">
      <c r="A37" s="11" t="s">
        <v>140</v>
      </c>
      <c r="B37" s="25"/>
      <c r="C37" s="16"/>
      <c r="D37" s="34"/>
      <c r="E37" s="16"/>
      <c r="F37" s="11"/>
      <c r="G37" s="51">
        <f>B37*C37*D37</f>
        <v>0</v>
      </c>
      <c r="H37" s="15" t="s">
        <v>118</v>
      </c>
    </row>
    <row r="38" spans="1:14" ht="57" customHeight="1">
      <c r="A38" s="11" t="s">
        <v>141</v>
      </c>
      <c r="B38" s="64">
        <v>140</v>
      </c>
      <c r="C38" s="65">
        <v>2000</v>
      </c>
      <c r="D38" s="67">
        <v>2</v>
      </c>
      <c r="E38" s="65">
        <v>2000</v>
      </c>
      <c r="F38" s="11"/>
      <c r="G38" s="51">
        <f t="shared" ref="G38:G39" si="5">B38*C38*D38</f>
        <v>560000</v>
      </c>
      <c r="H38" s="15" t="s">
        <v>119</v>
      </c>
    </row>
    <row r="39" spans="1:14" ht="80.25" customHeight="1">
      <c r="A39" s="11" t="s">
        <v>173</v>
      </c>
      <c r="B39" s="25"/>
      <c r="C39" s="16"/>
      <c r="D39" s="34"/>
      <c r="E39" s="33"/>
      <c r="F39" s="11"/>
      <c r="G39" s="51">
        <f t="shared" si="5"/>
        <v>0</v>
      </c>
      <c r="H39" s="15" t="s">
        <v>125</v>
      </c>
    </row>
    <row r="40" spans="1:14" ht="41.25" customHeight="1">
      <c r="A40" s="11" t="s">
        <v>139</v>
      </c>
      <c r="B40" s="64">
        <v>140</v>
      </c>
      <c r="C40" s="65">
        <v>25000</v>
      </c>
      <c r="D40" s="66">
        <v>4</v>
      </c>
      <c r="E40" s="31"/>
      <c r="F40" s="11"/>
      <c r="G40" s="51">
        <f>B40*C40*D40</f>
        <v>14000000</v>
      </c>
      <c r="H40" s="15" t="s">
        <v>145</v>
      </c>
      <c r="I40" s="26">
        <v>1</v>
      </c>
      <c r="J40" s="26">
        <v>2</v>
      </c>
      <c r="K40" s="26">
        <v>3</v>
      </c>
      <c r="L40" s="26">
        <v>4</v>
      </c>
      <c r="M40" s="26"/>
      <c r="N40" s="26"/>
    </row>
    <row r="41" spans="1:14" s="30" customFormat="1" ht="96" customHeight="1">
      <c r="A41" s="27" t="s">
        <v>176</v>
      </c>
      <c r="B41" s="28" t="s">
        <v>99</v>
      </c>
      <c r="C41" s="28" t="s">
        <v>138</v>
      </c>
      <c r="D41" s="28" t="s">
        <v>98</v>
      </c>
      <c r="E41" s="28" t="s">
        <v>111</v>
      </c>
      <c r="F41" s="79" t="s">
        <v>117</v>
      </c>
      <c r="G41" s="80"/>
      <c r="H41" s="29" t="s">
        <v>100</v>
      </c>
    </row>
    <row r="42" spans="1:14" ht="50.25" customHeight="1">
      <c r="A42" s="11" t="s">
        <v>140</v>
      </c>
      <c r="B42" s="25"/>
      <c r="C42" s="16"/>
      <c r="D42" s="34"/>
      <c r="E42" s="16"/>
      <c r="F42" s="11"/>
      <c r="G42" s="51">
        <f>B42*C42*D42</f>
        <v>0</v>
      </c>
      <c r="H42" s="15" t="s">
        <v>118</v>
      </c>
    </row>
    <row r="43" spans="1:14" ht="57" customHeight="1">
      <c r="A43" s="11" t="s">
        <v>141</v>
      </c>
      <c r="B43" s="25"/>
      <c r="C43" s="16"/>
      <c r="D43" s="34"/>
      <c r="E43" s="16"/>
      <c r="F43" s="11"/>
      <c r="G43" s="51">
        <f t="shared" ref="G43:G44" si="6">B43*C43*D43</f>
        <v>0</v>
      </c>
      <c r="H43" s="15" t="s">
        <v>119</v>
      </c>
    </row>
    <row r="44" spans="1:14" ht="80.25" customHeight="1">
      <c r="A44" s="11" t="s">
        <v>173</v>
      </c>
      <c r="B44" s="25"/>
      <c r="C44" s="16"/>
      <c r="D44" s="34"/>
      <c r="E44" s="33"/>
      <c r="F44" s="11"/>
      <c r="G44" s="51">
        <f t="shared" si="6"/>
        <v>0</v>
      </c>
      <c r="H44" s="15" t="s">
        <v>125</v>
      </c>
    </row>
    <row r="45" spans="1:14" ht="41.25" customHeight="1">
      <c r="A45" s="11" t="s">
        <v>139</v>
      </c>
      <c r="B45" s="25"/>
      <c r="C45" s="16"/>
      <c r="D45" s="43"/>
      <c r="E45" s="31"/>
      <c r="F45" s="11"/>
      <c r="G45" s="51">
        <f>B45*C45*D45</f>
        <v>0</v>
      </c>
      <c r="H45" s="15" t="s">
        <v>145</v>
      </c>
      <c r="I45" s="26">
        <v>1</v>
      </c>
      <c r="J45" s="26">
        <v>2</v>
      </c>
      <c r="K45" s="26">
        <v>3</v>
      </c>
      <c r="L45" s="26">
        <v>4</v>
      </c>
      <c r="M45" s="26"/>
      <c r="N45" s="26"/>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7"/>
  <conditionalFormatting sqref="A10:A15">
    <cfRule type="expression" dxfId="5" priority="4">
      <formula>#REF!="×"</formula>
    </cfRule>
  </conditionalFormatting>
  <conditionalFormatting sqref="A17:A20 A22:A25 A27:A30 A32:A35 A37:A40 A44:D44">
    <cfRule type="expression" dxfId="4" priority="1">
      <formula>#REF!="×"</formula>
    </cfRule>
  </conditionalFormatting>
  <conditionalFormatting sqref="A42:E43 A45:E45">
    <cfRule type="expression" dxfId="3" priority="3">
      <formula>#REF!="×"</formula>
    </cfRule>
  </conditionalFormatting>
  <conditionalFormatting sqref="B10:E11 F10:G12 B12:D12 B13:F13 G13:G14 B17:E18 F17:G20 B19:D19 B20:E20 B22:E23 F22:G25 B24:D24 B25:E25 B27:E28 F27:G30 B29:D29 B30:E30 B32:E33 F32:G35 B34:D34 B35:E35 B37:E38 F37:G40 B39:D39 B40:E40 F42:G45">
    <cfRule type="expression" dxfId="2" priority="5">
      <formula>#REF!="×"</formula>
    </cfRule>
  </conditionalFormatting>
  <conditionalFormatting sqref="F14">
    <cfRule type="expression" dxfId="1" priority="2">
      <formula>#REF!="×"</formula>
    </cfRule>
  </conditionalFormatting>
  <dataValidations count="2">
    <dataValidation type="list" allowBlank="1" showInputMessage="1" showErrorMessage="1" sqref="E5" xr:uid="{5C11FF6A-5700-4E5D-8000-20D93C2C465D}">
      <formula1>$I$5:$J$5</formula1>
    </dataValidation>
    <dataValidation type="list" allowBlank="1" showInputMessage="1" showErrorMessage="1" sqref="D45 D20 D25 D30 D35 D40 D13" xr:uid="{6C9150A1-EEB6-4A10-AFD0-C183EFF86716}">
      <formula1>$I$13:$N$13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00B0F0"/>
    <pageSetUpPr fitToPage="1"/>
  </sheetPr>
  <dimension ref="A1:E201"/>
  <sheetViews>
    <sheetView workbookViewId="0"/>
  </sheetViews>
  <sheetFormatPr defaultRowHeight="14.25"/>
  <cols>
    <col min="1" max="1" width="17.625" style="38" customWidth="1"/>
    <col min="2" max="2" width="34.25" style="38" customWidth="1"/>
    <col min="3" max="3" width="24.5" style="38" customWidth="1"/>
    <col min="4" max="4" width="31.375" style="38" customWidth="1"/>
    <col min="5" max="5" width="36.875" style="38" customWidth="1"/>
    <col min="6" max="16384" width="9" style="38"/>
  </cols>
  <sheetData>
    <row r="1" spans="1:5" ht="52.5">
      <c r="A1" s="72" t="s">
        <v>134</v>
      </c>
      <c r="B1" s="73" t="s">
        <v>164</v>
      </c>
      <c r="C1" s="73" t="s">
        <v>160</v>
      </c>
      <c r="D1" s="74" t="s">
        <v>161</v>
      </c>
      <c r="E1" s="74" t="s">
        <v>167</v>
      </c>
    </row>
    <row r="2" spans="1:5">
      <c r="A2" s="53">
        <f>COUNTA($B$2:$B$200)</f>
        <v>97</v>
      </c>
      <c r="B2" s="68" t="s">
        <v>135</v>
      </c>
      <c r="C2" s="69" t="s">
        <v>165</v>
      </c>
      <c r="D2" s="69" t="s">
        <v>166</v>
      </c>
      <c r="E2" s="70">
        <v>150000</v>
      </c>
    </row>
    <row r="3" spans="1:5">
      <c r="B3" s="68" t="s">
        <v>135</v>
      </c>
      <c r="C3" s="69" t="s">
        <v>165</v>
      </c>
      <c r="D3" s="69" t="s">
        <v>166</v>
      </c>
      <c r="E3" s="70">
        <v>150000</v>
      </c>
    </row>
    <row r="4" spans="1:5">
      <c r="B4" s="68" t="s">
        <v>135</v>
      </c>
      <c r="C4" s="69" t="s">
        <v>165</v>
      </c>
      <c r="D4" s="69" t="s">
        <v>166</v>
      </c>
      <c r="E4" s="70">
        <v>150000</v>
      </c>
    </row>
    <row r="5" spans="1:5">
      <c r="B5" s="68" t="s">
        <v>135</v>
      </c>
      <c r="C5" s="69" t="s">
        <v>165</v>
      </c>
      <c r="D5" s="69" t="s">
        <v>166</v>
      </c>
      <c r="E5" s="70">
        <v>150000</v>
      </c>
    </row>
    <row r="6" spans="1:5">
      <c r="B6" s="68" t="s">
        <v>135</v>
      </c>
      <c r="C6" s="69" t="s">
        <v>165</v>
      </c>
      <c r="D6" s="69" t="s">
        <v>166</v>
      </c>
      <c r="E6" s="70">
        <v>150000</v>
      </c>
    </row>
    <row r="7" spans="1:5">
      <c r="B7" s="68" t="s">
        <v>135</v>
      </c>
      <c r="C7" s="69" t="s">
        <v>165</v>
      </c>
      <c r="D7" s="69" t="s">
        <v>166</v>
      </c>
      <c r="E7" s="70">
        <v>150000</v>
      </c>
    </row>
    <row r="8" spans="1:5">
      <c r="B8" s="68" t="s">
        <v>135</v>
      </c>
      <c r="C8" s="69" t="s">
        <v>165</v>
      </c>
      <c r="D8" s="69" t="s">
        <v>166</v>
      </c>
      <c r="E8" s="70">
        <v>150000</v>
      </c>
    </row>
    <row r="9" spans="1:5">
      <c r="B9" s="68" t="s">
        <v>135</v>
      </c>
      <c r="C9" s="69" t="s">
        <v>165</v>
      </c>
      <c r="D9" s="69" t="s">
        <v>166</v>
      </c>
      <c r="E9" s="70">
        <v>150000</v>
      </c>
    </row>
    <row r="10" spans="1:5">
      <c r="B10" s="68" t="s">
        <v>135</v>
      </c>
      <c r="C10" s="69" t="s">
        <v>165</v>
      </c>
      <c r="D10" s="69" t="s">
        <v>166</v>
      </c>
      <c r="E10" s="70">
        <v>150000</v>
      </c>
    </row>
    <row r="11" spans="1:5">
      <c r="B11" s="68" t="s">
        <v>135</v>
      </c>
      <c r="C11" s="69" t="s">
        <v>165</v>
      </c>
      <c r="D11" s="69" t="s">
        <v>166</v>
      </c>
      <c r="E11" s="70">
        <v>150000</v>
      </c>
    </row>
    <row r="12" spans="1:5">
      <c r="B12" s="68" t="s">
        <v>135</v>
      </c>
      <c r="C12" s="69" t="s">
        <v>165</v>
      </c>
      <c r="D12" s="69" t="s">
        <v>166</v>
      </c>
      <c r="E12" s="70">
        <v>150000</v>
      </c>
    </row>
    <row r="13" spans="1:5">
      <c r="B13" s="68" t="s">
        <v>135</v>
      </c>
      <c r="C13" s="69" t="s">
        <v>165</v>
      </c>
      <c r="D13" s="69" t="s">
        <v>166</v>
      </c>
      <c r="E13" s="70">
        <v>150000</v>
      </c>
    </row>
    <row r="14" spans="1:5">
      <c r="B14" s="68" t="s">
        <v>135</v>
      </c>
      <c r="C14" s="69" t="s">
        <v>165</v>
      </c>
      <c r="D14" s="69" t="s">
        <v>166</v>
      </c>
      <c r="E14" s="70">
        <v>150000</v>
      </c>
    </row>
    <row r="15" spans="1:5">
      <c r="B15" s="68" t="s">
        <v>135</v>
      </c>
      <c r="C15" s="69" t="s">
        <v>165</v>
      </c>
      <c r="D15" s="69" t="s">
        <v>166</v>
      </c>
      <c r="E15" s="70">
        <v>150000</v>
      </c>
    </row>
    <row r="16" spans="1:5">
      <c r="B16" s="68" t="s">
        <v>135</v>
      </c>
      <c r="C16" s="69" t="s">
        <v>165</v>
      </c>
      <c r="D16" s="69" t="s">
        <v>166</v>
      </c>
      <c r="E16" s="70">
        <v>150000</v>
      </c>
    </row>
    <row r="17" spans="2:5">
      <c r="B17" s="68" t="s">
        <v>135</v>
      </c>
      <c r="C17" s="69" t="s">
        <v>165</v>
      </c>
      <c r="D17" s="69" t="s">
        <v>166</v>
      </c>
      <c r="E17" s="70">
        <v>150000</v>
      </c>
    </row>
    <row r="18" spans="2:5">
      <c r="B18" s="68" t="s">
        <v>135</v>
      </c>
      <c r="C18" s="69" t="s">
        <v>165</v>
      </c>
      <c r="D18" s="69" t="s">
        <v>166</v>
      </c>
      <c r="E18" s="70">
        <v>150000</v>
      </c>
    </row>
    <row r="19" spans="2:5">
      <c r="B19" s="68" t="s">
        <v>135</v>
      </c>
      <c r="C19" s="69" t="s">
        <v>165</v>
      </c>
      <c r="D19" s="69" t="s">
        <v>166</v>
      </c>
      <c r="E19" s="70">
        <v>150000</v>
      </c>
    </row>
    <row r="20" spans="2:5">
      <c r="B20" s="68" t="s">
        <v>135</v>
      </c>
      <c r="C20" s="69" t="s">
        <v>165</v>
      </c>
      <c r="D20" s="69" t="s">
        <v>166</v>
      </c>
      <c r="E20" s="70">
        <v>150000</v>
      </c>
    </row>
    <row r="21" spans="2:5">
      <c r="B21" s="68" t="s">
        <v>135</v>
      </c>
      <c r="C21" s="69" t="s">
        <v>165</v>
      </c>
      <c r="D21" s="69" t="s">
        <v>166</v>
      </c>
      <c r="E21" s="70">
        <v>150000</v>
      </c>
    </row>
    <row r="22" spans="2:5">
      <c r="B22" s="68" t="s">
        <v>135</v>
      </c>
      <c r="C22" s="69" t="s">
        <v>165</v>
      </c>
      <c r="D22" s="69" t="s">
        <v>166</v>
      </c>
      <c r="E22" s="70">
        <v>150000</v>
      </c>
    </row>
    <row r="23" spans="2:5">
      <c r="B23" s="68" t="s">
        <v>135</v>
      </c>
      <c r="C23" s="69" t="s">
        <v>165</v>
      </c>
      <c r="D23" s="69" t="s">
        <v>166</v>
      </c>
      <c r="E23" s="70">
        <v>150000</v>
      </c>
    </row>
    <row r="24" spans="2:5">
      <c r="B24" s="68" t="s">
        <v>135</v>
      </c>
      <c r="C24" s="69" t="s">
        <v>165</v>
      </c>
      <c r="D24" s="69" t="s">
        <v>166</v>
      </c>
      <c r="E24" s="70">
        <v>150000</v>
      </c>
    </row>
    <row r="25" spans="2:5">
      <c r="B25" s="68" t="s">
        <v>135</v>
      </c>
      <c r="C25" s="69" t="s">
        <v>165</v>
      </c>
      <c r="D25" s="69" t="s">
        <v>166</v>
      </c>
      <c r="E25" s="70">
        <v>150000</v>
      </c>
    </row>
    <row r="26" spans="2:5">
      <c r="B26" s="68" t="s">
        <v>135</v>
      </c>
      <c r="C26" s="69" t="s">
        <v>165</v>
      </c>
      <c r="D26" s="69" t="s">
        <v>166</v>
      </c>
      <c r="E26" s="70">
        <v>150000</v>
      </c>
    </row>
    <row r="27" spans="2:5">
      <c r="B27" s="68" t="s">
        <v>135</v>
      </c>
      <c r="C27" s="69" t="s">
        <v>165</v>
      </c>
      <c r="D27" s="69" t="s">
        <v>166</v>
      </c>
      <c r="E27" s="70">
        <v>150000</v>
      </c>
    </row>
    <row r="28" spans="2:5">
      <c r="B28" s="68" t="s">
        <v>135</v>
      </c>
      <c r="C28" s="69" t="s">
        <v>165</v>
      </c>
      <c r="D28" s="69" t="s">
        <v>166</v>
      </c>
      <c r="E28" s="70">
        <v>150000</v>
      </c>
    </row>
    <row r="29" spans="2:5">
      <c r="B29" s="68" t="s">
        <v>135</v>
      </c>
      <c r="C29" s="69" t="s">
        <v>165</v>
      </c>
      <c r="D29" s="69" t="s">
        <v>166</v>
      </c>
      <c r="E29" s="70">
        <v>150000</v>
      </c>
    </row>
    <row r="30" spans="2:5">
      <c r="B30" s="68" t="s">
        <v>135</v>
      </c>
      <c r="C30" s="69" t="s">
        <v>165</v>
      </c>
      <c r="D30" s="69" t="s">
        <v>166</v>
      </c>
      <c r="E30" s="70">
        <v>150000</v>
      </c>
    </row>
    <row r="31" spans="2:5">
      <c r="B31" s="68" t="s">
        <v>135</v>
      </c>
      <c r="C31" s="69" t="s">
        <v>165</v>
      </c>
      <c r="D31" s="69" t="s">
        <v>166</v>
      </c>
      <c r="E31" s="70">
        <v>150000</v>
      </c>
    </row>
    <row r="32" spans="2:5">
      <c r="B32" s="68" t="s">
        <v>135</v>
      </c>
      <c r="C32" s="69" t="s">
        <v>165</v>
      </c>
      <c r="D32" s="69" t="s">
        <v>166</v>
      </c>
      <c r="E32" s="70">
        <v>150000</v>
      </c>
    </row>
    <row r="33" spans="2:5">
      <c r="B33" s="68" t="s">
        <v>135</v>
      </c>
      <c r="C33" s="69" t="s">
        <v>165</v>
      </c>
      <c r="D33" s="69" t="s">
        <v>166</v>
      </c>
      <c r="E33" s="70">
        <v>150000</v>
      </c>
    </row>
    <row r="34" spans="2:5">
      <c r="B34" s="68" t="s">
        <v>135</v>
      </c>
      <c r="C34" s="69" t="s">
        <v>165</v>
      </c>
      <c r="D34" s="69" t="s">
        <v>166</v>
      </c>
      <c r="E34" s="70">
        <v>150000</v>
      </c>
    </row>
    <row r="35" spans="2:5">
      <c r="B35" s="68" t="s">
        <v>135</v>
      </c>
      <c r="C35" s="69" t="s">
        <v>165</v>
      </c>
      <c r="D35" s="69" t="s">
        <v>166</v>
      </c>
      <c r="E35" s="70">
        <v>150000</v>
      </c>
    </row>
    <row r="36" spans="2:5">
      <c r="B36" s="68" t="s">
        <v>135</v>
      </c>
      <c r="C36" s="69" t="s">
        <v>165</v>
      </c>
      <c r="D36" s="69" t="s">
        <v>166</v>
      </c>
      <c r="E36" s="70">
        <v>150000</v>
      </c>
    </row>
    <row r="37" spans="2:5">
      <c r="B37" s="68" t="s">
        <v>135</v>
      </c>
      <c r="C37" s="69" t="s">
        <v>165</v>
      </c>
      <c r="D37" s="69" t="s">
        <v>166</v>
      </c>
      <c r="E37" s="70">
        <v>150000</v>
      </c>
    </row>
    <row r="38" spans="2:5">
      <c r="B38" s="68" t="s">
        <v>135</v>
      </c>
      <c r="C38" s="69" t="s">
        <v>165</v>
      </c>
      <c r="D38" s="69" t="s">
        <v>166</v>
      </c>
      <c r="E38" s="70">
        <v>150000</v>
      </c>
    </row>
    <row r="39" spans="2:5">
      <c r="B39" s="68" t="s">
        <v>135</v>
      </c>
      <c r="C39" s="69" t="s">
        <v>165</v>
      </c>
      <c r="D39" s="69" t="s">
        <v>166</v>
      </c>
      <c r="E39" s="70">
        <v>150000</v>
      </c>
    </row>
    <row r="40" spans="2:5">
      <c r="B40" s="68" t="s">
        <v>135</v>
      </c>
      <c r="C40" s="69" t="s">
        <v>165</v>
      </c>
      <c r="D40" s="69" t="s">
        <v>166</v>
      </c>
      <c r="E40" s="70">
        <v>150000</v>
      </c>
    </row>
    <row r="41" spans="2:5">
      <c r="B41" s="68" t="s">
        <v>135</v>
      </c>
      <c r="C41" s="69" t="s">
        <v>165</v>
      </c>
      <c r="D41" s="69" t="s">
        <v>166</v>
      </c>
      <c r="E41" s="70">
        <v>150000</v>
      </c>
    </row>
    <row r="42" spans="2:5">
      <c r="B42" s="68" t="s">
        <v>135</v>
      </c>
      <c r="C42" s="69" t="s">
        <v>165</v>
      </c>
      <c r="D42" s="69" t="s">
        <v>166</v>
      </c>
      <c r="E42" s="70">
        <v>150000</v>
      </c>
    </row>
    <row r="43" spans="2:5">
      <c r="B43" s="68" t="s">
        <v>135</v>
      </c>
      <c r="C43" s="69" t="s">
        <v>165</v>
      </c>
      <c r="D43" s="69" t="s">
        <v>166</v>
      </c>
      <c r="E43" s="70">
        <v>150000</v>
      </c>
    </row>
    <row r="44" spans="2:5">
      <c r="B44" s="68" t="s">
        <v>135</v>
      </c>
      <c r="C44" s="69" t="s">
        <v>165</v>
      </c>
      <c r="D44" s="69" t="s">
        <v>166</v>
      </c>
      <c r="E44" s="70">
        <v>150000</v>
      </c>
    </row>
    <row r="45" spans="2:5">
      <c r="B45" s="68" t="s">
        <v>135</v>
      </c>
      <c r="C45" s="69" t="s">
        <v>165</v>
      </c>
      <c r="D45" s="69" t="s">
        <v>166</v>
      </c>
      <c r="E45" s="70">
        <v>150000</v>
      </c>
    </row>
    <row r="46" spans="2:5">
      <c r="B46" s="68" t="s">
        <v>135</v>
      </c>
      <c r="C46" s="69" t="s">
        <v>165</v>
      </c>
      <c r="D46" s="69" t="s">
        <v>166</v>
      </c>
      <c r="E46" s="70">
        <v>150000</v>
      </c>
    </row>
    <row r="47" spans="2:5">
      <c r="B47" s="68" t="s">
        <v>135</v>
      </c>
      <c r="C47" s="69" t="s">
        <v>165</v>
      </c>
      <c r="D47" s="69" t="s">
        <v>166</v>
      </c>
      <c r="E47" s="70">
        <v>150000</v>
      </c>
    </row>
    <row r="48" spans="2:5">
      <c r="B48" s="68" t="s">
        <v>135</v>
      </c>
      <c r="C48" s="69" t="s">
        <v>165</v>
      </c>
      <c r="D48" s="69" t="s">
        <v>166</v>
      </c>
      <c r="E48" s="70">
        <v>150000</v>
      </c>
    </row>
    <row r="49" spans="2:5">
      <c r="B49" s="68" t="s">
        <v>135</v>
      </c>
      <c r="C49" s="69" t="s">
        <v>165</v>
      </c>
      <c r="D49" s="69" t="s">
        <v>166</v>
      </c>
      <c r="E49" s="70">
        <v>150000</v>
      </c>
    </row>
    <row r="50" spans="2:5">
      <c r="B50" s="68" t="s">
        <v>135</v>
      </c>
      <c r="C50" s="69" t="s">
        <v>165</v>
      </c>
      <c r="D50" s="69" t="s">
        <v>166</v>
      </c>
      <c r="E50" s="70">
        <v>150000</v>
      </c>
    </row>
    <row r="51" spans="2:5">
      <c r="B51" s="68" t="s">
        <v>135</v>
      </c>
      <c r="C51" s="69" t="s">
        <v>165</v>
      </c>
      <c r="D51" s="69" t="s">
        <v>166</v>
      </c>
      <c r="E51" s="70">
        <v>150000</v>
      </c>
    </row>
    <row r="52" spans="2:5">
      <c r="B52" s="68" t="s">
        <v>135</v>
      </c>
      <c r="C52" s="69" t="s">
        <v>165</v>
      </c>
      <c r="D52" s="69" t="s">
        <v>166</v>
      </c>
      <c r="E52" s="70">
        <v>150000</v>
      </c>
    </row>
    <row r="53" spans="2:5">
      <c r="B53" s="68" t="s">
        <v>135</v>
      </c>
      <c r="C53" s="69" t="s">
        <v>165</v>
      </c>
      <c r="D53" s="69" t="s">
        <v>166</v>
      </c>
      <c r="E53" s="70">
        <v>150000</v>
      </c>
    </row>
    <row r="54" spans="2:5">
      <c r="B54" s="68" t="s">
        <v>135</v>
      </c>
      <c r="C54" s="69" t="s">
        <v>165</v>
      </c>
      <c r="D54" s="69" t="s">
        <v>166</v>
      </c>
      <c r="E54" s="70">
        <v>150000</v>
      </c>
    </row>
    <row r="55" spans="2:5">
      <c r="B55" s="68" t="s">
        <v>135</v>
      </c>
      <c r="C55" s="69" t="s">
        <v>165</v>
      </c>
      <c r="D55" s="69" t="s">
        <v>166</v>
      </c>
      <c r="E55" s="70">
        <v>150000</v>
      </c>
    </row>
    <row r="56" spans="2:5">
      <c r="B56" s="68" t="s">
        <v>135</v>
      </c>
      <c r="C56" s="69" t="s">
        <v>165</v>
      </c>
      <c r="D56" s="69" t="s">
        <v>166</v>
      </c>
      <c r="E56" s="70">
        <v>150000</v>
      </c>
    </row>
    <row r="57" spans="2:5">
      <c r="B57" s="68" t="s">
        <v>135</v>
      </c>
      <c r="C57" s="69" t="s">
        <v>165</v>
      </c>
      <c r="D57" s="69" t="s">
        <v>166</v>
      </c>
      <c r="E57" s="70">
        <v>150000</v>
      </c>
    </row>
    <row r="58" spans="2:5">
      <c r="B58" s="68" t="s">
        <v>135</v>
      </c>
      <c r="C58" s="69" t="s">
        <v>165</v>
      </c>
      <c r="D58" s="69" t="s">
        <v>166</v>
      </c>
      <c r="E58" s="70">
        <v>150000</v>
      </c>
    </row>
    <row r="59" spans="2:5">
      <c r="B59" s="68" t="s">
        <v>135</v>
      </c>
      <c r="C59" s="69" t="s">
        <v>165</v>
      </c>
      <c r="D59" s="69" t="s">
        <v>166</v>
      </c>
      <c r="E59" s="70">
        <v>150000</v>
      </c>
    </row>
    <row r="60" spans="2:5">
      <c r="B60" s="68" t="s">
        <v>135</v>
      </c>
      <c r="C60" s="69" t="s">
        <v>165</v>
      </c>
      <c r="D60" s="69" t="s">
        <v>166</v>
      </c>
      <c r="E60" s="70">
        <v>150000</v>
      </c>
    </row>
    <row r="61" spans="2:5">
      <c r="B61" s="68" t="s">
        <v>135</v>
      </c>
      <c r="C61" s="69" t="s">
        <v>165</v>
      </c>
      <c r="D61" s="69" t="s">
        <v>166</v>
      </c>
      <c r="E61" s="70">
        <v>150000</v>
      </c>
    </row>
    <row r="62" spans="2:5">
      <c r="B62" s="68" t="s">
        <v>135</v>
      </c>
      <c r="C62" s="69" t="s">
        <v>165</v>
      </c>
      <c r="D62" s="69" t="s">
        <v>166</v>
      </c>
      <c r="E62" s="70">
        <v>150000</v>
      </c>
    </row>
    <row r="63" spans="2:5">
      <c r="B63" s="68" t="s">
        <v>135</v>
      </c>
      <c r="C63" s="69" t="s">
        <v>165</v>
      </c>
      <c r="D63" s="69" t="s">
        <v>166</v>
      </c>
      <c r="E63" s="70">
        <v>150000</v>
      </c>
    </row>
    <row r="64" spans="2:5">
      <c r="B64" s="68" t="s">
        <v>135</v>
      </c>
      <c r="C64" s="69" t="s">
        <v>165</v>
      </c>
      <c r="D64" s="69" t="s">
        <v>166</v>
      </c>
      <c r="E64" s="70">
        <v>150000</v>
      </c>
    </row>
    <row r="65" spans="2:5">
      <c r="B65" s="68" t="s">
        <v>135</v>
      </c>
      <c r="C65" s="69" t="s">
        <v>165</v>
      </c>
      <c r="D65" s="69" t="s">
        <v>166</v>
      </c>
      <c r="E65" s="70">
        <v>150000</v>
      </c>
    </row>
    <row r="66" spans="2:5">
      <c r="B66" s="68" t="s">
        <v>135</v>
      </c>
      <c r="C66" s="69" t="s">
        <v>165</v>
      </c>
      <c r="D66" s="69" t="s">
        <v>166</v>
      </c>
      <c r="E66" s="70">
        <v>150000</v>
      </c>
    </row>
    <row r="67" spans="2:5">
      <c r="B67" s="68" t="s">
        <v>135</v>
      </c>
      <c r="C67" s="69" t="s">
        <v>165</v>
      </c>
      <c r="D67" s="69" t="s">
        <v>166</v>
      </c>
      <c r="E67" s="70">
        <v>150000</v>
      </c>
    </row>
    <row r="68" spans="2:5">
      <c r="B68" s="68" t="s">
        <v>135</v>
      </c>
      <c r="C68" s="69" t="s">
        <v>165</v>
      </c>
      <c r="D68" s="69" t="s">
        <v>166</v>
      </c>
      <c r="E68" s="70">
        <v>150000</v>
      </c>
    </row>
    <row r="69" spans="2:5">
      <c r="B69" s="68" t="s">
        <v>135</v>
      </c>
      <c r="C69" s="69" t="s">
        <v>165</v>
      </c>
      <c r="D69" s="69" t="s">
        <v>166</v>
      </c>
      <c r="E69" s="70">
        <v>150000</v>
      </c>
    </row>
    <row r="70" spans="2:5">
      <c r="B70" s="68" t="s">
        <v>135</v>
      </c>
      <c r="C70" s="69" t="s">
        <v>165</v>
      </c>
      <c r="D70" s="69" t="s">
        <v>166</v>
      </c>
      <c r="E70" s="70">
        <v>150000</v>
      </c>
    </row>
    <row r="71" spans="2:5">
      <c r="B71" s="68" t="s">
        <v>135</v>
      </c>
      <c r="C71" s="69" t="s">
        <v>165</v>
      </c>
      <c r="D71" s="69" t="s">
        <v>166</v>
      </c>
      <c r="E71" s="70">
        <v>150000</v>
      </c>
    </row>
    <row r="72" spans="2:5">
      <c r="B72" s="68" t="s">
        <v>135</v>
      </c>
      <c r="C72" s="69" t="s">
        <v>165</v>
      </c>
      <c r="D72" s="69" t="s">
        <v>166</v>
      </c>
      <c r="E72" s="70">
        <v>150000</v>
      </c>
    </row>
    <row r="73" spans="2:5">
      <c r="B73" s="68" t="s">
        <v>135</v>
      </c>
      <c r="C73" s="69" t="s">
        <v>165</v>
      </c>
      <c r="D73" s="69" t="s">
        <v>166</v>
      </c>
      <c r="E73" s="70">
        <v>150000</v>
      </c>
    </row>
    <row r="74" spans="2:5">
      <c r="B74" s="68" t="s">
        <v>135</v>
      </c>
      <c r="C74" s="69" t="s">
        <v>165</v>
      </c>
      <c r="D74" s="69" t="s">
        <v>166</v>
      </c>
      <c r="E74" s="70">
        <v>150000</v>
      </c>
    </row>
    <row r="75" spans="2:5">
      <c r="B75" s="68" t="s">
        <v>135</v>
      </c>
      <c r="C75" s="69" t="s">
        <v>165</v>
      </c>
      <c r="D75" s="69" t="s">
        <v>166</v>
      </c>
      <c r="E75" s="70">
        <v>150000</v>
      </c>
    </row>
    <row r="76" spans="2:5">
      <c r="B76" s="68" t="s">
        <v>135</v>
      </c>
      <c r="C76" s="69" t="s">
        <v>165</v>
      </c>
      <c r="D76" s="69" t="s">
        <v>166</v>
      </c>
      <c r="E76" s="70">
        <v>150000</v>
      </c>
    </row>
    <row r="77" spans="2:5">
      <c r="B77" s="68" t="s">
        <v>135</v>
      </c>
      <c r="C77" s="69" t="s">
        <v>165</v>
      </c>
      <c r="D77" s="69" t="s">
        <v>166</v>
      </c>
      <c r="E77" s="70">
        <v>150000</v>
      </c>
    </row>
    <row r="78" spans="2:5">
      <c r="B78" s="68" t="s">
        <v>135</v>
      </c>
      <c r="C78" s="69" t="s">
        <v>165</v>
      </c>
      <c r="D78" s="69" t="s">
        <v>166</v>
      </c>
      <c r="E78" s="70">
        <v>150000</v>
      </c>
    </row>
    <row r="79" spans="2:5">
      <c r="B79" s="68" t="s">
        <v>135</v>
      </c>
      <c r="C79" s="69" t="s">
        <v>165</v>
      </c>
      <c r="D79" s="69" t="s">
        <v>166</v>
      </c>
      <c r="E79" s="70">
        <v>150000</v>
      </c>
    </row>
    <row r="80" spans="2:5">
      <c r="B80" s="68" t="s">
        <v>135</v>
      </c>
      <c r="C80" s="69" t="s">
        <v>165</v>
      </c>
      <c r="D80" s="69" t="s">
        <v>166</v>
      </c>
      <c r="E80" s="70">
        <v>150000</v>
      </c>
    </row>
    <row r="81" spans="2:5">
      <c r="B81" s="68" t="s">
        <v>135</v>
      </c>
      <c r="C81" s="69" t="s">
        <v>165</v>
      </c>
      <c r="D81" s="69" t="s">
        <v>166</v>
      </c>
      <c r="E81" s="70">
        <v>150000</v>
      </c>
    </row>
    <row r="82" spans="2:5">
      <c r="B82" s="68" t="s">
        <v>135</v>
      </c>
      <c r="C82" s="69" t="s">
        <v>165</v>
      </c>
      <c r="D82" s="69" t="s">
        <v>166</v>
      </c>
      <c r="E82" s="70">
        <v>150000</v>
      </c>
    </row>
    <row r="83" spans="2:5">
      <c r="B83" s="68" t="s">
        <v>135</v>
      </c>
      <c r="C83" s="69" t="s">
        <v>165</v>
      </c>
      <c r="D83" s="69" t="s">
        <v>166</v>
      </c>
      <c r="E83" s="70">
        <v>150000</v>
      </c>
    </row>
    <row r="84" spans="2:5">
      <c r="B84" s="68" t="s">
        <v>135</v>
      </c>
      <c r="C84" s="69" t="s">
        <v>165</v>
      </c>
      <c r="D84" s="69" t="s">
        <v>166</v>
      </c>
      <c r="E84" s="70">
        <v>150000</v>
      </c>
    </row>
    <row r="85" spans="2:5">
      <c r="B85" s="68" t="s">
        <v>135</v>
      </c>
      <c r="C85" s="69" t="s">
        <v>165</v>
      </c>
      <c r="D85" s="69" t="s">
        <v>166</v>
      </c>
      <c r="E85" s="70">
        <v>150000</v>
      </c>
    </row>
    <row r="86" spans="2:5">
      <c r="B86" s="68" t="s">
        <v>135</v>
      </c>
      <c r="C86" s="69" t="s">
        <v>165</v>
      </c>
      <c r="D86" s="69" t="s">
        <v>166</v>
      </c>
      <c r="E86" s="70">
        <v>150000</v>
      </c>
    </row>
    <row r="87" spans="2:5">
      <c r="B87" s="68" t="s">
        <v>135</v>
      </c>
      <c r="C87" s="69" t="s">
        <v>165</v>
      </c>
      <c r="D87" s="69" t="s">
        <v>166</v>
      </c>
      <c r="E87" s="70">
        <v>150000</v>
      </c>
    </row>
    <row r="88" spans="2:5">
      <c r="B88" s="68" t="s">
        <v>135</v>
      </c>
      <c r="C88" s="69" t="s">
        <v>165</v>
      </c>
      <c r="D88" s="69" t="s">
        <v>166</v>
      </c>
      <c r="E88" s="70">
        <v>150000</v>
      </c>
    </row>
    <row r="89" spans="2:5">
      <c r="B89" s="68" t="s">
        <v>135</v>
      </c>
      <c r="C89" s="69" t="s">
        <v>165</v>
      </c>
      <c r="D89" s="69" t="s">
        <v>166</v>
      </c>
      <c r="E89" s="70">
        <v>150000</v>
      </c>
    </row>
    <row r="90" spans="2:5">
      <c r="B90" s="68" t="s">
        <v>135</v>
      </c>
      <c r="C90" s="69" t="s">
        <v>165</v>
      </c>
      <c r="D90" s="69" t="s">
        <v>166</v>
      </c>
      <c r="E90" s="70">
        <v>150000</v>
      </c>
    </row>
    <row r="91" spans="2:5">
      <c r="B91" s="68" t="s">
        <v>135</v>
      </c>
      <c r="C91" s="69" t="s">
        <v>165</v>
      </c>
      <c r="D91" s="69" t="s">
        <v>166</v>
      </c>
      <c r="E91" s="70">
        <v>150000</v>
      </c>
    </row>
    <row r="92" spans="2:5">
      <c r="B92" s="68" t="s">
        <v>135</v>
      </c>
      <c r="C92" s="69" t="s">
        <v>165</v>
      </c>
      <c r="D92" s="69" t="s">
        <v>166</v>
      </c>
      <c r="E92" s="70">
        <v>150000</v>
      </c>
    </row>
    <row r="93" spans="2:5">
      <c r="B93" s="68" t="s">
        <v>135</v>
      </c>
      <c r="C93" s="69" t="s">
        <v>165</v>
      </c>
      <c r="D93" s="69" t="s">
        <v>166</v>
      </c>
      <c r="E93" s="70">
        <v>150000</v>
      </c>
    </row>
    <row r="94" spans="2:5">
      <c r="B94" s="68" t="s">
        <v>135</v>
      </c>
      <c r="C94" s="69" t="s">
        <v>165</v>
      </c>
      <c r="D94" s="69" t="s">
        <v>166</v>
      </c>
      <c r="E94" s="70">
        <v>150000</v>
      </c>
    </row>
    <row r="95" spans="2:5">
      <c r="B95" s="68" t="s">
        <v>135</v>
      </c>
      <c r="C95" s="69" t="s">
        <v>165</v>
      </c>
      <c r="D95" s="69" t="s">
        <v>166</v>
      </c>
      <c r="E95" s="70">
        <v>150000</v>
      </c>
    </row>
    <row r="96" spans="2:5">
      <c r="B96" s="68" t="s">
        <v>135</v>
      </c>
      <c r="C96" s="69" t="s">
        <v>165</v>
      </c>
      <c r="D96" s="69" t="s">
        <v>166</v>
      </c>
      <c r="E96" s="70">
        <v>150000</v>
      </c>
    </row>
    <row r="97" spans="2:5">
      <c r="B97" s="68" t="s">
        <v>135</v>
      </c>
      <c r="C97" s="69" t="s">
        <v>165</v>
      </c>
      <c r="D97" s="69" t="s">
        <v>166</v>
      </c>
      <c r="E97" s="70">
        <v>150000</v>
      </c>
    </row>
    <row r="98" spans="2:5">
      <c r="B98" s="68" t="s">
        <v>135</v>
      </c>
      <c r="C98" s="69" t="s">
        <v>165</v>
      </c>
      <c r="D98" s="69" t="s">
        <v>166</v>
      </c>
      <c r="E98" s="70">
        <v>150000</v>
      </c>
    </row>
    <row r="99" spans="2:5">
      <c r="B99" s="54"/>
      <c r="C99" s="54"/>
      <c r="D99" s="54"/>
      <c r="E99" s="56"/>
    </row>
    <row r="100" spans="2:5">
      <c r="B100" s="54"/>
      <c r="C100" s="54"/>
      <c r="D100" s="54"/>
      <c r="E100" s="56"/>
    </row>
    <row r="101" spans="2:5">
      <c r="B101" s="54"/>
      <c r="C101" s="54"/>
      <c r="D101" s="54"/>
      <c r="E101" s="56"/>
    </row>
    <row r="102" spans="2:5">
      <c r="B102" s="54"/>
      <c r="C102" s="54"/>
      <c r="D102" s="54"/>
      <c r="E102" s="56"/>
    </row>
    <row r="103" spans="2:5">
      <c r="B103" s="54"/>
      <c r="C103" s="54"/>
      <c r="D103" s="54"/>
      <c r="E103" s="56"/>
    </row>
    <row r="104" spans="2:5">
      <c r="B104" s="54"/>
      <c r="C104" s="54"/>
      <c r="D104" s="54"/>
      <c r="E104" s="56"/>
    </row>
    <row r="105" spans="2:5">
      <c r="B105" s="54"/>
      <c r="C105" s="54"/>
      <c r="D105" s="54"/>
      <c r="E105" s="56"/>
    </row>
    <row r="106" spans="2:5">
      <c r="B106" s="54"/>
      <c r="C106" s="54"/>
      <c r="D106" s="54"/>
      <c r="E106" s="56"/>
    </row>
    <row r="107" spans="2:5">
      <c r="B107" s="54"/>
      <c r="C107" s="54"/>
      <c r="D107" s="54"/>
      <c r="E107" s="56"/>
    </row>
    <row r="108" spans="2:5">
      <c r="B108" s="54"/>
      <c r="C108" s="54"/>
      <c r="D108" s="54"/>
      <c r="E108" s="56"/>
    </row>
    <row r="109" spans="2:5">
      <c r="B109" s="54"/>
      <c r="C109" s="54"/>
      <c r="D109" s="54"/>
      <c r="E109" s="56"/>
    </row>
    <row r="110" spans="2:5">
      <c r="B110" s="54"/>
      <c r="C110" s="54"/>
      <c r="D110" s="54"/>
      <c r="E110" s="56"/>
    </row>
    <row r="111" spans="2:5">
      <c r="B111" s="54"/>
      <c r="C111" s="54"/>
      <c r="D111" s="54"/>
      <c r="E111" s="56"/>
    </row>
    <row r="112" spans="2:5">
      <c r="B112" s="54"/>
      <c r="C112" s="54"/>
      <c r="D112" s="54"/>
      <c r="E112" s="56"/>
    </row>
    <row r="113" spans="2:5">
      <c r="B113" s="54"/>
      <c r="C113" s="54"/>
      <c r="D113" s="54"/>
      <c r="E113" s="56"/>
    </row>
    <row r="114" spans="2:5">
      <c r="B114" s="54"/>
      <c r="C114" s="54"/>
      <c r="D114" s="54"/>
      <c r="E114" s="56"/>
    </row>
    <row r="115" spans="2:5">
      <c r="B115" s="54"/>
      <c r="C115" s="54"/>
      <c r="D115" s="54"/>
      <c r="E115" s="56"/>
    </row>
    <row r="116" spans="2:5">
      <c r="B116" s="54"/>
      <c r="C116" s="54"/>
      <c r="D116" s="54"/>
      <c r="E116" s="56"/>
    </row>
    <row r="117" spans="2:5">
      <c r="B117" s="54"/>
      <c r="C117" s="54"/>
      <c r="D117" s="54"/>
      <c r="E117" s="56"/>
    </row>
    <row r="118" spans="2:5">
      <c r="B118" s="54"/>
      <c r="C118" s="54"/>
      <c r="D118" s="54"/>
      <c r="E118" s="56"/>
    </row>
    <row r="119" spans="2:5">
      <c r="B119" s="54"/>
      <c r="C119" s="54"/>
      <c r="D119" s="54"/>
      <c r="E119" s="56"/>
    </row>
    <row r="120" spans="2:5">
      <c r="B120" s="54"/>
      <c r="C120" s="54"/>
      <c r="D120" s="54"/>
      <c r="E120" s="56"/>
    </row>
    <row r="121" spans="2:5">
      <c r="B121" s="54"/>
      <c r="C121" s="54"/>
      <c r="D121" s="54"/>
      <c r="E121" s="56"/>
    </row>
    <row r="122" spans="2:5">
      <c r="B122" s="54"/>
      <c r="C122" s="54"/>
      <c r="D122" s="54"/>
      <c r="E122" s="56"/>
    </row>
    <row r="123" spans="2:5">
      <c r="B123" s="54"/>
      <c r="C123" s="54"/>
      <c r="D123" s="54"/>
      <c r="E123" s="56"/>
    </row>
    <row r="124" spans="2:5">
      <c r="B124" s="54"/>
      <c r="C124" s="54"/>
      <c r="D124" s="54"/>
      <c r="E124" s="56"/>
    </row>
    <row r="125" spans="2:5">
      <c r="B125" s="54"/>
      <c r="C125" s="54"/>
      <c r="D125" s="54"/>
      <c r="E125" s="56"/>
    </row>
    <row r="126" spans="2:5">
      <c r="B126" s="54"/>
      <c r="C126" s="54"/>
      <c r="D126" s="54"/>
      <c r="E126" s="56"/>
    </row>
    <row r="127" spans="2:5">
      <c r="B127" s="54"/>
      <c r="C127" s="54"/>
      <c r="D127" s="54"/>
      <c r="E127" s="56"/>
    </row>
    <row r="128" spans="2:5">
      <c r="B128" s="54"/>
      <c r="C128" s="54"/>
      <c r="D128" s="54"/>
      <c r="E128" s="56"/>
    </row>
    <row r="129" spans="2:5">
      <c r="B129" s="54"/>
      <c r="C129" s="54"/>
      <c r="D129" s="54"/>
      <c r="E129" s="56"/>
    </row>
    <row r="130" spans="2:5">
      <c r="B130" s="54"/>
      <c r="C130" s="54"/>
      <c r="D130" s="54"/>
      <c r="E130" s="56"/>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9" t="s">
        <v>127</v>
      </c>
      <c r="C201" s="39"/>
      <c r="D201" s="39"/>
      <c r="E201" s="57">
        <f>SUM(E2:E200)</f>
        <v>14550000</v>
      </c>
    </row>
  </sheetData>
  <phoneticPr fontId="37"/>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2026-06-01T03:32:10Z</cp:lastPrinted>
  <dcterms:created xsi:type="dcterms:W3CDTF">2017-10-26T07:12:00Z</dcterms:created>
  <dcterms:modified xsi:type="dcterms:W3CDTF">2026-06-10T23:53:31Z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