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薬局\"/>
    </mc:Choice>
  </mc:AlternateContent>
  <xr:revisionPtr revIDLastSave="0" documentId="13_ncr:1_{7569BBE1-6970-4B4C-860F-C7230C4FDA38}"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記入例)【総額及び平均額】賃上げ支援事業実績報告書" sheetId="126" r:id="rId4"/>
    <sheet name="都道府県リスト" sheetId="62" state="hidden" r:id="rId5"/>
  </sheets>
  <definedNames>
    <definedName name="_xlnm._FilterDatabase" localSheetId="3" hidden="1">'(記入例)【総額及び平均額】賃上げ支援事業実績報告書'!$A$9:$AA$25</definedName>
    <definedName name="_xlnm._FilterDatabase" localSheetId="0" hidden="1">【総額及び平均額】賃上げ支援事業実績報告書!$A$9:$AA$25</definedName>
    <definedName name="_xlnm._FilterDatabase" localSheetId="1" hidden="1">'別紙（2.0％超部分算定シート）'!$A$3:$L$4</definedName>
    <definedName name="_xlnm.Print_Area" localSheetId="3">'(記入例)【総額及び平均額】賃上げ支援事業実績報告書'!$A$1:$G$25</definedName>
    <definedName name="_xlnm.Print_Area" localSheetId="0">【総額及び平均額】賃上げ支援事業実績報告書!$A$1:$G$25</definedName>
    <definedName name="_xlnm.Print_Area" localSheetId="1">'別紙（2.0％超部分算定シート）'!$A$1:$I$7</definedName>
    <definedName name="_xlnm.Print_Area">#REF!</definedName>
    <definedName name="_xlnm.Print_Titles" localSheetId="3">'(記入例)【総額及び平均額】賃上げ支援事業実績報告書'!$1:$8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1" l="1"/>
  <c r="G25" i="126"/>
  <c r="G24" i="126"/>
  <c r="G23" i="126"/>
  <c r="G22" i="126"/>
  <c r="G20" i="126"/>
  <c r="G19" i="126"/>
  <c r="G18" i="126"/>
  <c r="G17" i="126"/>
  <c r="G14" i="126"/>
  <c r="G13" i="126"/>
  <c r="G12" i="126"/>
  <c r="G11" i="126"/>
  <c r="G10" i="126"/>
  <c r="G3" i="126"/>
  <c r="G5" i="126" s="1"/>
  <c r="G7" i="126" l="1"/>
  <c r="E7" i="126" s="1"/>
  <c r="E6" i="126"/>
  <c r="G25" i="97"/>
  <c r="G24" i="97"/>
  <c r="G23" i="97"/>
  <c r="G22" i="97"/>
  <c r="G20" i="97"/>
  <c r="G19" i="97"/>
  <c r="G18" i="97"/>
  <c r="G17" i="97"/>
  <c r="G13" i="97"/>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D934E34A-1666-46BC-BA96-932D8BD260FA}">
      <text>
        <r>
          <rPr>
            <b/>
            <sz val="9"/>
            <color indexed="81"/>
            <rFont val="MS P ゴシック"/>
            <family val="3"/>
            <charset val="128"/>
          </rPr>
          <t>福岡県:</t>
        </r>
        <r>
          <rPr>
            <sz val="9"/>
            <color indexed="81"/>
            <rFont val="MS P ゴシック"/>
            <family val="3"/>
            <charset val="128"/>
          </rPr>
          <t xml:space="preserve">
申請書の誓約どおりベースアップ評価料の届出を行っているか確認する項目です。
届出を行った場合、○を選択してください。</t>
        </r>
      </text>
    </comment>
    <comment ref="E6" authorId="0" shapeId="0" xr:uid="{41A4E730-EC58-43EF-A4E2-7D4E9BFABB45}">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7A371C78-3C2A-4CF1-8957-8101DA4B0BB1}">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E7732AF9-D7D4-48BF-BDCA-7468245EE03B}">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F3098824-5E16-4FB1-A9F0-2BB033124065}">
      <text>
        <r>
          <rPr>
            <b/>
            <sz val="9"/>
            <color indexed="81"/>
            <rFont val="MS P ゴシック"/>
            <family val="3"/>
            <charset val="128"/>
          </rPr>
          <t>福岡県:</t>
        </r>
        <r>
          <rPr>
            <sz val="9"/>
            <color indexed="81"/>
            <rFont val="MS P ゴシック"/>
            <family val="3"/>
            <charset val="128"/>
          </rPr>
          <t xml:space="preserve">
申請書の誓約どおりベースアップ評価料の届出を行っているか確認する項目です。
届出を行った場合、○を選択してください。</t>
        </r>
      </text>
    </comment>
    <comment ref="G7" authorId="0" shapeId="0" xr:uid="{E3356696-E902-4335-8259-755B632CC7EC}">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7DAB4826-83D8-4AFA-A1C0-429D9AB96EAE}">
      <text>
        <r>
          <rPr>
            <b/>
            <sz val="9"/>
            <color indexed="81"/>
            <rFont val="MS P ゴシック"/>
            <family val="3"/>
            <charset val="128"/>
          </rPr>
          <t>「③月数の期間中における対象職員数の延べ人数」÷「③月数」
例：（４月の対象職員２名＋５月の対象職員２名）÷２ヶ月</t>
        </r>
      </text>
    </comment>
    <comment ref="C9" authorId="1" shapeId="0" xr:uid="{2F06514D-BA11-453E-AA1F-2F5519232E2E}">
      <text>
        <r>
          <rPr>
            <b/>
            <sz val="9"/>
            <color indexed="81"/>
            <rFont val="MS P ゴシック"/>
            <family val="3"/>
            <charset val="128"/>
          </rPr>
          <t>③の期間中における賃金改善の総額÷対象職員数の延べ人数で算出可能
例：24,000円÷（４月の対象職員２名＋５月の対象職員２名）</t>
        </r>
      </text>
    </comment>
  </commentList>
</comments>
</file>

<file path=xl/sharedStrings.xml><?xml version="1.0" encoding="utf-8"?>
<sst xmlns="http://schemas.openxmlformats.org/spreadsheetml/2006/main" count="636" uniqueCount="167">
  <si>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</si>
  <si>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</si>
  <si>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</si>
  <si>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</si>
  <si>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</si>
  <si>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</si>
  <si>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</si>
  <si>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</si>
  <si>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</si>
  <si>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</si>
  <si>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</si>
  <si>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</si>
  <si>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</si>
  <si>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</si>
  <si>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</si>
  <si>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</si>
  <si>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</si>
  <si>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</si>
  <si>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</si>
  <si>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</si>
  <si>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</si>
  <si>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</si>
  <si>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</si>
  <si>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</si>
  <si>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</si>
  <si>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</si>
  <si>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</si>
  <si>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</si>
  <si>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</si>
  <si>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</si>
  <si>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</si>
  <si>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</si>
  <si>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</si>
  <si>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</si>
  <si>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</si>
  <si>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</si>
  <si>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</si>
  <si>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</si>
  <si>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</si>
  <si>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</si>
  <si>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</si>
  <si>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</si>
  <si>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</si>
  <si>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</si>
  <si>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</si>
  <si>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</si>
  <si>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</si>
  <si>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</si>
  <si>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</si>
  <si>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</si>
  <si>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</si>
  <si>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</si>
  <si>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</si>
  <si>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</si>
  <si>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</si>
  <si>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</si>
  <si>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</si>
  <si>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</si>
  <si>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</si>
  <si>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</si>
  <si>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</si>
  <si>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</si>
  <si>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</si>
  <si>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</si>
  <si>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</si>
  <si>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</si>
  <si>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</si>
  <si>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</si>
  <si>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</si>
  <si>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</si>
  <si>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</si>
  <si>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</si>
  <si>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</si>
  <si>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</si>
  <si>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</si>
  <si>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</si>
  <si>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</si>
  <si>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</si>
  <si>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</si>
  <si>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</si>
  <si>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</si>
  <si>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</si>
  <si>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</si>
  <si>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</si>
  <si>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</si>
  <si>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</si>
  <si>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</si>
  <si>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</si>
  <si>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</si>
  <si>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</si>
  <si>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</si>
  <si>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</si>
  <si>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</si>
  <si>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</si>
  <si>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</si>
  <si>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</si>
  <si>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</si>
  <si>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</si>
  <si>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</si>
  <si>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</si>
  <si>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</si>
  <si>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</si>
  <si>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</si>
  <si>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</si>
  <si>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</si>
  <si>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</si>
  <si>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</si>
  <si>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</si>
  <si>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</si>
  <si>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</si>
  <si>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</si>
  <si>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</si>
  <si>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</si>
  <si>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</si>
  <si>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</si>
  <si>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</si>
  <si>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</si>
  <si>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</si>
  <si>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</si>
  <si>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</si>
  <si>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</si>
  <si>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</si>
  <si>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</si>
  <si>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</si>
  <si>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</si>
  <si>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</si>
  <si>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</si>
  <si>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</si>
  <si>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</si>
  <si>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</si>
  <si>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②月額または
月額換算額</t>
    <rPh sb="1" eb="3">
      <t>ゲツガク</t>
    </rPh>
    <phoneticPr fontId="37"/>
  </si>
  <si>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8"/>
  </si>
  <si>
    <t>▲▲薬局</t>
    <rPh sb="2" eb="4">
      <t>ヤッキョク</t>
    </rPh>
    <phoneticPr fontId="37"/>
  </si>
  <si>
    <t>○○</t>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</si>
  <si>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</si>
  <si>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</si>
  <si>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</si>
  <si>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</si>
  <si>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</si>
  <si>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</si>
  <si>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</si>
  <si>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t>
    <phoneticPr fontId="37"/>
  </si>
  <si>
    <t>×</t>
    <phoneticPr fontId="37"/>
  </si>
  <si>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</si>
  <si>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</si>
  <si>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様式３（第１２条関係）</t>
    </r>
    <r>
      <rPr>
        <b/>
        <sz val="14"/>
        <color rgb="FFFF0000"/>
        <rFont val="ＭＳ Ｐゴシック"/>
        <family val="3"/>
        <charset val="128"/>
        <scheme val="minor"/>
      </rPr>
      <t>※薬局（施設単位）の報告</t>
    </r>
    <rPh sb="0" eb="2">
      <t>ヨウシキ</t>
    </rPh>
    <rPh sb="4" eb="5">
      <t>ダイ</t>
    </rPh>
    <rPh sb="7" eb="8">
      <t>ジョウ</t>
    </rPh>
    <rPh sb="8" eb="10">
      <t>カンケイ</t>
    </rPh>
    <rPh sb="12" eb="14">
      <t>ヤッキョク</t>
    </rPh>
    <rPh sb="15" eb="17">
      <t>シセツ</t>
    </rPh>
    <rPh sb="17" eb="19">
      <t>タンイ</t>
    </rPh>
    <rPh sb="21" eb="23">
      <t>ホウコク</t>
    </rPh>
    <phoneticPr fontId="38"/>
  </si>
  <si>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7"/>
  </si>
  <si>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</si>
  <si>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</si>
  <si>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左側（E列）：給付金の対象となる補助対象経費が給付金の申請額と同額以上であることを判定します。
右側（G列）：❸は「賃上げ支援事業」の交付申請額を記載してください。※70,000円、105,000円、145,000円のいずれかの金額</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8" eb="50">
      <t>ミギガワ</t>
    </rPh>
    <rPh sb="52" eb="53">
      <t>レツ</t>
    </rPh>
    <rPh sb="58" eb="60">
      <t>チンア</t>
    </rPh>
    <rPh sb="61" eb="63">
      <t>シエン</t>
    </rPh>
    <rPh sb="63" eb="65">
      <t>ジギョウ</t>
    </rPh>
    <rPh sb="114" eb="116">
      <t>キンガク</t>
    </rPh>
    <phoneticPr fontId="37"/>
  </si>
  <si>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</si>
  <si>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7"/>
  </si>
  <si>
    <t>　　　　　　　　　　　　　　　　　　　　　　　　　　　　　　　　　　　　　　　　　　　　　　　　　　診療所等賃上げ支援事業　実施報告書
　　　　　　　　　　　　　　　　　　　　　　　　　　　　　　　　　　　　　　　　　　　　　　　　　　　　　　　　　　　（賃金改善報告書）
福岡県知事　殿</t>
    <rPh sb="50" eb="53">
      <t>シンリョウジョ</t>
    </rPh>
    <rPh sb="53" eb="54">
      <t>ナド</t>
    </rPh>
    <rPh sb="54" eb="56">
      <t>チンア</t>
    </rPh>
    <rPh sb="57" eb="59">
      <t>シエン</t>
    </rPh>
    <rPh sb="59" eb="61">
      <t>ジギョウ</t>
    </rPh>
    <rPh sb="62" eb="64">
      <t>ジッシ</t>
    </rPh>
    <rPh sb="64" eb="67">
      <t>ホウコクショ</t>
    </rPh>
    <rPh sb="128" eb="130">
      <t>チンギン</t>
    </rPh>
    <rPh sb="130" eb="132">
      <t>カイゼン</t>
    </rPh>
    <rPh sb="132" eb="135">
      <t>ホウコクショ</t>
    </rPh>
    <rPh sb="137" eb="142">
      <t>フクオカケンチジ</t>
    </rPh>
    <rPh sb="143" eb="144">
      <t>ドノ</t>
    </rPh>
    <phoneticPr fontId="38"/>
  </si>
  <si>
    <t>○</t>
  </si>
  <si>
    <t>保険薬局コード及び薬局の名称：</t>
    <rPh sb="0" eb="2">
      <t>ホケン</t>
    </rPh>
    <rPh sb="2" eb="4">
      <t>ヤッキョク</t>
    </rPh>
    <rPh sb="7" eb="8">
      <t>オヨ</t>
    </rPh>
    <rPh sb="9" eb="11">
      <t>ヤッキョク</t>
    </rPh>
    <rPh sb="12" eb="14">
      <t>メイショウ</t>
    </rPh>
    <phoneticPr fontId="38"/>
  </si>
  <si>
    <t>保険薬局コード及び薬局の名称：</t>
    <rPh sb="0" eb="4">
      <t>ホケンヤッキョク</t>
    </rPh>
    <rPh sb="7" eb="8">
      <t>オヨ</t>
    </rPh>
    <rPh sb="9" eb="11">
      <t>ヤッキョク</t>
    </rPh>
    <rPh sb="12" eb="14">
      <t>メイショウ</t>
    </rPh>
    <phoneticPr fontId="38"/>
  </si>
  <si>
    <t>404*******</t>
    <phoneticPr fontId="37"/>
  </si>
  <si>
    <r>
      <t>左側（D及びE列）：D列には404から始まる10桁の保険薬局コードを、E列には施設の名称を記載してください。（例：医療法人○○会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9" eb="20">
      <t>ハジ</t>
    </rPh>
    <rPh sb="24" eb="25">
      <t>ケタ</t>
    </rPh>
    <rPh sb="36" eb="37">
      <t>レツ</t>
    </rPh>
    <rPh sb="39" eb="41">
      <t>シセツ</t>
    </rPh>
    <rPh sb="42" eb="44">
      <t>メイショウ</t>
    </rPh>
    <rPh sb="45" eb="47">
      <t>キサイ</t>
    </rPh>
    <rPh sb="55" eb="56">
      <t>レイ</t>
    </rPh>
    <rPh sb="57" eb="59">
      <t>イリョウ</t>
    </rPh>
    <rPh sb="59" eb="61">
      <t>ホウジン</t>
    </rPh>
    <rPh sb="63" eb="64">
      <t>カイ</t>
    </rPh>
    <rPh sb="67" eb="69">
      <t>イイン</t>
    </rPh>
    <rPh sb="71" eb="73">
      <t>ミギガワ</t>
    </rPh>
    <rPh sb="75" eb="76">
      <t>レツ</t>
    </rPh>
    <rPh sb="80" eb="82">
      <t>キサイ</t>
    </rPh>
    <rPh sb="86" eb="88">
      <t>チンギン</t>
    </rPh>
    <rPh sb="88" eb="90">
      <t>カイゼン</t>
    </rPh>
    <rPh sb="91" eb="93">
      <t>ソウガク</t>
    </rPh>
    <rPh sb="101" eb="103">
      <t>ヒョウカ</t>
    </rPh>
    <rPh sb="103" eb="104">
      <t>リョウ</t>
    </rPh>
    <rPh sb="105" eb="107">
      <t>カツヨウ</t>
    </rPh>
    <rPh sb="109" eb="111">
      <t>キンガク</t>
    </rPh>
    <rPh sb="112" eb="113">
      <t>ホン</t>
    </rPh>
    <rPh sb="113" eb="116">
      <t>キュウフキン</t>
    </rPh>
    <rPh sb="116" eb="118">
      <t>イガイ</t>
    </rPh>
    <rPh sb="119" eb="121">
      <t>チンア</t>
    </rPh>
    <rPh sb="122" eb="125">
      <t>ホジョキン</t>
    </rPh>
    <rPh sb="126" eb="128">
      <t>カツヨウ</t>
    </rPh>
    <rPh sb="130" eb="132">
      <t>キンガク</t>
    </rPh>
    <rPh sb="133" eb="134">
      <t>フク</t>
    </rPh>
    <rPh sb="139" eb="141">
      <t>バアイ</t>
    </rPh>
    <rPh sb="144" eb="146">
      <t>キンガク</t>
    </rPh>
    <rPh sb="147" eb="149">
      <t>キサイ</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</si>
  <si>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</si>
  <si>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令和8年　月　日</t>
    <rPh sb="0" eb="2">
      <t>レイワ</t>
    </rPh>
    <rPh sb="3" eb="4">
      <t>ネン</t>
    </rPh>
    <rPh sb="5" eb="6">
      <t>ツキ</t>
    </rPh>
    <rPh sb="7" eb="8">
      <t>ニチ</t>
    </rPh>
    <phoneticPr fontId="37"/>
  </si>
  <si>
    <t>様式３（第１２条関係）※薬局（施設単位）の報告</t>
    <rPh sb="0" eb="2">
      <t>ヨウシキ</t>
    </rPh>
    <rPh sb="4" eb="5">
      <t>ダイ</t>
    </rPh>
    <rPh sb="7" eb="8">
      <t>ジョウ</t>
    </rPh>
    <rPh sb="8" eb="10">
      <t>カンケイ</t>
    </rPh>
    <rPh sb="12" eb="14">
      <t>ヤッキョク</t>
    </rPh>
    <rPh sb="15" eb="17">
      <t>シセツ</t>
    </rPh>
    <rPh sb="17" eb="19">
      <t>タンイ</t>
    </rPh>
    <rPh sb="21" eb="23">
      <t>ホウコク</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</si>
  <si>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</si>
  <si>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</si>
  <si>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</si>
  <si>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政策上の必要性から把握するものであり、補助金の交付額には影響しません。職種ごとの賃金改善の総額と薬局全体の賃金改善の総額が一致しなくても差し支えありません。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</si>
  <si>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</si>
  <si>
    <t>40歳未満の勤務薬剤師の賃金改善の内容</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</si>
</sst>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sz val="9"/>
      <color indexed="81"/>
      <name val="MS P ゴシック"/>
      <family val="3"/>
      <charset val="128"/>
    </font>
    <font>
      <b/>
      <sz val="12"/>
      <color theme="1"/>
      <name val="ＭＳ ゴシック"/>
      <family val="3"/>
      <charset val="128"/>
    </font>
    <font>
      <b/>
      <sz val="12"/>
      <color rgb="FFFF0000"/>
      <name val="ＭＳ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1">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6" fontId="47" fillId="35" borderId="5" xfId="68" applyNumberFormat="1" applyFont="1" applyFill="1" applyBorder="1" applyAlignment="1" applyProtection="1">
      <alignment horizontal="right" vertical="center"/>
      <protection locked="0"/>
    </xf>
    <xf numFmtId="179" fontId="32" fillId="35" borderId="5" xfId="69" applyNumberFormat="1" applyFont="1" applyFill="1" applyBorder="1" applyAlignment="1">
      <alignment horizontal="center" vertical="center" wrapText="1"/>
    </xf>
    <xf numFmtId="0" fontId="47"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58" fontId="53" fillId="35" borderId="0" xfId="69" applyNumberFormat="1" applyFont="1" applyFill="1" applyAlignment="1" applyProtection="1">
      <alignment horizontal="right" vertical="center"/>
      <protection locked="0"/>
    </xf>
    <xf numFmtId="176" fontId="32" fillId="36" borderId="5" xfId="69" applyNumberFormat="1" applyFont="1" applyFill="1" applyBorder="1" applyAlignment="1">
      <alignment horizontal="center" vertical="center" wrapText="1"/>
    </xf>
    <xf numFmtId="0" fontId="45" fillId="36" borderId="0" xfId="69" applyFont="1" applyFill="1" applyAlignment="1" applyProtection="1">
      <alignment horizontal="right" vertical="center"/>
      <protection locked="0"/>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58" fontId="54" fillId="35" borderId="0" xfId="69" applyNumberFormat="1" applyFont="1" applyFill="1" applyAlignment="1" applyProtection="1">
      <alignment horizontal="right" vertical="center"/>
      <protection locked="0"/>
    </xf>
    <xf numFmtId="0" fontId="55" fillId="35" borderId="5" xfId="69" applyFont="1" applyFill="1" applyBorder="1" applyAlignment="1" applyProtection="1">
      <alignment horizontal="center" vertical="center"/>
      <protection locked="0"/>
    </xf>
    <xf numFmtId="0" fontId="55" fillId="35" borderId="5" xfId="69" applyFont="1" applyFill="1" applyBorder="1" applyAlignment="1" applyProtection="1">
      <alignment horizontal="right" vertical="center"/>
      <protection locked="0"/>
    </xf>
    <xf numFmtId="176" fontId="55" fillId="35" borderId="5" xfId="68" applyNumberFormat="1" applyFont="1" applyFill="1" applyBorder="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3" fontId="9" fillId="0" borderId="0" xfId="69" applyNumberFormat="1">
      <alignment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X25"/>
  <sheetViews>
    <sheetView tabSelected="1"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88"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24" ht="25.5" customHeight="1">
      <c r="A1" s="5" t="s">
        <v>145</v>
      </c>
      <c r="B1" s="12"/>
      <c r="C1" s="12"/>
      <c r="D1" s="12"/>
      <c r="E1" s="12"/>
      <c r="F1" s="5"/>
      <c r="G1" s="51" t="s">
        <v>159</v>
      </c>
      <c r="X1" s="64">
        <v>70000</v>
      </c>
    </row>
    <row r="2" spans="1:24" ht="52.5" customHeight="1">
      <c r="A2" s="73" t="s">
        <v>152</v>
      </c>
      <c r="B2" s="74"/>
      <c r="C2" s="74"/>
      <c r="D2" s="74"/>
      <c r="E2" s="74"/>
      <c r="F2" s="74"/>
      <c r="G2" s="74"/>
      <c r="H2" s="37" t="s">
        <v>51</v>
      </c>
      <c r="X2" s="64">
        <v>105000</v>
      </c>
    </row>
    <row r="3" spans="1:24" ht="32.25" customHeight="1">
      <c r="A3" s="17" t="s">
        <v>50</v>
      </c>
      <c r="B3" s="18"/>
      <c r="C3" s="18"/>
      <c r="D3" s="18"/>
      <c r="E3" s="44"/>
      <c r="F3" s="17" t="s">
        <v>116</v>
      </c>
      <c r="G3" s="45">
        <f>SUM($G$10:$G$14)</f>
        <v>0</v>
      </c>
      <c r="H3" s="43" t="s">
        <v>147</v>
      </c>
      <c r="X3" s="64">
        <v>145000</v>
      </c>
    </row>
    <row r="4" spans="1:24" ht="26.25" customHeight="1">
      <c r="A4" s="17" t="s">
        <v>154</v>
      </c>
      <c r="B4" s="18"/>
      <c r="C4" s="18"/>
      <c r="D4" s="49"/>
      <c r="E4" s="44"/>
      <c r="F4" s="36" t="s">
        <v>115</v>
      </c>
      <c r="G4" s="47"/>
      <c r="H4" s="50" t="s">
        <v>157</v>
      </c>
    </row>
    <row r="5" spans="1:24" ht="45.75" customHeight="1">
      <c r="A5" s="77" t="s">
        <v>143</v>
      </c>
      <c r="B5" s="77"/>
      <c r="C5" s="77"/>
      <c r="D5" s="77"/>
      <c r="E5" s="44"/>
      <c r="F5" s="36" t="s">
        <v>128</v>
      </c>
      <c r="G5" s="45">
        <f>ROUNDDOWN(G3-G4,-3)</f>
        <v>0</v>
      </c>
      <c r="H5" s="43" t="s">
        <v>148</v>
      </c>
      <c r="I5" s="42" t="s">
        <v>141</v>
      </c>
      <c r="J5" s="42" t="s">
        <v>142</v>
      </c>
    </row>
    <row r="6" spans="1:24" ht="41.25" customHeight="1">
      <c r="A6" s="17" t="s">
        <v>129</v>
      </c>
      <c r="B6" s="18"/>
      <c r="C6" s="18"/>
      <c r="D6" s="18"/>
      <c r="E6" s="45" t="str">
        <f>IF(G5&gt;=G6,"○","×")</f>
        <v>○</v>
      </c>
      <c r="F6" s="17" t="s">
        <v>146</v>
      </c>
      <c r="G6" s="47"/>
      <c r="H6" s="43" t="s">
        <v>149</v>
      </c>
    </row>
    <row r="7" spans="1:24" ht="26.25" customHeight="1">
      <c r="A7" s="17" t="s">
        <v>62</v>
      </c>
      <c r="B7" s="18"/>
      <c r="C7" s="18"/>
      <c r="D7" s="18"/>
      <c r="E7" s="46">
        <f>G6-G7</f>
        <v>0</v>
      </c>
      <c r="F7" s="17" t="s">
        <v>114</v>
      </c>
      <c r="G7" s="45">
        <f>IF(ROUNDDOWN(G6-G5,-3)&lt;=0,0,ROUNDDOWN(G6-G5,-3))</f>
        <v>0</v>
      </c>
      <c r="H7" s="43" t="s">
        <v>150</v>
      </c>
    </row>
    <row r="8" spans="1:24" ht="41.25" customHeight="1">
      <c r="A8" s="40" t="s">
        <v>135</v>
      </c>
      <c r="B8" s="67" t="s">
        <v>136</v>
      </c>
      <c r="C8" s="68"/>
      <c r="D8" s="68"/>
      <c r="E8" s="69"/>
      <c r="F8" s="67" t="s">
        <v>55</v>
      </c>
      <c r="G8" s="69"/>
      <c r="H8" s="8"/>
    </row>
    <row r="9" spans="1:24" s="31" customFormat="1" ht="66" customHeight="1">
      <c r="A9" s="28" t="s">
        <v>110</v>
      </c>
      <c r="B9" s="29" t="s">
        <v>100</v>
      </c>
      <c r="C9" s="29" t="s">
        <v>111</v>
      </c>
      <c r="D9" s="29" t="s">
        <v>99</v>
      </c>
      <c r="E9" s="29" t="s">
        <v>113</v>
      </c>
      <c r="F9" s="65" t="s">
        <v>117</v>
      </c>
      <c r="G9" s="66"/>
      <c r="H9" s="30" t="s">
        <v>101</v>
      </c>
    </row>
    <row r="10" spans="1:24" ht="50.25" customHeight="1">
      <c r="A10" s="11" t="s">
        <v>137</v>
      </c>
      <c r="B10" s="26"/>
      <c r="C10" s="16"/>
      <c r="D10" s="35"/>
      <c r="E10" s="16"/>
      <c r="F10" s="11"/>
      <c r="G10" s="52">
        <f>B10*C10*D10</f>
        <v>0</v>
      </c>
      <c r="H10" s="15" t="s">
        <v>118</v>
      </c>
    </row>
    <row r="11" spans="1:24" ht="57" customHeight="1">
      <c r="A11" s="11" t="s">
        <v>138</v>
      </c>
      <c r="B11" s="26"/>
      <c r="C11" s="16"/>
      <c r="D11" s="35"/>
      <c r="E11" s="16"/>
      <c r="F11" s="11"/>
      <c r="G11" s="52">
        <f t="shared" ref="G11:G13" si="0">B11*C11*D11</f>
        <v>0</v>
      </c>
      <c r="H11" s="15" t="s">
        <v>119</v>
      </c>
    </row>
    <row r="12" spans="1:24" ht="80.25" customHeight="1">
      <c r="A12" s="11" t="s">
        <v>144</v>
      </c>
      <c r="B12" s="26"/>
      <c r="C12" s="16"/>
      <c r="D12" s="35"/>
      <c r="E12" s="34"/>
      <c r="F12" s="11"/>
      <c r="G12" s="52">
        <f t="shared" si="0"/>
        <v>0</v>
      </c>
      <c r="H12" s="15" t="s">
        <v>125</v>
      </c>
    </row>
    <row r="13" spans="1:24" ht="41.25" customHeight="1">
      <c r="A13" s="11" t="s">
        <v>139</v>
      </c>
      <c r="B13" s="26"/>
      <c r="C13" s="16"/>
      <c r="D13" s="48"/>
      <c r="E13" s="32"/>
      <c r="F13" s="11"/>
      <c r="G13" s="52">
        <f t="shared" si="0"/>
        <v>0</v>
      </c>
      <c r="H13" s="15" t="s">
        <v>140</v>
      </c>
      <c r="I13" s="27">
        <v>1</v>
      </c>
      <c r="J13" s="27">
        <v>2</v>
      </c>
      <c r="K13" s="27">
        <v>3</v>
      </c>
      <c r="L13" s="27">
        <v>4</v>
      </c>
      <c r="M13" s="27"/>
      <c r="N13" s="27"/>
    </row>
    <row r="14" spans="1:24" ht="73.5" customHeight="1">
      <c r="A14" s="75"/>
      <c r="B14" s="76"/>
      <c r="C14" s="76"/>
      <c r="D14" s="76"/>
      <c r="E14" s="76"/>
      <c r="F14" s="41" t="s">
        <v>158</v>
      </c>
      <c r="G14" s="52">
        <f>'別紙（2.0％超部分算定シート）'!I4+'別紙（2.0％超部分算定シート）'!I5+'別紙（2.0％超部分算定シート）'!I6</f>
        <v>0</v>
      </c>
      <c r="H14" s="15" t="s">
        <v>126</v>
      </c>
    </row>
    <row r="15" spans="1:24" ht="55.5" customHeight="1">
      <c r="A15" s="70" t="s">
        <v>134</v>
      </c>
      <c r="B15" s="71"/>
      <c r="C15" s="71"/>
      <c r="D15" s="71"/>
      <c r="E15" s="71"/>
      <c r="F15" s="71"/>
      <c r="G15" s="72"/>
      <c r="H15" s="15"/>
    </row>
    <row r="16" spans="1:24" s="31" customFormat="1" ht="72.75" customHeight="1">
      <c r="A16" s="28" t="s">
        <v>166</v>
      </c>
      <c r="B16" s="29" t="s">
        <v>100</v>
      </c>
      <c r="C16" s="29" t="s">
        <v>130</v>
      </c>
      <c r="D16" s="29" t="s">
        <v>99</v>
      </c>
      <c r="E16" s="29" t="s">
        <v>113</v>
      </c>
      <c r="F16" s="65" t="s">
        <v>117</v>
      </c>
      <c r="G16" s="66"/>
      <c r="H16" s="30" t="s">
        <v>101</v>
      </c>
    </row>
    <row r="17" spans="1:14" ht="36.75" customHeight="1">
      <c r="A17" s="11" t="s">
        <v>137</v>
      </c>
      <c r="B17" s="26"/>
      <c r="C17" s="16"/>
      <c r="D17" s="35"/>
      <c r="E17" s="16"/>
      <c r="F17" s="11"/>
      <c r="G17" s="52">
        <f>B17*C17*D17</f>
        <v>0</v>
      </c>
      <c r="H17" s="15" t="s">
        <v>118</v>
      </c>
    </row>
    <row r="18" spans="1:14" ht="42.75" customHeight="1">
      <c r="A18" s="11" t="s">
        <v>138</v>
      </c>
      <c r="B18" s="26"/>
      <c r="C18" s="16"/>
      <c r="D18" s="35"/>
      <c r="E18" s="16"/>
      <c r="F18" s="11"/>
      <c r="G18" s="52">
        <f t="shared" ref="G18:G20" si="1">B18*C18*D18</f>
        <v>0</v>
      </c>
      <c r="H18" s="15" t="s">
        <v>119</v>
      </c>
    </row>
    <row r="19" spans="1:14" ht="80.25" customHeight="1">
      <c r="A19" s="11" t="s">
        <v>144</v>
      </c>
      <c r="B19" s="26"/>
      <c r="C19" s="16"/>
      <c r="D19" s="35"/>
      <c r="E19" s="34"/>
      <c r="F19" s="11"/>
      <c r="G19" s="52">
        <f t="shared" si="1"/>
        <v>0</v>
      </c>
      <c r="H19" s="15" t="s">
        <v>125</v>
      </c>
    </row>
    <row r="20" spans="1:14" ht="36.75" customHeight="1">
      <c r="A20" s="11" t="s">
        <v>139</v>
      </c>
      <c r="B20" s="26"/>
      <c r="C20" s="16"/>
      <c r="D20" s="48"/>
      <c r="E20" s="32"/>
      <c r="F20" s="11"/>
      <c r="G20" s="52">
        <f t="shared" si="1"/>
        <v>0</v>
      </c>
      <c r="H20" s="15" t="s">
        <v>140</v>
      </c>
      <c r="I20" s="27">
        <v>1</v>
      </c>
      <c r="J20" s="27">
        <v>2</v>
      </c>
      <c r="K20" s="27">
        <v>3</v>
      </c>
      <c r="L20" s="27">
        <v>4</v>
      </c>
      <c r="M20" s="27"/>
      <c r="N20" s="27"/>
    </row>
    <row r="21" spans="1:14" s="31" customFormat="1" ht="72.75" customHeight="1">
      <c r="A21" s="28" t="s">
        <v>127</v>
      </c>
      <c r="B21" s="29" t="s">
        <v>100</v>
      </c>
      <c r="C21" s="29" t="s">
        <v>130</v>
      </c>
      <c r="D21" s="29" t="s">
        <v>99</v>
      </c>
      <c r="E21" s="29" t="s">
        <v>113</v>
      </c>
      <c r="F21" s="65" t="s">
        <v>117</v>
      </c>
      <c r="G21" s="66"/>
      <c r="H21" s="30" t="s">
        <v>101</v>
      </c>
    </row>
    <row r="22" spans="1:14" ht="36.75" customHeight="1">
      <c r="A22" s="11" t="s">
        <v>137</v>
      </c>
      <c r="B22" s="26"/>
      <c r="C22" s="16"/>
      <c r="D22" s="35"/>
      <c r="E22" s="16"/>
      <c r="F22" s="11"/>
      <c r="G22" s="52">
        <f>B22*C22*D22</f>
        <v>0</v>
      </c>
      <c r="H22" s="15" t="s">
        <v>118</v>
      </c>
    </row>
    <row r="23" spans="1:14" ht="48" customHeight="1">
      <c r="A23" s="11" t="s">
        <v>138</v>
      </c>
      <c r="B23" s="26"/>
      <c r="C23" s="16"/>
      <c r="D23" s="35"/>
      <c r="E23" s="16"/>
      <c r="F23" s="11"/>
      <c r="G23" s="52">
        <f t="shared" ref="G23:G25" si="2">B23*C23*D23</f>
        <v>0</v>
      </c>
      <c r="H23" s="15" t="s">
        <v>119</v>
      </c>
    </row>
    <row r="24" spans="1:14" ht="80.25" customHeight="1">
      <c r="A24" s="11" t="s">
        <v>144</v>
      </c>
      <c r="B24" s="26"/>
      <c r="C24" s="16"/>
      <c r="D24" s="35"/>
      <c r="E24" s="34"/>
      <c r="F24" s="11"/>
      <c r="G24" s="52">
        <f t="shared" si="2"/>
        <v>0</v>
      </c>
      <c r="H24" s="15" t="s">
        <v>125</v>
      </c>
    </row>
    <row r="25" spans="1:14" ht="35.25" customHeight="1">
      <c r="A25" s="11" t="s">
        <v>139</v>
      </c>
      <c r="B25" s="26"/>
      <c r="C25" s="16"/>
      <c r="D25" s="48"/>
      <c r="E25" s="32"/>
      <c r="F25" s="11"/>
      <c r="G25" s="52">
        <f t="shared" si="2"/>
        <v>0</v>
      </c>
      <c r="H25" s="15" t="s">
        <v>140</v>
      </c>
      <c r="I25" s="27">
        <v>1</v>
      </c>
      <c r="J25" s="27">
        <v>2</v>
      </c>
      <c r="K25" s="27">
        <v>3</v>
      </c>
      <c r="L25" s="27">
        <v>4</v>
      </c>
      <c r="M25" s="27"/>
      <c r="N25" s="27"/>
    </row>
  </sheetData>
  <mergeCells count="9">
    <mergeCell ref="F21:G21"/>
    <mergeCell ref="B8:E8"/>
    <mergeCell ref="A15:G15"/>
    <mergeCell ref="F8:G8"/>
    <mergeCell ref="A2:G2"/>
    <mergeCell ref="A14:E14"/>
    <mergeCell ref="A5:D5"/>
    <mergeCell ref="F16:G16"/>
    <mergeCell ref="F9:G9"/>
  </mergeCells>
  <phoneticPr fontId="37"/>
  <conditionalFormatting sqref="A10:A15">
    <cfRule type="expression" dxfId="14" priority="7">
      <formula>#REF!="×"</formula>
    </cfRule>
  </conditionalFormatting>
  <conditionalFormatting sqref="A17:A20">
    <cfRule type="expression" dxfId="13" priority="2">
      <formula>#REF!="×"</formula>
    </cfRule>
  </conditionalFormatting>
  <conditionalFormatting sqref="A22:A25">
    <cfRule type="expression" dxfId="12" priority="1">
      <formula>#REF!="×"</formula>
    </cfRule>
  </conditionalFormatting>
  <conditionalFormatting sqref="B10:E11 F10:G12 G10:G14 B12:D12 B13:G13 B17:E18 F17:G20 B19:D19 B20:E20 B22:E23 F22:G25 B24:D24 B25:E25">
    <cfRule type="expression" dxfId="11" priority="130">
      <formula>#REF!="×"</formula>
    </cfRule>
  </conditionalFormatting>
  <conditionalFormatting sqref="F14">
    <cfRule type="expression" dxfId="10" priority="3">
      <formula>#REF!="×"</formula>
    </cfRule>
  </conditionalFormatting>
  <dataValidations count="3">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 type="list" allowBlank="1" showInputMessage="1" showErrorMessage="1" sqref="G6" xr:uid="{2EB9D3FF-FB66-4552-ABC6-70D86AF96D7F}">
      <formula1>$X$1:$X$3</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1" manualBreakCount="1">
    <brk id="14"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9" t="s">
        <v>131</v>
      </c>
      <c r="B1" s="78" t="s">
        <v>124</v>
      </c>
      <c r="C1" s="79"/>
      <c r="D1" s="79"/>
      <c r="E1" s="79"/>
      <c r="F1" s="79"/>
      <c r="G1" s="79"/>
      <c r="H1" s="79"/>
      <c r="I1" s="53" t="str">
        <f>【総額及び平均額】賃上げ支援事業実績報告書!D4&amp;【総額及び平均額】賃上げ支援事業実績報告書!E4</f>
        <v/>
      </c>
    </row>
    <row r="2" spans="1:10" ht="41.25" customHeight="1">
      <c r="A2" s="67" t="s">
        <v>112</v>
      </c>
      <c r="B2" s="68"/>
      <c r="C2" s="68"/>
      <c r="D2" s="68"/>
      <c r="E2" s="68"/>
      <c r="F2" s="68"/>
      <c r="G2" s="68"/>
      <c r="H2" s="68"/>
      <c r="I2" s="80" t="s">
        <v>55</v>
      </c>
      <c r="J2" s="8"/>
    </row>
    <row r="3" spans="1:10" ht="72.75" customHeight="1">
      <c r="A3" s="9" t="s">
        <v>123</v>
      </c>
      <c r="B3" s="13" t="s">
        <v>104</v>
      </c>
      <c r="C3" s="13" t="s">
        <v>105</v>
      </c>
      <c r="D3" s="13" t="s">
        <v>103</v>
      </c>
      <c r="E3" s="13" t="s">
        <v>106</v>
      </c>
      <c r="F3" s="13" t="s">
        <v>107</v>
      </c>
      <c r="G3" s="13" t="s">
        <v>109</v>
      </c>
      <c r="H3" s="13" t="s">
        <v>108</v>
      </c>
      <c r="I3" s="81"/>
      <c r="J3" s="15" t="s">
        <v>101</v>
      </c>
    </row>
    <row r="4" spans="1:10" ht="84.75" customHeight="1">
      <c r="A4" s="11" t="s">
        <v>120</v>
      </c>
      <c r="B4" s="16"/>
      <c r="C4" s="16"/>
      <c r="D4" s="54" t="e">
        <f>C4/B4</f>
        <v>#DIV/0!</v>
      </c>
      <c r="E4" s="55" t="e">
        <f>(D4-0.02)*B4</f>
        <v>#DIV/0!</v>
      </c>
      <c r="F4" s="24"/>
      <c r="G4" s="33"/>
      <c r="H4" s="25"/>
      <c r="I4" s="52">
        <f>F4*G4*H4</f>
        <v>0</v>
      </c>
      <c r="J4" s="15"/>
    </row>
    <row r="5" spans="1:10" ht="93.75" customHeight="1">
      <c r="A5" s="11" t="s">
        <v>121</v>
      </c>
      <c r="B5" s="16"/>
      <c r="C5" s="16"/>
      <c r="D5" s="54" t="e">
        <f>C5/B5</f>
        <v>#DIV/0!</v>
      </c>
      <c r="E5" s="55" t="e">
        <f>(D5-0.02)*B5</f>
        <v>#DIV/0!</v>
      </c>
      <c r="F5" s="24"/>
      <c r="G5" s="33"/>
      <c r="H5" s="25"/>
      <c r="I5" s="52">
        <f>F5*G5*H5</f>
        <v>0</v>
      </c>
      <c r="J5" s="15"/>
    </row>
    <row r="6" spans="1:10" ht="90" customHeight="1">
      <c r="A6" s="11" t="s">
        <v>122</v>
      </c>
      <c r="B6" s="82"/>
      <c r="C6" s="83"/>
      <c r="D6" s="83"/>
      <c r="E6" s="83"/>
      <c r="F6" s="83"/>
      <c r="G6" s="83"/>
      <c r="H6" s="83"/>
      <c r="I6" s="16">
        <v>0</v>
      </c>
      <c r="J6" s="15"/>
    </row>
    <row r="7" spans="1:10" ht="60.75" customHeight="1">
      <c r="A7" s="84" t="s">
        <v>151</v>
      </c>
      <c r="B7" s="85"/>
      <c r="C7" s="85"/>
      <c r="D7" s="85"/>
      <c r="E7" s="85"/>
      <c r="F7" s="85"/>
      <c r="G7" s="85"/>
      <c r="H7" s="85"/>
      <c r="I7" s="85"/>
    </row>
    <row r="9" spans="1:10">
      <c r="A9" s="38"/>
    </row>
  </sheetData>
  <mergeCells count="5">
    <mergeCell ref="A2:H2"/>
    <mergeCell ref="B1:H1"/>
    <mergeCell ref="I2:I3"/>
    <mergeCell ref="B6:H6"/>
    <mergeCell ref="A7:I7"/>
  </mergeCells>
  <phoneticPr fontId="37"/>
  <conditionalFormatting sqref="A4:H5 I4:I6 A6:B6">
    <cfRule type="expression" dxfId="9"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4">
      <c r="A2" s="86">
        <f>【総額及び平均額】賃上げ支援事業実績報告書!$E3</f>
        <v>0</v>
      </c>
      <c r="B2" s="86">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7"/>
      <c r="B3" s="87"/>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8" priority="74">
      <formula>#REF!="×"</formula>
    </cfRule>
  </conditionalFormatting>
  <conditionalFormatting sqref="HB1:HE1">
    <cfRule type="expression" dxfId="7" priority="73">
      <formula>#REF!="×"</formula>
    </cfRule>
  </conditionalFormatting>
  <conditionalFormatting sqref="HI1:HL1">
    <cfRule type="expression" dxfId="6" priority="2">
      <formula>#REF!="×"</formula>
    </cfRule>
  </conditionalFormatting>
  <conditionalFormatting sqref="PE1:PH1">
    <cfRule type="expression" dxfId="5"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57240-3379-4E8E-8149-0C9A9CC715B9}">
  <sheetPr>
    <tabColor rgb="FFFFFF00"/>
    <pageSetUpPr fitToPage="1"/>
  </sheetPr>
  <dimension ref="A1:N25"/>
  <sheetViews>
    <sheetView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88"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160</v>
      </c>
      <c r="B1" s="12"/>
      <c r="C1" s="12"/>
      <c r="D1" s="12"/>
      <c r="E1" s="12"/>
      <c r="F1" s="5"/>
      <c r="G1" s="56">
        <v>46203</v>
      </c>
    </row>
    <row r="2" spans="1:14" ht="52.5" customHeight="1">
      <c r="A2" s="73" t="s">
        <v>152</v>
      </c>
      <c r="B2" s="74"/>
      <c r="C2" s="74"/>
      <c r="D2" s="74"/>
      <c r="E2" s="74"/>
      <c r="F2" s="74"/>
      <c r="G2" s="74"/>
      <c r="H2" s="37" t="s">
        <v>51</v>
      </c>
    </row>
    <row r="3" spans="1:14" ht="32.25" customHeight="1">
      <c r="A3" s="17" t="s">
        <v>50</v>
      </c>
      <c r="B3" s="18"/>
      <c r="C3" s="18"/>
      <c r="D3" s="18"/>
      <c r="E3" s="58" t="s">
        <v>133</v>
      </c>
      <c r="F3" s="17" t="s">
        <v>116</v>
      </c>
      <c r="G3" s="45">
        <f>SUM($G$10:$G$14)</f>
        <v>154000</v>
      </c>
      <c r="H3" s="43" t="s">
        <v>147</v>
      </c>
    </row>
    <row r="4" spans="1:14" ht="26.25" customHeight="1">
      <c r="A4" s="17" t="s">
        <v>155</v>
      </c>
      <c r="B4" s="18"/>
      <c r="C4" s="18"/>
      <c r="D4" s="57" t="s">
        <v>156</v>
      </c>
      <c r="E4" s="58" t="s">
        <v>132</v>
      </c>
      <c r="F4" s="36" t="s">
        <v>115</v>
      </c>
      <c r="G4" s="59">
        <v>0</v>
      </c>
      <c r="H4" s="50" t="s">
        <v>157</v>
      </c>
    </row>
    <row r="5" spans="1:14" ht="45.75" customHeight="1">
      <c r="A5" s="77" t="s">
        <v>143</v>
      </c>
      <c r="B5" s="77"/>
      <c r="C5" s="77"/>
      <c r="D5" s="77"/>
      <c r="E5" s="58" t="s">
        <v>153</v>
      </c>
      <c r="F5" s="36" t="s">
        <v>128</v>
      </c>
      <c r="G5" s="45">
        <f>ROUNDDOWN(G3-G4,-3)</f>
        <v>154000</v>
      </c>
      <c r="H5" s="43" t="s">
        <v>148</v>
      </c>
      <c r="I5" s="42" t="s">
        <v>141</v>
      </c>
      <c r="J5" s="42" t="s">
        <v>142</v>
      </c>
    </row>
    <row r="6" spans="1:14" ht="41.25" customHeight="1">
      <c r="A6" s="17" t="s">
        <v>129</v>
      </c>
      <c r="B6" s="18"/>
      <c r="C6" s="18"/>
      <c r="D6" s="18"/>
      <c r="E6" s="45" t="str">
        <f>IF(G5&gt;=G6,"○","×")</f>
        <v>○</v>
      </c>
      <c r="F6" s="17" t="s">
        <v>146</v>
      </c>
      <c r="G6" s="59">
        <v>145000</v>
      </c>
      <c r="H6" s="43" t="s">
        <v>149</v>
      </c>
    </row>
    <row r="7" spans="1:14" ht="26.25" customHeight="1">
      <c r="A7" s="17" t="s">
        <v>62</v>
      </c>
      <c r="B7" s="18"/>
      <c r="C7" s="18"/>
      <c r="D7" s="18"/>
      <c r="E7" s="46">
        <f>G6-G7</f>
        <v>145000</v>
      </c>
      <c r="F7" s="17" t="s">
        <v>114</v>
      </c>
      <c r="G7" s="45">
        <f>IF(ROUNDDOWN(G6-G5,-3)&lt;=0,0,ROUNDDOWN(G6-G5,-3))</f>
        <v>0</v>
      </c>
      <c r="H7" s="43" t="s">
        <v>150</v>
      </c>
    </row>
    <row r="8" spans="1:14" ht="41.25" customHeight="1">
      <c r="A8" s="40" t="s">
        <v>135</v>
      </c>
      <c r="B8" s="67" t="s">
        <v>161</v>
      </c>
      <c r="C8" s="68"/>
      <c r="D8" s="68"/>
      <c r="E8" s="69"/>
      <c r="F8" s="67" t="s">
        <v>55</v>
      </c>
      <c r="G8" s="69"/>
      <c r="H8" s="8"/>
    </row>
    <row r="9" spans="1:14" s="31" customFormat="1" ht="66" customHeight="1">
      <c r="A9" s="28" t="s">
        <v>110</v>
      </c>
      <c r="B9" s="29" t="s">
        <v>100</v>
      </c>
      <c r="C9" s="29" t="s">
        <v>111</v>
      </c>
      <c r="D9" s="29" t="s">
        <v>99</v>
      </c>
      <c r="E9" s="29" t="s">
        <v>113</v>
      </c>
      <c r="F9" s="65" t="s">
        <v>117</v>
      </c>
      <c r="G9" s="66"/>
      <c r="H9" s="30" t="s">
        <v>101</v>
      </c>
    </row>
    <row r="10" spans="1:14" ht="50.25" customHeight="1">
      <c r="A10" s="11" t="s">
        <v>137</v>
      </c>
      <c r="B10" s="26"/>
      <c r="C10" s="16"/>
      <c r="D10" s="35"/>
      <c r="E10" s="16"/>
      <c r="F10" s="11"/>
      <c r="G10" s="52">
        <f>B10*C10*D10</f>
        <v>0</v>
      </c>
      <c r="H10" s="15" t="s">
        <v>118</v>
      </c>
    </row>
    <row r="11" spans="1:14" ht="57" customHeight="1">
      <c r="A11" s="11" t="s">
        <v>138</v>
      </c>
      <c r="B11" s="60">
        <v>2</v>
      </c>
      <c r="C11" s="61">
        <v>6000</v>
      </c>
      <c r="D11" s="62">
        <v>2</v>
      </c>
      <c r="E11" s="61">
        <v>6000</v>
      </c>
      <c r="F11" s="11"/>
      <c r="G11" s="52">
        <f t="shared" ref="G11:G13" si="0">B11*C11*D11</f>
        <v>24000</v>
      </c>
      <c r="H11" s="15" t="s">
        <v>119</v>
      </c>
    </row>
    <row r="12" spans="1:14" ht="80.25" customHeight="1">
      <c r="A12" s="11" t="s">
        <v>162</v>
      </c>
      <c r="B12" s="26"/>
      <c r="C12" s="16"/>
      <c r="D12" s="35"/>
      <c r="E12" s="34"/>
      <c r="F12" s="11"/>
      <c r="G12" s="52">
        <f t="shared" si="0"/>
        <v>0</v>
      </c>
      <c r="H12" s="15" t="s">
        <v>125</v>
      </c>
    </row>
    <row r="13" spans="1:14" ht="41.25" customHeight="1">
      <c r="A13" s="11" t="s">
        <v>139</v>
      </c>
      <c r="B13" s="60">
        <v>2</v>
      </c>
      <c r="C13" s="61">
        <v>16250</v>
      </c>
      <c r="D13" s="63">
        <v>4</v>
      </c>
      <c r="E13" s="32"/>
      <c r="F13" s="11"/>
      <c r="G13" s="52">
        <f t="shared" si="0"/>
        <v>130000</v>
      </c>
      <c r="H13" s="15" t="s">
        <v>140</v>
      </c>
      <c r="I13" s="27">
        <v>1</v>
      </c>
      <c r="J13" s="27">
        <v>2</v>
      </c>
      <c r="K13" s="27">
        <v>3</v>
      </c>
      <c r="L13" s="27">
        <v>4</v>
      </c>
      <c r="M13" s="27"/>
      <c r="N13" s="27"/>
    </row>
    <row r="14" spans="1:14" ht="73.5" customHeight="1">
      <c r="A14" s="75"/>
      <c r="B14" s="76"/>
      <c r="C14" s="76"/>
      <c r="D14" s="76"/>
      <c r="E14" s="76"/>
      <c r="F14" s="41" t="s">
        <v>163</v>
      </c>
      <c r="G14" s="52">
        <f>'別紙（2.0％超部分算定シート）'!I4+'別紙（2.0％超部分算定シート）'!I5+'別紙（2.0％超部分算定シート）'!I6</f>
        <v>0</v>
      </c>
      <c r="H14" s="8" t="s">
        <v>165</v>
      </c>
    </row>
    <row r="15" spans="1:14" ht="55.5" customHeight="1">
      <c r="A15" s="88" t="s">
        <v>164</v>
      </c>
      <c r="B15" s="89"/>
      <c r="C15" s="89"/>
      <c r="D15" s="89"/>
      <c r="E15" s="89"/>
      <c r="F15" s="89"/>
      <c r="G15" s="90"/>
      <c r="H15" s="15"/>
    </row>
    <row r="16" spans="1:14" s="31" customFormat="1" ht="72.75" customHeight="1">
      <c r="A16" s="28" t="s">
        <v>166</v>
      </c>
      <c r="B16" s="29" t="s">
        <v>100</v>
      </c>
      <c r="C16" s="29" t="s">
        <v>130</v>
      </c>
      <c r="D16" s="29" t="s">
        <v>99</v>
      </c>
      <c r="E16" s="29" t="s">
        <v>113</v>
      </c>
      <c r="F16" s="65" t="s">
        <v>117</v>
      </c>
      <c r="G16" s="66"/>
      <c r="H16" s="30" t="s">
        <v>101</v>
      </c>
    </row>
    <row r="17" spans="1:14" ht="36.75" customHeight="1">
      <c r="A17" s="11" t="s">
        <v>137</v>
      </c>
      <c r="B17" s="26"/>
      <c r="C17" s="16"/>
      <c r="D17" s="35"/>
      <c r="E17" s="16"/>
      <c r="F17" s="11"/>
      <c r="G17" s="52">
        <f>B17*C17*D17</f>
        <v>0</v>
      </c>
      <c r="H17" s="15" t="s">
        <v>118</v>
      </c>
    </row>
    <row r="18" spans="1:14" ht="42.75" customHeight="1">
      <c r="A18" s="11" t="s">
        <v>138</v>
      </c>
      <c r="B18" s="60">
        <v>3</v>
      </c>
      <c r="C18" s="61">
        <v>6000</v>
      </c>
      <c r="D18" s="62">
        <v>2</v>
      </c>
      <c r="E18" s="61">
        <v>6000</v>
      </c>
      <c r="F18" s="11"/>
      <c r="G18" s="52">
        <f t="shared" ref="G18:G20" si="1">B18*C18*D18</f>
        <v>36000</v>
      </c>
      <c r="H18" s="15" t="s">
        <v>119</v>
      </c>
    </row>
    <row r="19" spans="1:14" ht="80.25" customHeight="1">
      <c r="A19" s="11" t="s">
        <v>162</v>
      </c>
      <c r="B19" s="26"/>
      <c r="C19" s="16"/>
      <c r="D19" s="35"/>
      <c r="E19" s="34"/>
      <c r="F19" s="11"/>
      <c r="G19" s="52">
        <f t="shared" si="1"/>
        <v>0</v>
      </c>
      <c r="H19" s="15" t="s">
        <v>125</v>
      </c>
    </row>
    <row r="20" spans="1:14" ht="36.75" customHeight="1">
      <c r="A20" s="11" t="s">
        <v>139</v>
      </c>
      <c r="B20" s="60">
        <v>3</v>
      </c>
      <c r="C20" s="61">
        <v>16250</v>
      </c>
      <c r="D20" s="63">
        <v>4</v>
      </c>
      <c r="E20" s="32"/>
      <c r="F20" s="11"/>
      <c r="G20" s="52">
        <f t="shared" si="1"/>
        <v>195000</v>
      </c>
      <c r="H20" s="15" t="s">
        <v>140</v>
      </c>
      <c r="I20" s="27">
        <v>1</v>
      </c>
      <c r="J20" s="27">
        <v>2</v>
      </c>
      <c r="K20" s="27">
        <v>3</v>
      </c>
      <c r="L20" s="27">
        <v>4</v>
      </c>
      <c r="M20" s="27"/>
      <c r="N20" s="27"/>
    </row>
    <row r="21" spans="1:14" s="31" customFormat="1" ht="72.75" customHeight="1">
      <c r="A21" s="28" t="s">
        <v>127</v>
      </c>
      <c r="B21" s="29" t="s">
        <v>100</v>
      </c>
      <c r="C21" s="29" t="s">
        <v>130</v>
      </c>
      <c r="D21" s="29" t="s">
        <v>99</v>
      </c>
      <c r="E21" s="29" t="s">
        <v>113</v>
      </c>
      <c r="F21" s="65" t="s">
        <v>117</v>
      </c>
      <c r="G21" s="66"/>
      <c r="H21" s="30" t="s">
        <v>101</v>
      </c>
    </row>
    <row r="22" spans="1:14" ht="36.75" customHeight="1">
      <c r="A22" s="11" t="s">
        <v>137</v>
      </c>
      <c r="B22" s="26"/>
      <c r="C22" s="16"/>
      <c r="D22" s="35"/>
      <c r="E22" s="16"/>
      <c r="F22" s="11"/>
      <c r="G22" s="52">
        <f>B22*C22*D22</f>
        <v>0</v>
      </c>
      <c r="H22" s="15" t="s">
        <v>118</v>
      </c>
    </row>
    <row r="23" spans="1:14" ht="48" customHeight="1">
      <c r="A23" s="11" t="s">
        <v>138</v>
      </c>
      <c r="B23" s="26"/>
      <c r="C23" s="16"/>
      <c r="D23" s="35"/>
      <c r="E23" s="16"/>
      <c r="F23" s="11"/>
      <c r="G23" s="52">
        <f t="shared" ref="G23:G25" si="2">B23*C23*D23</f>
        <v>0</v>
      </c>
      <c r="H23" s="15" t="s">
        <v>119</v>
      </c>
    </row>
    <row r="24" spans="1:14" ht="80.25" customHeight="1">
      <c r="A24" s="11" t="s">
        <v>162</v>
      </c>
      <c r="B24" s="26"/>
      <c r="C24" s="16"/>
      <c r="D24" s="35"/>
      <c r="E24" s="34"/>
      <c r="F24" s="11"/>
      <c r="G24" s="52">
        <f t="shared" si="2"/>
        <v>0</v>
      </c>
      <c r="H24" s="15" t="s">
        <v>125</v>
      </c>
    </row>
    <row r="25" spans="1:14" ht="35.25" customHeight="1">
      <c r="A25" s="11" t="s">
        <v>139</v>
      </c>
      <c r="B25" s="26"/>
      <c r="C25" s="16"/>
      <c r="D25" s="48"/>
      <c r="E25" s="32"/>
      <c r="F25" s="11"/>
      <c r="G25" s="52">
        <f t="shared" si="2"/>
        <v>0</v>
      </c>
      <c r="H25" s="15" t="s">
        <v>140</v>
      </c>
      <c r="I25" s="27">
        <v>1</v>
      </c>
      <c r="J25" s="27">
        <v>2</v>
      </c>
      <c r="K25" s="27">
        <v>3</v>
      </c>
      <c r="L25" s="27">
        <v>4</v>
      </c>
      <c r="M25" s="27"/>
      <c r="N25" s="27"/>
    </row>
  </sheetData>
  <mergeCells count="9">
    <mergeCell ref="A15:G15"/>
    <mergeCell ref="F16:G16"/>
    <mergeCell ref="F21:G21"/>
    <mergeCell ref="A2:G2"/>
    <mergeCell ref="A5:D5"/>
    <mergeCell ref="B8:E8"/>
    <mergeCell ref="F8:G8"/>
    <mergeCell ref="F9:G9"/>
    <mergeCell ref="A14:E14"/>
  </mergeCells>
  <phoneticPr fontId="37"/>
  <conditionalFormatting sqref="A10:A15">
    <cfRule type="expression" dxfId="4" priority="4">
      <formula>#REF!="×"</formula>
    </cfRule>
  </conditionalFormatting>
  <conditionalFormatting sqref="A17:A20">
    <cfRule type="expression" dxfId="3" priority="2">
      <formula>#REF!="×"</formula>
    </cfRule>
  </conditionalFormatting>
  <conditionalFormatting sqref="A22:A25">
    <cfRule type="expression" dxfId="2" priority="1">
      <formula>#REF!="×"</formula>
    </cfRule>
  </conditionalFormatting>
  <conditionalFormatting sqref="B10:E11 F10:G12 B12:D12 B13:F13 G13:G14 B17:E18 F17:G20 B19:D19 B20:E20 B22:E23 F22:G25 B24:D24 B25:E25">
    <cfRule type="expression" dxfId="1" priority="5">
      <formula>#REF!="×"</formula>
    </cfRule>
  </conditionalFormatting>
  <conditionalFormatting sqref="F14">
    <cfRule type="expression" dxfId="0" priority="3">
      <formula>#REF!="×"</formula>
    </cfRule>
  </conditionalFormatting>
  <dataValidations count="2">
    <dataValidation type="list" allowBlank="1" showInputMessage="1" showErrorMessage="1" sqref="E5" xr:uid="{A081B24A-1AA8-4D25-9E1A-E895E91811FE}">
      <formula1>$I$5:$J$5</formula1>
    </dataValidation>
    <dataValidation type="list" allowBlank="1" showInputMessage="1" showErrorMessage="1" sqref="D25 D20 D13" xr:uid="{CE7D2813-85D9-473D-B00B-173C2B9179B7}">
      <formula1>$I$13:$N$13</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1" manualBreakCount="1">
    <brk id="14"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【参考】集計用シート（賃上げ支援事業）</vt:lpstr>
      <vt:lpstr>(記入例)【総額及び平均額】賃上げ支援事業実績報告書</vt:lpstr>
      <vt:lpstr>都道府県リスト</vt:lpstr>
      <vt:lpstr>'(記入例)【総額及び平均額】賃上げ支援事業実績報告書'!Print_Area</vt:lpstr>
      <vt:lpstr>【総額及び平均額】賃上げ支援事業実績報告書!Print_Area</vt:lpstr>
      <vt:lpstr>'別紙（2.0％超部分算定シート）'!Print_Area</vt:lpstr>
      <vt:lpstr>'(記入例)【総額及び平均額】賃上げ支援事業実績報告書'!Print_Titles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2026-06-01T04:09:34Z</cp:lastPrinted>
  <dcterms:created xsi:type="dcterms:W3CDTF">2017-10-26T07:12:00Z</dcterms:created>
  <dcterms:modified xsi:type="dcterms:W3CDTF">2026-06-05T00:25:19Z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