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訪問看護ST\"/>
    </mc:Choice>
  </mc:AlternateContent>
  <xr:revisionPtr revIDLastSave="0" documentId="13_ncr:1_{EE4DF79C-B037-4FB4-B838-FDA7113C8B78}" xr6:coauthVersionLast="47" xr6:coauthVersionMax="47" xr10:uidLastSave="{00000000-0000-0000-0000-000000000000}"/>
  <bookViews>
    <workbookView xWindow="-120" yWindow="-120" windowWidth="20730" windowHeight="11160" tabRatio="813" xr2:uid="{00000000-000D-0000-FFFF-FFFF00000000}"/>
  </bookViews>
  <sheets>
    <sheet name="【総額及び平均額】賃上げ支援事業実績報告書" sheetId="97" r:id="rId1"/>
    <sheet name="別紙（2.0％超部分算定シート）" sheetId="111" r:id="rId2"/>
    <sheet name="(記入例)【総額及び平均額】賃上げ支援事業実績報告書" sheetId="126" r:id="rId3"/>
    <sheet name="【参考】集計用シート（賃上げ支援事業）" sheetId="98" state="hidden" r:id="rId4"/>
    <sheet name="都道府県リスト" sheetId="62" state="hidden" r:id="rId5"/>
  </sheets>
  <definedNames>
    <definedName name="_xlnm._FilterDatabase" localSheetId="2" hidden="1">'(記入例)【総額及び平均額】賃上げ支援事業実績報告書'!$A$9:$W$55</definedName>
    <definedName name="_xlnm._FilterDatabase" localSheetId="0" hidden="1">【総額及び平均額】賃上げ支援事業実績報告書!$A$9:$W$55</definedName>
    <definedName name="_xlnm._FilterDatabase" localSheetId="1" hidden="1">'別紙（2.0％超部分算定シート）'!$A$3:$L$4</definedName>
    <definedName name="_xlnm.Print_Area" localSheetId="2">'(記入例)【総額及び平均額】賃上げ支援事業実績報告書'!$A$1:$G$55</definedName>
    <definedName name="_xlnm.Print_Area" localSheetId="0">【総額及び平均額】賃上げ支援事業実績報告書!$A$1:$G$55</definedName>
    <definedName name="_xlnm.Print_Area" localSheetId="1">'別紙（2.0％超部分算定シート）'!$A$1:$I$7</definedName>
    <definedName name="_xlnm.Print_Area">#REF!</definedName>
    <definedName name="_xlnm.Print_Titles" localSheetId="2">'(記入例)【総額及び平均額】賃上げ支援事業実績報告書'!$1:$8</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11" l="1"/>
  <c r="G55" i="126"/>
  <c r="G54" i="126"/>
  <c r="G53" i="126"/>
  <c r="G52" i="126"/>
  <c r="G50" i="126"/>
  <c r="G49" i="126"/>
  <c r="G48" i="126"/>
  <c r="G47" i="126"/>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4" i="126"/>
  <c r="G13" i="126"/>
  <c r="G12" i="126"/>
  <c r="G11" i="126"/>
  <c r="G3" i="126" s="1"/>
  <c r="G5" i="126" s="1"/>
  <c r="G10" i="126"/>
  <c r="G7" i="126" l="1"/>
  <c r="E7" i="126" s="1"/>
  <c r="E6" i="126"/>
  <c r="G55" i="97"/>
  <c r="G54" i="97"/>
  <c r="G53" i="97"/>
  <c r="G52" i="97"/>
  <c r="G50" i="97"/>
  <c r="G49" i="97"/>
  <c r="G48" i="97"/>
  <c r="G47" i="97"/>
  <c r="G45" i="97"/>
  <c r="G44" i="97"/>
  <c r="G43" i="97"/>
  <c r="G42" i="97"/>
  <c r="G40" i="97"/>
  <c r="G39" i="97"/>
  <c r="G38" i="97"/>
  <c r="G37" i="97"/>
  <c r="G35" i="97"/>
  <c r="G34" i="97"/>
  <c r="G33" i="97"/>
  <c r="G32" i="97"/>
  <c r="G30" i="97"/>
  <c r="G29" i="97"/>
  <c r="G28" i="97"/>
  <c r="G27" i="97"/>
  <c r="G25" i="97"/>
  <c r="G24" i="97"/>
  <c r="G23" i="97"/>
  <c r="G22" i="97"/>
  <c r="G20" i="97"/>
  <c r="G19" i="97"/>
  <c r="G18" i="97"/>
  <c r="G17" i="97"/>
  <c r="G14" i="97"/>
  <c r="G13" i="97"/>
  <c r="G12" i="97"/>
  <c r="G11" i="97"/>
  <c r="G10" i="97"/>
  <c r="I5" i="111" l="1"/>
  <c r="I4" i="111"/>
  <c r="D5" i="111"/>
  <c r="E5" i="111"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51D1CC21-DD85-4485-A8E7-EA447A5BF47B}">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令和8年3月1日までにベースアップ評価料を届出済である施設は記載不要）</t>
        </r>
      </text>
    </comment>
    <comment ref="E6" authorId="0" shapeId="0" xr:uid="{B8F17C41-4A52-4D25-8779-C10788D4691D}">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7BDADC50-5DCB-46B8-A97F-551B67653BC8}">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9040A303-8ACD-4AE3-BE51-84F3556DE13A}">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DCF681F9-BFAA-4935-A019-899E7EBCAE8B}">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82332172-BE29-4F78-AAF6-DEEDF5F32341}">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DCD026A4-B91E-4CF7-81EF-A2393A866EE7}">
      <text>
        <r>
          <rPr>
            <b/>
            <sz val="9"/>
            <color indexed="81"/>
            <rFont val="MS P ゴシック"/>
            <family val="3"/>
            <charset val="128"/>
          </rPr>
          <t>「③月数の期間中における対象職員数の延べ人数」÷「③月数」
例：（４月の対象職員３名＋５月の対象職員３名）÷２ヶ月</t>
        </r>
      </text>
    </comment>
    <comment ref="C9" authorId="1" shapeId="0" xr:uid="{3551F7E1-D1B6-488A-8D01-D37B16EE3E22}">
      <text>
        <r>
          <rPr>
            <b/>
            <sz val="9"/>
            <color indexed="81"/>
            <rFont val="MS P ゴシック"/>
            <family val="3"/>
            <charset val="128"/>
          </rPr>
          <t>③の期間中における賃金改善の総額÷対象職員数の延べ人数で算出可能
例：36,000円÷（４月の対象職３名＋５月の対象職員３名）</t>
        </r>
      </text>
    </comment>
  </commentList>
</comments>
</file>

<file path=xl/sharedStrings.xml><?xml version="1.0" encoding="utf-8"?>
<sst xmlns="http://schemas.openxmlformats.org/spreadsheetml/2006/main" count="815" uniqueCount="178">
  <si>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</si>
  <si>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</si>
  <si>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</si>
  <si>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</si>
  <si>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</si>
  <si>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</si>
  <si>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</si>
  <si>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</si>
  <si>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</si>
  <si>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</si>
  <si>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</si>
  <si>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</si>
  <si>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</si>
  <si>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</si>
  <si>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</si>
  <si>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</si>
  <si>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</si>
  <si>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</si>
  <si>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</si>
  <si>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</si>
  <si>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</si>
  <si>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</si>
  <si>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</si>
  <si>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</si>
  <si>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</si>
  <si>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</si>
  <si>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</si>
  <si>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</si>
  <si>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</si>
  <si>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</si>
  <si>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</si>
  <si>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</si>
  <si>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</si>
  <si>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</si>
  <si>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</si>
  <si>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</si>
  <si>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</si>
  <si>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</si>
  <si>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</si>
  <si>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</si>
  <si>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</si>
  <si>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</si>
  <si>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</si>
  <si>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</si>
  <si>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</si>
  <si>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</si>
  <si>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</si>
  <si>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</si>
  <si>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</si>
  <si>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</si>
  <si>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</si>
  <si>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</si>
  <si>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</si>
  <si>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</si>
  <si>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</si>
  <si>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</si>
  <si>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</si>
  <si>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</si>
  <si>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</si>
  <si>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</si>
  <si>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</si>
  <si>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</si>
  <si>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</si>
  <si>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</si>
  <si>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</si>
  <si>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</si>
  <si>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</si>
  <si>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</si>
  <si>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</si>
  <si>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</si>
  <si>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</si>
  <si>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</si>
  <si>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</si>
  <si>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</si>
  <si>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</si>
  <si>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</si>
  <si>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</si>
  <si>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</si>
  <si>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</si>
  <si>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</si>
  <si>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</si>
  <si>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</si>
  <si>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</si>
  <si>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</si>
  <si>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</si>
  <si>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</si>
  <si>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</si>
  <si>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</si>
  <si>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</si>
  <si>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</si>
  <si>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</si>
  <si>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</si>
  <si>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</si>
  <si>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</si>
  <si>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</si>
  <si>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</si>
  <si>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</si>
  <si>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</si>
  <si>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</si>
  <si>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</si>
  <si>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</si>
  <si>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</si>
  <si>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</si>
  <si>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</si>
  <si>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</si>
  <si>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</si>
  <si>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</si>
  <si>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</si>
  <si>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</si>
  <si>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</si>
  <si>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</si>
  <si>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</si>
  <si>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</si>
  <si>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</si>
  <si>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</si>
  <si>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</si>
  <si>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</si>
  <si>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</si>
  <si>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</si>
  <si>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</si>
  <si>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</si>
  <si>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</si>
  <si>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</si>
  <si>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</si>
  <si>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</si>
  <si>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</si>
  <si>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</si>
  <si>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</si>
  <si>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給付金の対象となった賃金改善の総額</t>
    <rPh sb="0" eb="3">
      <t>キュウフキン</t>
    </rPh>
    <rPh sb="4" eb="6">
      <t>タイショウ</t>
    </rPh>
    <rPh sb="10" eb="12">
      <t>チンギン</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</si>
  <si>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</si>
  <si>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</si>
  <si>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7"/>
  </si>
  <si>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7"/>
  </si>
  <si>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</si>
  <si>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</si>
  <si>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</si>
  <si>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②月額または
月額換算額</t>
    <rPh sb="1" eb="3">
      <t>ゲツガク</t>
    </rPh>
    <phoneticPr fontId="37"/>
  </si>
  <si>
    <r>
      <t xml:space="preserve">（別紙）
</t>
    </r>
    <r>
      <rPr>
        <b/>
        <sz val="14"/>
        <color rgb="FFFF0000"/>
        <rFont val="ＭＳ Ｐゴシック"/>
        <family val="3"/>
        <charset val="128"/>
        <scheme val="minor"/>
      </rPr>
      <t>※訪問看護ステーション（施設単位）の報告</t>
    </r>
    <rPh sb="1" eb="3">
      <t>ベッシ</t>
    </rPh>
    <rPh sb="6" eb="8">
      <t>ホウモン</t>
    </rPh>
    <rPh sb="8" eb="10">
      <t>カンゴ</t>
    </rPh>
    <rPh sb="17" eb="19">
      <t>シセツ</t>
    </rPh>
    <rPh sb="19" eb="21">
      <t>タンイ</t>
    </rPh>
    <rPh sb="23" eb="25">
      <t>ホウコク</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</si>
  <si>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</si>
  <si>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</si>
  <si>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</si>
  <si>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</si>
  <si>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</si>
  <si>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t>
    <phoneticPr fontId="37"/>
  </si>
  <si>
    <t>▲▲訪問看護ステーション</t>
    <rPh sb="2" eb="4">
      <t>ホウモン</t>
    </rPh>
    <rPh sb="4" eb="6">
      <t>カンゴ</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</si>
  <si>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</si>
  <si>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政策上の必要性から把握するものであり、補助金の交付額には影響しません。職種ごとの賃金改善の総額と訪問看護ステーション全体の賃金改善の総額が一致しなくても差し支えありません。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7"/>
  </si>
  <si>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</si>
  <si>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</si>
  <si>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t>
    <phoneticPr fontId="37"/>
  </si>
  <si>
    <t>×</t>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</si>
  <si>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</si>
  <si>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</si>
  <si>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r>
      <t>様式３（第１２条関係）</t>
    </r>
    <r>
      <rPr>
        <b/>
        <sz val="14"/>
        <color rgb="FFFF0000"/>
        <rFont val="ＭＳ Ｐゴシック"/>
        <family val="3"/>
        <charset val="128"/>
        <scheme val="minor"/>
      </rPr>
      <t>※訪看ＳＴ（施設単位）の報告</t>
    </r>
    <rPh sb="0" eb="2">
      <t>ヨウシキ</t>
    </rPh>
    <rPh sb="4" eb="5">
      <t>ダイ</t>
    </rPh>
    <rPh sb="7" eb="8">
      <t>ジョウ</t>
    </rPh>
    <rPh sb="8" eb="10">
      <t>カンケイ</t>
    </rPh>
    <rPh sb="12" eb="14">
      <t>ホウカン</t>
    </rPh>
    <rPh sb="17" eb="19">
      <t>シセツ</t>
    </rPh>
    <rPh sb="19" eb="21">
      <t>タンイ</t>
    </rPh>
    <rPh sb="23" eb="25">
      <t>ホウコク</t>
    </rPh>
    <phoneticPr fontId="38"/>
  </si>
  <si>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</si>
  <si>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</si>
  <si>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7"/>
  </si>
  <si>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7"/>
  </si>
  <si>
    <t>左側（E列）：給付金の対象となる補助対象経費が給付金の支給額と同額以上であることを判定します。
右側（G列）：❸は「賃上げ支援事業」の交付申請額（228,000円）を記載してください。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80" eb="81">
      <t>エン</t>
    </rPh>
    <phoneticPr fontId="37"/>
  </si>
  <si>
    <t>（※）計算方法は例えば下記の方法が考えられますが、対象とする賃金改善の内容や職員・職種の範囲は訪問看護STごとに判断して計算いただくようお願いいたします。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1">
      <t>ホウモンカンゴ</t>
    </rPh>
    <rPh sb="56" eb="58">
      <t>ハンダン</t>
    </rPh>
    <rPh sb="60" eb="62">
      <t>ケイサン</t>
    </rPh>
    <rPh sb="69" eb="70">
      <t>ネガ</t>
    </rPh>
    <rPh sb="78" eb="79">
      <t>レイ</t>
    </rPh>
    <rPh sb="156" eb="157">
      <t>レイ</t>
    </rPh>
    <rPh sb="200" eb="201">
      <t>レイ</t>
    </rPh>
    <phoneticPr fontId="37"/>
  </si>
  <si>
    <t>　　　　　　　　　　　　　　　　　　　　　　　　　　　　　　　　　　　　　　　　　　　　　　　　　　　診療所等賃上げ支援事業　実施報告書
　　　　　　　　　　　　　　　　　　　　　　　　　　　　　　　　　　　　　　　　　　　　　　　　　　　　　　　　　　　　（賃金改善報告書）
福岡県知事　殿</t>
    <rPh sb="51" eb="54">
      <t>シンリョウジョ</t>
    </rPh>
    <rPh sb="54" eb="55">
      <t>ナド</t>
    </rPh>
    <rPh sb="55" eb="57">
      <t>チンア</t>
    </rPh>
    <rPh sb="58" eb="60">
      <t>シエン</t>
    </rPh>
    <rPh sb="60" eb="62">
      <t>ジギョウ</t>
    </rPh>
    <rPh sb="63" eb="65">
      <t>ジッシ</t>
    </rPh>
    <rPh sb="65" eb="68">
      <t>ホウコクショ</t>
    </rPh>
    <rPh sb="130" eb="132">
      <t>チンギン</t>
    </rPh>
    <rPh sb="132" eb="134">
      <t>カイゼン</t>
    </rPh>
    <rPh sb="134" eb="137">
      <t>ホウコクショ</t>
    </rPh>
    <rPh sb="139" eb="144">
      <t>フクオカケンチジ</t>
    </rPh>
    <rPh sb="145" eb="146">
      <t>ドノ</t>
    </rPh>
    <phoneticPr fontId="38"/>
  </si>
  <si>
    <t>ステーションコード及び訪問看護ステーションの名称：</t>
    <rPh sb="9" eb="10">
      <t>オヨ</t>
    </rPh>
    <rPh sb="11" eb="13">
      <t>ホウモン</t>
    </rPh>
    <rPh sb="13" eb="15">
      <t>カンゴ</t>
    </rPh>
    <rPh sb="22" eb="24">
      <t>メイショウ</t>
    </rPh>
    <phoneticPr fontId="38"/>
  </si>
  <si>
    <r>
      <t>左側（D及びE列）：D列には7桁の訪問看護ステーションコードを、E列には施設の名称を記載してください。（例：医療法人○○会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オヨ</t>
    </rPh>
    <rPh sb="7" eb="8">
      <t>レツ</t>
    </rPh>
    <rPh sb="11" eb="12">
      <t>レツ</t>
    </rPh>
    <rPh sb="15" eb="16">
      <t>ケタ</t>
    </rPh>
    <rPh sb="17" eb="21">
      <t>ホウモンカンゴ</t>
    </rPh>
    <rPh sb="33" eb="34">
      <t>レツ</t>
    </rPh>
    <rPh sb="36" eb="38">
      <t>シセツ</t>
    </rPh>
    <rPh sb="39" eb="41">
      <t>メイショウ</t>
    </rPh>
    <rPh sb="42" eb="44">
      <t>キサイ</t>
    </rPh>
    <rPh sb="52" eb="53">
      <t>レイ</t>
    </rPh>
    <rPh sb="54" eb="56">
      <t>イリョウ</t>
    </rPh>
    <rPh sb="56" eb="58">
      <t>ホウジン</t>
    </rPh>
    <rPh sb="60" eb="61">
      <t>カイ</t>
    </rPh>
    <rPh sb="64" eb="66">
      <t>イイン</t>
    </rPh>
    <rPh sb="68" eb="70">
      <t>ミギガワ</t>
    </rPh>
    <rPh sb="72" eb="73">
      <t>レツ</t>
    </rPh>
    <rPh sb="77" eb="79">
      <t>キサイ</t>
    </rPh>
    <rPh sb="83" eb="85">
      <t>チンギン</t>
    </rPh>
    <rPh sb="85" eb="87">
      <t>カイゼン</t>
    </rPh>
    <rPh sb="88" eb="90">
      <t>ソウガク</t>
    </rPh>
    <rPh sb="98" eb="100">
      <t>ヒョウカ</t>
    </rPh>
    <rPh sb="100" eb="101">
      <t>リョウ</t>
    </rPh>
    <rPh sb="102" eb="104">
      <t>カツヨウ</t>
    </rPh>
    <rPh sb="106" eb="108">
      <t>キンガク</t>
    </rPh>
    <rPh sb="109" eb="110">
      <t>ホン</t>
    </rPh>
    <rPh sb="110" eb="113">
      <t>キュウフキン</t>
    </rPh>
    <rPh sb="113" eb="115">
      <t>イガイ</t>
    </rPh>
    <rPh sb="116" eb="118">
      <t>チンア</t>
    </rPh>
    <rPh sb="119" eb="122">
      <t>ホジョキン</t>
    </rPh>
    <rPh sb="123" eb="125">
      <t>カツヨウ</t>
    </rPh>
    <rPh sb="127" eb="129">
      <t>キンガク</t>
    </rPh>
    <rPh sb="130" eb="131">
      <t>フク</t>
    </rPh>
    <rPh sb="136" eb="138">
      <t>バアイ</t>
    </rPh>
    <rPh sb="141" eb="143">
      <t>キンガク</t>
    </rPh>
    <rPh sb="144" eb="146">
      <t>キサイ</t>
    </rPh>
    <phoneticPr fontId="37"/>
  </si>
  <si>
    <t>*******</t>
    <phoneticPr fontId="37"/>
  </si>
  <si>
    <t>令和8年　月　日</t>
    <rPh sb="0" eb="2">
      <t>レイワ</t>
    </rPh>
    <rPh sb="3" eb="4">
      <t>ネン</t>
    </rPh>
    <rPh sb="5" eb="6">
      <t>ツキ</t>
    </rPh>
    <rPh sb="7" eb="8">
      <t>ニチ</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</si>
  <si>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</si>
  <si>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様式３（第１２条関係）※訪看ＳＴ（施設単位）の報告</t>
    <rPh sb="0" eb="2">
      <t>ヨウシキ</t>
    </rPh>
    <rPh sb="4" eb="5">
      <t>ダイ</t>
    </rPh>
    <rPh sb="7" eb="8">
      <t>ジョウ</t>
    </rPh>
    <rPh sb="8" eb="10">
      <t>カンケイ</t>
    </rPh>
    <rPh sb="12" eb="14">
      <t>ホウカン</t>
    </rPh>
    <rPh sb="17" eb="19">
      <t>シセツ</t>
    </rPh>
    <rPh sb="19" eb="21">
      <t>タンイ</t>
    </rPh>
    <rPh sb="23" eb="25">
      <t>ホウコク</t>
    </rPh>
    <phoneticPr fontId="38"/>
  </si>
  <si>
    <t>（国実施要綱３（３）ウに該当する施設のみ記載）令和８年６月１日時点で令和８年度診療報酬改定による見直し後のベースアップ評価料の届出の有無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</si>
  <si>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</si>
  <si>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</si>
  <si>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</si>
  <si>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以下、給付金を活用した、個別職種の賃金改善の内容について記載してください。
政策上の必要性から把握するものであり、補助金の交付額には影響しません。職種ごとの賃金改善の総額と訪問看護ステーション全体の賃金改善の総額が一致しなくても差し支えありません。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7"/>
  </si>
  <si>
    <t>（リハビリ職について常勤（換算しない）10人以上を雇用している場合は必ず記載）
リハビリ職種（理学療法士、作業療法士、言語聴覚士）の賃金改善の内容</t>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7"/>
  </si>
  <si>
    <t>（理学療法士単独の賃金表がある場合は必ず記載）
理学療法士の賃金改善の内容</t>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7"/>
  </si>
  <si>
    <t>（作業療法士単独の賃金表がある場合は必ず記載）
作業療法士の賃金改善の内容</t>
    <rPh sb="18" eb="19">
      <t>カナラ</t>
    </rPh>
    <phoneticPr fontId="37"/>
  </si>
  <si>
    <t>（言語聴覚士単独の賃金表がある場合は必ず記載）
言語聴覚士の賃金改善の内容</t>
    <rPh sb="1" eb="3">
      <t>ゲンゴ</t>
    </rPh>
    <rPh sb="3" eb="6">
      <t>チョウカクシチンギンカイゼンナイヨウ</t>
    </rPh>
    <rPh sb="18" eb="19">
      <t>カナラ</t>
    </rPh>
    <phoneticPr fontId="37"/>
  </si>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</sst>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b/>
      <sz val="12"/>
      <color rgb="FFFF0000"/>
      <name val="ＭＳ ゴシック"/>
      <family val="3"/>
      <charset val="128"/>
    </font>
    <font>
      <b/>
      <u/>
      <sz val="10"/>
      <color rgb="FFFF0000"/>
      <name val="ＭＳ ゴシック"/>
      <family val="3"/>
      <charset val="128"/>
    </font>
    <font>
      <b/>
      <sz val="12"/>
      <color theme="1"/>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4">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6"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176" fontId="47" fillId="35" borderId="0" xfId="68" applyNumberFormat="1" applyFont="1" applyFill="1" applyAlignment="1" applyProtection="1">
      <alignment horizontal="right" vertical="center"/>
      <protection locked="0"/>
    </xf>
    <xf numFmtId="0" fontId="4" fillId="0" borderId="0" xfId="69" applyFont="1">
      <alignment vertical="center"/>
    </xf>
    <xf numFmtId="0" fontId="3" fillId="0" borderId="0" xfId="69" applyFont="1" applyAlignment="1">
      <alignment vertical="center" wrapText="1"/>
    </xf>
    <xf numFmtId="0" fontId="47" fillId="35" borderId="5" xfId="69" applyFont="1" applyFill="1" applyBorder="1" applyAlignment="1" applyProtection="1">
      <alignment horizontal="right" vertical="center"/>
      <protection locked="0"/>
    </xf>
    <xf numFmtId="176" fontId="47" fillId="36" borderId="5" xfId="68" applyNumberFormat="1" applyFont="1" applyFill="1" applyBorder="1" applyAlignment="1" applyProtection="1">
      <alignment horizontal="right" vertical="center"/>
      <protection locked="0"/>
    </xf>
    <xf numFmtId="176" fontId="47" fillId="36" borderId="5" xfId="69" applyNumberFormat="1" applyFont="1" applyFill="1" applyBorder="1" applyAlignment="1" applyProtection="1">
      <alignment horizontal="right" vertical="center"/>
      <protection locked="0"/>
    </xf>
    <xf numFmtId="179" fontId="32" fillId="35" borderId="5" xfId="69" applyNumberFormat="1" applyFont="1" applyFill="1" applyBorder="1" applyAlignment="1">
      <alignment horizontal="center" vertical="center" wrapText="1"/>
    </xf>
    <xf numFmtId="0" fontId="47" fillId="35" borderId="5" xfId="69" applyFont="1" applyFill="1" applyBorder="1" applyAlignment="1" applyProtection="1">
      <alignment horizontal="center" vertical="center"/>
      <protection locked="0"/>
    </xf>
    <xf numFmtId="0" fontId="2" fillId="0" borderId="0" xfId="69" applyFont="1" applyAlignment="1">
      <alignment vertical="center" wrapText="1"/>
    </xf>
    <xf numFmtId="176" fontId="32" fillId="36" borderId="5" xfId="69" applyNumberFormat="1" applyFont="1" applyFill="1" applyBorder="1" applyAlignment="1">
      <alignment horizontal="center" vertical="center" wrapText="1"/>
    </xf>
    <xf numFmtId="178" fontId="32" fillId="36" borderId="5" xfId="71" applyNumberFormat="1" applyFont="1" applyFill="1" applyBorder="1" applyAlignment="1">
      <alignment horizontal="center" vertical="center" wrapText="1"/>
    </xf>
    <xf numFmtId="176" fontId="32" fillId="36" borderId="5" xfId="71" applyNumberFormat="1" applyFont="1" applyFill="1" applyBorder="1" applyAlignment="1">
      <alignment horizontal="center" vertical="center" wrapText="1"/>
    </xf>
    <xf numFmtId="58" fontId="54" fillId="35" borderId="0" xfId="69" applyNumberFormat="1" applyFont="1" applyFill="1" applyAlignment="1" applyProtection="1">
      <alignment horizontal="right" vertical="center"/>
      <protection locked="0"/>
    </xf>
    <xf numFmtId="0" fontId="52" fillId="35" borderId="5" xfId="69" applyFont="1" applyFill="1" applyBorder="1" applyAlignment="1" applyProtection="1">
      <alignment horizontal="right" vertical="center"/>
      <protection locked="0"/>
    </xf>
    <xf numFmtId="0" fontId="55" fillId="35" borderId="5" xfId="69" applyFont="1" applyFill="1" applyBorder="1" applyAlignment="1" applyProtection="1">
      <alignment horizontal="right" vertical="center"/>
      <protection locked="0"/>
    </xf>
    <xf numFmtId="0" fontId="52" fillId="35" borderId="0" xfId="69" applyFont="1" applyFill="1" applyAlignment="1" applyProtection="1">
      <alignment horizontal="center" vertical="center"/>
      <protection locked="0"/>
    </xf>
    <xf numFmtId="176" fontId="52" fillId="35" borderId="0" xfId="68" applyNumberFormat="1" applyFont="1" applyFill="1" applyAlignment="1" applyProtection="1">
      <alignment horizontal="right" vertical="center"/>
      <protection locked="0"/>
    </xf>
    <xf numFmtId="177" fontId="48" fillId="35" borderId="5" xfId="69" applyNumberFormat="1" applyFont="1" applyFill="1" applyBorder="1" applyAlignment="1">
      <alignment horizontal="center" vertical="center" wrapText="1"/>
    </xf>
    <xf numFmtId="176" fontId="48" fillId="35" borderId="5" xfId="69" applyNumberFormat="1" applyFont="1" applyFill="1" applyBorder="1" applyAlignment="1">
      <alignment horizontal="center" vertical="center" wrapText="1"/>
    </xf>
    <xf numFmtId="180" fontId="48" fillId="35" borderId="5" xfId="69" applyNumberFormat="1" applyFont="1" applyFill="1" applyBorder="1" applyAlignment="1">
      <alignment horizontal="center" vertical="center" wrapText="1"/>
    </xf>
    <xf numFmtId="179" fontId="48" fillId="35" borderId="5" xfId="69" applyNumberFormat="1" applyFont="1" applyFill="1" applyBorder="1" applyAlignment="1">
      <alignment horizontal="center" vertical="center" wrapText="1"/>
    </xf>
    <xf numFmtId="0" fontId="45" fillId="36" borderId="0" xfId="69" applyFont="1" applyFill="1" applyAlignment="1" applyProtection="1">
      <alignment horizontal="right" vertical="center"/>
      <protection locked="0"/>
    </xf>
    <xf numFmtId="58" fontId="56" fillId="35" borderId="0" xfId="69" applyNumberFormat="1" applyFont="1" applyFill="1" applyAlignment="1" applyProtection="1">
      <alignment horizontal="right" vertical="center"/>
      <protection locked="0"/>
    </xf>
    <xf numFmtId="3" fontId="9" fillId="0" borderId="0" xfId="69" applyNumberFormat="1">
      <alignment vertical="center"/>
    </xf>
    <xf numFmtId="0" fontId="46" fillId="0" borderId="0" xfId="69" applyFont="1" applyAlignment="1">
      <alignment horizontal="left" vertical="center" wrapText="1"/>
    </xf>
    <xf numFmtId="0" fontId="46" fillId="0" borderId="0" xfId="69" applyFont="1" applyAlignment="1">
      <alignment horizontal="left"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47" fillId="0" borderId="0" xfId="69" applyFont="1" applyAlignment="1" applyProtection="1">
      <alignment horizontal="left" vertical="center" wrapText="1"/>
      <protection locked="0"/>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Border="1" applyAlignment="1">
      <alignment horizontal="center" vertical="center" wrapText="1"/>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5" fillId="0" borderId="27" xfId="69" applyFont="1" applyBorder="1" applyAlignment="1">
      <alignment horizontal="left" vertical="center"/>
    </xf>
    <xf numFmtId="0" fontId="46" fillId="0" borderId="3" xfId="69" applyFont="1" applyBorder="1" applyAlignment="1">
      <alignment horizontal="center" vertical="center" wrapText="1"/>
    </xf>
    <xf numFmtId="0" fontId="46" fillId="0" borderId="1" xfId="69" applyFont="1" applyBorder="1" applyAlignment="1">
      <alignment horizontal="center" vertical="center" wrapText="1"/>
    </xf>
    <xf numFmtId="0" fontId="46" fillId="0" borderId="2" xfId="69" applyFont="1" applyBorder="1" applyAlignment="1">
      <alignment horizontal="center" vertical="center" wrapText="1"/>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FF00"/>
    <pageSetUpPr fitToPage="1"/>
  </sheetPr>
  <dimension ref="A1:X55"/>
  <sheetViews>
    <sheetView tabSelected="1" view="pageBreakPreview" zoomScaleNormal="85" zoomScaleSheetLayoutView="100" workbookViewId="0"/>
  </sheetViews>
  <sheetFormatPr defaultColWidth="9" defaultRowHeight="13.5"/>
  <cols>
    <col min="1" max="1" width="47.75" style="6" customWidth="1"/>
    <col min="2" max="4" width="15.125" style="14" customWidth="1"/>
    <col min="5" max="5" width="23.25" style="14" customWidth="1"/>
    <col min="6" max="6" width="86"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24" ht="25.5" customHeight="1">
      <c r="A1" s="5" t="s">
        <v>153</v>
      </c>
      <c r="B1" s="12"/>
      <c r="C1" s="12"/>
      <c r="D1" s="12"/>
      <c r="E1" s="12"/>
      <c r="F1" s="5"/>
      <c r="G1" s="65" t="s">
        <v>164</v>
      </c>
      <c r="X1" s="66">
        <v>228000</v>
      </c>
    </row>
    <row r="2" spans="1:24" ht="55.5" customHeight="1">
      <c r="A2" s="67" t="s">
        <v>160</v>
      </c>
      <c r="B2" s="68"/>
      <c r="C2" s="68"/>
      <c r="D2" s="68"/>
      <c r="E2" s="68"/>
      <c r="F2" s="68"/>
      <c r="G2" s="68"/>
      <c r="H2" s="38" t="s">
        <v>51</v>
      </c>
    </row>
    <row r="3" spans="1:24" ht="32.25" customHeight="1">
      <c r="A3" s="17" t="s">
        <v>50</v>
      </c>
      <c r="B3" s="18"/>
      <c r="C3" s="18"/>
      <c r="D3" s="18"/>
      <c r="E3" s="46"/>
      <c r="F3" s="17" t="s">
        <v>117</v>
      </c>
      <c r="G3" s="19">
        <f>SUM($G$10:$G$14)</f>
        <v>0</v>
      </c>
      <c r="H3" s="45" t="s">
        <v>154</v>
      </c>
    </row>
    <row r="4" spans="1:24" ht="26.25" customHeight="1">
      <c r="A4" s="17" t="s">
        <v>161</v>
      </c>
      <c r="B4" s="18"/>
      <c r="C4" s="18"/>
      <c r="D4" s="50"/>
      <c r="E4" s="46"/>
      <c r="F4" s="37" t="s">
        <v>116</v>
      </c>
      <c r="G4" s="43"/>
      <c r="H4" s="51" t="s">
        <v>162</v>
      </c>
    </row>
    <row r="5" spans="1:24" ht="45.75" customHeight="1">
      <c r="A5" s="73" t="s">
        <v>148</v>
      </c>
      <c r="B5" s="73"/>
      <c r="C5" s="73"/>
      <c r="D5" s="73"/>
      <c r="E5" s="46"/>
      <c r="F5" s="37" t="s">
        <v>134</v>
      </c>
      <c r="G5" s="19">
        <f>ROUNDDOWN(G3-G4,-3)</f>
        <v>0</v>
      </c>
      <c r="H5" s="45" t="s">
        <v>155</v>
      </c>
      <c r="I5" s="44" t="s">
        <v>149</v>
      </c>
      <c r="J5" s="44" t="s">
        <v>150</v>
      </c>
    </row>
    <row r="6" spans="1:24" ht="41.25" customHeight="1">
      <c r="A6" s="17" t="s">
        <v>135</v>
      </c>
      <c r="B6" s="18"/>
      <c r="C6" s="18"/>
      <c r="D6" s="18"/>
      <c r="E6" s="47" t="str">
        <f>IF(G5&gt;=G6,"○","×")</f>
        <v>○</v>
      </c>
      <c r="F6" s="17" t="s">
        <v>156</v>
      </c>
      <c r="G6" s="43"/>
      <c r="H6" s="45" t="s">
        <v>158</v>
      </c>
    </row>
    <row r="7" spans="1:24" ht="26.25" customHeight="1">
      <c r="A7" s="17" t="s">
        <v>62</v>
      </c>
      <c r="B7" s="18"/>
      <c r="C7" s="18"/>
      <c r="D7" s="18"/>
      <c r="E7" s="48">
        <f>G6-G7</f>
        <v>0</v>
      </c>
      <c r="F7" s="17" t="s">
        <v>115</v>
      </c>
      <c r="G7" s="19">
        <f>IF(ROUNDDOWN(G6-G5,-3)&lt;=0,0,ROUNDDOWN(G6-G5,-3))</f>
        <v>0</v>
      </c>
      <c r="H7" s="45" t="s">
        <v>157</v>
      </c>
    </row>
    <row r="8" spans="1:24" ht="41.25" customHeight="1">
      <c r="A8" s="41" t="s">
        <v>141</v>
      </c>
      <c r="B8" s="74" t="s">
        <v>142</v>
      </c>
      <c r="C8" s="75"/>
      <c r="D8" s="75"/>
      <c r="E8" s="76"/>
      <c r="F8" s="80" t="s">
        <v>128</v>
      </c>
      <c r="G8" s="80"/>
      <c r="H8" s="8"/>
    </row>
    <row r="9" spans="1:24" s="32" customFormat="1" ht="66" customHeight="1">
      <c r="A9" s="29" t="s">
        <v>110</v>
      </c>
      <c r="B9" s="30" t="s">
        <v>100</v>
      </c>
      <c r="C9" s="30" t="s">
        <v>111</v>
      </c>
      <c r="D9" s="30" t="s">
        <v>99</v>
      </c>
      <c r="E9" s="30" t="s">
        <v>113</v>
      </c>
      <c r="F9" s="71" t="s">
        <v>118</v>
      </c>
      <c r="G9" s="72"/>
      <c r="H9" s="31" t="s">
        <v>101</v>
      </c>
    </row>
    <row r="10" spans="1:24" ht="50.25" customHeight="1">
      <c r="A10" s="11" t="s">
        <v>138</v>
      </c>
      <c r="B10" s="27"/>
      <c r="C10" s="16"/>
      <c r="D10" s="36"/>
      <c r="E10" s="16"/>
      <c r="F10" s="11"/>
      <c r="G10" s="52">
        <f>B10*C10*D10</f>
        <v>0</v>
      </c>
      <c r="H10" s="15" t="s">
        <v>119</v>
      </c>
    </row>
    <row r="11" spans="1:24" ht="57" customHeight="1">
      <c r="A11" s="11" t="s">
        <v>139</v>
      </c>
      <c r="B11" s="27"/>
      <c r="C11" s="16"/>
      <c r="D11" s="36"/>
      <c r="E11" s="16"/>
      <c r="F11" s="11"/>
      <c r="G11" s="52">
        <f t="shared" ref="G11:G13" si="0">B11*C11*D11</f>
        <v>0</v>
      </c>
      <c r="H11" s="15" t="s">
        <v>120</v>
      </c>
    </row>
    <row r="12" spans="1:24" ht="80.25" customHeight="1">
      <c r="A12" s="11" t="s">
        <v>152</v>
      </c>
      <c r="B12" s="27"/>
      <c r="C12" s="16"/>
      <c r="D12" s="36"/>
      <c r="E12" s="35"/>
      <c r="F12" s="11"/>
      <c r="G12" s="52">
        <f t="shared" si="0"/>
        <v>0</v>
      </c>
      <c r="H12" s="15" t="s">
        <v>126</v>
      </c>
    </row>
    <row r="13" spans="1:24" ht="41.25" customHeight="1">
      <c r="A13" s="11" t="s">
        <v>140</v>
      </c>
      <c r="B13" s="27"/>
      <c r="C13" s="16"/>
      <c r="D13" s="49"/>
      <c r="E13" s="33"/>
      <c r="F13" s="11"/>
      <c r="G13" s="52">
        <f t="shared" si="0"/>
        <v>0</v>
      </c>
      <c r="H13" s="15" t="s">
        <v>145</v>
      </c>
      <c r="I13" s="28">
        <v>1</v>
      </c>
      <c r="J13" s="28">
        <v>2</v>
      </c>
      <c r="K13" s="28">
        <v>3</v>
      </c>
      <c r="L13" s="28">
        <v>4</v>
      </c>
      <c r="M13" s="28"/>
      <c r="N13" s="28"/>
    </row>
    <row r="14" spans="1:24" ht="73.5" customHeight="1">
      <c r="A14" s="69"/>
      <c r="B14" s="70"/>
      <c r="C14" s="70"/>
      <c r="D14" s="70"/>
      <c r="E14" s="70"/>
      <c r="F14" s="42" t="s">
        <v>165</v>
      </c>
      <c r="G14" s="52">
        <f>'別紙（2.0％超部分算定シート）'!I4+'別紙（2.0％超部分算定シート）'!I5+'別紙（2.0％超部分算定シート）'!I6</f>
        <v>0</v>
      </c>
      <c r="H14" s="15" t="s">
        <v>127</v>
      </c>
    </row>
    <row r="15" spans="1:24" ht="55.5" customHeight="1">
      <c r="A15" s="77" t="s">
        <v>146</v>
      </c>
      <c r="B15" s="78"/>
      <c r="C15" s="78"/>
      <c r="D15" s="78"/>
      <c r="E15" s="78"/>
      <c r="F15" s="78"/>
      <c r="G15" s="79"/>
      <c r="H15" s="15"/>
    </row>
    <row r="16" spans="1:24" s="32" customFormat="1" ht="72.75" customHeight="1">
      <c r="A16" s="29" t="s">
        <v>114</v>
      </c>
      <c r="B16" s="30" t="s">
        <v>100</v>
      </c>
      <c r="C16" s="30" t="s">
        <v>136</v>
      </c>
      <c r="D16" s="30" t="s">
        <v>99</v>
      </c>
      <c r="E16" s="30" t="s">
        <v>113</v>
      </c>
      <c r="F16" s="71" t="s">
        <v>118</v>
      </c>
      <c r="G16" s="72"/>
      <c r="H16" s="31" t="s">
        <v>101</v>
      </c>
    </row>
    <row r="17" spans="1:14" ht="39.75" customHeight="1">
      <c r="A17" s="11" t="s">
        <v>138</v>
      </c>
      <c r="B17" s="27"/>
      <c r="C17" s="16"/>
      <c r="D17" s="36"/>
      <c r="E17" s="16"/>
      <c r="F17" s="11"/>
      <c r="G17" s="52">
        <f>B17*C17*D17</f>
        <v>0</v>
      </c>
      <c r="H17" s="15" t="s">
        <v>119</v>
      </c>
    </row>
    <row r="18" spans="1:14" ht="42.75" customHeight="1">
      <c r="A18" s="11" t="s">
        <v>139</v>
      </c>
      <c r="B18" s="27"/>
      <c r="C18" s="16"/>
      <c r="D18" s="36"/>
      <c r="E18" s="16"/>
      <c r="F18" s="11"/>
      <c r="G18" s="52">
        <f t="shared" ref="G18:G20" si="1">B18*C18*D18</f>
        <v>0</v>
      </c>
      <c r="H18" s="15" t="s">
        <v>120</v>
      </c>
    </row>
    <row r="19" spans="1:14" ht="80.25" customHeight="1">
      <c r="A19" s="11" t="s">
        <v>152</v>
      </c>
      <c r="B19" s="27"/>
      <c r="C19" s="16"/>
      <c r="D19" s="36"/>
      <c r="E19" s="35"/>
      <c r="F19" s="11"/>
      <c r="G19" s="52">
        <f t="shared" si="1"/>
        <v>0</v>
      </c>
      <c r="H19" s="15" t="s">
        <v>126</v>
      </c>
    </row>
    <row r="20" spans="1:14" ht="41.25" customHeight="1">
      <c r="A20" s="11" t="s">
        <v>140</v>
      </c>
      <c r="B20" s="27"/>
      <c r="C20" s="16"/>
      <c r="D20" s="49"/>
      <c r="E20" s="33"/>
      <c r="F20" s="11"/>
      <c r="G20" s="52">
        <f t="shared" si="1"/>
        <v>0</v>
      </c>
      <c r="H20" s="15" t="s">
        <v>145</v>
      </c>
      <c r="I20" s="28">
        <v>1</v>
      </c>
      <c r="J20" s="28">
        <v>2</v>
      </c>
      <c r="K20" s="28">
        <v>3</v>
      </c>
      <c r="L20" s="28">
        <v>4</v>
      </c>
      <c r="M20" s="28"/>
      <c r="N20" s="28"/>
    </row>
    <row r="21" spans="1:14" s="32" customFormat="1" ht="72.75" customHeight="1">
      <c r="A21" s="29" t="s">
        <v>129</v>
      </c>
      <c r="B21" s="30" t="s">
        <v>100</v>
      </c>
      <c r="C21" s="30" t="s">
        <v>136</v>
      </c>
      <c r="D21" s="30" t="s">
        <v>99</v>
      </c>
      <c r="E21" s="30" t="s">
        <v>113</v>
      </c>
      <c r="F21" s="71" t="s">
        <v>118</v>
      </c>
      <c r="G21" s="72"/>
      <c r="H21" s="31" t="s">
        <v>101</v>
      </c>
    </row>
    <row r="22" spans="1:14" ht="39.75" customHeight="1">
      <c r="A22" s="11" t="s">
        <v>138</v>
      </c>
      <c r="B22" s="27"/>
      <c r="C22" s="16"/>
      <c r="D22" s="36"/>
      <c r="E22" s="16"/>
      <c r="F22" s="11"/>
      <c r="G22" s="52">
        <f>B22*C22*D22</f>
        <v>0</v>
      </c>
      <c r="H22" s="15" t="s">
        <v>119</v>
      </c>
    </row>
    <row r="23" spans="1:14" ht="47.25" customHeight="1">
      <c r="A23" s="11" t="s">
        <v>139</v>
      </c>
      <c r="B23" s="27"/>
      <c r="C23" s="16"/>
      <c r="D23" s="36"/>
      <c r="E23" s="16"/>
      <c r="F23" s="11"/>
      <c r="G23" s="52">
        <f t="shared" ref="G23:G25" si="2">B23*C23*D23</f>
        <v>0</v>
      </c>
      <c r="H23" s="15" t="s">
        <v>120</v>
      </c>
    </row>
    <row r="24" spans="1:14" ht="80.25" customHeight="1">
      <c r="A24" s="11" t="s">
        <v>152</v>
      </c>
      <c r="B24" s="27"/>
      <c r="C24" s="16"/>
      <c r="D24" s="36"/>
      <c r="E24" s="35"/>
      <c r="F24" s="11"/>
      <c r="G24" s="52">
        <f t="shared" si="2"/>
        <v>0</v>
      </c>
      <c r="H24" s="15" t="s">
        <v>126</v>
      </c>
    </row>
    <row r="25" spans="1:14" ht="41.25" customHeight="1">
      <c r="A25" s="11" t="s">
        <v>140</v>
      </c>
      <c r="B25" s="27"/>
      <c r="C25" s="16"/>
      <c r="D25" s="49"/>
      <c r="E25" s="33"/>
      <c r="F25" s="11"/>
      <c r="G25" s="52">
        <f t="shared" si="2"/>
        <v>0</v>
      </c>
      <c r="H25" s="15" t="s">
        <v>145</v>
      </c>
      <c r="I25" s="28">
        <v>1</v>
      </c>
      <c r="J25" s="28">
        <v>2</v>
      </c>
      <c r="K25" s="28">
        <v>3</v>
      </c>
      <c r="L25" s="28">
        <v>4</v>
      </c>
      <c r="M25" s="28"/>
      <c r="N25" s="28"/>
    </row>
    <row r="26" spans="1:14" s="32" customFormat="1" ht="72.75" customHeight="1">
      <c r="A26" s="29" t="s">
        <v>130</v>
      </c>
      <c r="B26" s="30" t="s">
        <v>100</v>
      </c>
      <c r="C26" s="30" t="s">
        <v>136</v>
      </c>
      <c r="D26" s="30" t="s">
        <v>99</v>
      </c>
      <c r="E26" s="30" t="s">
        <v>113</v>
      </c>
      <c r="F26" s="71" t="s">
        <v>118</v>
      </c>
      <c r="G26" s="72"/>
      <c r="H26" s="31" t="s">
        <v>101</v>
      </c>
    </row>
    <row r="27" spans="1:14" ht="50.25" customHeight="1">
      <c r="A27" s="11" t="s">
        <v>138</v>
      </c>
      <c r="B27" s="27"/>
      <c r="C27" s="16"/>
      <c r="D27" s="36"/>
      <c r="E27" s="16"/>
      <c r="F27" s="11"/>
      <c r="G27" s="52">
        <f>B27*C27*D27</f>
        <v>0</v>
      </c>
      <c r="H27" s="15" t="s">
        <v>119</v>
      </c>
    </row>
    <row r="28" spans="1:14" ht="57" customHeight="1">
      <c r="A28" s="11" t="s">
        <v>139</v>
      </c>
      <c r="B28" s="27"/>
      <c r="C28" s="16"/>
      <c r="D28" s="36"/>
      <c r="E28" s="16"/>
      <c r="F28" s="11"/>
      <c r="G28" s="52">
        <f t="shared" ref="G28:G30" si="3">B28*C28*D28</f>
        <v>0</v>
      </c>
      <c r="H28" s="15" t="s">
        <v>120</v>
      </c>
    </row>
    <row r="29" spans="1:14" ht="80.25" customHeight="1">
      <c r="A29" s="11" t="s">
        <v>152</v>
      </c>
      <c r="B29" s="27"/>
      <c r="C29" s="16"/>
      <c r="D29" s="36"/>
      <c r="E29" s="35"/>
      <c r="F29" s="11"/>
      <c r="G29" s="52">
        <f t="shared" si="3"/>
        <v>0</v>
      </c>
      <c r="H29" s="15" t="s">
        <v>126</v>
      </c>
    </row>
    <row r="30" spans="1:14" ht="41.25" customHeight="1">
      <c r="A30" s="11" t="s">
        <v>140</v>
      </c>
      <c r="B30" s="27"/>
      <c r="C30" s="16"/>
      <c r="D30" s="49"/>
      <c r="E30" s="33"/>
      <c r="F30" s="11"/>
      <c r="G30" s="52">
        <f t="shared" si="3"/>
        <v>0</v>
      </c>
      <c r="H30" s="15" t="s">
        <v>145</v>
      </c>
      <c r="I30" s="28">
        <v>1</v>
      </c>
      <c r="J30" s="28">
        <v>2</v>
      </c>
      <c r="K30" s="28">
        <v>3</v>
      </c>
      <c r="L30" s="28">
        <v>4</v>
      </c>
      <c r="M30" s="28"/>
      <c r="N30" s="28"/>
    </row>
    <row r="31" spans="1:14" s="32" customFormat="1" ht="72.75" customHeight="1">
      <c r="A31" s="29" t="s">
        <v>147</v>
      </c>
      <c r="B31" s="30" t="s">
        <v>100</v>
      </c>
      <c r="C31" s="30" t="s">
        <v>136</v>
      </c>
      <c r="D31" s="30" t="s">
        <v>99</v>
      </c>
      <c r="E31" s="30" t="s">
        <v>113</v>
      </c>
      <c r="F31" s="71" t="s">
        <v>118</v>
      </c>
      <c r="G31" s="72"/>
      <c r="H31" s="31" t="s">
        <v>101</v>
      </c>
    </row>
    <row r="32" spans="1:14" ht="50.25" customHeight="1">
      <c r="A32" s="11" t="s">
        <v>138</v>
      </c>
      <c r="B32" s="27"/>
      <c r="C32" s="16"/>
      <c r="D32" s="36"/>
      <c r="E32" s="16"/>
      <c r="F32" s="11"/>
      <c r="G32" s="52">
        <f>B32*C32*D32</f>
        <v>0</v>
      </c>
      <c r="H32" s="15" t="s">
        <v>119</v>
      </c>
    </row>
    <row r="33" spans="1:14" ht="57" customHeight="1">
      <c r="A33" s="11" t="s">
        <v>139</v>
      </c>
      <c r="B33" s="27"/>
      <c r="C33" s="16"/>
      <c r="D33" s="36"/>
      <c r="E33" s="16"/>
      <c r="F33" s="11"/>
      <c r="G33" s="52">
        <f t="shared" ref="G33:G35" si="4">B33*C33*D33</f>
        <v>0</v>
      </c>
      <c r="H33" s="15" t="s">
        <v>120</v>
      </c>
    </row>
    <row r="34" spans="1:14" ht="80.25" customHeight="1">
      <c r="A34" s="11" t="s">
        <v>152</v>
      </c>
      <c r="B34" s="27"/>
      <c r="C34" s="16"/>
      <c r="D34" s="36"/>
      <c r="E34" s="35"/>
      <c r="F34" s="11"/>
      <c r="G34" s="52">
        <f t="shared" si="4"/>
        <v>0</v>
      </c>
      <c r="H34" s="15" t="s">
        <v>126</v>
      </c>
    </row>
    <row r="35" spans="1:14" ht="41.25" customHeight="1">
      <c r="A35" s="11" t="s">
        <v>140</v>
      </c>
      <c r="B35" s="27"/>
      <c r="C35" s="16"/>
      <c r="D35" s="49"/>
      <c r="E35" s="33"/>
      <c r="F35" s="11"/>
      <c r="G35" s="52">
        <f t="shared" si="4"/>
        <v>0</v>
      </c>
      <c r="H35" s="15" t="s">
        <v>145</v>
      </c>
      <c r="I35" s="28">
        <v>1</v>
      </c>
      <c r="J35" s="28">
        <v>2</v>
      </c>
      <c r="K35" s="28">
        <v>3</v>
      </c>
      <c r="L35" s="28">
        <v>4</v>
      </c>
      <c r="M35" s="28"/>
      <c r="N35" s="28"/>
    </row>
    <row r="36" spans="1:14" s="32" customFormat="1" ht="72.75" customHeight="1">
      <c r="A36" s="29" t="s">
        <v>131</v>
      </c>
      <c r="B36" s="30" t="s">
        <v>100</v>
      </c>
      <c r="C36" s="30" t="s">
        <v>136</v>
      </c>
      <c r="D36" s="30" t="s">
        <v>99</v>
      </c>
      <c r="E36" s="30" t="s">
        <v>113</v>
      </c>
      <c r="F36" s="71" t="s">
        <v>118</v>
      </c>
      <c r="G36" s="72"/>
      <c r="H36" s="31" t="s">
        <v>101</v>
      </c>
    </row>
    <row r="37" spans="1:14" ht="50.25" customHeight="1">
      <c r="A37" s="11" t="s">
        <v>138</v>
      </c>
      <c r="B37" s="27"/>
      <c r="C37" s="16"/>
      <c r="D37" s="36"/>
      <c r="E37" s="16"/>
      <c r="F37" s="11"/>
      <c r="G37" s="52">
        <f>B37*C37*D37</f>
        <v>0</v>
      </c>
      <c r="H37" s="15" t="s">
        <v>119</v>
      </c>
    </row>
    <row r="38" spans="1:14" ht="57" customHeight="1">
      <c r="A38" s="11" t="s">
        <v>139</v>
      </c>
      <c r="B38" s="27"/>
      <c r="C38" s="16"/>
      <c r="D38" s="36"/>
      <c r="E38" s="16"/>
      <c r="F38" s="11"/>
      <c r="G38" s="52">
        <f t="shared" ref="G38:G40" si="5">B38*C38*D38</f>
        <v>0</v>
      </c>
      <c r="H38" s="15" t="s">
        <v>120</v>
      </c>
    </row>
    <row r="39" spans="1:14" ht="80.25" customHeight="1">
      <c r="A39" s="11" t="s">
        <v>152</v>
      </c>
      <c r="B39" s="27"/>
      <c r="C39" s="16"/>
      <c r="D39" s="36"/>
      <c r="E39" s="35"/>
      <c r="F39" s="11"/>
      <c r="G39" s="52">
        <f t="shared" si="5"/>
        <v>0</v>
      </c>
      <c r="H39" s="15" t="s">
        <v>126</v>
      </c>
    </row>
    <row r="40" spans="1:14" ht="41.25" customHeight="1">
      <c r="A40" s="11" t="s">
        <v>140</v>
      </c>
      <c r="B40" s="27"/>
      <c r="C40" s="16"/>
      <c r="D40" s="49"/>
      <c r="E40" s="33"/>
      <c r="F40" s="11"/>
      <c r="G40" s="52">
        <f t="shared" si="5"/>
        <v>0</v>
      </c>
      <c r="H40" s="15" t="s">
        <v>145</v>
      </c>
      <c r="I40" s="28">
        <v>1</v>
      </c>
      <c r="J40" s="28">
        <v>2</v>
      </c>
      <c r="K40" s="28">
        <v>3</v>
      </c>
      <c r="L40" s="28">
        <v>4</v>
      </c>
      <c r="M40" s="28"/>
      <c r="N40" s="28"/>
    </row>
    <row r="41" spans="1:14" s="32" customFormat="1" ht="72.75" customHeight="1">
      <c r="A41" s="29" t="s">
        <v>132</v>
      </c>
      <c r="B41" s="30" t="s">
        <v>100</v>
      </c>
      <c r="C41" s="30" t="s">
        <v>136</v>
      </c>
      <c r="D41" s="30" t="s">
        <v>99</v>
      </c>
      <c r="E41" s="30" t="s">
        <v>113</v>
      </c>
      <c r="F41" s="71" t="s">
        <v>118</v>
      </c>
      <c r="G41" s="72"/>
      <c r="H41" s="31" t="s">
        <v>101</v>
      </c>
    </row>
    <row r="42" spans="1:14" ht="50.25" customHeight="1">
      <c r="A42" s="11" t="s">
        <v>138</v>
      </c>
      <c r="B42" s="27"/>
      <c r="C42" s="16"/>
      <c r="D42" s="36"/>
      <c r="E42" s="16"/>
      <c r="F42" s="11"/>
      <c r="G42" s="52">
        <f>B42*C42*D42</f>
        <v>0</v>
      </c>
      <c r="H42" s="15" t="s">
        <v>119</v>
      </c>
    </row>
    <row r="43" spans="1:14" ht="57" customHeight="1">
      <c r="A43" s="11" t="s">
        <v>139</v>
      </c>
      <c r="B43" s="27"/>
      <c r="C43" s="16"/>
      <c r="D43" s="36"/>
      <c r="E43" s="16"/>
      <c r="F43" s="11"/>
      <c r="G43" s="52">
        <f t="shared" ref="G43:G45" si="6">B43*C43*D43</f>
        <v>0</v>
      </c>
      <c r="H43" s="15" t="s">
        <v>120</v>
      </c>
    </row>
    <row r="44" spans="1:14" ht="80.25" customHeight="1">
      <c r="A44" s="11" t="s">
        <v>152</v>
      </c>
      <c r="B44" s="27"/>
      <c r="C44" s="16"/>
      <c r="D44" s="36"/>
      <c r="E44" s="35"/>
      <c r="F44" s="11"/>
      <c r="G44" s="52">
        <f t="shared" si="6"/>
        <v>0</v>
      </c>
      <c r="H44" s="15" t="s">
        <v>126</v>
      </c>
    </row>
    <row r="45" spans="1:14" ht="41.25" customHeight="1">
      <c r="A45" s="11" t="s">
        <v>140</v>
      </c>
      <c r="B45" s="27"/>
      <c r="C45" s="16"/>
      <c r="D45" s="49"/>
      <c r="E45" s="33"/>
      <c r="F45" s="11"/>
      <c r="G45" s="52">
        <f t="shared" si="6"/>
        <v>0</v>
      </c>
      <c r="H45" s="15" t="s">
        <v>145</v>
      </c>
      <c r="I45" s="28">
        <v>1</v>
      </c>
      <c r="J45" s="28">
        <v>2</v>
      </c>
      <c r="K45" s="28">
        <v>3</v>
      </c>
      <c r="L45" s="28">
        <v>4</v>
      </c>
      <c r="M45" s="28"/>
      <c r="N45" s="28"/>
    </row>
    <row r="46" spans="1:14" s="32" customFormat="1" ht="72.75" customHeight="1">
      <c r="A46" s="29" t="s">
        <v>133</v>
      </c>
      <c r="B46" s="30" t="s">
        <v>100</v>
      </c>
      <c r="C46" s="30" t="s">
        <v>136</v>
      </c>
      <c r="D46" s="30" t="s">
        <v>99</v>
      </c>
      <c r="E46" s="30" t="s">
        <v>113</v>
      </c>
      <c r="F46" s="71" t="s">
        <v>118</v>
      </c>
      <c r="G46" s="72"/>
      <c r="H46" s="31" t="s">
        <v>101</v>
      </c>
    </row>
    <row r="47" spans="1:14" ht="50.25" customHeight="1">
      <c r="A47" s="11" t="s">
        <v>138</v>
      </c>
      <c r="B47" s="27"/>
      <c r="C47" s="16"/>
      <c r="D47" s="36"/>
      <c r="E47" s="16"/>
      <c r="F47" s="11"/>
      <c r="G47" s="52">
        <f>B47*C47*D47</f>
        <v>0</v>
      </c>
      <c r="H47" s="15" t="s">
        <v>119</v>
      </c>
    </row>
    <row r="48" spans="1:14" ht="57" customHeight="1">
      <c r="A48" s="11" t="s">
        <v>139</v>
      </c>
      <c r="B48" s="27"/>
      <c r="C48" s="16"/>
      <c r="D48" s="36"/>
      <c r="E48" s="16"/>
      <c r="F48" s="11"/>
      <c r="G48" s="52">
        <f t="shared" ref="G48:G50" si="7">B48*C48*D48</f>
        <v>0</v>
      </c>
      <c r="H48" s="15" t="s">
        <v>120</v>
      </c>
    </row>
    <row r="49" spans="1:14" ht="80.25" customHeight="1">
      <c r="A49" s="11" t="s">
        <v>152</v>
      </c>
      <c r="B49" s="27"/>
      <c r="C49" s="16"/>
      <c r="D49" s="36"/>
      <c r="E49" s="35"/>
      <c r="F49" s="11"/>
      <c r="G49" s="52">
        <f t="shared" si="7"/>
        <v>0</v>
      </c>
      <c r="H49" s="15" t="s">
        <v>126</v>
      </c>
    </row>
    <row r="50" spans="1:14" ht="41.25" customHeight="1">
      <c r="A50" s="11" t="s">
        <v>140</v>
      </c>
      <c r="B50" s="27"/>
      <c r="C50" s="16"/>
      <c r="D50" s="49"/>
      <c r="E50" s="33"/>
      <c r="F50" s="11"/>
      <c r="G50" s="52">
        <f t="shared" si="7"/>
        <v>0</v>
      </c>
      <c r="H50" s="15" t="s">
        <v>145</v>
      </c>
      <c r="I50" s="28">
        <v>1</v>
      </c>
      <c r="J50" s="28">
        <v>2</v>
      </c>
      <c r="K50" s="28">
        <v>3</v>
      </c>
      <c r="L50" s="28">
        <v>4</v>
      </c>
      <c r="M50" s="28"/>
      <c r="N50" s="28"/>
    </row>
    <row r="51" spans="1:14" s="32" customFormat="1" ht="96" customHeight="1">
      <c r="A51" s="29" t="s">
        <v>151</v>
      </c>
      <c r="B51" s="30" t="s">
        <v>100</v>
      </c>
      <c r="C51" s="30" t="s">
        <v>136</v>
      </c>
      <c r="D51" s="30" t="s">
        <v>99</v>
      </c>
      <c r="E51" s="30" t="s">
        <v>113</v>
      </c>
      <c r="F51" s="71" t="s">
        <v>118</v>
      </c>
      <c r="G51" s="72"/>
      <c r="H51" s="31" t="s">
        <v>101</v>
      </c>
    </row>
    <row r="52" spans="1:14" ht="50.25" customHeight="1">
      <c r="A52" s="11" t="s">
        <v>138</v>
      </c>
      <c r="B52" s="27"/>
      <c r="C52" s="16"/>
      <c r="D52" s="36"/>
      <c r="E52" s="16"/>
      <c r="F52" s="11"/>
      <c r="G52" s="52">
        <f>B52*C52*D52</f>
        <v>0</v>
      </c>
      <c r="H52" s="15" t="s">
        <v>119</v>
      </c>
    </row>
    <row r="53" spans="1:14" ht="57" customHeight="1">
      <c r="A53" s="11" t="s">
        <v>139</v>
      </c>
      <c r="B53" s="27"/>
      <c r="C53" s="16"/>
      <c r="D53" s="36"/>
      <c r="E53" s="16"/>
      <c r="F53" s="11"/>
      <c r="G53" s="52">
        <f t="shared" ref="G53:G55" si="8">B53*C53*D53</f>
        <v>0</v>
      </c>
      <c r="H53" s="15" t="s">
        <v>120</v>
      </c>
    </row>
    <row r="54" spans="1:14" ht="80.25" customHeight="1">
      <c r="A54" s="11" t="s">
        <v>152</v>
      </c>
      <c r="B54" s="27"/>
      <c r="C54" s="16"/>
      <c r="D54" s="36"/>
      <c r="E54" s="35"/>
      <c r="F54" s="11"/>
      <c r="G54" s="52">
        <f t="shared" si="8"/>
        <v>0</v>
      </c>
      <c r="H54" s="15" t="s">
        <v>126</v>
      </c>
    </row>
    <row r="55" spans="1:14" ht="41.25" customHeight="1">
      <c r="A55" s="11" t="s">
        <v>140</v>
      </c>
      <c r="B55" s="27"/>
      <c r="C55" s="16"/>
      <c r="D55" s="49"/>
      <c r="E55" s="33"/>
      <c r="F55" s="11"/>
      <c r="G55" s="52">
        <f t="shared" si="8"/>
        <v>0</v>
      </c>
      <c r="H55" s="15" t="s">
        <v>145</v>
      </c>
      <c r="I55" s="28">
        <v>1</v>
      </c>
      <c r="J55" s="28">
        <v>2</v>
      </c>
      <c r="K55" s="28">
        <v>3</v>
      </c>
      <c r="L55" s="28">
        <v>4</v>
      </c>
      <c r="M55" s="28"/>
      <c r="N55" s="28"/>
    </row>
  </sheetData>
  <mergeCells count="15">
    <mergeCell ref="F46:G46"/>
    <mergeCell ref="F51:G51"/>
    <mergeCell ref="B8:E8"/>
    <mergeCell ref="F16:G16"/>
    <mergeCell ref="F21:G21"/>
    <mergeCell ref="F26:G26"/>
    <mergeCell ref="F31:G31"/>
    <mergeCell ref="F36:G36"/>
    <mergeCell ref="A15:G15"/>
    <mergeCell ref="F8:G8"/>
    <mergeCell ref="A2:G2"/>
    <mergeCell ref="A14:E14"/>
    <mergeCell ref="F9:G9"/>
    <mergeCell ref="A5:D5"/>
    <mergeCell ref="F41:G41"/>
  </mergeCells>
  <phoneticPr fontId="37"/>
  <conditionalFormatting sqref="A10:A15">
    <cfRule type="expression" dxfId="12" priority="12">
      <formula>#REF!="×"</formula>
    </cfRule>
  </conditionalFormatting>
  <conditionalFormatting sqref="A17:A20 A22:A25 A27:A30 A32:A35 A37:A40 A42:A45 A47:A50 A52:A55">
    <cfRule type="expression" dxfId="11" priority="1">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B52:E53 F52:G55 B54:D54 B55:E55">
    <cfRule type="expression" dxfId="10" priority="135">
      <formula>#REF!="×"</formula>
    </cfRule>
  </conditionalFormatting>
  <conditionalFormatting sqref="F14">
    <cfRule type="expression" dxfId="9" priority="2">
      <formula>#REF!="×"</formula>
    </cfRule>
  </conditionalFormatting>
  <dataValidations count="3">
    <dataValidation type="list" allowBlank="1" showInputMessage="1" showErrorMessage="1" sqref="D13 D55 D50 D45 D40 D35 D30 D25 D20" xr:uid="{65249605-E27A-4D1D-A160-9F1B0C24C78F}">
      <formula1>$I$13:$N$13</formula1>
    </dataValidation>
    <dataValidation type="list" allowBlank="1" showInputMessage="1" showErrorMessage="1" sqref="E5" xr:uid="{59231C6F-31C2-4519-9F10-789B9A9933EE}">
      <formula1>$I$5:$J$5</formula1>
    </dataValidation>
    <dataValidation type="list" allowBlank="1" showInputMessage="1" showErrorMessage="1" sqref="G6" xr:uid="{E1EA8E27-1317-402F-9827-95900CA33A17}">
      <formula1>$X$1</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FF00"/>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0" t="s">
        <v>137</v>
      </c>
      <c r="B1" s="81" t="s">
        <v>125</v>
      </c>
      <c r="C1" s="82"/>
      <c r="D1" s="82"/>
      <c r="E1" s="82"/>
      <c r="F1" s="82"/>
      <c r="G1" s="82"/>
      <c r="H1" s="82"/>
      <c r="I1" s="64" t="str">
        <f>【総額及び平均額】賃上げ支援事業実績報告書!D4&amp;【総額及び平均額】賃上げ支援事業実績報告書!E4</f>
        <v/>
      </c>
    </row>
    <row r="2" spans="1:10" ht="41.25" customHeight="1">
      <c r="A2" s="74" t="s">
        <v>112</v>
      </c>
      <c r="B2" s="75"/>
      <c r="C2" s="75"/>
      <c r="D2" s="75"/>
      <c r="E2" s="75"/>
      <c r="F2" s="75"/>
      <c r="G2" s="75"/>
      <c r="H2" s="75"/>
      <c r="I2" s="83" t="s">
        <v>55</v>
      </c>
      <c r="J2" s="8"/>
    </row>
    <row r="3" spans="1:10" ht="72.75" customHeight="1">
      <c r="A3" s="9" t="s">
        <v>124</v>
      </c>
      <c r="B3" s="13" t="s">
        <v>104</v>
      </c>
      <c r="C3" s="13" t="s">
        <v>105</v>
      </c>
      <c r="D3" s="13" t="s">
        <v>103</v>
      </c>
      <c r="E3" s="13" t="s">
        <v>106</v>
      </c>
      <c r="F3" s="13" t="s">
        <v>107</v>
      </c>
      <c r="G3" s="13" t="s">
        <v>109</v>
      </c>
      <c r="H3" s="13" t="s">
        <v>108</v>
      </c>
      <c r="I3" s="84"/>
      <c r="J3" s="15" t="s">
        <v>101</v>
      </c>
    </row>
    <row r="4" spans="1:10" ht="84.75" customHeight="1">
      <c r="A4" s="11" t="s">
        <v>121</v>
      </c>
      <c r="B4" s="16"/>
      <c r="C4" s="16"/>
      <c r="D4" s="53" t="e">
        <f>C4/B4</f>
        <v>#DIV/0!</v>
      </c>
      <c r="E4" s="54" t="e">
        <f>(D4-0.02)*B4</f>
        <v>#DIV/0!</v>
      </c>
      <c r="F4" s="25"/>
      <c r="G4" s="34"/>
      <c r="H4" s="26"/>
      <c r="I4" s="52">
        <f>F4*G4*H4</f>
        <v>0</v>
      </c>
      <c r="J4" s="15"/>
    </row>
    <row r="5" spans="1:10" ht="93.75" customHeight="1">
      <c r="A5" s="11" t="s">
        <v>122</v>
      </c>
      <c r="B5" s="16"/>
      <c r="C5" s="16"/>
      <c r="D5" s="53" t="e">
        <f>C5/B5</f>
        <v>#DIV/0!</v>
      </c>
      <c r="E5" s="54" t="e">
        <f>(D5-0.02)*B5</f>
        <v>#DIV/0!</v>
      </c>
      <c r="F5" s="25"/>
      <c r="G5" s="34"/>
      <c r="H5" s="26"/>
      <c r="I5" s="52">
        <f>F5*G5*H5</f>
        <v>0</v>
      </c>
      <c r="J5" s="15"/>
    </row>
    <row r="6" spans="1:10" ht="90" customHeight="1">
      <c r="A6" s="11" t="s">
        <v>123</v>
      </c>
      <c r="B6" s="85"/>
      <c r="C6" s="86"/>
      <c r="D6" s="86"/>
      <c r="E6" s="86"/>
      <c r="F6" s="86"/>
      <c r="G6" s="86"/>
      <c r="H6" s="86"/>
      <c r="I6" s="16">
        <v>0</v>
      </c>
      <c r="J6" s="15"/>
    </row>
    <row r="7" spans="1:10" ht="60.75" customHeight="1">
      <c r="A7" s="87" t="s">
        <v>159</v>
      </c>
      <c r="B7" s="88"/>
      <c r="C7" s="88"/>
      <c r="D7" s="88"/>
      <c r="E7" s="88"/>
      <c r="F7" s="88"/>
      <c r="G7" s="88"/>
      <c r="H7" s="88"/>
      <c r="I7" s="88"/>
    </row>
    <row r="9" spans="1:10">
      <c r="A9" s="39"/>
    </row>
  </sheetData>
  <mergeCells count="5">
    <mergeCell ref="A2:H2"/>
    <mergeCell ref="B1:H1"/>
    <mergeCell ref="I2:I3"/>
    <mergeCell ref="B6:H6"/>
    <mergeCell ref="A7:I7"/>
  </mergeCells>
  <phoneticPr fontId="37"/>
  <conditionalFormatting sqref="A4:H5 I4:I6 A6:B6">
    <cfRule type="expression" dxfId="8"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4808-136E-4CCA-82D4-A5901F32346C}">
  <sheetPr>
    <tabColor rgb="FF00B0F0"/>
    <pageSetUpPr fitToPage="1"/>
  </sheetPr>
  <dimension ref="A1:N55"/>
  <sheetViews>
    <sheetView view="pageBreakPreview" zoomScaleNormal="85" zoomScaleSheetLayoutView="100" workbookViewId="0"/>
  </sheetViews>
  <sheetFormatPr defaultColWidth="9" defaultRowHeight="13.5"/>
  <cols>
    <col min="1" max="1" width="47.75" style="6" customWidth="1"/>
    <col min="2" max="4" width="15.125" style="14" customWidth="1"/>
    <col min="5" max="5" width="23.25" style="14" customWidth="1"/>
    <col min="6" max="6" width="86"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166</v>
      </c>
      <c r="B1" s="12"/>
      <c r="C1" s="12"/>
      <c r="D1" s="12"/>
      <c r="E1" s="12"/>
      <c r="F1" s="5"/>
      <c r="G1" s="55">
        <v>46203</v>
      </c>
    </row>
    <row r="2" spans="1:14" ht="55.5" customHeight="1">
      <c r="A2" s="67" t="s">
        <v>160</v>
      </c>
      <c r="B2" s="68"/>
      <c r="C2" s="68"/>
      <c r="D2" s="68"/>
      <c r="E2" s="68"/>
      <c r="F2" s="68"/>
      <c r="G2" s="68"/>
      <c r="H2" s="38" t="s">
        <v>51</v>
      </c>
    </row>
    <row r="3" spans="1:14" ht="32.25" customHeight="1">
      <c r="A3" s="17" t="s">
        <v>50</v>
      </c>
      <c r="B3" s="18"/>
      <c r="C3" s="18"/>
      <c r="D3" s="18"/>
      <c r="E3" s="56" t="s">
        <v>143</v>
      </c>
      <c r="F3" s="17" t="s">
        <v>117</v>
      </c>
      <c r="G3" s="19">
        <f>SUM($G$10:$G$14)</f>
        <v>231000</v>
      </c>
      <c r="H3" s="45" t="s">
        <v>154</v>
      </c>
    </row>
    <row r="4" spans="1:14" ht="26.25" customHeight="1">
      <c r="A4" s="17" t="s">
        <v>161</v>
      </c>
      <c r="B4" s="18"/>
      <c r="C4" s="18"/>
      <c r="D4" s="58" t="s">
        <v>163</v>
      </c>
      <c r="E4" s="57" t="s">
        <v>144</v>
      </c>
      <c r="F4" s="37" t="s">
        <v>116</v>
      </c>
      <c r="G4" s="59">
        <v>0</v>
      </c>
      <c r="H4" s="51" t="s">
        <v>162</v>
      </c>
    </row>
    <row r="5" spans="1:14" ht="45.75" customHeight="1">
      <c r="A5" s="73" t="s">
        <v>167</v>
      </c>
      <c r="B5" s="73"/>
      <c r="C5" s="73"/>
      <c r="D5" s="73"/>
      <c r="E5" s="46"/>
      <c r="F5" s="37" t="s">
        <v>134</v>
      </c>
      <c r="G5" s="19">
        <f>ROUNDDOWN(G3-G4,-3)</f>
        <v>231000</v>
      </c>
      <c r="H5" s="45" t="s">
        <v>155</v>
      </c>
      <c r="I5" s="44" t="s">
        <v>149</v>
      </c>
      <c r="J5" s="44" t="s">
        <v>150</v>
      </c>
    </row>
    <row r="6" spans="1:14" ht="41.25" customHeight="1">
      <c r="A6" s="17" t="s">
        <v>135</v>
      </c>
      <c r="B6" s="18"/>
      <c r="C6" s="18"/>
      <c r="D6" s="18"/>
      <c r="E6" s="47" t="str">
        <f>IF(G5&gt;=G6,"○","×")</f>
        <v>○</v>
      </c>
      <c r="F6" s="17" t="s">
        <v>156</v>
      </c>
      <c r="G6" s="59">
        <v>228000</v>
      </c>
      <c r="H6" s="45" t="s">
        <v>158</v>
      </c>
    </row>
    <row r="7" spans="1:14" ht="26.25" customHeight="1">
      <c r="A7" s="17" t="s">
        <v>62</v>
      </c>
      <c r="B7" s="18"/>
      <c r="C7" s="18"/>
      <c r="D7" s="18"/>
      <c r="E7" s="48">
        <f>G6-G7</f>
        <v>228000</v>
      </c>
      <c r="F7" s="17" t="s">
        <v>115</v>
      </c>
      <c r="G7" s="19">
        <f>IF(ROUNDDOWN(G6-G5,-3)&lt;=0,0,ROUNDDOWN(G6-G5,-3))</f>
        <v>0</v>
      </c>
      <c r="H7" s="45" t="s">
        <v>157</v>
      </c>
    </row>
    <row r="8" spans="1:14" ht="41.25" customHeight="1">
      <c r="A8" s="41" t="s">
        <v>141</v>
      </c>
      <c r="B8" s="74" t="s">
        <v>168</v>
      </c>
      <c r="C8" s="75"/>
      <c r="D8" s="75"/>
      <c r="E8" s="76"/>
      <c r="F8" s="80" t="s">
        <v>128</v>
      </c>
      <c r="G8" s="80"/>
      <c r="H8" s="8"/>
    </row>
    <row r="9" spans="1:14" s="32" customFormat="1" ht="66" customHeight="1">
      <c r="A9" s="29" t="s">
        <v>110</v>
      </c>
      <c r="B9" s="30" t="s">
        <v>100</v>
      </c>
      <c r="C9" s="30" t="s">
        <v>111</v>
      </c>
      <c r="D9" s="30" t="s">
        <v>99</v>
      </c>
      <c r="E9" s="30" t="s">
        <v>113</v>
      </c>
      <c r="F9" s="71" t="s">
        <v>118</v>
      </c>
      <c r="G9" s="72"/>
      <c r="H9" s="31" t="s">
        <v>101</v>
      </c>
    </row>
    <row r="10" spans="1:14" ht="50.25" customHeight="1">
      <c r="A10" s="11" t="s">
        <v>138</v>
      </c>
      <c r="B10" s="27"/>
      <c r="C10" s="16"/>
      <c r="D10" s="36"/>
      <c r="E10" s="16"/>
      <c r="F10" s="11"/>
      <c r="G10" s="52">
        <f>B10*C10*D10</f>
        <v>0</v>
      </c>
      <c r="H10" s="15" t="s">
        <v>119</v>
      </c>
    </row>
    <row r="11" spans="1:14" ht="57" customHeight="1">
      <c r="A11" s="11" t="s">
        <v>139</v>
      </c>
      <c r="B11" s="60">
        <v>3</v>
      </c>
      <c r="C11" s="61">
        <v>6000</v>
      </c>
      <c r="D11" s="62">
        <v>2</v>
      </c>
      <c r="E11" s="61">
        <v>6000</v>
      </c>
      <c r="F11" s="11"/>
      <c r="G11" s="52">
        <f t="shared" ref="G11:G13" si="0">B11*C11*D11</f>
        <v>36000</v>
      </c>
      <c r="H11" s="15" t="s">
        <v>120</v>
      </c>
    </row>
    <row r="12" spans="1:14" ht="80.25" customHeight="1">
      <c r="A12" s="11" t="s">
        <v>169</v>
      </c>
      <c r="B12" s="27"/>
      <c r="C12" s="16"/>
      <c r="D12" s="36"/>
      <c r="E12" s="35"/>
      <c r="F12" s="11"/>
      <c r="G12" s="52">
        <f t="shared" si="0"/>
        <v>0</v>
      </c>
      <c r="H12" s="15" t="s">
        <v>126</v>
      </c>
    </row>
    <row r="13" spans="1:14" ht="41.25" customHeight="1">
      <c r="A13" s="11" t="s">
        <v>140</v>
      </c>
      <c r="B13" s="60">
        <v>3</v>
      </c>
      <c r="C13" s="61">
        <v>16250</v>
      </c>
      <c r="D13" s="63">
        <v>4</v>
      </c>
      <c r="E13" s="33"/>
      <c r="F13" s="11"/>
      <c r="G13" s="52">
        <f t="shared" si="0"/>
        <v>195000</v>
      </c>
      <c r="H13" s="15" t="s">
        <v>145</v>
      </c>
      <c r="I13" s="28">
        <v>1</v>
      </c>
      <c r="J13" s="28">
        <v>2</v>
      </c>
      <c r="K13" s="28">
        <v>3</v>
      </c>
      <c r="L13" s="28">
        <v>4</v>
      </c>
      <c r="M13" s="28"/>
      <c r="N13" s="28"/>
    </row>
    <row r="14" spans="1:14" ht="73.5" customHeight="1">
      <c r="A14" s="69"/>
      <c r="B14" s="70"/>
      <c r="C14" s="70"/>
      <c r="D14" s="70"/>
      <c r="E14" s="70"/>
      <c r="F14" s="42" t="s">
        <v>170</v>
      </c>
      <c r="G14" s="52">
        <f>'別紙（2.0％超部分算定シート）'!I4+'別紙（2.0％超部分算定シート）'!I5+'別紙（2.0％超部分算定シート）'!I6</f>
        <v>0</v>
      </c>
      <c r="H14" s="8" t="s">
        <v>177</v>
      </c>
    </row>
    <row r="15" spans="1:14" ht="55.5" customHeight="1">
      <c r="A15" s="89" t="s">
        <v>171</v>
      </c>
      <c r="B15" s="90"/>
      <c r="C15" s="90"/>
      <c r="D15" s="90"/>
      <c r="E15" s="90"/>
      <c r="F15" s="90"/>
      <c r="G15" s="91"/>
      <c r="H15" s="15"/>
    </row>
    <row r="16" spans="1:14" s="32" customFormat="1" ht="72.75" customHeight="1">
      <c r="A16" s="29" t="s">
        <v>114</v>
      </c>
      <c r="B16" s="30" t="s">
        <v>100</v>
      </c>
      <c r="C16" s="30" t="s">
        <v>136</v>
      </c>
      <c r="D16" s="30" t="s">
        <v>99</v>
      </c>
      <c r="E16" s="30" t="s">
        <v>113</v>
      </c>
      <c r="F16" s="71" t="s">
        <v>118</v>
      </c>
      <c r="G16" s="72"/>
      <c r="H16" s="31" t="s">
        <v>101</v>
      </c>
    </row>
    <row r="17" spans="1:14" ht="39.75" customHeight="1">
      <c r="A17" s="11" t="s">
        <v>138</v>
      </c>
      <c r="B17" s="27"/>
      <c r="C17" s="16"/>
      <c r="D17" s="36"/>
      <c r="E17" s="16"/>
      <c r="F17" s="11"/>
      <c r="G17" s="52">
        <f>B17*C17*D17</f>
        <v>0</v>
      </c>
      <c r="H17" s="15" t="s">
        <v>119</v>
      </c>
    </row>
    <row r="18" spans="1:14" ht="42.75" customHeight="1">
      <c r="A18" s="11" t="s">
        <v>139</v>
      </c>
      <c r="B18" s="60">
        <v>3</v>
      </c>
      <c r="C18" s="61">
        <v>6000</v>
      </c>
      <c r="D18" s="62">
        <v>2</v>
      </c>
      <c r="E18" s="61">
        <v>6000</v>
      </c>
      <c r="F18" s="11"/>
      <c r="G18" s="52">
        <f t="shared" ref="G18:G20" si="1">B18*C18*D18</f>
        <v>36000</v>
      </c>
      <c r="H18" s="15" t="s">
        <v>120</v>
      </c>
    </row>
    <row r="19" spans="1:14" ht="80.25" customHeight="1">
      <c r="A19" s="11" t="s">
        <v>169</v>
      </c>
      <c r="B19" s="27"/>
      <c r="C19" s="16"/>
      <c r="D19" s="36"/>
      <c r="E19" s="35"/>
      <c r="F19" s="11"/>
      <c r="G19" s="52">
        <f t="shared" si="1"/>
        <v>0</v>
      </c>
      <c r="H19" s="15" t="s">
        <v>126</v>
      </c>
    </row>
    <row r="20" spans="1:14" ht="41.25" customHeight="1">
      <c r="A20" s="11" t="s">
        <v>140</v>
      </c>
      <c r="B20" s="60">
        <v>3</v>
      </c>
      <c r="C20" s="61">
        <v>16250</v>
      </c>
      <c r="D20" s="63">
        <v>4</v>
      </c>
      <c r="E20" s="33"/>
      <c r="F20" s="11"/>
      <c r="G20" s="52">
        <f t="shared" si="1"/>
        <v>195000</v>
      </c>
      <c r="H20" s="15" t="s">
        <v>145</v>
      </c>
      <c r="I20" s="28">
        <v>1</v>
      </c>
      <c r="J20" s="28">
        <v>2</v>
      </c>
      <c r="K20" s="28">
        <v>3</v>
      </c>
      <c r="L20" s="28">
        <v>4</v>
      </c>
      <c r="M20" s="28"/>
      <c r="N20" s="28"/>
    </row>
    <row r="21" spans="1:14" s="32" customFormat="1" ht="72.75" customHeight="1">
      <c r="A21" s="29" t="s">
        <v>129</v>
      </c>
      <c r="B21" s="30" t="s">
        <v>100</v>
      </c>
      <c r="C21" s="30" t="s">
        <v>136</v>
      </c>
      <c r="D21" s="30" t="s">
        <v>99</v>
      </c>
      <c r="E21" s="30" t="s">
        <v>113</v>
      </c>
      <c r="F21" s="71" t="s">
        <v>118</v>
      </c>
      <c r="G21" s="72"/>
      <c r="H21" s="31" t="s">
        <v>101</v>
      </c>
    </row>
    <row r="22" spans="1:14" ht="39.75" customHeight="1">
      <c r="A22" s="11" t="s">
        <v>138</v>
      </c>
      <c r="B22" s="27"/>
      <c r="C22" s="16"/>
      <c r="D22" s="36"/>
      <c r="E22" s="16"/>
      <c r="F22" s="11"/>
      <c r="G22" s="52">
        <f>B22*C22*D22</f>
        <v>0</v>
      </c>
      <c r="H22" s="15" t="s">
        <v>119</v>
      </c>
    </row>
    <row r="23" spans="1:14" ht="47.25" customHeight="1">
      <c r="A23" s="11" t="s">
        <v>139</v>
      </c>
      <c r="B23" s="27"/>
      <c r="C23" s="16"/>
      <c r="D23" s="36"/>
      <c r="E23" s="16"/>
      <c r="F23" s="11"/>
      <c r="G23" s="52">
        <f t="shared" ref="G23:G25" si="2">B23*C23*D23</f>
        <v>0</v>
      </c>
      <c r="H23" s="15" t="s">
        <v>120</v>
      </c>
    </row>
    <row r="24" spans="1:14" ht="80.25" customHeight="1">
      <c r="A24" s="11" t="s">
        <v>169</v>
      </c>
      <c r="B24" s="27"/>
      <c r="C24" s="16"/>
      <c r="D24" s="36"/>
      <c r="E24" s="35"/>
      <c r="F24" s="11"/>
      <c r="G24" s="52">
        <f t="shared" si="2"/>
        <v>0</v>
      </c>
      <c r="H24" s="15" t="s">
        <v>126</v>
      </c>
    </row>
    <row r="25" spans="1:14" ht="41.25" customHeight="1">
      <c r="A25" s="11" t="s">
        <v>140</v>
      </c>
      <c r="B25" s="27"/>
      <c r="C25" s="16"/>
      <c r="D25" s="49"/>
      <c r="E25" s="33"/>
      <c r="F25" s="11"/>
      <c r="G25" s="52">
        <f t="shared" si="2"/>
        <v>0</v>
      </c>
      <c r="H25" s="15" t="s">
        <v>145</v>
      </c>
      <c r="I25" s="28">
        <v>1</v>
      </c>
      <c r="J25" s="28">
        <v>2</v>
      </c>
      <c r="K25" s="28">
        <v>3</v>
      </c>
      <c r="L25" s="28">
        <v>4</v>
      </c>
      <c r="M25" s="28"/>
      <c r="N25" s="28"/>
    </row>
    <row r="26" spans="1:14" s="32" customFormat="1" ht="72.75" customHeight="1">
      <c r="A26" s="29" t="s">
        <v>130</v>
      </c>
      <c r="B26" s="30" t="s">
        <v>100</v>
      </c>
      <c r="C26" s="30" t="s">
        <v>136</v>
      </c>
      <c r="D26" s="30" t="s">
        <v>99</v>
      </c>
      <c r="E26" s="30" t="s">
        <v>113</v>
      </c>
      <c r="F26" s="71" t="s">
        <v>118</v>
      </c>
      <c r="G26" s="72"/>
      <c r="H26" s="31" t="s">
        <v>101</v>
      </c>
    </row>
    <row r="27" spans="1:14" ht="50.25" customHeight="1">
      <c r="A27" s="11" t="s">
        <v>138</v>
      </c>
      <c r="B27" s="27"/>
      <c r="C27" s="16"/>
      <c r="D27" s="36"/>
      <c r="E27" s="16"/>
      <c r="F27" s="11"/>
      <c r="G27" s="52">
        <f>B27*C27*D27</f>
        <v>0</v>
      </c>
      <c r="H27" s="15" t="s">
        <v>119</v>
      </c>
    </row>
    <row r="28" spans="1:14" ht="57" customHeight="1">
      <c r="A28" s="11" t="s">
        <v>139</v>
      </c>
      <c r="B28" s="27"/>
      <c r="C28" s="16"/>
      <c r="D28" s="36"/>
      <c r="E28" s="16"/>
      <c r="F28" s="11"/>
      <c r="G28" s="52">
        <f t="shared" ref="G28:G30" si="3">B28*C28*D28</f>
        <v>0</v>
      </c>
      <c r="H28" s="15" t="s">
        <v>120</v>
      </c>
    </row>
    <row r="29" spans="1:14" ht="80.25" customHeight="1">
      <c r="A29" s="11" t="s">
        <v>169</v>
      </c>
      <c r="B29" s="27"/>
      <c r="C29" s="16"/>
      <c r="D29" s="36"/>
      <c r="E29" s="35"/>
      <c r="F29" s="11"/>
      <c r="G29" s="52">
        <f t="shared" si="3"/>
        <v>0</v>
      </c>
      <c r="H29" s="15" t="s">
        <v>126</v>
      </c>
    </row>
    <row r="30" spans="1:14" ht="41.25" customHeight="1">
      <c r="A30" s="11" t="s">
        <v>140</v>
      </c>
      <c r="B30" s="27"/>
      <c r="C30" s="16"/>
      <c r="D30" s="49"/>
      <c r="E30" s="33"/>
      <c r="F30" s="11"/>
      <c r="G30" s="52">
        <f t="shared" si="3"/>
        <v>0</v>
      </c>
      <c r="H30" s="15" t="s">
        <v>145</v>
      </c>
      <c r="I30" s="28">
        <v>1</v>
      </c>
      <c r="J30" s="28">
        <v>2</v>
      </c>
      <c r="K30" s="28">
        <v>3</v>
      </c>
      <c r="L30" s="28">
        <v>4</v>
      </c>
      <c r="M30" s="28"/>
      <c r="N30" s="28"/>
    </row>
    <row r="31" spans="1:14" s="32" customFormat="1" ht="72.75" customHeight="1">
      <c r="A31" s="29" t="s">
        <v>172</v>
      </c>
      <c r="B31" s="30" t="s">
        <v>100</v>
      </c>
      <c r="C31" s="30" t="s">
        <v>136</v>
      </c>
      <c r="D31" s="30" t="s">
        <v>99</v>
      </c>
      <c r="E31" s="30" t="s">
        <v>113</v>
      </c>
      <c r="F31" s="71" t="s">
        <v>118</v>
      </c>
      <c r="G31" s="72"/>
      <c r="H31" s="31" t="s">
        <v>101</v>
      </c>
    </row>
    <row r="32" spans="1:14" ht="50.25" customHeight="1">
      <c r="A32" s="11" t="s">
        <v>138</v>
      </c>
      <c r="B32" s="27"/>
      <c r="C32" s="16"/>
      <c r="D32" s="36"/>
      <c r="E32" s="16"/>
      <c r="F32" s="11"/>
      <c r="G32" s="52">
        <f>B32*C32*D32</f>
        <v>0</v>
      </c>
      <c r="H32" s="15" t="s">
        <v>119</v>
      </c>
    </row>
    <row r="33" spans="1:14" ht="57" customHeight="1">
      <c r="A33" s="11" t="s">
        <v>139</v>
      </c>
      <c r="B33" s="27"/>
      <c r="C33" s="16"/>
      <c r="D33" s="36"/>
      <c r="E33" s="16"/>
      <c r="F33" s="11"/>
      <c r="G33" s="52">
        <f t="shared" ref="G33:G35" si="4">B33*C33*D33</f>
        <v>0</v>
      </c>
      <c r="H33" s="15" t="s">
        <v>120</v>
      </c>
    </row>
    <row r="34" spans="1:14" ht="80.25" customHeight="1">
      <c r="A34" s="11" t="s">
        <v>169</v>
      </c>
      <c r="B34" s="27"/>
      <c r="C34" s="16"/>
      <c r="D34" s="36"/>
      <c r="E34" s="35"/>
      <c r="F34" s="11"/>
      <c r="G34" s="52">
        <f t="shared" si="4"/>
        <v>0</v>
      </c>
      <c r="H34" s="15" t="s">
        <v>126</v>
      </c>
    </row>
    <row r="35" spans="1:14" ht="41.25" customHeight="1">
      <c r="A35" s="11" t="s">
        <v>140</v>
      </c>
      <c r="B35" s="27"/>
      <c r="C35" s="16"/>
      <c r="D35" s="49"/>
      <c r="E35" s="33"/>
      <c r="F35" s="11"/>
      <c r="G35" s="52">
        <f t="shared" si="4"/>
        <v>0</v>
      </c>
      <c r="H35" s="15" t="s">
        <v>145</v>
      </c>
      <c r="I35" s="28">
        <v>1</v>
      </c>
      <c r="J35" s="28">
        <v>2</v>
      </c>
      <c r="K35" s="28">
        <v>3</v>
      </c>
      <c r="L35" s="28">
        <v>4</v>
      </c>
      <c r="M35" s="28"/>
      <c r="N35" s="28"/>
    </row>
    <row r="36" spans="1:14" s="32" customFormat="1" ht="72.75" customHeight="1">
      <c r="A36" s="29" t="s">
        <v>173</v>
      </c>
      <c r="B36" s="30" t="s">
        <v>100</v>
      </c>
      <c r="C36" s="30" t="s">
        <v>136</v>
      </c>
      <c r="D36" s="30" t="s">
        <v>99</v>
      </c>
      <c r="E36" s="30" t="s">
        <v>113</v>
      </c>
      <c r="F36" s="71" t="s">
        <v>118</v>
      </c>
      <c r="G36" s="72"/>
      <c r="H36" s="31" t="s">
        <v>101</v>
      </c>
    </row>
    <row r="37" spans="1:14" ht="50.25" customHeight="1">
      <c r="A37" s="11" t="s">
        <v>138</v>
      </c>
      <c r="B37" s="27"/>
      <c r="C37" s="16"/>
      <c r="D37" s="36"/>
      <c r="E37" s="16"/>
      <c r="F37" s="11"/>
      <c r="G37" s="52">
        <f>B37*C37*D37</f>
        <v>0</v>
      </c>
      <c r="H37" s="15" t="s">
        <v>119</v>
      </c>
    </row>
    <row r="38" spans="1:14" ht="57" customHeight="1">
      <c r="A38" s="11" t="s">
        <v>139</v>
      </c>
      <c r="B38" s="27"/>
      <c r="C38" s="16"/>
      <c r="D38" s="36"/>
      <c r="E38" s="16"/>
      <c r="F38" s="11"/>
      <c r="G38" s="52">
        <f t="shared" ref="G38:G40" si="5">B38*C38*D38</f>
        <v>0</v>
      </c>
      <c r="H38" s="15" t="s">
        <v>120</v>
      </c>
    </row>
    <row r="39" spans="1:14" ht="80.25" customHeight="1">
      <c r="A39" s="11" t="s">
        <v>169</v>
      </c>
      <c r="B39" s="27"/>
      <c r="C39" s="16"/>
      <c r="D39" s="36"/>
      <c r="E39" s="35"/>
      <c r="F39" s="11"/>
      <c r="G39" s="52">
        <f t="shared" si="5"/>
        <v>0</v>
      </c>
      <c r="H39" s="15" t="s">
        <v>126</v>
      </c>
    </row>
    <row r="40" spans="1:14" ht="41.25" customHeight="1">
      <c r="A40" s="11" t="s">
        <v>140</v>
      </c>
      <c r="B40" s="27"/>
      <c r="C40" s="16"/>
      <c r="D40" s="49"/>
      <c r="E40" s="33"/>
      <c r="F40" s="11"/>
      <c r="G40" s="52">
        <f t="shared" si="5"/>
        <v>0</v>
      </c>
      <c r="H40" s="15" t="s">
        <v>145</v>
      </c>
      <c r="I40" s="28">
        <v>1</v>
      </c>
      <c r="J40" s="28">
        <v>2</v>
      </c>
      <c r="K40" s="28">
        <v>3</v>
      </c>
      <c r="L40" s="28">
        <v>4</v>
      </c>
      <c r="M40" s="28"/>
      <c r="N40" s="28"/>
    </row>
    <row r="41" spans="1:14" s="32" customFormat="1" ht="72.75" customHeight="1">
      <c r="A41" s="29" t="s">
        <v>174</v>
      </c>
      <c r="B41" s="30" t="s">
        <v>100</v>
      </c>
      <c r="C41" s="30" t="s">
        <v>136</v>
      </c>
      <c r="D41" s="30" t="s">
        <v>99</v>
      </c>
      <c r="E41" s="30" t="s">
        <v>113</v>
      </c>
      <c r="F41" s="71" t="s">
        <v>118</v>
      </c>
      <c r="G41" s="72"/>
      <c r="H41" s="31" t="s">
        <v>101</v>
      </c>
    </row>
    <row r="42" spans="1:14" ht="50.25" customHeight="1">
      <c r="A42" s="11" t="s">
        <v>138</v>
      </c>
      <c r="B42" s="27"/>
      <c r="C42" s="16"/>
      <c r="D42" s="36"/>
      <c r="E42" s="16"/>
      <c r="F42" s="11"/>
      <c r="G42" s="52">
        <f>B42*C42*D42</f>
        <v>0</v>
      </c>
      <c r="H42" s="15" t="s">
        <v>119</v>
      </c>
    </row>
    <row r="43" spans="1:14" ht="57" customHeight="1">
      <c r="A43" s="11" t="s">
        <v>139</v>
      </c>
      <c r="B43" s="27"/>
      <c r="C43" s="16"/>
      <c r="D43" s="36"/>
      <c r="E43" s="16"/>
      <c r="F43" s="11"/>
      <c r="G43" s="52">
        <f t="shared" ref="G43:G45" si="6">B43*C43*D43</f>
        <v>0</v>
      </c>
      <c r="H43" s="15" t="s">
        <v>120</v>
      </c>
    </row>
    <row r="44" spans="1:14" ht="80.25" customHeight="1">
      <c r="A44" s="11" t="s">
        <v>169</v>
      </c>
      <c r="B44" s="27"/>
      <c r="C44" s="16"/>
      <c r="D44" s="36"/>
      <c r="E44" s="35"/>
      <c r="F44" s="11"/>
      <c r="G44" s="52">
        <f t="shared" si="6"/>
        <v>0</v>
      </c>
      <c r="H44" s="15" t="s">
        <v>126</v>
      </c>
    </row>
    <row r="45" spans="1:14" ht="41.25" customHeight="1">
      <c r="A45" s="11" t="s">
        <v>140</v>
      </c>
      <c r="B45" s="27"/>
      <c r="C45" s="16"/>
      <c r="D45" s="49"/>
      <c r="E45" s="33"/>
      <c r="F45" s="11"/>
      <c r="G45" s="52">
        <f t="shared" si="6"/>
        <v>0</v>
      </c>
      <c r="H45" s="15" t="s">
        <v>145</v>
      </c>
      <c r="I45" s="28">
        <v>1</v>
      </c>
      <c r="J45" s="28">
        <v>2</v>
      </c>
      <c r="K45" s="28">
        <v>3</v>
      </c>
      <c r="L45" s="28">
        <v>4</v>
      </c>
      <c r="M45" s="28"/>
      <c r="N45" s="28"/>
    </row>
    <row r="46" spans="1:14" s="32" customFormat="1" ht="72.75" customHeight="1">
      <c r="A46" s="29" t="s">
        <v>175</v>
      </c>
      <c r="B46" s="30" t="s">
        <v>100</v>
      </c>
      <c r="C46" s="30" t="s">
        <v>136</v>
      </c>
      <c r="D46" s="30" t="s">
        <v>99</v>
      </c>
      <c r="E46" s="30" t="s">
        <v>113</v>
      </c>
      <c r="F46" s="71" t="s">
        <v>118</v>
      </c>
      <c r="G46" s="72"/>
      <c r="H46" s="31" t="s">
        <v>101</v>
      </c>
    </row>
    <row r="47" spans="1:14" ht="50.25" customHeight="1">
      <c r="A47" s="11" t="s">
        <v>138</v>
      </c>
      <c r="B47" s="27"/>
      <c r="C47" s="16"/>
      <c r="D47" s="36"/>
      <c r="E47" s="16"/>
      <c r="F47" s="11"/>
      <c r="G47" s="52">
        <f>B47*C47*D47</f>
        <v>0</v>
      </c>
      <c r="H47" s="15" t="s">
        <v>119</v>
      </c>
    </row>
    <row r="48" spans="1:14" ht="57" customHeight="1">
      <c r="A48" s="11" t="s">
        <v>139</v>
      </c>
      <c r="B48" s="27"/>
      <c r="C48" s="16"/>
      <c r="D48" s="36"/>
      <c r="E48" s="16"/>
      <c r="F48" s="11"/>
      <c r="G48" s="52">
        <f t="shared" ref="G48:G50" si="7">B48*C48*D48</f>
        <v>0</v>
      </c>
      <c r="H48" s="15" t="s">
        <v>120</v>
      </c>
    </row>
    <row r="49" spans="1:14" ht="80.25" customHeight="1">
      <c r="A49" s="11" t="s">
        <v>169</v>
      </c>
      <c r="B49" s="27"/>
      <c r="C49" s="16"/>
      <c r="D49" s="36"/>
      <c r="E49" s="35"/>
      <c r="F49" s="11"/>
      <c r="G49" s="52">
        <f t="shared" si="7"/>
        <v>0</v>
      </c>
      <c r="H49" s="15" t="s">
        <v>126</v>
      </c>
    </row>
    <row r="50" spans="1:14" ht="41.25" customHeight="1">
      <c r="A50" s="11" t="s">
        <v>140</v>
      </c>
      <c r="B50" s="27"/>
      <c r="C50" s="16"/>
      <c r="D50" s="49"/>
      <c r="E50" s="33"/>
      <c r="F50" s="11"/>
      <c r="G50" s="52">
        <f t="shared" si="7"/>
        <v>0</v>
      </c>
      <c r="H50" s="15" t="s">
        <v>145</v>
      </c>
      <c r="I50" s="28">
        <v>1</v>
      </c>
      <c r="J50" s="28">
        <v>2</v>
      </c>
      <c r="K50" s="28">
        <v>3</v>
      </c>
      <c r="L50" s="28">
        <v>4</v>
      </c>
      <c r="M50" s="28"/>
      <c r="N50" s="28"/>
    </row>
    <row r="51" spans="1:14" s="32" customFormat="1" ht="96" customHeight="1">
      <c r="A51" s="29" t="s">
        <v>176</v>
      </c>
      <c r="B51" s="30" t="s">
        <v>100</v>
      </c>
      <c r="C51" s="30" t="s">
        <v>136</v>
      </c>
      <c r="D51" s="30" t="s">
        <v>99</v>
      </c>
      <c r="E51" s="30" t="s">
        <v>113</v>
      </c>
      <c r="F51" s="71" t="s">
        <v>118</v>
      </c>
      <c r="G51" s="72"/>
      <c r="H51" s="31" t="s">
        <v>101</v>
      </c>
    </row>
    <row r="52" spans="1:14" ht="50.25" customHeight="1">
      <c r="A52" s="11" t="s">
        <v>138</v>
      </c>
      <c r="B52" s="27"/>
      <c r="C52" s="16"/>
      <c r="D52" s="36"/>
      <c r="E52" s="16"/>
      <c r="F52" s="11"/>
      <c r="G52" s="52">
        <f>B52*C52*D52</f>
        <v>0</v>
      </c>
      <c r="H52" s="15" t="s">
        <v>119</v>
      </c>
    </row>
    <row r="53" spans="1:14" ht="57" customHeight="1">
      <c r="A53" s="11" t="s">
        <v>139</v>
      </c>
      <c r="B53" s="27"/>
      <c r="C53" s="16"/>
      <c r="D53" s="36"/>
      <c r="E53" s="16"/>
      <c r="F53" s="11"/>
      <c r="G53" s="52">
        <f t="shared" ref="G53:G55" si="8">B53*C53*D53</f>
        <v>0</v>
      </c>
      <c r="H53" s="15" t="s">
        <v>120</v>
      </c>
    </row>
    <row r="54" spans="1:14" ht="80.25" customHeight="1">
      <c r="A54" s="11" t="s">
        <v>169</v>
      </c>
      <c r="B54" s="27"/>
      <c r="C54" s="16"/>
      <c r="D54" s="36"/>
      <c r="E54" s="35"/>
      <c r="F54" s="11"/>
      <c r="G54" s="52">
        <f t="shared" si="8"/>
        <v>0</v>
      </c>
      <c r="H54" s="15" t="s">
        <v>126</v>
      </c>
    </row>
    <row r="55" spans="1:14" ht="41.25" customHeight="1">
      <c r="A55" s="11" t="s">
        <v>140</v>
      </c>
      <c r="B55" s="27"/>
      <c r="C55" s="16"/>
      <c r="D55" s="49"/>
      <c r="E55" s="33"/>
      <c r="F55" s="11"/>
      <c r="G55" s="52">
        <f t="shared" si="8"/>
        <v>0</v>
      </c>
      <c r="H55" s="15" t="s">
        <v>145</v>
      </c>
      <c r="I55" s="28">
        <v>1</v>
      </c>
      <c r="J55" s="28">
        <v>2</v>
      </c>
      <c r="K55" s="28">
        <v>3</v>
      </c>
      <c r="L55" s="28">
        <v>4</v>
      </c>
      <c r="M55" s="28"/>
      <c r="N55" s="28"/>
    </row>
  </sheetData>
  <mergeCells count="15">
    <mergeCell ref="A14:E14"/>
    <mergeCell ref="A2:G2"/>
    <mergeCell ref="A5:D5"/>
    <mergeCell ref="B8:E8"/>
    <mergeCell ref="F8:G8"/>
    <mergeCell ref="F9:G9"/>
    <mergeCell ref="F41:G41"/>
    <mergeCell ref="F46:G46"/>
    <mergeCell ref="F51:G51"/>
    <mergeCell ref="A15:G15"/>
    <mergeCell ref="F16:G16"/>
    <mergeCell ref="F21:G21"/>
    <mergeCell ref="F26:G26"/>
    <mergeCell ref="F31:G31"/>
    <mergeCell ref="F36:G36"/>
  </mergeCells>
  <phoneticPr fontId="37"/>
  <conditionalFormatting sqref="A10:A15">
    <cfRule type="expression" dxfId="7" priority="3">
      <formula>#REF!="×"</formula>
    </cfRule>
  </conditionalFormatting>
  <conditionalFormatting sqref="A17:A20 A22:A25 A27:A30 A32:A35 A37:A40 A42:A45 A47:A50 A52:A55">
    <cfRule type="expression" dxfId="6" priority="1">
      <formula>#REF!="×"</formula>
    </cfRule>
  </conditionalFormatting>
  <conditionalFormatting sqref="B10:E11 F10:G12 B12:D12 B13:F13 G13:G14 B17:E18 F17:G20 B19:D19 B20:E20 B22:E23 F22:G25 B24:D24 B25:E25 B27:E28 F27:G30 B29:D29 B30:E30 B32:E33 F32:G35 B34:D34 B35:E35 B37:E38 F37:G40 B39:D39 B40:E40 B42:E43 F42:G45 B44:D44 B45:E45 B47:E48 F47:G50 B49:D49 B50:E50 B52:E53 F52:G55 B54:D54 B55:E55">
    <cfRule type="expression" dxfId="5" priority="4">
      <formula>#REF!="×"</formula>
    </cfRule>
  </conditionalFormatting>
  <conditionalFormatting sqref="F14">
    <cfRule type="expression" dxfId="4" priority="2">
      <formula>#REF!="×"</formula>
    </cfRule>
  </conditionalFormatting>
  <dataValidations count="2">
    <dataValidation type="list" allowBlank="1" showInputMessage="1" showErrorMessage="1" sqref="E5" xr:uid="{03D1BE9F-F8E3-4A67-97B3-EDBBB01C239C}">
      <formula1>$I$5:$J$5</formula1>
    </dataValidation>
    <dataValidation type="list" allowBlank="1" showInputMessage="1" showErrorMessage="1" sqref="D13 D55 D50 D45 D40 D35 D30 D25 D20" xr:uid="{D2483509-C2D5-49CB-BCD8-63736CDD0AF6}">
      <formula1>$I$13:$N$13</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2" t="s">
        <v>98</v>
      </c>
      <c r="D1" s="20" t="s">
        <v>63</v>
      </c>
      <c r="E1" s="9" t="s">
        <v>52</v>
      </c>
      <c r="F1" s="11" t="s">
        <v>59</v>
      </c>
      <c r="G1" s="11" t="s">
        <v>58</v>
      </c>
      <c r="H1" s="11" t="s">
        <v>60</v>
      </c>
      <c r="I1" s="11" t="s">
        <v>102</v>
      </c>
      <c r="J1" s="20" t="s">
        <v>64</v>
      </c>
      <c r="K1" s="9" t="s">
        <v>52</v>
      </c>
      <c r="L1" s="11" t="s">
        <v>59</v>
      </c>
      <c r="M1" s="11" t="s">
        <v>58</v>
      </c>
      <c r="N1" s="11" t="s">
        <v>60</v>
      </c>
      <c r="O1" s="11" t="s">
        <v>102</v>
      </c>
      <c r="P1" s="20" t="s">
        <v>65</v>
      </c>
      <c r="Q1" s="9" t="s">
        <v>52</v>
      </c>
      <c r="R1" s="11" t="s">
        <v>59</v>
      </c>
      <c r="S1" s="11" t="s">
        <v>58</v>
      </c>
      <c r="T1" s="11" t="s">
        <v>60</v>
      </c>
      <c r="U1" s="11" t="s">
        <v>102</v>
      </c>
      <c r="V1" s="20" t="s">
        <v>66</v>
      </c>
      <c r="W1" s="9" t="s">
        <v>52</v>
      </c>
      <c r="X1" s="11" t="s">
        <v>59</v>
      </c>
      <c r="Y1" s="11" t="s">
        <v>58</v>
      </c>
      <c r="Z1" s="11" t="s">
        <v>60</v>
      </c>
      <c r="AA1" s="11" t="s">
        <v>102</v>
      </c>
      <c r="AB1" s="20" t="s">
        <v>67</v>
      </c>
      <c r="AC1" s="9" t="s">
        <v>52</v>
      </c>
      <c r="AD1" s="11" t="s">
        <v>59</v>
      </c>
      <c r="AE1" s="11" t="s">
        <v>58</v>
      </c>
      <c r="AF1" s="11" t="s">
        <v>60</v>
      </c>
      <c r="AG1" s="11" t="s">
        <v>102</v>
      </c>
      <c r="AH1" s="20" t="s">
        <v>68</v>
      </c>
      <c r="AI1" s="9" t="s">
        <v>52</v>
      </c>
      <c r="AJ1" s="11" t="s">
        <v>59</v>
      </c>
      <c r="AK1" s="11" t="s">
        <v>58</v>
      </c>
      <c r="AL1" s="11" t="s">
        <v>60</v>
      </c>
      <c r="AM1" s="11" t="s">
        <v>102</v>
      </c>
      <c r="AN1" s="20" t="s">
        <v>69</v>
      </c>
      <c r="AO1" s="9" t="s">
        <v>52</v>
      </c>
      <c r="AP1" s="11" t="s">
        <v>59</v>
      </c>
      <c r="AQ1" s="11" t="s">
        <v>58</v>
      </c>
      <c r="AR1" s="11" t="s">
        <v>60</v>
      </c>
      <c r="AS1" s="11" t="s">
        <v>102</v>
      </c>
      <c r="AT1" s="20" t="s">
        <v>70</v>
      </c>
      <c r="AU1" s="9" t="s">
        <v>52</v>
      </c>
      <c r="AV1" s="11" t="s">
        <v>59</v>
      </c>
      <c r="AW1" s="11" t="s">
        <v>58</v>
      </c>
      <c r="AX1" s="11" t="s">
        <v>60</v>
      </c>
      <c r="AY1" s="11" t="s">
        <v>102</v>
      </c>
      <c r="AZ1" s="20" t="s">
        <v>71</v>
      </c>
      <c r="BA1" s="9" t="s">
        <v>52</v>
      </c>
      <c r="BB1" s="11" t="s">
        <v>59</v>
      </c>
      <c r="BC1" s="11" t="s">
        <v>58</v>
      </c>
      <c r="BD1" s="11" t="s">
        <v>60</v>
      </c>
      <c r="BE1" s="11" t="s">
        <v>102</v>
      </c>
      <c r="BF1" s="20" t="s">
        <v>72</v>
      </c>
      <c r="BG1" s="9" t="s">
        <v>52</v>
      </c>
      <c r="BH1" s="11" t="s">
        <v>59</v>
      </c>
      <c r="BI1" s="11" t="s">
        <v>58</v>
      </c>
      <c r="BJ1" s="11" t="s">
        <v>60</v>
      </c>
      <c r="BK1" s="11" t="s">
        <v>102</v>
      </c>
      <c r="BL1" s="20" t="s">
        <v>73</v>
      </c>
      <c r="BM1" s="9" t="s">
        <v>52</v>
      </c>
      <c r="BN1" s="11" t="s">
        <v>59</v>
      </c>
      <c r="BO1" s="11" t="s">
        <v>58</v>
      </c>
      <c r="BP1" s="11" t="s">
        <v>60</v>
      </c>
      <c r="BQ1" s="11" t="s">
        <v>102</v>
      </c>
      <c r="BR1" s="20" t="s">
        <v>74</v>
      </c>
      <c r="BS1" s="9" t="s">
        <v>52</v>
      </c>
      <c r="BT1" s="11" t="s">
        <v>59</v>
      </c>
      <c r="BU1" s="11" t="s">
        <v>58</v>
      </c>
      <c r="BV1" s="11" t="s">
        <v>60</v>
      </c>
      <c r="BW1" s="11" t="s">
        <v>102</v>
      </c>
      <c r="BX1" s="20" t="s">
        <v>75</v>
      </c>
      <c r="BY1" s="9" t="s">
        <v>52</v>
      </c>
      <c r="BZ1" s="11" t="s">
        <v>59</v>
      </c>
      <c r="CA1" s="11" t="s">
        <v>58</v>
      </c>
      <c r="CB1" s="11" t="s">
        <v>60</v>
      </c>
      <c r="CC1" s="11" t="s">
        <v>102</v>
      </c>
      <c r="CD1" s="20" t="s">
        <v>76</v>
      </c>
      <c r="CE1" s="9" t="s">
        <v>52</v>
      </c>
      <c r="CF1" s="11" t="s">
        <v>59</v>
      </c>
      <c r="CG1" s="11" t="s">
        <v>58</v>
      </c>
      <c r="CH1" s="11" t="s">
        <v>60</v>
      </c>
      <c r="CI1" s="11" t="s">
        <v>102</v>
      </c>
      <c r="CJ1" s="20" t="s">
        <v>77</v>
      </c>
      <c r="CK1" s="9" t="s">
        <v>52</v>
      </c>
      <c r="CL1" s="11" t="s">
        <v>59</v>
      </c>
      <c r="CM1" s="11" t="s">
        <v>58</v>
      </c>
      <c r="CN1" s="11" t="s">
        <v>60</v>
      </c>
      <c r="CO1" s="11" t="s">
        <v>102</v>
      </c>
      <c r="CP1" s="20" t="s">
        <v>78</v>
      </c>
      <c r="CQ1" s="9" t="s">
        <v>52</v>
      </c>
      <c r="CR1" s="11" t="s">
        <v>59</v>
      </c>
      <c r="CS1" s="11" t="s">
        <v>58</v>
      </c>
      <c r="CT1" s="11" t="s">
        <v>60</v>
      </c>
      <c r="CU1" s="11" t="s">
        <v>102</v>
      </c>
      <c r="CV1" s="20" t="s">
        <v>79</v>
      </c>
      <c r="CW1" s="9" t="s">
        <v>52</v>
      </c>
      <c r="CX1" s="11" t="s">
        <v>59</v>
      </c>
      <c r="CY1" s="11" t="s">
        <v>58</v>
      </c>
      <c r="CZ1" s="11" t="s">
        <v>60</v>
      </c>
      <c r="DA1" s="11" t="s">
        <v>102</v>
      </c>
      <c r="DB1" s="20" t="s">
        <v>80</v>
      </c>
      <c r="DC1" s="9" t="s">
        <v>52</v>
      </c>
      <c r="DD1" s="11" t="s">
        <v>59</v>
      </c>
      <c r="DE1" s="11" t="s">
        <v>58</v>
      </c>
      <c r="DF1" s="11" t="s">
        <v>60</v>
      </c>
      <c r="DG1" s="11" t="s">
        <v>102</v>
      </c>
      <c r="DH1" s="20" t="s">
        <v>81</v>
      </c>
      <c r="DI1" s="9" t="s">
        <v>52</v>
      </c>
      <c r="DJ1" s="11" t="s">
        <v>59</v>
      </c>
      <c r="DK1" s="11" t="s">
        <v>58</v>
      </c>
      <c r="DL1" s="11" t="s">
        <v>60</v>
      </c>
      <c r="DM1" s="11" t="s">
        <v>102</v>
      </c>
      <c r="DN1" s="20" t="s">
        <v>82</v>
      </c>
      <c r="DO1" s="9" t="s">
        <v>52</v>
      </c>
      <c r="DP1" s="11" t="s">
        <v>59</v>
      </c>
      <c r="DQ1" s="11" t="s">
        <v>58</v>
      </c>
      <c r="DR1" s="11" t="s">
        <v>60</v>
      </c>
      <c r="DS1" s="11" t="s">
        <v>61</v>
      </c>
      <c r="DT1" s="20" t="s">
        <v>83</v>
      </c>
      <c r="DU1" s="9" t="s">
        <v>52</v>
      </c>
      <c r="DV1" s="11" t="s">
        <v>59</v>
      </c>
      <c r="DW1" s="11" t="s">
        <v>58</v>
      </c>
      <c r="DX1" s="11" t="s">
        <v>60</v>
      </c>
      <c r="DY1" s="11" t="s">
        <v>61</v>
      </c>
      <c r="DZ1" s="20" t="s">
        <v>84</v>
      </c>
      <c r="EA1" s="9" t="s">
        <v>52</v>
      </c>
      <c r="EB1" s="11" t="s">
        <v>59</v>
      </c>
      <c r="EC1" s="11" t="s">
        <v>58</v>
      </c>
      <c r="ED1" s="11" t="s">
        <v>60</v>
      </c>
      <c r="EE1" s="11" t="s">
        <v>61</v>
      </c>
      <c r="EF1" s="20" t="s">
        <v>85</v>
      </c>
      <c r="EG1" s="9" t="s">
        <v>52</v>
      </c>
      <c r="EH1" s="11" t="s">
        <v>59</v>
      </c>
      <c r="EI1" s="11" t="s">
        <v>58</v>
      </c>
      <c r="EJ1" s="11" t="s">
        <v>60</v>
      </c>
      <c r="EK1" s="11" t="s">
        <v>61</v>
      </c>
      <c r="EL1" s="20" t="s">
        <v>86</v>
      </c>
      <c r="EM1" s="9" t="s">
        <v>52</v>
      </c>
      <c r="EN1" s="11" t="s">
        <v>59</v>
      </c>
      <c r="EO1" s="11" t="s">
        <v>58</v>
      </c>
      <c r="EP1" s="11" t="s">
        <v>60</v>
      </c>
      <c r="EQ1" s="11" t="s">
        <v>61</v>
      </c>
      <c r="ER1" s="20" t="s">
        <v>87</v>
      </c>
      <c r="ES1" s="9" t="s">
        <v>52</v>
      </c>
      <c r="ET1" s="11" t="s">
        <v>59</v>
      </c>
      <c r="EU1" s="11" t="s">
        <v>58</v>
      </c>
      <c r="EV1" s="11" t="s">
        <v>60</v>
      </c>
      <c r="EW1" s="11" t="s">
        <v>61</v>
      </c>
      <c r="EX1" s="20" t="s">
        <v>88</v>
      </c>
      <c r="EY1" s="9" t="s">
        <v>52</v>
      </c>
      <c r="EZ1" s="11" t="s">
        <v>59</v>
      </c>
      <c r="FA1" s="11" t="s">
        <v>58</v>
      </c>
      <c r="FB1" s="11" t="s">
        <v>60</v>
      </c>
      <c r="FC1" s="11" t="s">
        <v>61</v>
      </c>
      <c r="FD1" s="20" t="s">
        <v>89</v>
      </c>
      <c r="FE1" s="9" t="s">
        <v>52</v>
      </c>
      <c r="FF1" s="11" t="s">
        <v>59</v>
      </c>
      <c r="FG1" s="11" t="s">
        <v>58</v>
      </c>
      <c r="FH1" s="11" t="s">
        <v>60</v>
      </c>
      <c r="FI1" s="11" t="s">
        <v>61</v>
      </c>
      <c r="FJ1" s="20" t="s">
        <v>90</v>
      </c>
      <c r="FK1" s="9" t="s">
        <v>52</v>
      </c>
      <c r="FL1" s="11" t="s">
        <v>59</v>
      </c>
      <c r="FM1" s="11" t="s">
        <v>58</v>
      </c>
      <c r="FN1" s="11" t="s">
        <v>60</v>
      </c>
      <c r="FO1" s="11" t="s">
        <v>61</v>
      </c>
      <c r="FP1" s="20" t="s">
        <v>91</v>
      </c>
      <c r="FQ1" s="9" t="s">
        <v>52</v>
      </c>
      <c r="FR1" s="11" t="s">
        <v>59</v>
      </c>
      <c r="FS1" s="11" t="s">
        <v>58</v>
      </c>
      <c r="FT1" s="11" t="s">
        <v>60</v>
      </c>
      <c r="FU1" s="11" t="s">
        <v>61</v>
      </c>
      <c r="FV1" s="20" t="s">
        <v>92</v>
      </c>
      <c r="FW1" s="9" t="s">
        <v>52</v>
      </c>
      <c r="FX1" s="11" t="s">
        <v>59</v>
      </c>
      <c r="FY1" s="11" t="s">
        <v>58</v>
      </c>
      <c r="FZ1" s="11" t="s">
        <v>60</v>
      </c>
      <c r="GA1" s="11" t="s">
        <v>61</v>
      </c>
      <c r="GB1" s="20" t="s">
        <v>93</v>
      </c>
      <c r="GC1" s="9" t="s">
        <v>52</v>
      </c>
      <c r="GD1" s="11" t="s">
        <v>59</v>
      </c>
      <c r="GE1" s="11" t="s">
        <v>58</v>
      </c>
      <c r="GF1" s="11" t="s">
        <v>60</v>
      </c>
      <c r="GG1" s="11" t="s">
        <v>61</v>
      </c>
      <c r="GH1" s="20" t="s">
        <v>94</v>
      </c>
      <c r="GI1" s="9" t="s">
        <v>52</v>
      </c>
      <c r="GJ1" s="11" t="s">
        <v>59</v>
      </c>
      <c r="GK1" s="11" t="s">
        <v>58</v>
      </c>
      <c r="GL1" s="11" t="s">
        <v>60</v>
      </c>
      <c r="GM1" s="11" t="s">
        <v>61</v>
      </c>
      <c r="GN1" s="20" t="s">
        <v>95</v>
      </c>
      <c r="GO1" s="9" t="s">
        <v>52</v>
      </c>
      <c r="GP1" s="11" t="s">
        <v>59</v>
      </c>
      <c r="GQ1" s="11" t="s">
        <v>58</v>
      </c>
      <c r="GR1" s="11" t="s">
        <v>60</v>
      </c>
      <c r="GS1" s="11" t="s">
        <v>61</v>
      </c>
      <c r="GT1" s="20" t="s">
        <v>96</v>
      </c>
      <c r="GU1" s="9" t="s">
        <v>52</v>
      </c>
      <c r="GV1" s="11" t="s">
        <v>59</v>
      </c>
      <c r="GW1" s="11" t="s">
        <v>58</v>
      </c>
      <c r="GX1" s="11" t="s">
        <v>60</v>
      </c>
      <c r="GY1" s="11" t="s">
        <v>61</v>
      </c>
      <c r="GZ1" s="20" t="s">
        <v>97</v>
      </c>
      <c r="HA1" s="9" t="s">
        <v>52</v>
      </c>
      <c r="HB1" s="11" t="s">
        <v>59</v>
      </c>
      <c r="HC1" s="11" t="s">
        <v>58</v>
      </c>
      <c r="HD1" s="11" t="s">
        <v>60</v>
      </c>
      <c r="HE1" s="11" t="s">
        <v>61</v>
      </c>
      <c r="HF1" s="21" t="s">
        <v>55</v>
      </c>
      <c r="HG1" s="20" t="s">
        <v>63</v>
      </c>
      <c r="HH1" s="9" t="s">
        <v>52</v>
      </c>
      <c r="HI1" s="11" t="s">
        <v>53</v>
      </c>
      <c r="HJ1" s="11" t="s">
        <v>56</v>
      </c>
      <c r="HK1" s="11" t="s">
        <v>57</v>
      </c>
      <c r="HL1" s="11" t="s">
        <v>54</v>
      </c>
      <c r="HM1" s="20" t="s">
        <v>64</v>
      </c>
      <c r="HN1" s="9" t="s">
        <v>52</v>
      </c>
      <c r="HO1" s="11" t="s">
        <v>53</v>
      </c>
      <c r="HP1" s="11" t="s">
        <v>56</v>
      </c>
      <c r="HQ1" s="11" t="s">
        <v>57</v>
      </c>
      <c r="HR1" s="11" t="s">
        <v>54</v>
      </c>
      <c r="HS1" s="20" t="s">
        <v>65</v>
      </c>
      <c r="HT1" s="9" t="s">
        <v>52</v>
      </c>
      <c r="HU1" s="11" t="s">
        <v>53</v>
      </c>
      <c r="HV1" s="11" t="s">
        <v>56</v>
      </c>
      <c r="HW1" s="11" t="s">
        <v>57</v>
      </c>
      <c r="HX1" s="11" t="s">
        <v>54</v>
      </c>
      <c r="HY1" s="20" t="s">
        <v>66</v>
      </c>
      <c r="HZ1" s="9" t="s">
        <v>52</v>
      </c>
      <c r="IA1" s="11" t="s">
        <v>53</v>
      </c>
      <c r="IB1" s="11" t="s">
        <v>56</v>
      </c>
      <c r="IC1" s="11" t="s">
        <v>57</v>
      </c>
      <c r="ID1" s="11" t="s">
        <v>54</v>
      </c>
      <c r="IE1" s="20" t="s">
        <v>67</v>
      </c>
      <c r="IF1" s="9" t="s">
        <v>52</v>
      </c>
      <c r="IG1" s="11" t="s">
        <v>53</v>
      </c>
      <c r="IH1" s="11" t="s">
        <v>56</v>
      </c>
      <c r="II1" s="11" t="s">
        <v>57</v>
      </c>
      <c r="IJ1" s="11" t="s">
        <v>54</v>
      </c>
      <c r="IK1" s="20" t="s">
        <v>68</v>
      </c>
      <c r="IL1" s="9" t="s">
        <v>52</v>
      </c>
      <c r="IM1" s="11" t="s">
        <v>53</v>
      </c>
      <c r="IN1" s="11" t="s">
        <v>56</v>
      </c>
      <c r="IO1" s="11" t="s">
        <v>57</v>
      </c>
      <c r="IP1" s="11" t="s">
        <v>54</v>
      </c>
      <c r="IQ1" s="20" t="s">
        <v>69</v>
      </c>
      <c r="IR1" s="9" t="s">
        <v>52</v>
      </c>
      <c r="IS1" s="11" t="s">
        <v>53</v>
      </c>
      <c r="IT1" s="11" t="s">
        <v>56</v>
      </c>
      <c r="IU1" s="11" t="s">
        <v>57</v>
      </c>
      <c r="IV1" s="11" t="s">
        <v>54</v>
      </c>
      <c r="IW1" s="20" t="s">
        <v>70</v>
      </c>
      <c r="IX1" s="9" t="s">
        <v>52</v>
      </c>
      <c r="IY1" s="11" t="s">
        <v>53</v>
      </c>
      <c r="IZ1" s="11" t="s">
        <v>56</v>
      </c>
      <c r="JA1" s="11" t="s">
        <v>57</v>
      </c>
      <c r="JB1" s="11" t="s">
        <v>54</v>
      </c>
      <c r="JC1" s="20" t="s">
        <v>71</v>
      </c>
      <c r="JD1" s="9" t="s">
        <v>52</v>
      </c>
      <c r="JE1" s="11" t="s">
        <v>53</v>
      </c>
      <c r="JF1" s="11" t="s">
        <v>56</v>
      </c>
      <c r="JG1" s="11" t="s">
        <v>57</v>
      </c>
      <c r="JH1" s="11" t="s">
        <v>54</v>
      </c>
      <c r="JI1" s="20" t="s">
        <v>72</v>
      </c>
      <c r="JJ1" s="9" t="s">
        <v>52</v>
      </c>
      <c r="JK1" s="11" t="s">
        <v>53</v>
      </c>
      <c r="JL1" s="11" t="s">
        <v>56</v>
      </c>
      <c r="JM1" s="11" t="s">
        <v>57</v>
      </c>
      <c r="JN1" s="11" t="s">
        <v>54</v>
      </c>
      <c r="JO1" s="20" t="s">
        <v>73</v>
      </c>
      <c r="JP1" s="9" t="s">
        <v>52</v>
      </c>
      <c r="JQ1" s="11" t="s">
        <v>53</v>
      </c>
      <c r="JR1" s="11" t="s">
        <v>56</v>
      </c>
      <c r="JS1" s="11" t="s">
        <v>57</v>
      </c>
      <c r="JT1" s="11" t="s">
        <v>54</v>
      </c>
      <c r="JU1" s="20" t="s">
        <v>74</v>
      </c>
      <c r="JV1" s="9" t="s">
        <v>52</v>
      </c>
      <c r="JW1" s="11" t="s">
        <v>53</v>
      </c>
      <c r="JX1" s="11" t="s">
        <v>56</v>
      </c>
      <c r="JY1" s="11" t="s">
        <v>57</v>
      </c>
      <c r="JZ1" s="11" t="s">
        <v>54</v>
      </c>
      <c r="KA1" s="20" t="s">
        <v>75</v>
      </c>
      <c r="KB1" s="9" t="s">
        <v>52</v>
      </c>
      <c r="KC1" s="11" t="s">
        <v>53</v>
      </c>
      <c r="KD1" s="11" t="s">
        <v>56</v>
      </c>
      <c r="KE1" s="11" t="s">
        <v>57</v>
      </c>
      <c r="KF1" s="11" t="s">
        <v>54</v>
      </c>
      <c r="KG1" s="20" t="s">
        <v>76</v>
      </c>
      <c r="KH1" s="9" t="s">
        <v>52</v>
      </c>
      <c r="KI1" s="11" t="s">
        <v>53</v>
      </c>
      <c r="KJ1" s="11" t="s">
        <v>56</v>
      </c>
      <c r="KK1" s="11" t="s">
        <v>57</v>
      </c>
      <c r="KL1" s="11" t="s">
        <v>54</v>
      </c>
      <c r="KM1" s="20" t="s">
        <v>77</v>
      </c>
      <c r="KN1" s="9" t="s">
        <v>52</v>
      </c>
      <c r="KO1" s="11" t="s">
        <v>53</v>
      </c>
      <c r="KP1" s="11" t="s">
        <v>56</v>
      </c>
      <c r="KQ1" s="11" t="s">
        <v>57</v>
      </c>
      <c r="KR1" s="11" t="s">
        <v>54</v>
      </c>
      <c r="KS1" s="20" t="s">
        <v>78</v>
      </c>
      <c r="KT1" s="9" t="s">
        <v>52</v>
      </c>
      <c r="KU1" s="11" t="s">
        <v>53</v>
      </c>
      <c r="KV1" s="11" t="s">
        <v>56</v>
      </c>
      <c r="KW1" s="11" t="s">
        <v>57</v>
      </c>
      <c r="KX1" s="11" t="s">
        <v>54</v>
      </c>
      <c r="KY1" s="20" t="s">
        <v>79</v>
      </c>
      <c r="KZ1" s="9" t="s">
        <v>52</v>
      </c>
      <c r="LA1" s="11" t="s">
        <v>53</v>
      </c>
      <c r="LB1" s="11" t="s">
        <v>56</v>
      </c>
      <c r="LC1" s="11" t="s">
        <v>57</v>
      </c>
      <c r="LD1" s="11" t="s">
        <v>54</v>
      </c>
      <c r="LE1" s="20" t="s">
        <v>80</v>
      </c>
      <c r="LF1" s="9" t="s">
        <v>52</v>
      </c>
      <c r="LG1" s="11" t="s">
        <v>53</v>
      </c>
      <c r="LH1" s="11" t="s">
        <v>56</v>
      </c>
      <c r="LI1" s="11" t="s">
        <v>57</v>
      </c>
      <c r="LJ1" s="11" t="s">
        <v>54</v>
      </c>
      <c r="LK1" s="20" t="s">
        <v>81</v>
      </c>
      <c r="LL1" s="9" t="s">
        <v>52</v>
      </c>
      <c r="LM1" s="11" t="s">
        <v>53</v>
      </c>
      <c r="LN1" s="11" t="s">
        <v>56</v>
      </c>
      <c r="LO1" s="11" t="s">
        <v>57</v>
      </c>
      <c r="LP1" s="11" t="s">
        <v>54</v>
      </c>
      <c r="LQ1" s="20" t="s">
        <v>82</v>
      </c>
      <c r="LR1" s="9" t="s">
        <v>52</v>
      </c>
      <c r="LS1" s="11" t="s">
        <v>53</v>
      </c>
      <c r="LT1" s="11" t="s">
        <v>56</v>
      </c>
      <c r="LU1" s="11" t="s">
        <v>57</v>
      </c>
      <c r="LV1" s="11" t="s">
        <v>54</v>
      </c>
      <c r="LW1" s="20" t="s">
        <v>83</v>
      </c>
      <c r="LX1" s="9" t="s">
        <v>52</v>
      </c>
      <c r="LY1" s="11" t="s">
        <v>53</v>
      </c>
      <c r="LZ1" s="11" t="s">
        <v>56</v>
      </c>
      <c r="MA1" s="11" t="s">
        <v>57</v>
      </c>
      <c r="MB1" s="11" t="s">
        <v>54</v>
      </c>
      <c r="MC1" s="20" t="s">
        <v>84</v>
      </c>
      <c r="MD1" s="9" t="s">
        <v>52</v>
      </c>
      <c r="ME1" s="11" t="s">
        <v>53</v>
      </c>
      <c r="MF1" s="11" t="s">
        <v>56</v>
      </c>
      <c r="MG1" s="11" t="s">
        <v>57</v>
      </c>
      <c r="MH1" s="11" t="s">
        <v>54</v>
      </c>
      <c r="MI1" s="20" t="s">
        <v>85</v>
      </c>
      <c r="MJ1" s="9" t="s">
        <v>52</v>
      </c>
      <c r="MK1" s="11" t="s">
        <v>53</v>
      </c>
      <c r="ML1" s="11" t="s">
        <v>56</v>
      </c>
      <c r="MM1" s="11" t="s">
        <v>57</v>
      </c>
      <c r="MN1" s="11" t="s">
        <v>54</v>
      </c>
      <c r="MO1" s="20" t="s">
        <v>86</v>
      </c>
      <c r="MP1" s="9" t="s">
        <v>52</v>
      </c>
      <c r="MQ1" s="11" t="s">
        <v>53</v>
      </c>
      <c r="MR1" s="11" t="s">
        <v>56</v>
      </c>
      <c r="MS1" s="11" t="s">
        <v>57</v>
      </c>
      <c r="MT1" s="11" t="s">
        <v>54</v>
      </c>
      <c r="MU1" s="20" t="s">
        <v>87</v>
      </c>
      <c r="MV1" s="9" t="s">
        <v>52</v>
      </c>
      <c r="MW1" s="11" t="s">
        <v>53</v>
      </c>
      <c r="MX1" s="11" t="s">
        <v>56</v>
      </c>
      <c r="MY1" s="11" t="s">
        <v>57</v>
      </c>
      <c r="MZ1" s="11" t="s">
        <v>54</v>
      </c>
      <c r="NA1" s="20" t="s">
        <v>88</v>
      </c>
      <c r="NB1" s="9" t="s">
        <v>52</v>
      </c>
      <c r="NC1" s="11" t="s">
        <v>53</v>
      </c>
      <c r="ND1" s="11" t="s">
        <v>56</v>
      </c>
      <c r="NE1" s="11" t="s">
        <v>57</v>
      </c>
      <c r="NF1" s="11" t="s">
        <v>54</v>
      </c>
      <c r="NG1" s="20" t="s">
        <v>89</v>
      </c>
      <c r="NH1" s="9" t="s">
        <v>52</v>
      </c>
      <c r="NI1" s="11" t="s">
        <v>53</v>
      </c>
      <c r="NJ1" s="11" t="s">
        <v>56</v>
      </c>
      <c r="NK1" s="11" t="s">
        <v>57</v>
      </c>
      <c r="NL1" s="11" t="s">
        <v>54</v>
      </c>
      <c r="NM1" s="20" t="s">
        <v>90</v>
      </c>
      <c r="NN1" s="9" t="s">
        <v>52</v>
      </c>
      <c r="NO1" s="11" t="s">
        <v>53</v>
      </c>
      <c r="NP1" s="11" t="s">
        <v>56</v>
      </c>
      <c r="NQ1" s="11" t="s">
        <v>57</v>
      </c>
      <c r="NR1" s="11" t="s">
        <v>54</v>
      </c>
      <c r="NS1" s="20" t="s">
        <v>91</v>
      </c>
      <c r="NT1" s="9" t="s">
        <v>52</v>
      </c>
      <c r="NU1" s="11" t="s">
        <v>53</v>
      </c>
      <c r="NV1" s="11" t="s">
        <v>56</v>
      </c>
      <c r="NW1" s="11" t="s">
        <v>57</v>
      </c>
      <c r="NX1" s="11" t="s">
        <v>54</v>
      </c>
      <c r="NY1" s="20" t="s">
        <v>92</v>
      </c>
      <c r="NZ1" s="9" t="s">
        <v>52</v>
      </c>
      <c r="OA1" s="11" t="s">
        <v>53</v>
      </c>
      <c r="OB1" s="11" t="s">
        <v>56</v>
      </c>
      <c r="OC1" s="11" t="s">
        <v>57</v>
      </c>
      <c r="OD1" s="11" t="s">
        <v>54</v>
      </c>
      <c r="OE1" s="20" t="s">
        <v>93</v>
      </c>
      <c r="OF1" s="9" t="s">
        <v>52</v>
      </c>
      <c r="OG1" s="11" t="s">
        <v>53</v>
      </c>
      <c r="OH1" s="11" t="s">
        <v>56</v>
      </c>
      <c r="OI1" s="11" t="s">
        <v>57</v>
      </c>
      <c r="OJ1" s="11" t="s">
        <v>54</v>
      </c>
      <c r="OK1" s="20" t="s">
        <v>94</v>
      </c>
      <c r="OL1" s="9" t="s">
        <v>52</v>
      </c>
      <c r="OM1" s="11" t="s">
        <v>53</v>
      </c>
      <c r="ON1" s="11" t="s">
        <v>56</v>
      </c>
      <c r="OO1" s="11" t="s">
        <v>57</v>
      </c>
      <c r="OP1" s="11" t="s">
        <v>54</v>
      </c>
      <c r="OQ1" s="20" t="s">
        <v>95</v>
      </c>
      <c r="OR1" s="9" t="s">
        <v>52</v>
      </c>
      <c r="OS1" s="11" t="s">
        <v>53</v>
      </c>
      <c r="OT1" s="11" t="s">
        <v>56</v>
      </c>
      <c r="OU1" s="11" t="s">
        <v>57</v>
      </c>
      <c r="OV1" s="11" t="s">
        <v>54</v>
      </c>
      <c r="OW1" s="20" t="s">
        <v>96</v>
      </c>
      <c r="OX1" s="9" t="s">
        <v>52</v>
      </c>
      <c r="OY1" s="11" t="s">
        <v>53</v>
      </c>
      <c r="OZ1" s="11" t="s">
        <v>56</v>
      </c>
      <c r="PA1" s="11" t="s">
        <v>57</v>
      </c>
      <c r="PB1" s="11" t="s">
        <v>54</v>
      </c>
      <c r="PC1" s="20" t="s">
        <v>97</v>
      </c>
      <c r="PD1" s="9" t="s">
        <v>52</v>
      </c>
      <c r="PE1" s="11" t="s">
        <v>53</v>
      </c>
      <c r="PF1" s="11" t="s">
        <v>56</v>
      </c>
      <c r="PG1" s="11" t="s">
        <v>57</v>
      </c>
      <c r="PH1" s="11" t="s">
        <v>54</v>
      </c>
    </row>
    <row r="2" spans="1:424" ht="54">
      <c r="A2" s="92">
        <f>【総額及び平均額】賃上げ支援事業実績報告書!$E3</f>
        <v>0</v>
      </c>
      <c r="B2" s="92">
        <f>【総額及び平均額】賃上げ支援事業実績報告書!$E4</f>
        <v>0</v>
      </c>
      <c r="C2" s="23"/>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1"/>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3"/>
      <c r="B3" s="93"/>
      <c r="C3" s="24"/>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【総額及び平均額】賃上げ支援事業実績報告書</vt:lpstr>
      <vt:lpstr>別紙（2.0％超部分算定シート）</vt:lpstr>
      <vt:lpstr>(記入例)【総額及び平均額】賃上げ支援事業実績報告書</vt:lpstr>
      <vt:lpstr>【参考】集計用シート（賃上げ支援事業）</vt:lpstr>
      <vt:lpstr>都道府県リスト</vt:lpstr>
      <vt:lpstr>'(記入例)【総額及び平均額】賃上げ支援事業実績報告書'!Print_Area</vt:lpstr>
      <vt:lpstr>【総額及び平均額】賃上げ支援事業実績報告書!Print_Area</vt:lpstr>
      <vt:lpstr>'別紙（2.0％超部分算定シート）'!Print_Area</vt:lpstr>
      <vt:lpstr>'(記入例)【総額及び平均額】賃上げ支援事業実績報告書'!Print_Titles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2026-06-01T03:39:45Z</cp:lastPrinted>
  <dcterms:created xsi:type="dcterms:W3CDTF">2017-10-26T07:12:00Z</dcterms:created>
  <dcterms:modified xsi:type="dcterms:W3CDTF">2026-06-05T00:31:50Z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