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pkfsv01\所属共有\077高齢者地域包括ケア推進課\00_一時保存フォルダ（令和７年度）\P_介護職員\P3_地域医療介護総合確保基金\P309_介護DX支援事業\16_実績報告案内\"/>
    </mc:Choice>
  </mc:AlternateContent>
  <workbookProtection workbookAlgorithmName="SHA-512" workbookHashValue="u3KLbGVAJHysWFmWc+9vIf1rNhlNM0NQkGGDLzZrJ8QAfw7ZYIJQungMtgwuevnG5Pp0qJLE9cpzLmkdw69ePA==" workbookSaltValue="iX284tdtdYVtk/MyVj+uXQ==" workbookSpinCount="100000" lockStructure="1"/>
  <bookViews>
    <workbookView xWindow="0" yWindow="0" windowWidth="20490" windowHeight="7770" tabRatio="713"/>
  </bookViews>
  <sheets>
    <sheet name="はじめに" sheetId="23" r:id="rId1"/>
    <sheet name="A_基本情報入力シート" sheetId="16" r:id="rId2"/>
    <sheet name="B_補助要件適合確認シート" sheetId="39" r:id="rId3"/>
    <sheet name="C_チェックリスト" sheetId="21" r:id="rId4"/>
    <sheet name="D_様式６" sheetId="15" r:id="rId5"/>
    <sheet name="E_６－２（1）" sheetId="9" r:id="rId6"/>
    <sheet name="F_６－２（２）" sheetId="42" r:id="rId7"/>
    <sheet name="G_６－２（３）" sheetId="43" r:id="rId8"/>
    <sheet name="H_６－２（４）" sheetId="44" r:id="rId9"/>
    <sheet name="I_６－３" sheetId="10" r:id="rId10"/>
    <sheet name="Ｊ_業務改善計画" sheetId="47" r:id="rId11"/>
    <sheet name="データセット" sheetId="48" state="hidden" r:id="rId12"/>
    <sheet name="（非表示シート）サービス一覧" sheetId="32" state="hidden" r:id="rId13"/>
  </sheets>
  <definedNames>
    <definedName name="_Key1" localSheetId="12" hidden="1">#REF!</definedName>
    <definedName name="_Key1" localSheetId="2"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Key2" localSheetId="12" hidden="1">#REF!</definedName>
    <definedName name="_Key2" localSheetId="2" hidden="1">#REF!</definedName>
    <definedName name="_Key2" localSheetId="5" hidden="1">#REF!</definedName>
    <definedName name="_Key2" localSheetId="9" hidden="1">#REF!</definedName>
    <definedName name="_Key2" hidden="1">#REF!</definedName>
    <definedName name="_Order1" hidden="1">255</definedName>
    <definedName name="_Order2" hidden="1">255</definedName>
    <definedName name="_Sort" localSheetId="12" hidden="1">#REF!</definedName>
    <definedName name="_Sort" localSheetId="2"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a" localSheetId="12" hidden="1">#REF!</definedName>
    <definedName name="a" localSheetId="2" hidden="1">#REF!</definedName>
    <definedName name="a" localSheetId="9" hidden="1">#REF!</definedName>
    <definedName name="a" hidden="1">#REF!</definedName>
    <definedName name="_xlnm.Print_Area" localSheetId="12">'（非表示シート）サービス一覧'!$A$1:$C$35</definedName>
    <definedName name="_xlnm.Print_Area" localSheetId="1">A_基本情報入力シート!$A$1:$D$26</definedName>
    <definedName name="_xlnm.Print_Area" localSheetId="2">B_補助要件適合確認シート!$A$1:$E$41</definedName>
    <definedName name="_xlnm.Print_Area" localSheetId="3">C_チェックリスト!$A$1:$P$34</definedName>
    <definedName name="_xlnm.Print_Area" localSheetId="4">D_様式６!$A$1:$I$43</definedName>
    <definedName name="_xlnm.Print_Area" localSheetId="5">'E_６－２（1）'!$A$1:$L$37</definedName>
    <definedName name="_xlnm.Print_Area" localSheetId="6">'F_６－２（２）'!$A$1:$K$26</definedName>
    <definedName name="_xlnm.Print_Area" localSheetId="7">'G_６－２（３）'!$A$1:$J$17</definedName>
    <definedName name="_xlnm.Print_Area" localSheetId="8">'H_６－２（４）'!$A$1:$J$17</definedName>
    <definedName name="_xlnm.Print_Area" localSheetId="9">'I_６－３'!$A$1:$S$56</definedName>
    <definedName name="_xlnm.Print_Area" localSheetId="10">Ｊ_業務改善計画!$A$1:$F$71</definedName>
    <definedName name="_xlnm.Print_Area" localSheetId="0">はじめに!$A$1:$D$16</definedName>
    <definedName name="計画" localSheetId="12" hidden="1">#REF!</definedName>
    <definedName name="計画" localSheetId="2" hidden="1">#REF!</definedName>
    <definedName name="計画" localSheetId="6" hidden="1">#REF!</definedName>
    <definedName name="計画" localSheetId="7" hidden="1">#REF!</definedName>
    <definedName name="計画" localSheetId="8" hidden="1">#REF!</definedName>
    <definedName name="計画" hidden="1">#REF!</definedName>
  </definedNames>
  <calcPr calcId="152511"/>
</workbook>
</file>

<file path=xl/calcChain.xml><?xml version="1.0" encoding="utf-8"?>
<calcChain xmlns="http://schemas.openxmlformats.org/spreadsheetml/2006/main">
  <c r="C70" i="47" l="1"/>
  <c r="C13" i="47"/>
  <c r="K4" i="16" l="1"/>
  <c r="A22" i="15" l="1"/>
  <c r="N6" i="10" l="1"/>
  <c r="I6" i="44"/>
  <c r="I6" i="43"/>
  <c r="J6" i="42"/>
  <c r="K5" i="9"/>
  <c r="I6" i="21"/>
  <c r="I5" i="16" l="1"/>
  <c r="I4" i="16"/>
  <c r="C14" i="47"/>
  <c r="C11" i="47" l="1"/>
  <c r="C10" i="47"/>
  <c r="H27" i="9" l="1"/>
  <c r="J5" i="42"/>
  <c r="J4" i="42"/>
  <c r="K4" i="9"/>
  <c r="K3" i="9"/>
  <c r="J12" i="44" l="1"/>
  <c r="H12" i="44"/>
  <c r="F12" i="44"/>
  <c r="J12" i="43"/>
  <c r="H12" i="43"/>
  <c r="F12" i="43"/>
  <c r="D12" i="42"/>
  <c r="L25" i="9"/>
  <c r="L13" i="9"/>
  <c r="L15" i="9"/>
  <c r="L17" i="9"/>
  <c r="L19" i="9"/>
  <c r="L21" i="9"/>
  <c r="L23" i="9"/>
  <c r="L11" i="9"/>
  <c r="I25" i="9"/>
  <c r="I23" i="9"/>
  <c r="I21" i="9"/>
  <c r="I19" i="9"/>
  <c r="I17" i="9"/>
  <c r="I15" i="9"/>
  <c r="I13" i="9"/>
  <c r="I11" i="9"/>
  <c r="K27" i="9"/>
  <c r="J27" i="9"/>
  <c r="E11" i="9"/>
  <c r="D11" i="9"/>
  <c r="I27" i="9" l="1"/>
  <c r="M25" i="9" l="1"/>
  <c r="M23" i="9"/>
  <c r="M21" i="9"/>
  <c r="M19" i="9"/>
  <c r="M17" i="9"/>
  <c r="M15" i="9"/>
  <c r="M13" i="9"/>
  <c r="N13" i="9"/>
  <c r="N25" i="9"/>
  <c r="C6" i="21" l="1"/>
  <c r="I5" i="21"/>
  <c r="L20" i="42"/>
  <c r="L19" i="42"/>
  <c r="L18" i="42"/>
  <c r="L17" i="42"/>
  <c r="F12" i="42" s="1"/>
  <c r="G12" i="42" s="1"/>
  <c r="I12" i="42" s="1"/>
  <c r="K12" i="42" s="1"/>
  <c r="M17" i="42"/>
  <c r="E12" i="42" l="1"/>
  <c r="F12" i="15" l="1"/>
  <c r="C47" i="10"/>
  <c r="F47" i="10" s="1"/>
  <c r="C38" i="10"/>
  <c r="F38" i="10" s="1"/>
  <c r="C29" i="10"/>
  <c r="F29" i="10" s="1"/>
  <c r="C20" i="10"/>
  <c r="F20" i="10" s="1"/>
  <c r="C11" i="10"/>
  <c r="F11" i="10" s="1"/>
  <c r="N15" i="9"/>
  <c r="N17" i="9"/>
  <c r="N19" i="9"/>
  <c r="N21" i="9"/>
  <c r="N23" i="9"/>
  <c r="N11" i="9"/>
  <c r="M11" i="9"/>
  <c r="E19" i="9"/>
  <c r="D19" i="9"/>
  <c r="E21" i="9"/>
  <c r="D21" i="9"/>
  <c r="F11" i="9"/>
  <c r="G11" i="9" s="1"/>
  <c r="G31" i="9" s="1"/>
  <c r="H4" i="16"/>
  <c r="D7" i="16" s="1"/>
  <c r="C5" i="21" l="1"/>
  <c r="F13" i="15"/>
  <c r="C56" i="10"/>
  <c r="D12" i="44" l="1"/>
  <c r="D12" i="43"/>
  <c r="I5" i="44" l="1"/>
  <c r="I5" i="43"/>
  <c r="I4" i="44"/>
  <c r="I4" i="43"/>
  <c r="G5" i="15" l="1"/>
  <c r="D17" i="9" l="1"/>
  <c r="E17" i="9" s="1"/>
  <c r="D13" i="9" l="1"/>
  <c r="D15" i="9"/>
  <c r="E15" i="9" s="1"/>
  <c r="E13" i="9" l="1"/>
  <c r="E29" i="15" l="1"/>
  <c r="D23" i="9" l="1"/>
  <c r="D25" i="9"/>
  <c r="E25" i="9" s="1"/>
  <c r="E23" i="9" l="1"/>
  <c r="L27" i="9" s="1"/>
  <c r="E31" i="15" s="1"/>
  <c r="N5" i="10"/>
  <c r="N4" i="10"/>
  <c r="E28" i="15"/>
  <c r="F14" i="15"/>
  <c r="G6" i="15"/>
</calcChain>
</file>

<file path=xl/comments1.xml><?xml version="1.0" encoding="utf-8"?>
<comments xmlns="http://schemas.openxmlformats.org/spreadsheetml/2006/main">
  <authors>
    <author>福岡県</author>
  </authors>
  <commentList>
    <comment ref="A10" authorId="0" shapeId="0">
      <text>
        <r>
          <rPr>
            <sz val="10"/>
            <color indexed="81"/>
            <rFont val="BIZ UDPゴシック"/>
            <family val="3"/>
            <charset val="128"/>
          </rPr>
          <t>導入した機器の名称を入力</t>
        </r>
      </text>
    </comment>
    <comment ref="B11" authorId="0" shapeId="0">
      <text>
        <r>
          <rPr>
            <b/>
            <sz val="10"/>
            <color indexed="81"/>
            <rFont val="BIZ UDPゴシック"/>
            <family val="3"/>
            <charset val="128"/>
          </rPr>
          <t>「補助実績額算出シート」で算出した単価を入力
関数が正常に働かなくなるため、「円」は入力しないでください</t>
        </r>
      </text>
    </comment>
    <comment ref="H11" authorId="0" shapeId="0">
      <text>
        <r>
          <rPr>
            <b/>
            <sz val="10"/>
            <color indexed="81"/>
            <rFont val="BIZ UDPゴシック"/>
            <family val="3"/>
            <charset val="128"/>
          </rPr>
          <t>関数が正常に働かなくなるため、「台」は入力しないでください</t>
        </r>
      </text>
    </comment>
    <comment ref="A12" authorId="0" shapeId="0">
      <text>
        <r>
          <rPr>
            <b/>
            <sz val="10"/>
            <color indexed="81"/>
            <rFont val="BIZ UDPゴシック"/>
            <family val="3"/>
            <charset val="128"/>
          </rPr>
          <t>プルダウンより該当するものを選択</t>
        </r>
      </text>
    </comment>
  </commentList>
</comments>
</file>

<file path=xl/comments2.xml><?xml version="1.0" encoding="utf-8"?>
<comments xmlns="http://schemas.openxmlformats.org/spreadsheetml/2006/main">
  <authors>
    <author>福岡県</author>
  </authors>
  <commentList>
    <comment ref="A12" authorId="0" shapeId="0">
      <text>
        <r>
          <rPr>
            <sz val="9"/>
            <color indexed="81"/>
            <rFont val="BIZ UDPゴシック"/>
            <family val="3"/>
            <charset val="128"/>
          </rPr>
          <t>導入した介護ソフトの名称を入力</t>
        </r>
      </text>
    </comment>
    <comment ref="B12" authorId="0" shapeId="0">
      <text>
        <r>
          <rPr>
            <sz val="9"/>
            <color indexed="81"/>
            <rFont val="BIZ UDPゴシック"/>
            <family val="3"/>
            <charset val="128"/>
          </rPr>
          <t>「補助実績額算出シート」で算出した単価を入力
関数が正常に働かなくなるため、「円」は入力しないでください</t>
        </r>
      </text>
    </comment>
  </commentList>
</comments>
</file>

<file path=xl/comments3.xml><?xml version="1.0" encoding="utf-8"?>
<comments xmlns="http://schemas.openxmlformats.org/spreadsheetml/2006/main">
  <authors>
    <author>福岡県</author>
  </authors>
  <commentList>
    <comment ref="A12" authorId="0" shapeId="0">
      <text>
        <r>
          <rPr>
            <b/>
            <sz val="9"/>
            <color indexed="81"/>
            <rFont val="BIZ UDPゴシック"/>
            <family val="3"/>
            <charset val="128"/>
          </rPr>
          <t>導入した機器の名称を入力
※連携する２以上の機器の名称を入力</t>
        </r>
      </text>
    </comment>
    <comment ref="B12" authorId="0" shapeId="0">
      <text>
        <r>
          <rPr>
            <b/>
            <sz val="9"/>
            <color indexed="81"/>
            <rFont val="BIZ UDPゴシック"/>
            <family val="3"/>
            <charset val="128"/>
          </rPr>
          <t>「補助実績額算出シート」で算出した単価を入力
関数が正常に働かなくなるため、「円」は入力しないでください</t>
        </r>
      </text>
    </comment>
  </commentList>
</comments>
</file>

<file path=xl/comments4.xml><?xml version="1.0" encoding="utf-8"?>
<comments xmlns="http://schemas.openxmlformats.org/spreadsheetml/2006/main">
  <authors>
    <author>福岡県</author>
  </authors>
  <commentList>
    <comment ref="A12" authorId="0" shapeId="0">
      <text>
        <r>
          <rPr>
            <b/>
            <sz val="9"/>
            <color indexed="81"/>
            <rFont val="BIZ UDPゴシック"/>
            <family val="3"/>
            <charset val="128"/>
          </rPr>
          <t>コンサル会社より受けた支援内容を入力</t>
        </r>
        <r>
          <rPr>
            <sz val="9"/>
            <color indexed="81"/>
            <rFont val="ＭＳ Ｐゴシック"/>
            <family val="3"/>
            <charset val="128"/>
          </rPr>
          <t xml:space="preserve">
</t>
        </r>
      </text>
    </comment>
    <comment ref="B12" authorId="0" shapeId="0">
      <text>
        <r>
          <rPr>
            <b/>
            <sz val="9"/>
            <color indexed="81"/>
            <rFont val="BIZ UDPゴシック"/>
            <family val="3"/>
            <charset val="128"/>
          </rPr>
          <t>業務改善支援に要した費用を入力
関数が正常に働かなくなるため、「円」は入力しないでください</t>
        </r>
      </text>
    </comment>
  </commentList>
</comments>
</file>

<file path=xl/sharedStrings.xml><?xml version="1.0" encoding="utf-8"?>
<sst xmlns="http://schemas.openxmlformats.org/spreadsheetml/2006/main" count="839" uniqueCount="684">
  <si>
    <t>円</t>
    <rPh sb="0" eb="1">
      <t>エン</t>
    </rPh>
    <phoneticPr fontId="14"/>
  </si>
  <si>
    <t>所在地</t>
    <rPh sb="0" eb="3">
      <t>ショザイチ</t>
    </rPh>
    <phoneticPr fontId="14"/>
  </si>
  <si>
    <t>名称</t>
    <rPh sb="0" eb="2">
      <t>メイショウ</t>
    </rPh>
    <phoneticPr fontId="14"/>
  </si>
  <si>
    <t>記</t>
    <rPh sb="0" eb="1">
      <t>キ</t>
    </rPh>
    <phoneticPr fontId="14"/>
  </si>
  <si>
    <t>人</t>
    <rPh sb="0" eb="1">
      <t>ニン</t>
    </rPh>
    <phoneticPr fontId="14"/>
  </si>
  <si>
    <t>導入事業所名：</t>
    <rPh sb="0" eb="2">
      <t>ドウニュウ</t>
    </rPh>
    <rPh sb="2" eb="5">
      <t>ジギョウショ</t>
    </rPh>
    <rPh sb="5" eb="6">
      <t>メイ</t>
    </rPh>
    <phoneticPr fontId="14"/>
  </si>
  <si>
    <t>サービス種別：</t>
    <rPh sb="4" eb="6">
      <t>シュベツ</t>
    </rPh>
    <phoneticPr fontId="14"/>
  </si>
  <si>
    <t>対象経費内訳</t>
    <rPh sb="0" eb="2">
      <t>タイショウ</t>
    </rPh>
    <rPh sb="2" eb="4">
      <t>ケイヒ</t>
    </rPh>
    <rPh sb="4" eb="6">
      <t>ウチワケ</t>
    </rPh>
    <phoneticPr fontId="14"/>
  </si>
  <si>
    <t>補助率</t>
    <rPh sb="0" eb="3">
      <t>ホジョリツ</t>
    </rPh>
    <phoneticPr fontId="14"/>
  </si>
  <si>
    <t>基準額</t>
    <rPh sb="0" eb="2">
      <t>キジュン</t>
    </rPh>
    <rPh sb="2" eb="3">
      <t>ガク</t>
    </rPh>
    <phoneticPr fontId="14"/>
  </si>
  <si>
    <t>区　　　　　　　分</t>
    <rPh sb="0" eb="1">
      <t>ク</t>
    </rPh>
    <rPh sb="8" eb="9">
      <t>ブン</t>
    </rPh>
    <phoneticPr fontId="14"/>
  </si>
  <si>
    <t>積　　　　　算　　　　　内　　　　　訳</t>
    <rPh sb="0" eb="1">
      <t>セキ</t>
    </rPh>
    <rPh sb="6" eb="7">
      <t>ザン</t>
    </rPh>
    <rPh sb="12" eb="13">
      <t>ナイ</t>
    </rPh>
    <rPh sb="18" eb="19">
      <t>ヤク</t>
    </rPh>
    <phoneticPr fontId="14"/>
  </si>
  <si>
    <t>合　　　　計</t>
    <rPh sb="0" eb="1">
      <t>ゴウ</t>
    </rPh>
    <rPh sb="5" eb="6">
      <t>ケイ</t>
    </rPh>
    <phoneticPr fontId="14"/>
  </si>
  <si>
    <t>事業所番号：</t>
    <rPh sb="0" eb="2">
      <t>ジギョウ</t>
    </rPh>
    <rPh sb="2" eb="3">
      <t>ショ</t>
    </rPh>
    <rPh sb="3" eb="5">
      <t>バンゴウ</t>
    </rPh>
    <phoneticPr fontId="14"/>
  </si>
  <si>
    <t>（Ｃ）</t>
  </si>
  <si>
    <t>福岡県知事　殿</t>
    <rPh sb="0" eb="2">
      <t>フクオカ</t>
    </rPh>
    <rPh sb="2" eb="5">
      <t>ケンチジ</t>
    </rPh>
    <rPh sb="6" eb="7">
      <t>ドノ</t>
    </rPh>
    <phoneticPr fontId="14"/>
  </si>
  <si>
    <t>事業者名</t>
    <rPh sb="0" eb="3">
      <t>ジギョウシャ</t>
    </rPh>
    <rPh sb="3" eb="4">
      <t>メイ</t>
    </rPh>
    <phoneticPr fontId="14"/>
  </si>
  <si>
    <t>代表者名</t>
    <rPh sb="0" eb="3">
      <t>ダイヒョウシャ</t>
    </rPh>
    <rPh sb="3" eb="4">
      <t>メイ</t>
    </rPh>
    <phoneticPr fontId="14"/>
  </si>
  <si>
    <t>導入事業所</t>
    <rPh sb="0" eb="2">
      <t>ドウニュウ</t>
    </rPh>
    <rPh sb="2" eb="5">
      <t>ジギョウショ</t>
    </rPh>
    <phoneticPr fontId="14"/>
  </si>
  <si>
    <t>金</t>
    <rPh sb="0" eb="1">
      <t>キン</t>
    </rPh>
    <phoneticPr fontId="14"/>
  </si>
  <si>
    <t>その他添付書類</t>
    <rPh sb="2" eb="3">
      <t>タ</t>
    </rPh>
    <rPh sb="3" eb="7">
      <t>テンプショルイ</t>
    </rPh>
    <phoneticPr fontId="14"/>
  </si>
  <si>
    <t>事業所名：</t>
    <phoneticPr fontId="14"/>
  </si>
  <si>
    <t>所在地：</t>
    <phoneticPr fontId="14"/>
  </si>
  <si>
    <t>１</t>
    <phoneticPr fontId="14"/>
  </si>
  <si>
    <t>２</t>
    <phoneticPr fontId="14"/>
  </si>
  <si>
    <t>３</t>
    <phoneticPr fontId="14"/>
  </si>
  <si>
    <t>４</t>
    <phoneticPr fontId="14"/>
  </si>
  <si>
    <t>５</t>
    <phoneticPr fontId="14"/>
  </si>
  <si>
    <t>６</t>
    <phoneticPr fontId="14"/>
  </si>
  <si>
    <t>７</t>
    <phoneticPr fontId="14"/>
  </si>
  <si>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14"/>
  </si>
  <si>
    <t>法人名</t>
    <rPh sb="0" eb="2">
      <t>ホウジン</t>
    </rPh>
    <rPh sb="2" eb="3">
      <t>メイ</t>
    </rPh>
    <phoneticPr fontId="14"/>
  </si>
  <si>
    <t>法人住所</t>
    <rPh sb="0" eb="2">
      <t>ホウジン</t>
    </rPh>
    <rPh sb="2" eb="4">
      <t>ジュウショ</t>
    </rPh>
    <phoneticPr fontId="14"/>
  </si>
  <si>
    <t>住所１（番地・住居番号まで）</t>
    <rPh sb="0" eb="2">
      <t>ジュウショ</t>
    </rPh>
    <rPh sb="4" eb="6">
      <t>バンチ</t>
    </rPh>
    <rPh sb="7" eb="9">
      <t>ジュウキョ</t>
    </rPh>
    <rPh sb="9" eb="11">
      <t>バンゴウ</t>
    </rPh>
    <phoneticPr fontId="14"/>
  </si>
  <si>
    <t>住所２（建物名等）</t>
    <rPh sb="0" eb="2">
      <t>ジュウショ</t>
    </rPh>
    <rPh sb="4" eb="6">
      <t>タテモノ</t>
    </rPh>
    <rPh sb="6" eb="7">
      <t>メイ</t>
    </rPh>
    <rPh sb="7" eb="8">
      <t>トウ</t>
    </rPh>
    <phoneticPr fontId="14"/>
  </si>
  <si>
    <t>法人代表者</t>
    <rPh sb="0" eb="2">
      <t>ホウジン</t>
    </rPh>
    <rPh sb="2" eb="5">
      <t>ダイヒョウシャ</t>
    </rPh>
    <phoneticPr fontId="14"/>
  </si>
  <si>
    <t>職名</t>
    <rPh sb="0" eb="2">
      <t>ショクメイ</t>
    </rPh>
    <phoneticPr fontId="14"/>
  </si>
  <si>
    <t>氏名</t>
    <rPh sb="0" eb="2">
      <t>シメイ</t>
    </rPh>
    <phoneticPr fontId="14"/>
  </si>
  <si>
    <t>１　基本情報</t>
    <rPh sb="2" eb="4">
      <t>キホン</t>
    </rPh>
    <rPh sb="4" eb="6">
      <t>ジョウホウ</t>
    </rPh>
    <phoneticPr fontId="12"/>
  </si>
  <si>
    <t>郵便番号</t>
    <rPh sb="0" eb="2">
      <t>ユウビン</t>
    </rPh>
    <rPh sb="2" eb="4">
      <t>バンゴウ</t>
    </rPh>
    <phoneticPr fontId="14"/>
  </si>
  <si>
    <t>事業所番号</t>
    <rPh sb="0" eb="3">
      <t>ジギョウショ</t>
    </rPh>
    <rPh sb="3" eb="5">
      <t>バンゴウ</t>
    </rPh>
    <phoneticPr fontId="14"/>
  </si>
  <si>
    <t>郵便番号</t>
    <rPh sb="0" eb="4">
      <t>ユウビンバンゴウ</t>
    </rPh>
    <phoneticPr fontId="14"/>
  </si>
  <si>
    <t>サービス種別</t>
    <rPh sb="4" eb="6">
      <t>シュベツ</t>
    </rPh>
    <phoneticPr fontId="14"/>
  </si>
  <si>
    <t>日付</t>
    <rPh sb="0" eb="2">
      <t>ヒヅケ</t>
    </rPh>
    <phoneticPr fontId="14"/>
  </si>
  <si>
    <t>２　申請情報</t>
    <rPh sb="2" eb="4">
      <t>シンセイ</t>
    </rPh>
    <rPh sb="4" eb="6">
      <t>ジョウホウ</t>
    </rPh>
    <phoneticPr fontId="12"/>
  </si>
  <si>
    <t>文書番号</t>
    <rPh sb="0" eb="2">
      <t>ブンショ</t>
    </rPh>
    <rPh sb="2" eb="4">
      <t>バンゴウ</t>
    </rPh>
    <phoneticPr fontId="14"/>
  </si>
  <si>
    <t>事業所管理の文書番号</t>
    <rPh sb="0" eb="3">
      <t>ジギョウショ</t>
    </rPh>
    <rPh sb="3" eb="5">
      <t>カンリ</t>
    </rPh>
    <rPh sb="6" eb="8">
      <t>ブンショ</t>
    </rPh>
    <rPh sb="8" eb="10">
      <t>バンゴウ</t>
    </rPh>
    <phoneticPr fontId="14"/>
  </si>
  <si>
    <t>事業所番号</t>
    <rPh sb="0" eb="3">
      <t>ジギョウショ</t>
    </rPh>
    <rPh sb="3" eb="5">
      <t>バンゴウ</t>
    </rPh>
    <phoneticPr fontId="26"/>
  </si>
  <si>
    <t>チェック欄</t>
    <rPh sb="4" eb="5">
      <t>ラン</t>
    </rPh>
    <phoneticPr fontId="26"/>
  </si>
  <si>
    <t>提出書類</t>
    <rPh sb="0" eb="2">
      <t>テイシュツ</t>
    </rPh>
    <rPh sb="2" eb="4">
      <t>ショルイ</t>
    </rPh>
    <phoneticPr fontId="26"/>
  </si>
  <si>
    <t>【注記】</t>
    <rPh sb="1" eb="3">
      <t>チュウキ</t>
    </rPh>
    <phoneticPr fontId="26"/>
  </si>
  <si>
    <t>注１</t>
    <rPh sb="0" eb="1">
      <t>チュウ</t>
    </rPh>
    <phoneticPr fontId="26"/>
  </si>
  <si>
    <t>ワークシート名（左からの順）</t>
    <rPh sb="6" eb="7">
      <t>メイ</t>
    </rPh>
    <rPh sb="8" eb="9">
      <t>ヒダリ</t>
    </rPh>
    <rPh sb="12" eb="13">
      <t>ジュン</t>
    </rPh>
    <phoneticPr fontId="26"/>
  </si>
  <si>
    <t>ワークシートの入力の順番（推奨）</t>
    <rPh sb="7" eb="9">
      <t>ニュウリョク</t>
    </rPh>
    <rPh sb="10" eb="12">
      <t>ジュンバン</t>
    </rPh>
    <rPh sb="13" eb="15">
      <t>スイショウ</t>
    </rPh>
    <phoneticPr fontId="14"/>
  </si>
  <si>
    <t>説明</t>
    <rPh sb="0" eb="2">
      <t>セツメイ</t>
    </rPh>
    <phoneticPr fontId="26"/>
  </si>
  <si>
    <t>はじめに</t>
    <phoneticPr fontId="26"/>
  </si>
  <si>
    <t>-</t>
    <phoneticPr fontId="14"/>
  </si>
  <si>
    <t>・本様式の内容と使い方を説明しています。</t>
    <rPh sb="1" eb="4">
      <t>ホンヨウシキ</t>
    </rPh>
    <rPh sb="5" eb="7">
      <t>ナイヨウ</t>
    </rPh>
    <rPh sb="8" eb="9">
      <t>ツカ</t>
    </rPh>
    <rPh sb="10" eb="11">
      <t>カタ</t>
    </rPh>
    <rPh sb="12" eb="14">
      <t>セツメイ</t>
    </rPh>
    <phoneticPr fontId="14"/>
  </si>
  <si>
    <t>①</t>
    <phoneticPr fontId="14"/>
  </si>
  <si>
    <t>・事業所毎の介護保険事業所番号や所在地等の基本情報が、各様式に転記されます。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8">
      <t>カク</t>
    </rPh>
    <rPh sb="28" eb="30">
      <t>ヨウシキ</t>
    </rPh>
    <rPh sb="31" eb="33">
      <t>テンキ</t>
    </rPh>
    <phoneticPr fontId="26"/>
  </si>
  <si>
    <t>・他シートより転記されるため、入力は不要です。</t>
    <rPh sb="1" eb="2">
      <t>ホカ</t>
    </rPh>
    <rPh sb="7" eb="9">
      <t>テンキ</t>
    </rPh>
    <rPh sb="15" eb="17">
      <t>ニュウリョク</t>
    </rPh>
    <rPh sb="18" eb="20">
      <t>フヨウ</t>
    </rPh>
    <phoneticPr fontId="14"/>
  </si>
  <si>
    <t>③</t>
    <phoneticPr fontId="14"/>
  </si>
  <si>
    <t>機器名</t>
    <rPh sb="0" eb="2">
      <t>キキ</t>
    </rPh>
    <rPh sb="2" eb="3">
      <t>メイ</t>
    </rPh>
    <phoneticPr fontId="14"/>
  </si>
  <si>
    <t>１台の補助額</t>
    <rPh sb="1" eb="2">
      <t>ダイ</t>
    </rPh>
    <rPh sb="3" eb="5">
      <t>ホジョ</t>
    </rPh>
    <rPh sb="5" eb="6">
      <t>ガク</t>
    </rPh>
    <phoneticPr fontId="14"/>
  </si>
  <si>
    <t>利用定員数</t>
    <rPh sb="0" eb="2">
      <t>リヨウ</t>
    </rPh>
    <rPh sb="2" eb="4">
      <t>テイイン</t>
    </rPh>
    <rPh sb="4" eb="5">
      <t>スウ</t>
    </rPh>
    <phoneticPr fontId="14"/>
  </si>
  <si>
    <t>限度台数
（Ｅ）×０．２</t>
    <rPh sb="0" eb="2">
      <t>ゲンド</t>
    </rPh>
    <rPh sb="2" eb="4">
      <t>ダイスウ</t>
    </rPh>
    <phoneticPr fontId="14"/>
  </si>
  <si>
    <t>※千円未満切捨て</t>
    <rPh sb="1" eb="3">
      <t>センエン</t>
    </rPh>
    <rPh sb="3" eb="5">
      <t>ミマン</t>
    </rPh>
    <rPh sb="5" eb="7">
      <t>キリス</t>
    </rPh>
    <phoneticPr fontId="14"/>
  </si>
  <si>
    <t>※１台未満切上げ</t>
    <rPh sb="2" eb="3">
      <t>ダイ</t>
    </rPh>
    <rPh sb="3" eb="5">
      <t>ミマン</t>
    </rPh>
    <rPh sb="5" eb="7">
      <t>キリア</t>
    </rPh>
    <phoneticPr fontId="14"/>
  </si>
  <si>
    <t>（Ａ）</t>
    <phoneticPr fontId="14"/>
  </si>
  <si>
    <t>（Ｂ）</t>
    <phoneticPr fontId="14"/>
  </si>
  <si>
    <t>（Ｄ）</t>
    <phoneticPr fontId="14"/>
  </si>
  <si>
    <t>（Ｅ）</t>
    <phoneticPr fontId="14"/>
  </si>
  <si>
    <t>（Ｆ）</t>
    <phoneticPr fontId="14"/>
  </si>
  <si>
    <t>（Ｇ）</t>
    <phoneticPr fontId="14"/>
  </si>
  <si>
    <t>４分の３</t>
    <rPh sb="0" eb="1">
      <t>フン</t>
    </rPh>
    <phoneticPr fontId="14"/>
  </si>
  <si>
    <t>台</t>
    <rPh sb="0" eb="1">
      <t>ダイ</t>
    </rPh>
    <phoneticPr fontId="14"/>
  </si>
  <si>
    <t>合計</t>
    <rPh sb="0" eb="2">
      <t>ゴウケイ</t>
    </rPh>
    <phoneticPr fontId="14"/>
  </si>
  <si>
    <t>区分</t>
    <rPh sb="0" eb="2">
      <t>クブン</t>
    </rPh>
    <phoneticPr fontId="14"/>
  </si>
  <si>
    <t>上記以外</t>
    <rPh sb="0" eb="2">
      <t>ジョウキ</t>
    </rPh>
    <rPh sb="2" eb="4">
      <t>イガイ</t>
    </rPh>
    <phoneticPr fontId="14"/>
  </si>
  <si>
    <t>交付の事業内容（第４条）：</t>
    <rPh sb="0" eb="2">
      <t>コウフ</t>
    </rPh>
    <rPh sb="3" eb="5">
      <t>ジギョウ</t>
    </rPh>
    <rPh sb="5" eb="7">
      <t>ナイヨウ</t>
    </rPh>
    <rPh sb="8" eb="9">
      <t>ダイ</t>
    </rPh>
    <rPh sb="10" eb="11">
      <t>ジョウ</t>
    </rPh>
    <phoneticPr fontId="14"/>
  </si>
  <si>
    <t>移乗支援又は入浴支援</t>
    <rPh sb="0" eb="4">
      <t>イジョウシエン</t>
    </rPh>
    <rPh sb="4" eb="5">
      <t>マタ</t>
    </rPh>
    <rPh sb="6" eb="10">
      <t>ニュウヨクシエン</t>
    </rPh>
    <phoneticPr fontId="14"/>
  </si>
  <si>
    <t>移乗支援又は入浴支援以外</t>
    <rPh sb="0" eb="4">
      <t>イジョウシエン</t>
    </rPh>
    <rPh sb="4" eb="5">
      <t>マタ</t>
    </rPh>
    <rPh sb="6" eb="10">
      <t>ニュウヨクシエン</t>
    </rPh>
    <rPh sb="10" eb="12">
      <t>イガイ</t>
    </rPh>
    <phoneticPr fontId="14"/>
  </si>
  <si>
    <t>住所１（番地まで）</t>
    <rPh sb="0" eb="2">
      <t>ジュウショ</t>
    </rPh>
    <rPh sb="4" eb="6">
      <t>バンチ</t>
    </rPh>
    <phoneticPr fontId="14"/>
  </si>
  <si>
    <t>訪問介護</t>
    <rPh sb="0" eb="4">
      <t>ホウモンカイゴ</t>
    </rPh>
    <phoneticPr fontId="26"/>
  </si>
  <si>
    <t>訪問入浴介護</t>
    <rPh sb="0" eb="6">
      <t>ホウモンニュウヨクカイゴ</t>
    </rPh>
    <phoneticPr fontId="26"/>
  </si>
  <si>
    <t>訪問看護（※定期巡回連携型を含む）</t>
    <rPh sb="0" eb="4">
      <t>ホウモンカンゴ</t>
    </rPh>
    <rPh sb="6" eb="13">
      <t>テイキジュンカイレンケイガタ</t>
    </rPh>
    <rPh sb="14" eb="15">
      <t>フク</t>
    </rPh>
    <phoneticPr fontId="26"/>
  </si>
  <si>
    <t>訪問リハビリテーション</t>
    <rPh sb="0" eb="2">
      <t>ホウモン</t>
    </rPh>
    <phoneticPr fontId="26"/>
  </si>
  <si>
    <t>通所介護</t>
    <rPh sb="0" eb="4">
      <t>ツウショカイゴ</t>
    </rPh>
    <phoneticPr fontId="26"/>
  </si>
  <si>
    <t>通所リハビリテーション</t>
    <rPh sb="0" eb="2">
      <t>ツウショ</t>
    </rPh>
    <phoneticPr fontId="26"/>
  </si>
  <si>
    <t>福祉用具貸与</t>
    <rPh sb="0" eb="6">
      <t>フクシヨウグタイヨ</t>
    </rPh>
    <phoneticPr fontId="26"/>
  </si>
  <si>
    <t>短期入所生活介護</t>
    <rPh sb="0" eb="2">
      <t>タンキ</t>
    </rPh>
    <rPh sb="2" eb="4">
      <t>ニュウショ</t>
    </rPh>
    <rPh sb="4" eb="6">
      <t>セイカツ</t>
    </rPh>
    <rPh sb="6" eb="8">
      <t>カイゴ</t>
    </rPh>
    <phoneticPr fontId="26"/>
  </si>
  <si>
    <t>短期入所療養介護</t>
    <rPh sb="0" eb="8">
      <t>タンキニュウショリョウヨウカイゴ</t>
    </rPh>
    <phoneticPr fontId="26"/>
  </si>
  <si>
    <t>居宅療養管理指導</t>
    <rPh sb="0" eb="8">
      <t>キョタクリョウヨウカンリシドウ</t>
    </rPh>
    <phoneticPr fontId="26"/>
  </si>
  <si>
    <t>夜間対応型訪問介護</t>
    <rPh sb="0" eb="4">
      <t>ヤカンタイオウ</t>
    </rPh>
    <rPh sb="4" eb="5">
      <t>ガタ</t>
    </rPh>
    <rPh sb="5" eb="9">
      <t>ホウモンカイゴ</t>
    </rPh>
    <phoneticPr fontId="26"/>
  </si>
  <si>
    <t>定期巡回・随時対応型訪問介護看護</t>
    <rPh sb="0" eb="4">
      <t>テイキジュンカイ</t>
    </rPh>
    <rPh sb="5" eb="7">
      <t>ズイジ</t>
    </rPh>
    <rPh sb="7" eb="10">
      <t>タイオウガタ</t>
    </rPh>
    <rPh sb="10" eb="16">
      <t>ホウモンカイゴカンゴ</t>
    </rPh>
    <phoneticPr fontId="26"/>
  </si>
  <si>
    <t>認知症対応型通所介護</t>
    <rPh sb="0" eb="3">
      <t>ニンチショウ</t>
    </rPh>
    <rPh sb="3" eb="6">
      <t>タイオウガタ</t>
    </rPh>
    <rPh sb="6" eb="10">
      <t>ツウショカイゴ</t>
    </rPh>
    <phoneticPr fontId="26"/>
  </si>
  <si>
    <t>地域密着型通所介護</t>
    <rPh sb="0" eb="5">
      <t>チイキミッチャクガタ</t>
    </rPh>
    <rPh sb="5" eb="9">
      <t>ツウショカイゴ</t>
    </rPh>
    <phoneticPr fontId="26"/>
  </si>
  <si>
    <t>小規模多機能型居宅介護</t>
    <rPh sb="0" eb="7">
      <t>ショウキボタキノウガタ</t>
    </rPh>
    <rPh sb="7" eb="11">
      <t>キョタクカイゴ</t>
    </rPh>
    <phoneticPr fontId="26"/>
  </si>
  <si>
    <t>看護小規模多機能型居宅介護</t>
    <rPh sb="0" eb="5">
      <t>カンゴショウキボ</t>
    </rPh>
    <rPh sb="5" eb="9">
      <t>タキノウガタ</t>
    </rPh>
    <rPh sb="9" eb="13">
      <t>キョタクカイゴ</t>
    </rPh>
    <phoneticPr fontId="26"/>
  </si>
  <si>
    <t>特定施設入居者生活介護</t>
    <rPh sb="0" eb="7">
      <t>トクテイシセツニュウキョシャ</t>
    </rPh>
    <rPh sb="7" eb="11">
      <t>セイカツカイゴ</t>
    </rPh>
    <phoneticPr fontId="26"/>
  </si>
  <si>
    <t>特定施設入居者生活介護（短期利用）</t>
    <rPh sb="0" eb="7">
      <t>トクテイシセツニュウキョシャ</t>
    </rPh>
    <rPh sb="7" eb="11">
      <t>セイカツカイゴ</t>
    </rPh>
    <rPh sb="12" eb="16">
      <t>タンキリヨウ</t>
    </rPh>
    <phoneticPr fontId="26"/>
  </si>
  <si>
    <t>地域密着型特定施設入居者生活介護</t>
    <rPh sb="0" eb="5">
      <t>チイキミッチャクガタ</t>
    </rPh>
    <rPh sb="5" eb="9">
      <t>トクテイシセツ</t>
    </rPh>
    <rPh sb="9" eb="16">
      <t>ニュウキョシャセイカツカイゴ</t>
    </rPh>
    <phoneticPr fontId="26"/>
  </si>
  <si>
    <t>地域密着型特定施設入居者生活介護（短期利用）</t>
    <rPh sb="0" eb="5">
      <t>チイキミッチャクガタ</t>
    </rPh>
    <rPh sb="5" eb="9">
      <t>トクテイシセツ</t>
    </rPh>
    <rPh sb="9" eb="16">
      <t>ニュウキョシャセイカツカイゴ</t>
    </rPh>
    <rPh sb="17" eb="21">
      <t>タンキリヨウ</t>
    </rPh>
    <phoneticPr fontId="26"/>
  </si>
  <si>
    <t>認知症対応型共同生活介護（短期利用以外）</t>
    <rPh sb="0" eb="3">
      <t>ニンチショウ</t>
    </rPh>
    <rPh sb="3" eb="6">
      <t>タイオウガタ</t>
    </rPh>
    <rPh sb="6" eb="12">
      <t>キョウドウセイカツカイゴ</t>
    </rPh>
    <rPh sb="13" eb="17">
      <t>タンキリヨウ</t>
    </rPh>
    <rPh sb="17" eb="19">
      <t>イガイ</t>
    </rPh>
    <phoneticPr fontId="26"/>
  </si>
  <si>
    <t>認知症対応型共同生活介護（短期利用）</t>
    <rPh sb="0" eb="3">
      <t>ニンチショウ</t>
    </rPh>
    <rPh sb="3" eb="6">
      <t>タイオウガタ</t>
    </rPh>
    <rPh sb="6" eb="12">
      <t>キョウドウセイカツカイゴ</t>
    </rPh>
    <rPh sb="13" eb="17">
      <t>タンキリヨウ</t>
    </rPh>
    <phoneticPr fontId="26"/>
  </si>
  <si>
    <t>訪問型サービス</t>
    <rPh sb="0" eb="3">
      <t>ホウモンガタ</t>
    </rPh>
    <phoneticPr fontId="26"/>
  </si>
  <si>
    <t>通所型サービス</t>
    <rPh sb="0" eb="3">
      <t>ツウショガタ</t>
    </rPh>
    <phoneticPr fontId="26"/>
  </si>
  <si>
    <t>介護老人福祉施設</t>
    <rPh sb="0" eb="8">
      <t>カイゴロウジンフクシシセツ</t>
    </rPh>
    <phoneticPr fontId="26"/>
  </si>
  <si>
    <t>介護老人保健施設</t>
    <rPh sb="0" eb="8">
      <t>カイゴロウジンホケンシセツ</t>
    </rPh>
    <phoneticPr fontId="26"/>
  </si>
  <si>
    <t>地域密着型介護老人福祉施設入所者生活介護</t>
    <rPh sb="0" eb="5">
      <t>チイキミッチャクガタ</t>
    </rPh>
    <rPh sb="5" eb="13">
      <t>カイゴロウジンフクシシセツ</t>
    </rPh>
    <rPh sb="13" eb="20">
      <t>ニュウショシャセイカツカイゴ</t>
    </rPh>
    <phoneticPr fontId="26"/>
  </si>
  <si>
    <t>居宅介護支援</t>
    <rPh sb="0" eb="2">
      <t>キョタク</t>
    </rPh>
    <rPh sb="2" eb="6">
      <t>カイゴシエン</t>
    </rPh>
    <phoneticPr fontId="26"/>
  </si>
  <si>
    <t>介護医療院</t>
    <rPh sb="0" eb="2">
      <t>カイゴ</t>
    </rPh>
    <rPh sb="2" eb="5">
      <t>イリョウイン</t>
    </rPh>
    <phoneticPr fontId="14"/>
  </si>
  <si>
    <t>A_基本情報入力シート</t>
    <rPh sb="2" eb="6">
      <t>キホンジョウホウ</t>
    </rPh>
    <rPh sb="6" eb="8">
      <t>ニュウリョク</t>
    </rPh>
    <phoneticPr fontId="26"/>
  </si>
  <si>
    <t>留意事項</t>
    <rPh sb="0" eb="2">
      <t>リュウイ</t>
    </rPh>
    <rPh sb="2" eb="4">
      <t>ジコウ</t>
    </rPh>
    <phoneticPr fontId="26"/>
  </si>
  <si>
    <t>提出は不要です。</t>
    <rPh sb="0" eb="2">
      <t>テイシュツ</t>
    </rPh>
    <rPh sb="3" eb="5">
      <t>フヨウ</t>
    </rPh>
    <phoneticPr fontId="26"/>
  </si>
  <si>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26"/>
  </si>
  <si>
    <t>③</t>
    <phoneticPr fontId="14"/>
  </si>
  <si>
    <t>法人・事業所で外部に発出する文書に番号を付与している場合は、入力してください。
（なければ入力は不要です）</t>
    <rPh sb="0" eb="2">
      <t>ホウジン</t>
    </rPh>
    <rPh sb="3" eb="6">
      <t>ジギョウショ</t>
    </rPh>
    <rPh sb="7" eb="9">
      <t>ガイブ</t>
    </rPh>
    <rPh sb="10" eb="12">
      <t>ハッシュツ</t>
    </rPh>
    <rPh sb="14" eb="16">
      <t>ブンショ</t>
    </rPh>
    <rPh sb="17" eb="19">
      <t>バンゴウ</t>
    </rPh>
    <rPh sb="20" eb="22">
      <t>フヨ</t>
    </rPh>
    <rPh sb="26" eb="28">
      <t>バアイ</t>
    </rPh>
    <rPh sb="30" eb="32">
      <t>ニュウリョク</t>
    </rPh>
    <rPh sb="45" eb="47">
      <t>ニュウリョク</t>
    </rPh>
    <rPh sb="48" eb="50">
      <t>フヨウ</t>
    </rPh>
    <phoneticPr fontId="14"/>
  </si>
  <si>
    <t>基本情報入力シート</t>
    <rPh sb="0" eb="2">
      <t>キホン</t>
    </rPh>
    <rPh sb="2" eb="4">
      <t>ジョウホウ</t>
    </rPh>
    <rPh sb="4" eb="6">
      <t>ニュウリョク</t>
    </rPh>
    <phoneticPr fontId="14"/>
  </si>
  <si>
    <t>補助要件適合確認シート</t>
    <rPh sb="0" eb="4">
      <t>ホジョヨウケン</t>
    </rPh>
    <rPh sb="4" eb="6">
      <t>テキゴウ</t>
    </rPh>
    <rPh sb="6" eb="8">
      <t>カクニン</t>
    </rPh>
    <phoneticPr fontId="12"/>
  </si>
  <si>
    <t>〈補助要件適合確認〉</t>
    <rPh sb="1" eb="3">
      <t>ホジョ</t>
    </rPh>
    <rPh sb="3" eb="5">
      <t>ヨウケン</t>
    </rPh>
    <rPh sb="5" eb="7">
      <t>テキゴウ</t>
    </rPh>
    <rPh sb="7" eb="9">
      <t>カクニン</t>
    </rPh>
    <phoneticPr fontId="14"/>
  </si>
  <si>
    <t>本事業による機器等の導入・活用により、業務の改善・効率化等が進められ収支の改善が図られた場合には、職員の賃金へも適切に還元し、その旨を職員等に周知すること。</t>
    <rPh sb="0" eb="1">
      <t>ホン</t>
    </rPh>
    <rPh sb="1" eb="3">
      <t>ジギョウ</t>
    </rPh>
    <rPh sb="6" eb="9">
      <t>キキトウ</t>
    </rPh>
    <rPh sb="10" eb="12">
      <t>ドウニュウ</t>
    </rPh>
    <rPh sb="13" eb="15">
      <t>カツヨウ</t>
    </rPh>
    <rPh sb="19" eb="21">
      <t>ギョウム</t>
    </rPh>
    <rPh sb="22" eb="24">
      <t>カイゼン</t>
    </rPh>
    <rPh sb="25" eb="29">
      <t>コウリツカトウ</t>
    </rPh>
    <rPh sb="30" eb="31">
      <t>スス</t>
    </rPh>
    <rPh sb="34" eb="36">
      <t>シュウシ</t>
    </rPh>
    <rPh sb="37" eb="39">
      <t>カイゼン</t>
    </rPh>
    <rPh sb="40" eb="41">
      <t>ハカ</t>
    </rPh>
    <rPh sb="44" eb="46">
      <t>バアイ</t>
    </rPh>
    <rPh sb="49" eb="51">
      <t>ショクイン</t>
    </rPh>
    <rPh sb="52" eb="54">
      <t>チンギン</t>
    </rPh>
    <rPh sb="56" eb="58">
      <t>テキセツ</t>
    </rPh>
    <rPh sb="59" eb="61">
      <t>カンゲン</t>
    </rPh>
    <rPh sb="65" eb="66">
      <t>ムネ</t>
    </rPh>
    <rPh sb="67" eb="69">
      <t>ショクイン</t>
    </rPh>
    <rPh sb="69" eb="70">
      <t>トウ</t>
    </rPh>
    <rPh sb="71" eb="73">
      <t>シュウチ</t>
    </rPh>
    <phoneticPr fontId="14"/>
  </si>
  <si>
    <t>科学的介護情報システム（Long-term care Information system　For Evidence;LIFE（ライフ））による情報収集に協力すること。</t>
    <phoneticPr fontId="14"/>
  </si>
  <si>
    <t>厚生労働省等が実施する効果検証事業等に可能な限り協力すること。</t>
  </si>
  <si>
    <t>補助を受けた翌年度から３年間、業務改善計画に対する効果を報告すること。</t>
  </si>
  <si>
    <t>A～E共通</t>
    <rPh sb="3" eb="5">
      <t>キョウツウ</t>
    </rPh>
    <phoneticPr fontId="14"/>
  </si>
  <si>
    <t>・移乗や移動を支援する機器であり重点分野に該当しない機器　（床走行式リフト、天井吊り下げリフト）</t>
    <phoneticPr fontId="14"/>
  </si>
  <si>
    <t>・介護施設等における調理支援などの職員の負担を軽減する機器　（一括で調理支援を行う機器、加熱・冷蔵機能等を備えた配膳車や配膳ロボット 等）</t>
    <phoneticPr fontId="14"/>
  </si>
  <si>
    <t>・職員間の情報共有や職員の移動負担の軽減など効果的・効率的なコミュニケーションを図るための機器（インカム等）</t>
    <phoneticPr fontId="14"/>
  </si>
  <si>
    <t>・バックオフィスソフト　（電子サインシステム、給与・勤怠管理等）</t>
    <phoneticPr fontId="14"/>
  </si>
  <si>
    <t>・バイタル測定が可能なウェアラブル端末</t>
    <phoneticPr fontId="14"/>
  </si>
  <si>
    <t>・移乗支援の場面で使用する生産性向上に資する福祉用具　（スライディングボード、スライディングシート、スライディンググローブ）</t>
    <phoneticPr fontId="14"/>
  </si>
  <si>
    <t>②該当する補助要件について、回答してください。（該当する補助要件は全て満たす必要があります。）</t>
    <rPh sb="1" eb="3">
      <t>ガイトウ</t>
    </rPh>
    <rPh sb="5" eb="9">
      <t>ホジョヨウケン</t>
    </rPh>
    <rPh sb="14" eb="16">
      <t>カイトウ</t>
    </rPh>
    <rPh sb="24" eb="26">
      <t>ガイトウ</t>
    </rPh>
    <rPh sb="28" eb="32">
      <t>ホジョヨウケン</t>
    </rPh>
    <rPh sb="33" eb="34">
      <t>スベ</t>
    </rPh>
    <rPh sb="35" eb="36">
      <t>ミ</t>
    </rPh>
    <rPh sb="38" eb="40">
      <t>ヒツヨウ</t>
    </rPh>
    <phoneticPr fontId="14"/>
  </si>
  <si>
    <t>次のいずれかの支援を受けること</t>
    <rPh sb="0" eb="1">
      <t>ツギ</t>
    </rPh>
    <rPh sb="7" eb="9">
      <t>シエン</t>
    </rPh>
    <rPh sb="10" eb="11">
      <t>ウ</t>
    </rPh>
    <phoneticPr fontId="14"/>
  </si>
  <si>
    <t>補助要件適合確認シート</t>
    <rPh sb="0" eb="2">
      <t>ホジョ</t>
    </rPh>
    <rPh sb="2" eb="4">
      <t>ヨウケン</t>
    </rPh>
    <rPh sb="4" eb="6">
      <t>テキゴウ</t>
    </rPh>
    <rPh sb="6" eb="8">
      <t>カクニン</t>
    </rPh>
    <phoneticPr fontId="14"/>
  </si>
  <si>
    <t>その他の機器</t>
    <rPh sb="2" eb="3">
      <t>ホカ</t>
    </rPh>
    <rPh sb="4" eb="6">
      <t>キキ</t>
    </rPh>
    <phoneticPr fontId="14"/>
  </si>
  <si>
    <t>「移乗支援」又は「入浴支援」に該当する機器または「その他の機器」</t>
    <rPh sb="1" eb="3">
      <t>イジョウ</t>
    </rPh>
    <rPh sb="3" eb="5">
      <t>シエン</t>
    </rPh>
    <rPh sb="6" eb="7">
      <t>マタ</t>
    </rPh>
    <rPh sb="9" eb="11">
      <t>ニュウヨク</t>
    </rPh>
    <rPh sb="11" eb="13">
      <t>シエン</t>
    </rPh>
    <rPh sb="15" eb="17">
      <t>ガイトウ</t>
    </rPh>
    <rPh sb="19" eb="21">
      <t>キキ</t>
    </rPh>
    <rPh sb="27" eb="28">
      <t>ホカ</t>
    </rPh>
    <rPh sb="29" eb="31">
      <t>キキ</t>
    </rPh>
    <phoneticPr fontId="14"/>
  </si>
  <si>
    <t>【介護ロボットの導入（第４条第一号及び同条第二号に掲げる事業のうち介護ロボットを導入する事業）】</t>
    <phoneticPr fontId="14"/>
  </si>
  <si>
    <t>【介護ソフトの導入（第４条第一号に掲げる事業のうち介護ソフトを導入する事業）】</t>
    <rPh sb="1" eb="3">
      <t>カイゴ</t>
    </rPh>
    <phoneticPr fontId="14"/>
  </si>
  <si>
    <t>導入事業所
職員数</t>
    <rPh sb="0" eb="2">
      <t>ドウニュウ</t>
    </rPh>
    <rPh sb="2" eb="5">
      <t>ジギョウショ</t>
    </rPh>
    <rPh sb="6" eb="8">
      <t>ショクイン</t>
    </rPh>
    <rPh sb="8" eb="9">
      <t>スウ</t>
    </rPh>
    <phoneticPr fontId="14"/>
  </si>
  <si>
    <t>※千円未満切捨て</t>
    <phoneticPr fontId="14"/>
  </si>
  <si>
    <t>（Ｄ）</t>
  </si>
  <si>
    <t>（Ｅ）</t>
  </si>
  <si>
    <t>４分の３</t>
    <rPh sb="0" eb="1">
      <t>ブン</t>
    </rPh>
    <phoneticPr fontId="14"/>
  </si>
  <si>
    <t>　２　（Ｃ）欄は、千円未満切捨て。</t>
    <rPh sb="6" eb="7">
      <t>ラン</t>
    </rPh>
    <rPh sb="9" eb="11">
      <t>センエン</t>
    </rPh>
    <rPh sb="11" eb="13">
      <t>ミマン</t>
    </rPh>
    <rPh sb="13" eb="14">
      <t>キ</t>
    </rPh>
    <rPh sb="14" eb="15">
      <t>ス</t>
    </rPh>
    <phoneticPr fontId="14"/>
  </si>
  <si>
    <t>　３　（Ｅ）欄は、（Ｄ）欄の職員数に応じて、下表のとおり。</t>
    <rPh sb="6" eb="7">
      <t>ラン</t>
    </rPh>
    <rPh sb="12" eb="13">
      <t>ラン</t>
    </rPh>
    <rPh sb="14" eb="17">
      <t>ショクインスウ</t>
    </rPh>
    <rPh sb="18" eb="19">
      <t>オウ</t>
    </rPh>
    <rPh sb="22" eb="24">
      <t>カヒョウ</t>
    </rPh>
    <phoneticPr fontId="14"/>
  </si>
  <si>
    <t>職員数</t>
    <rPh sb="0" eb="3">
      <t>ショクインスウ</t>
    </rPh>
    <phoneticPr fontId="14"/>
  </si>
  <si>
    <t>１名以上10名以下</t>
    <rPh sb="1" eb="2">
      <t>メイ</t>
    </rPh>
    <rPh sb="2" eb="4">
      <t>イジョウ</t>
    </rPh>
    <rPh sb="6" eb="7">
      <t>メイ</t>
    </rPh>
    <rPh sb="7" eb="9">
      <t>イカ</t>
    </rPh>
    <phoneticPr fontId="13"/>
  </si>
  <si>
    <t>11名以上20名以下</t>
    <rPh sb="2" eb="3">
      <t>メイ</t>
    </rPh>
    <rPh sb="3" eb="5">
      <t>イジョウ</t>
    </rPh>
    <rPh sb="7" eb="8">
      <t>メイ</t>
    </rPh>
    <rPh sb="8" eb="10">
      <t>イカ</t>
    </rPh>
    <phoneticPr fontId="13"/>
  </si>
  <si>
    <t>21名以上30名以下</t>
    <rPh sb="2" eb="3">
      <t>メイ</t>
    </rPh>
    <rPh sb="3" eb="5">
      <t>イジョウ</t>
    </rPh>
    <rPh sb="7" eb="8">
      <t>メイ</t>
    </rPh>
    <rPh sb="8" eb="10">
      <t>イカ</t>
    </rPh>
    <phoneticPr fontId="13"/>
  </si>
  <si>
    <t>31名以上</t>
    <rPh sb="2" eb="3">
      <t>メイ</t>
    </rPh>
    <rPh sb="3" eb="5">
      <t>イジョウ</t>
    </rPh>
    <phoneticPr fontId="13"/>
  </si>
  <si>
    <t>　４　職員数に応じて必要なライセンス数が変動するなど、職員数により合計金額が変動する契約の場合は、職員数に応じた基準額、それ以外の方式の契約の</t>
    <phoneticPr fontId="14"/>
  </si>
  <si>
    <t>　　　場合は一律２５０万円を基準額とする。また、別表２の①に定める事業所であって、令和７年度中に「ケアプランデータ連携システム」により５事業所</t>
    <phoneticPr fontId="14"/>
  </si>
  <si>
    <t>　　　以上とデータ連携を実施する場合は、基準額に５万円を加算する。</t>
    <phoneticPr fontId="14"/>
  </si>
  <si>
    <t>　５　（Ｆ）欄は、（Ｃ）欄の額と（Ｅ）欄の額を比較して少ない方の額を記入すること。</t>
    <rPh sb="6" eb="7">
      <t>ラン</t>
    </rPh>
    <rPh sb="12" eb="13">
      <t>ラン</t>
    </rPh>
    <rPh sb="14" eb="15">
      <t>ガク</t>
    </rPh>
    <rPh sb="19" eb="20">
      <t>ラン</t>
    </rPh>
    <rPh sb="21" eb="22">
      <t>ガク</t>
    </rPh>
    <rPh sb="23" eb="25">
      <t>ヒカク</t>
    </rPh>
    <rPh sb="27" eb="28">
      <t>スク</t>
    </rPh>
    <rPh sb="30" eb="31">
      <t>ホウ</t>
    </rPh>
    <rPh sb="32" eb="33">
      <t>ガク</t>
    </rPh>
    <rPh sb="34" eb="36">
      <t>キニュウ</t>
    </rPh>
    <phoneticPr fontId="14"/>
  </si>
  <si>
    <t>【介護テクノロジーのパッケージ型の導入（第４条第三号に掲げる事業）】</t>
    <rPh sb="1" eb="3">
      <t>カイゴ</t>
    </rPh>
    <rPh sb="15" eb="16">
      <t>ガタ</t>
    </rPh>
    <rPh sb="24" eb="25">
      <t>サン</t>
    </rPh>
    <phoneticPr fontId="14"/>
  </si>
  <si>
    <t>（Ａ）</t>
    <phoneticPr fontId="14"/>
  </si>
  <si>
    <t>【業務改善支援（第４条第四号に掲げる事業）】</t>
    <rPh sb="1" eb="3">
      <t>ギョウム</t>
    </rPh>
    <rPh sb="3" eb="5">
      <t>カイゼン</t>
    </rPh>
    <rPh sb="5" eb="7">
      <t>シエン</t>
    </rPh>
    <rPh sb="12" eb="13">
      <t>ヨン</t>
    </rPh>
    <phoneticPr fontId="14"/>
  </si>
  <si>
    <t>（Ａ）</t>
    <phoneticPr fontId="14"/>
  </si>
  <si>
    <t>○</t>
  </si>
  <si>
    <t>法人格</t>
    <rPh sb="0" eb="2">
      <t>ホウジン</t>
    </rPh>
    <rPh sb="2" eb="3">
      <t>カク</t>
    </rPh>
    <phoneticPr fontId="14"/>
  </si>
  <si>
    <t>その他の場合</t>
    <rPh sb="2" eb="3">
      <t>ホカ</t>
    </rPh>
    <rPh sb="4" eb="6">
      <t>バアイ</t>
    </rPh>
    <phoneticPr fontId="14"/>
  </si>
  <si>
    <t>法人格の位置</t>
    <rPh sb="0" eb="3">
      <t>ホウジンカク</t>
    </rPh>
    <rPh sb="4" eb="6">
      <t>イチ</t>
    </rPh>
    <phoneticPr fontId="14"/>
  </si>
  <si>
    <t>社名（法人格を除いた名称）</t>
    <rPh sb="0" eb="2">
      <t>シャメイ</t>
    </rPh>
    <rPh sb="3" eb="6">
      <t>ホウジンカク</t>
    </rPh>
    <rPh sb="7" eb="8">
      <t>ノゾ</t>
    </rPh>
    <rPh sb="10" eb="12">
      <t>メイショウ</t>
    </rPh>
    <phoneticPr fontId="14"/>
  </si>
  <si>
    <t>法人名</t>
    <rPh sb="0" eb="3">
      <t>ホウジンメイ</t>
    </rPh>
    <phoneticPr fontId="14"/>
  </si>
  <si>
    <t>法人格</t>
    <rPh sb="0" eb="3">
      <t>ホウジンカク</t>
    </rPh>
    <phoneticPr fontId="14"/>
  </si>
  <si>
    <t>株式会社</t>
    <phoneticPr fontId="26"/>
  </si>
  <si>
    <t>有限会社</t>
    <phoneticPr fontId="26"/>
  </si>
  <si>
    <t>社会福祉法人</t>
    <phoneticPr fontId="26"/>
  </si>
  <si>
    <t>医療法人</t>
    <phoneticPr fontId="26"/>
  </si>
  <si>
    <t>医療法人社団</t>
    <phoneticPr fontId="26"/>
  </si>
  <si>
    <t>医療法人財団</t>
    <phoneticPr fontId="26"/>
  </si>
  <si>
    <t>社会医療法人</t>
    <phoneticPr fontId="26"/>
  </si>
  <si>
    <t>合名会社</t>
    <phoneticPr fontId="26"/>
  </si>
  <si>
    <t>合資会社</t>
    <phoneticPr fontId="26"/>
  </si>
  <si>
    <t>合同会社</t>
  </si>
  <si>
    <t>一般財団法人</t>
    <phoneticPr fontId="26"/>
  </si>
  <si>
    <t>公益財団法人</t>
    <phoneticPr fontId="26"/>
  </si>
  <si>
    <t>一般社団法人</t>
    <phoneticPr fontId="26"/>
  </si>
  <si>
    <t>公益社団法人</t>
    <phoneticPr fontId="26"/>
  </si>
  <si>
    <t>学校法人</t>
    <phoneticPr fontId="26"/>
  </si>
  <si>
    <t>特定非営利活動法人</t>
    <phoneticPr fontId="26"/>
  </si>
  <si>
    <t>独立行政法人</t>
    <phoneticPr fontId="26"/>
  </si>
  <si>
    <t>地方独立行政法人</t>
    <phoneticPr fontId="26"/>
  </si>
  <si>
    <t>日本赤十字社</t>
    <rPh sb="0" eb="2">
      <t>ニホン</t>
    </rPh>
    <rPh sb="2" eb="6">
      <t>セキジュウジシャ</t>
    </rPh>
    <phoneticPr fontId="26"/>
  </si>
  <si>
    <t>生活協同組合</t>
    <rPh sb="0" eb="2">
      <t>セイカツ</t>
    </rPh>
    <rPh sb="2" eb="4">
      <t>キョウドウ</t>
    </rPh>
    <rPh sb="4" eb="6">
      <t>クミアイ</t>
    </rPh>
    <phoneticPr fontId="26"/>
  </si>
  <si>
    <t>農業協同組合</t>
    <rPh sb="0" eb="2">
      <t>ノウギョウ</t>
    </rPh>
    <rPh sb="2" eb="4">
      <t>キョウドウ</t>
    </rPh>
    <rPh sb="4" eb="6">
      <t>クミアイ</t>
    </rPh>
    <phoneticPr fontId="26"/>
  </si>
  <si>
    <t>その他</t>
    <rPh sb="2" eb="3">
      <t>ホカ</t>
    </rPh>
    <phoneticPr fontId="26"/>
  </si>
  <si>
    <t>法人名結合用</t>
    <rPh sb="0" eb="3">
      <t>ホウジンメイ</t>
    </rPh>
    <rPh sb="3" eb="5">
      <t>ケツゴウ</t>
    </rPh>
    <rPh sb="5" eb="6">
      <t>ヨウ</t>
    </rPh>
    <phoneticPr fontId="14"/>
  </si>
  <si>
    <t>Ａ．重点分野に該当する介護テクノロジー</t>
    <rPh sb="2" eb="6">
      <t>ジュウテンブンヤ</t>
    </rPh>
    <rPh sb="7" eb="9">
      <t>ガイトウ</t>
    </rPh>
    <rPh sb="11" eb="13">
      <t>カイゴ</t>
    </rPh>
    <phoneticPr fontId="14"/>
  </si>
  <si>
    <t>Ｂ．重点分野に該当しないその他の機器</t>
    <rPh sb="2" eb="4">
      <t>ジュウテン</t>
    </rPh>
    <rPh sb="4" eb="6">
      <t>ブンヤ</t>
    </rPh>
    <rPh sb="7" eb="9">
      <t>ガイトウ</t>
    </rPh>
    <rPh sb="14" eb="15">
      <t>ホカ</t>
    </rPh>
    <rPh sb="16" eb="18">
      <t>キキ</t>
    </rPh>
    <phoneticPr fontId="14"/>
  </si>
  <si>
    <t>Ｃ．介護ソフト</t>
    <rPh sb="2" eb="4">
      <t>カイゴ</t>
    </rPh>
    <phoneticPr fontId="14"/>
  </si>
  <si>
    <t>Ｄ．介護テクノロジーのパッケージ型導入</t>
    <rPh sb="2" eb="4">
      <t>カイゴ</t>
    </rPh>
    <rPh sb="16" eb="17">
      <t>ガタ</t>
    </rPh>
    <rPh sb="17" eb="19">
      <t>ドウニュウ</t>
    </rPh>
    <phoneticPr fontId="14"/>
  </si>
  <si>
    <t>Ｅ．業務改善支援</t>
    <rPh sb="2" eb="4">
      <t>ギョウム</t>
    </rPh>
    <rPh sb="4" eb="6">
      <t>カイゼン</t>
    </rPh>
    <rPh sb="6" eb="8">
      <t>シエン</t>
    </rPh>
    <phoneticPr fontId="14"/>
  </si>
  <si>
    <t>集計用判定</t>
    <rPh sb="0" eb="2">
      <t>シュウケイ</t>
    </rPh>
    <rPh sb="2" eb="3">
      <t>ヨウ</t>
    </rPh>
    <rPh sb="3" eb="5">
      <t>ハンテイ</t>
    </rPh>
    <phoneticPr fontId="14"/>
  </si>
  <si>
    <t>集計用</t>
    <rPh sb="0" eb="3">
      <t>シュウケイヨウ</t>
    </rPh>
    <phoneticPr fontId="14"/>
  </si>
  <si>
    <t>※　該当する項目全てに○をつけてください。</t>
    <rPh sb="2" eb="4">
      <t>ガイトウ</t>
    </rPh>
    <rPh sb="6" eb="8">
      <t>コウモク</t>
    </rPh>
    <rPh sb="8" eb="9">
      <t>スベ</t>
    </rPh>
    <phoneticPr fontId="26"/>
  </si>
  <si>
    <t>基準額確認用</t>
  </si>
  <si>
    <t>基準額確認用</t>
    <rPh sb="0" eb="3">
      <t>キジュンガク</t>
    </rPh>
    <rPh sb="3" eb="6">
      <t>カクニンヨウ</t>
    </rPh>
    <phoneticPr fontId="14"/>
  </si>
  <si>
    <t>介護予防支援</t>
    <rPh sb="0" eb="2">
      <t>カイゴ</t>
    </rPh>
    <rPh sb="2" eb="4">
      <t>ヨボウ</t>
    </rPh>
    <rPh sb="4" eb="6">
      <t>シエン</t>
    </rPh>
    <phoneticPr fontId="14"/>
  </si>
  <si>
    <t>ケアプランデータ連携システム対象</t>
    <rPh sb="8" eb="10">
      <t>レンケイ</t>
    </rPh>
    <rPh sb="14" eb="16">
      <t>タイショウ</t>
    </rPh>
    <phoneticPr fontId="14"/>
  </si>
  <si>
    <t>委員会設置対象</t>
    <rPh sb="0" eb="3">
      <t>イインカイ</t>
    </rPh>
    <rPh sb="3" eb="5">
      <t>セッチ</t>
    </rPh>
    <rPh sb="5" eb="7">
      <t>タイショウ</t>
    </rPh>
    <phoneticPr fontId="14"/>
  </si>
  <si>
    <t>○</t>
    <phoneticPr fontId="14"/>
  </si>
  <si>
    <t>補助要件判定用</t>
    <rPh sb="0" eb="4">
      <t>ホジョヨウケン</t>
    </rPh>
    <rPh sb="4" eb="6">
      <t>ハンテイ</t>
    </rPh>
    <rPh sb="6" eb="7">
      <t>ヨウ</t>
    </rPh>
    <phoneticPr fontId="14"/>
  </si>
  <si>
    <t>←ケアプラン</t>
    <phoneticPr fontId="14"/>
  </si>
  <si>
    <t>←委員会</t>
    <rPh sb="1" eb="4">
      <t>イインカイ</t>
    </rPh>
    <phoneticPr fontId="14"/>
  </si>
  <si>
    <t>小規模多機能型居宅介護（短期利用）</t>
    <rPh sb="12" eb="16">
      <t>タンキリヨウ</t>
    </rPh>
    <phoneticPr fontId="14"/>
  </si>
  <si>
    <t>看護小規模多機能型居宅介護（短期利用）</t>
    <rPh sb="14" eb="18">
      <t>タンキリヨウ</t>
    </rPh>
    <phoneticPr fontId="14"/>
  </si>
  <si>
    <t>○</t>
    <phoneticPr fontId="14"/>
  </si>
  <si>
    <t>○</t>
    <phoneticPr fontId="14"/>
  </si>
  <si>
    <t>養護老人ホーム</t>
    <rPh sb="0" eb="2">
      <t>ヨウゴ</t>
    </rPh>
    <rPh sb="2" eb="4">
      <t>ロウジン</t>
    </rPh>
    <phoneticPr fontId="14"/>
  </si>
  <si>
    <t>軽費老人ホーム</t>
    <rPh sb="0" eb="2">
      <t>ケイヒ</t>
    </rPh>
    <rPh sb="2" eb="4">
      <t>ロウジン</t>
    </rPh>
    <phoneticPr fontId="14"/>
  </si>
  <si>
    <t>法人名</t>
    <rPh sb="0" eb="3">
      <t>ホウジンメイ</t>
    </rPh>
    <phoneticPr fontId="26"/>
  </si>
  <si>
    <t>事業所名</t>
    <rPh sb="0" eb="3">
      <t>ジギョウショ</t>
    </rPh>
    <rPh sb="3" eb="4">
      <t>メイ</t>
    </rPh>
    <phoneticPr fontId="26"/>
  </si>
  <si>
    <t>サービス種別</t>
    <rPh sb="4" eb="6">
      <t>シュベツ</t>
    </rPh>
    <phoneticPr fontId="14"/>
  </si>
  <si>
    <t>B_補助要件適合確認シート</t>
    <rPh sb="2" eb="6">
      <t>ホジョヨウケン</t>
    </rPh>
    <rPh sb="6" eb="8">
      <t>テキゴウ</t>
    </rPh>
    <rPh sb="8" eb="10">
      <t>カクニン</t>
    </rPh>
    <phoneticPr fontId="14"/>
  </si>
  <si>
    <t>②</t>
    <phoneticPr fontId="14"/>
  </si>
  <si>
    <t>・補助要件適合確認シートの入力内容に基づき、他シートの入力箇所が変更となります。</t>
    <rPh sb="1" eb="3">
      <t>ホジョ</t>
    </rPh>
    <rPh sb="3" eb="5">
      <t>ヨウケン</t>
    </rPh>
    <rPh sb="5" eb="7">
      <t>テキゴウ</t>
    </rPh>
    <rPh sb="7" eb="9">
      <t>カクニン</t>
    </rPh>
    <rPh sb="13" eb="15">
      <t>ニュウリョク</t>
    </rPh>
    <rPh sb="15" eb="17">
      <t>ナイヨウ</t>
    </rPh>
    <rPh sb="18" eb="19">
      <t>モト</t>
    </rPh>
    <rPh sb="22" eb="23">
      <t>ホカ</t>
    </rPh>
    <rPh sb="27" eb="29">
      <t>ニュウリョク</t>
    </rPh>
    <rPh sb="29" eb="31">
      <t>カショ</t>
    </rPh>
    <rPh sb="32" eb="34">
      <t>ヘンコウ</t>
    </rPh>
    <phoneticPr fontId="14"/>
  </si>
  <si>
    <t>-</t>
    <phoneticPr fontId="14"/>
  </si>
  <si>
    <t>・他シートより転記されるため、入力は不要です。</t>
  </si>
  <si>
    <t>③</t>
  </si>
  <si>
    <t>C_チェックリスト</t>
    <phoneticPr fontId="26"/>
  </si>
  <si>
    <t>・色付きセルを入力してください。</t>
    <rPh sb="1" eb="3">
      <t>イロツ</t>
    </rPh>
    <rPh sb="7" eb="9">
      <t>ニュウリョク</t>
    </rPh>
    <phoneticPr fontId="14"/>
  </si>
  <si>
    <t>・色付きセルを入力してください。</t>
    <rPh sb="7" eb="9">
      <t>ニュウリョク</t>
    </rPh>
    <phoneticPr fontId="14"/>
  </si>
  <si>
    <t>・色付きセルを入力してください。</t>
    <phoneticPr fontId="14"/>
  </si>
  <si>
    <t>【実績報告書と一緒に提出してください】</t>
    <rPh sb="1" eb="3">
      <t>ジッセキ</t>
    </rPh>
    <rPh sb="3" eb="5">
      <t>ホウコク</t>
    </rPh>
    <rPh sb="5" eb="6">
      <t>ショ</t>
    </rPh>
    <rPh sb="7" eb="9">
      <t>イッショ</t>
    </rPh>
    <rPh sb="10" eb="12">
      <t>テイシュツ</t>
    </rPh>
    <phoneticPr fontId="26"/>
  </si>
  <si>
    <t>福岡県介護ＤＸ支援事業費補助金実績報告に係る提出書類について</t>
    <rPh sb="0" eb="2">
      <t>フクオカ</t>
    </rPh>
    <rPh sb="2" eb="3">
      <t>ケン</t>
    </rPh>
    <rPh sb="3" eb="5">
      <t>カイゴ</t>
    </rPh>
    <rPh sb="7" eb="9">
      <t>シエン</t>
    </rPh>
    <rPh sb="9" eb="11">
      <t>ジギョウ</t>
    </rPh>
    <rPh sb="11" eb="12">
      <t>ヒ</t>
    </rPh>
    <rPh sb="12" eb="15">
      <t>ホジョキン</t>
    </rPh>
    <rPh sb="15" eb="17">
      <t>ジッセキ</t>
    </rPh>
    <rPh sb="17" eb="19">
      <t>ホウコク</t>
    </rPh>
    <rPh sb="20" eb="21">
      <t>カカ</t>
    </rPh>
    <rPh sb="22" eb="24">
      <t>テイシュツ</t>
    </rPh>
    <rPh sb="24" eb="26">
      <t>ショルイ</t>
    </rPh>
    <phoneticPr fontId="26"/>
  </si>
  <si>
    <t>様式６（第14条関係）</t>
    <rPh sb="0" eb="2">
      <t>ヨウシキ</t>
    </rPh>
    <rPh sb="4" eb="5">
      <t>ダイ</t>
    </rPh>
    <rPh sb="7" eb="8">
      <t>ジョウ</t>
    </rPh>
    <rPh sb="8" eb="10">
      <t>カンケイ</t>
    </rPh>
    <phoneticPr fontId="14"/>
  </si>
  <si>
    <t>令和７年度福岡県介護ＤＸ支援事業費補助金実績報告書</t>
    <rPh sb="0" eb="2">
      <t>レイワ</t>
    </rPh>
    <rPh sb="3" eb="5">
      <t>ネンド</t>
    </rPh>
    <rPh sb="5" eb="8">
      <t>フクオカケン</t>
    </rPh>
    <rPh sb="8" eb="10">
      <t>カイゴ</t>
    </rPh>
    <rPh sb="12" eb="14">
      <t>シエン</t>
    </rPh>
    <rPh sb="14" eb="17">
      <t>ジギョウヒ</t>
    </rPh>
    <rPh sb="17" eb="20">
      <t>ホジョキン</t>
    </rPh>
    <rPh sb="20" eb="22">
      <t>ジッセキ</t>
    </rPh>
    <rPh sb="22" eb="25">
      <t>ホウコクショ</t>
    </rPh>
    <phoneticPr fontId="26"/>
  </si>
  <si>
    <t>補助金精算額</t>
    <rPh sb="0" eb="3">
      <t>ホジョキン</t>
    </rPh>
    <rPh sb="3" eb="6">
      <t>セイサンガク</t>
    </rPh>
    <phoneticPr fontId="14"/>
  </si>
  <si>
    <t>経費所要額精算書（様式６－２）</t>
    <rPh sb="0" eb="2">
      <t>ケイヒ</t>
    </rPh>
    <rPh sb="2" eb="4">
      <t>ショヨウ</t>
    </rPh>
    <rPh sb="4" eb="5">
      <t>ガク</t>
    </rPh>
    <rPh sb="5" eb="7">
      <t>セイサン</t>
    </rPh>
    <rPh sb="7" eb="8">
      <t>ショ</t>
    </rPh>
    <rPh sb="9" eb="11">
      <t>ヨウシキ</t>
    </rPh>
    <phoneticPr fontId="14"/>
  </si>
  <si>
    <t>対象経費の精算額内訳（様式６－３）</t>
    <rPh sb="0" eb="2">
      <t>タイショウ</t>
    </rPh>
    <rPh sb="2" eb="4">
      <t>ケイヒ</t>
    </rPh>
    <rPh sb="5" eb="8">
      <t>セイサンガク</t>
    </rPh>
    <rPh sb="8" eb="10">
      <t>ウチワケ</t>
    </rPh>
    <rPh sb="11" eb="13">
      <t>ヨウシキ</t>
    </rPh>
    <phoneticPr fontId="14"/>
  </si>
  <si>
    <t>補助対象事業に係る契約書等の写し</t>
    <rPh sb="0" eb="2">
      <t>ホジョ</t>
    </rPh>
    <rPh sb="2" eb="4">
      <t>タイショウ</t>
    </rPh>
    <rPh sb="4" eb="6">
      <t>ジギョウ</t>
    </rPh>
    <rPh sb="7" eb="8">
      <t>カカ</t>
    </rPh>
    <rPh sb="9" eb="12">
      <t>ケイヤクショ</t>
    </rPh>
    <rPh sb="12" eb="13">
      <t>トウ</t>
    </rPh>
    <rPh sb="14" eb="15">
      <t>ウツ</t>
    </rPh>
    <phoneticPr fontId="14"/>
  </si>
  <si>
    <t>補助対象事業に係る領収書の写し</t>
    <rPh sb="0" eb="2">
      <t>ホジョ</t>
    </rPh>
    <rPh sb="2" eb="4">
      <t>タイショウ</t>
    </rPh>
    <rPh sb="4" eb="6">
      <t>ジギョウ</t>
    </rPh>
    <rPh sb="7" eb="8">
      <t>カカ</t>
    </rPh>
    <rPh sb="9" eb="12">
      <t>リョウシュウショ</t>
    </rPh>
    <rPh sb="13" eb="14">
      <t>ウツ</t>
    </rPh>
    <phoneticPr fontId="14"/>
  </si>
  <si>
    <t>（１）補助対象事業の概要を示す写真</t>
    <rPh sb="3" eb="5">
      <t>ホジョ</t>
    </rPh>
    <rPh sb="5" eb="7">
      <t>タイショウ</t>
    </rPh>
    <rPh sb="7" eb="9">
      <t>ジギョウ</t>
    </rPh>
    <rPh sb="10" eb="12">
      <t>ガイヨウ</t>
    </rPh>
    <rPh sb="13" eb="14">
      <t>シメ</t>
    </rPh>
    <rPh sb="15" eb="17">
      <t>シャシン</t>
    </rPh>
    <phoneticPr fontId="14"/>
  </si>
  <si>
    <t>（２）その他参考となる資料</t>
    <rPh sb="5" eb="6">
      <t>ホカ</t>
    </rPh>
    <rPh sb="6" eb="8">
      <t>サンコウ</t>
    </rPh>
    <rPh sb="11" eb="13">
      <t>シリョウ</t>
    </rPh>
    <phoneticPr fontId="14"/>
  </si>
  <si>
    <t>様式６－２（２）</t>
    <rPh sb="0" eb="2">
      <t>ヨウシキ</t>
    </rPh>
    <phoneticPr fontId="14"/>
  </si>
  <si>
    <t>経費所要額精算書</t>
    <rPh sb="0" eb="2">
      <t>ケイヒ</t>
    </rPh>
    <rPh sb="2" eb="5">
      <t>ショヨウガク</t>
    </rPh>
    <rPh sb="5" eb="7">
      <t>セイサン</t>
    </rPh>
    <rPh sb="7" eb="8">
      <t>ショ</t>
    </rPh>
    <phoneticPr fontId="14"/>
  </si>
  <si>
    <t>様式６－２（１）</t>
    <rPh sb="0" eb="2">
      <t>ヨウシキ</t>
    </rPh>
    <phoneticPr fontId="14"/>
  </si>
  <si>
    <t>対象経費の
実支出額（税抜）</t>
    <rPh sb="0" eb="2">
      <t>タイショウ</t>
    </rPh>
    <rPh sb="2" eb="4">
      <t>ケイヒ</t>
    </rPh>
    <rPh sb="6" eb="7">
      <t>ミ</t>
    </rPh>
    <rPh sb="7" eb="10">
      <t>シシュツガク</t>
    </rPh>
    <rPh sb="11" eb="13">
      <t>ゼイヌキ</t>
    </rPh>
    <phoneticPr fontId="14"/>
  </si>
  <si>
    <r>
      <rPr>
        <sz val="10"/>
        <rFont val="ＭＳ 明朝"/>
        <family val="1"/>
        <charset val="128"/>
      </rPr>
      <t>実支出額×補助率</t>
    </r>
    <r>
      <rPr>
        <u/>
        <sz val="12"/>
        <rFont val="ＭＳ 明朝"/>
        <family val="1"/>
        <charset val="128"/>
      </rPr>
      <t xml:space="preserve">
</t>
    </r>
    <r>
      <rPr>
        <sz val="12"/>
        <rFont val="ＭＳ 明朝"/>
        <family val="1"/>
        <charset val="128"/>
      </rPr>
      <t>（Ａ×Ｂ）</t>
    </r>
    <rPh sb="0" eb="3">
      <t>ジツシシュツ</t>
    </rPh>
    <rPh sb="3" eb="4">
      <t>ガク</t>
    </rPh>
    <rPh sb="5" eb="8">
      <t>ホジョリツ</t>
    </rPh>
    <phoneticPr fontId="14"/>
  </si>
  <si>
    <t>購入台数</t>
    <rPh sb="0" eb="2">
      <t>コウニュウ</t>
    </rPh>
    <rPh sb="2" eb="4">
      <t>ダイスウ</t>
    </rPh>
    <phoneticPr fontId="14"/>
  </si>
  <si>
    <t>交付決定額</t>
    <rPh sb="0" eb="2">
      <t>コウフ</t>
    </rPh>
    <rPh sb="2" eb="4">
      <t>ケッテイ</t>
    </rPh>
    <rPh sb="4" eb="5">
      <t>ガク</t>
    </rPh>
    <phoneticPr fontId="14"/>
  </si>
  <si>
    <t>（Ｉ）</t>
    <phoneticPr fontId="14"/>
  </si>
  <si>
    <t>補助金
受入済額</t>
    <rPh sb="0" eb="3">
      <t>ホジョキン</t>
    </rPh>
    <rPh sb="4" eb="6">
      <t>ウケイレ</t>
    </rPh>
    <rPh sb="6" eb="7">
      <t>ズ</t>
    </rPh>
    <rPh sb="7" eb="8">
      <t>ガク</t>
    </rPh>
    <phoneticPr fontId="14"/>
  </si>
  <si>
    <t>（Ｊ）</t>
    <phoneticPr fontId="14"/>
  </si>
  <si>
    <t>注１　（Ａ）欄については、内訳が記載されている領収書等を必ず添付すること。</t>
    <rPh sb="0" eb="1">
      <t>チュウ</t>
    </rPh>
    <phoneticPr fontId="14"/>
  </si>
  <si>
    <t>　２　（Ｄ）欄は、次の表の左欄に掲げる区分に応じて、右欄の基準額と（Ｃ）欄の額を比較して少ない方の額を記入すること。</t>
    <phoneticPr fontId="14"/>
  </si>
  <si>
    <t>　３　（Ｇ）欄合計が、（Ｆ）欄の台数を超えないこと。</t>
    <phoneticPr fontId="14"/>
  </si>
  <si>
    <t>　４　（Ｊ）欄は、概算払請求により受入を行った補助金額を記入すること。</t>
    <phoneticPr fontId="14"/>
  </si>
  <si>
    <t>対象経費
実支出額</t>
    <rPh sb="0" eb="2">
      <t>タイショウ</t>
    </rPh>
    <rPh sb="2" eb="4">
      <t>ケイヒ</t>
    </rPh>
    <rPh sb="5" eb="6">
      <t>ジツ</t>
    </rPh>
    <rPh sb="6" eb="8">
      <t>シシュツ</t>
    </rPh>
    <rPh sb="8" eb="9">
      <t>ガク</t>
    </rPh>
    <phoneticPr fontId="14"/>
  </si>
  <si>
    <t>選定額</t>
    <rPh sb="0" eb="2">
      <t>センテイ</t>
    </rPh>
    <rPh sb="2" eb="3">
      <t>ガク</t>
    </rPh>
    <phoneticPr fontId="14"/>
  </si>
  <si>
    <t>交付
決定額</t>
    <rPh sb="0" eb="2">
      <t>コウフ</t>
    </rPh>
    <rPh sb="3" eb="6">
      <t>ケッテイガク</t>
    </rPh>
    <phoneticPr fontId="14"/>
  </si>
  <si>
    <t>確定額</t>
    <rPh sb="0" eb="3">
      <t>カクテイガク</t>
    </rPh>
    <phoneticPr fontId="14"/>
  </si>
  <si>
    <t>差引
過不足額
（Ｈ－Ｉ）</t>
    <rPh sb="0" eb="2">
      <t>サシヒキ</t>
    </rPh>
    <rPh sb="3" eb="7">
      <t>カブソクガク</t>
    </rPh>
    <phoneticPr fontId="14"/>
  </si>
  <si>
    <t>（Ｆ）</t>
    <phoneticPr fontId="14"/>
  </si>
  <si>
    <t>（Ｇ）</t>
    <phoneticPr fontId="14"/>
  </si>
  <si>
    <t>（Ｈ）</t>
    <phoneticPr fontId="14"/>
  </si>
  <si>
    <t>（Ｉ）</t>
    <phoneticPr fontId="14"/>
  </si>
  <si>
    <t>（Ｊ）</t>
    <phoneticPr fontId="14"/>
  </si>
  <si>
    <t>注１　（Ａ）欄については、内訳が記載されている領収書等を必ず添付すること。</t>
    <rPh sb="0" eb="1">
      <t>チュウ</t>
    </rPh>
    <rPh sb="6" eb="7">
      <t>ラン</t>
    </rPh>
    <rPh sb="13" eb="15">
      <t>ウチワケ</t>
    </rPh>
    <rPh sb="16" eb="18">
      <t>キサイ</t>
    </rPh>
    <rPh sb="23" eb="26">
      <t>リョウシュウショ</t>
    </rPh>
    <rPh sb="26" eb="27">
      <t>ナド</t>
    </rPh>
    <rPh sb="28" eb="29">
      <t>カナラ</t>
    </rPh>
    <rPh sb="30" eb="32">
      <t>テンプ</t>
    </rPh>
    <phoneticPr fontId="14"/>
  </si>
  <si>
    <t>　６　（Ｈ）欄は、（Ｆ）欄の額と（Ｇ）欄の額を比較して少ない方の額を記入すること。</t>
    <phoneticPr fontId="14"/>
  </si>
  <si>
    <t>　７　（Ｉ）欄は、概算払請求により受入を行った補助金額を記入すること。</t>
    <phoneticPr fontId="14"/>
  </si>
  <si>
    <t>支出額×
補助率
（Ａ×Ｂ）</t>
    <rPh sb="0" eb="2">
      <t>シシュツ</t>
    </rPh>
    <rPh sb="2" eb="3">
      <t>ガク</t>
    </rPh>
    <rPh sb="5" eb="8">
      <t>ホジョリツ</t>
    </rPh>
    <phoneticPr fontId="14"/>
  </si>
  <si>
    <t>様式６－２（３）</t>
    <rPh sb="0" eb="2">
      <t>ヨウシキ</t>
    </rPh>
    <phoneticPr fontId="14"/>
  </si>
  <si>
    <t>選定額</t>
    <rPh sb="0" eb="3">
      <t>センテイガク</t>
    </rPh>
    <phoneticPr fontId="14"/>
  </si>
  <si>
    <t>確定額</t>
    <rPh sb="0" eb="2">
      <t>カクテイ</t>
    </rPh>
    <rPh sb="2" eb="3">
      <t>ガク</t>
    </rPh>
    <phoneticPr fontId="14"/>
  </si>
  <si>
    <t>（Ｅ）</t>
    <phoneticPr fontId="14"/>
  </si>
  <si>
    <t>（Ｉ）</t>
    <phoneticPr fontId="14"/>
  </si>
  <si>
    <t>　２　（Ｃ）欄は、千円未満切捨て。</t>
    <phoneticPr fontId="14"/>
  </si>
  <si>
    <t>　３　（Ｅ）欄は、（Ｃ）欄の額と（Ｄ）欄の額を比較して少ない方の額を記入すること。</t>
    <phoneticPr fontId="14"/>
  </si>
  <si>
    <t>　４　（Ｇ）欄は、（Ｅ）欄の額と（Ｆ）欄の額を比較して少ない方の額を記入すること。</t>
    <phoneticPr fontId="14"/>
  </si>
  <si>
    <t>　５　（Ｈ）欄は、概算払請求により受入を行った補助金額を記入すること。</t>
    <phoneticPr fontId="14"/>
  </si>
  <si>
    <t>様式６－２（４）</t>
    <rPh sb="0" eb="2">
      <t>ヨウシキ</t>
    </rPh>
    <phoneticPr fontId="14"/>
  </si>
  <si>
    <t>差引過
不足額
（Ｇ－Ｈ）</t>
    <rPh sb="0" eb="2">
      <t>サシヒキ</t>
    </rPh>
    <rPh sb="2" eb="3">
      <t>カ</t>
    </rPh>
    <rPh sb="4" eb="6">
      <t>フソク</t>
    </rPh>
    <rPh sb="6" eb="7">
      <t>ガク</t>
    </rPh>
    <phoneticPr fontId="14"/>
  </si>
  <si>
    <t>実支出額
×補助率
（Ａ×Ｂ）</t>
    <rPh sb="0" eb="3">
      <t>ジツシシュツ</t>
    </rPh>
    <rPh sb="3" eb="4">
      <t>ガク</t>
    </rPh>
    <rPh sb="6" eb="9">
      <t>ホジョリツ</t>
    </rPh>
    <phoneticPr fontId="14"/>
  </si>
  <si>
    <t>実支出額
×補助率
（Ａ×Ｂ）</t>
    <rPh sb="0" eb="1">
      <t>ジツ</t>
    </rPh>
    <rPh sb="1" eb="3">
      <t>シシュツ</t>
    </rPh>
    <rPh sb="3" eb="4">
      <t>ガク</t>
    </rPh>
    <rPh sb="6" eb="9">
      <t>ホジョリツ</t>
    </rPh>
    <phoneticPr fontId="14"/>
  </si>
  <si>
    <t>交付決定額</t>
    <rPh sb="0" eb="2">
      <t>コウフ</t>
    </rPh>
    <rPh sb="2" eb="5">
      <t>ケッテイガク</t>
    </rPh>
    <phoneticPr fontId="14"/>
  </si>
  <si>
    <t>補助金
受入済額</t>
    <rPh sb="0" eb="3">
      <t>ホジョキン</t>
    </rPh>
    <rPh sb="4" eb="6">
      <t>ウケイレ</t>
    </rPh>
    <rPh sb="6" eb="8">
      <t>ズミガク</t>
    </rPh>
    <phoneticPr fontId="14"/>
  </si>
  <si>
    <t>（Ｉ）</t>
    <phoneticPr fontId="14"/>
  </si>
  <si>
    <t>　３　（Ｅ）欄は、（Ｃ）欄の額と（Ｄ）欄の額を比較して少ない方の額を記入すること。</t>
    <phoneticPr fontId="14"/>
  </si>
  <si>
    <t>様式６－３</t>
    <rPh sb="0" eb="2">
      <t>ヨウシキ</t>
    </rPh>
    <phoneticPr fontId="14"/>
  </si>
  <si>
    <t>対象経費の精算額内訳</t>
    <rPh sb="0" eb="2">
      <t>タイショウ</t>
    </rPh>
    <rPh sb="2" eb="4">
      <t>ケイヒ</t>
    </rPh>
    <rPh sb="5" eb="8">
      <t>セイサンガク</t>
    </rPh>
    <rPh sb="8" eb="10">
      <t>ウチワケ</t>
    </rPh>
    <phoneticPr fontId="14"/>
  </si>
  <si>
    <t>支　出　済　額</t>
    <rPh sb="0" eb="1">
      <t>ササ</t>
    </rPh>
    <rPh sb="2" eb="3">
      <t>デ</t>
    </rPh>
    <rPh sb="4" eb="5">
      <t>ズミ</t>
    </rPh>
    <rPh sb="6" eb="7">
      <t>ガク</t>
    </rPh>
    <phoneticPr fontId="14"/>
  </si>
  <si>
    <t>差引過
不足額
（Ｈ－Ｊ）</t>
    <rPh sb="0" eb="2">
      <t>サシヒキ</t>
    </rPh>
    <rPh sb="2" eb="3">
      <t>カ</t>
    </rPh>
    <rPh sb="4" eb="6">
      <t>フソク</t>
    </rPh>
    <rPh sb="6" eb="7">
      <t>ガク</t>
    </rPh>
    <phoneticPr fontId="14"/>
  </si>
  <si>
    <t>（Ｋ）</t>
    <phoneticPr fontId="14"/>
  </si>
  <si>
    <t>報告する法人の情報を入力してください。</t>
    <rPh sb="0" eb="2">
      <t>ホウコク</t>
    </rPh>
    <rPh sb="4" eb="6">
      <t>ホウジン</t>
    </rPh>
    <rPh sb="7" eb="9">
      <t>ジョウホウ</t>
    </rPh>
    <rPh sb="10" eb="12">
      <t>ニュウリョク</t>
    </rPh>
    <phoneticPr fontId="14"/>
  </si>
  <si>
    <t>報告する事業所の情報を入力してください。</t>
    <rPh sb="0" eb="2">
      <t>ホウコク</t>
    </rPh>
    <rPh sb="4" eb="7">
      <t>ジギョウショ</t>
    </rPh>
    <rPh sb="8" eb="10">
      <t>ジョウホウ</t>
    </rPh>
    <rPh sb="11" eb="13">
      <t>ニュウリョク</t>
    </rPh>
    <phoneticPr fontId="14"/>
  </si>
  <si>
    <t>報告事業所名</t>
    <rPh sb="0" eb="2">
      <t>ホウコク</t>
    </rPh>
    <rPh sb="2" eb="5">
      <t>ジギョウショ</t>
    </rPh>
    <rPh sb="5" eb="6">
      <t>メイ</t>
    </rPh>
    <phoneticPr fontId="14"/>
  </si>
  <si>
    <t>報告事業所
事業所番号</t>
    <rPh sb="0" eb="2">
      <t>ホウコク</t>
    </rPh>
    <rPh sb="2" eb="5">
      <t>ジギョウショ</t>
    </rPh>
    <rPh sb="6" eb="9">
      <t>ジギョウショ</t>
    </rPh>
    <rPh sb="9" eb="11">
      <t>バンゴウ</t>
    </rPh>
    <phoneticPr fontId="14"/>
  </si>
  <si>
    <t>報告事業所住所</t>
    <rPh sb="0" eb="2">
      <t>ホウコク</t>
    </rPh>
    <rPh sb="2" eb="5">
      <t>ジギョウショ</t>
    </rPh>
    <rPh sb="5" eb="7">
      <t>ジュウショ</t>
    </rPh>
    <phoneticPr fontId="14"/>
  </si>
  <si>
    <t>報告日</t>
    <rPh sb="0" eb="2">
      <t>ホウコク</t>
    </rPh>
    <rPh sb="2" eb="3">
      <t>ビ</t>
    </rPh>
    <phoneticPr fontId="14"/>
  </si>
  <si>
    <t>交付決定通知の枝番号</t>
    <rPh sb="0" eb="2">
      <t>コウフ</t>
    </rPh>
    <rPh sb="2" eb="4">
      <t>ケッテイ</t>
    </rPh>
    <rPh sb="4" eb="6">
      <t>ツウチ</t>
    </rPh>
    <rPh sb="7" eb="10">
      <t>エダバンゴウ</t>
    </rPh>
    <phoneticPr fontId="14"/>
  </si>
  <si>
    <t>枝番号</t>
    <rPh sb="0" eb="3">
      <t>エダバンゴウ</t>
    </rPh>
    <phoneticPr fontId="14"/>
  </si>
  <si>
    <t>「A.重点分野に該当する介護テクノロジー（介護ソフトを除く）」を導入しましたか？</t>
    <rPh sb="3" eb="7">
      <t>ジュウテンブンヤ</t>
    </rPh>
    <rPh sb="8" eb="10">
      <t>ガイトウ</t>
    </rPh>
    <rPh sb="12" eb="14">
      <t>カイゴ</t>
    </rPh>
    <rPh sb="21" eb="23">
      <t>カイゴ</t>
    </rPh>
    <rPh sb="27" eb="28">
      <t>ノゾ</t>
    </rPh>
    <rPh sb="32" eb="34">
      <t>ドウニュウ</t>
    </rPh>
    <phoneticPr fontId="14"/>
  </si>
  <si>
    <t>Aを導入した場合は「○」を選択</t>
    <rPh sb="2" eb="4">
      <t>ドウニュウ</t>
    </rPh>
    <rPh sb="6" eb="8">
      <t>バアイ</t>
    </rPh>
    <rPh sb="13" eb="15">
      <t>センタク</t>
    </rPh>
    <phoneticPr fontId="14"/>
  </si>
  <si>
    <t>Bを導入した場合は「○」を選択</t>
    <rPh sb="2" eb="4">
      <t>ドウニュウ</t>
    </rPh>
    <phoneticPr fontId="14"/>
  </si>
  <si>
    <r>
      <t>「B.重点分野に該当しない</t>
    </r>
    <r>
      <rPr>
        <u/>
        <sz val="11"/>
        <color theme="1"/>
        <rFont val="ＭＳ Ｐゴシック"/>
        <family val="3"/>
        <charset val="128"/>
      </rPr>
      <t>その他の機器</t>
    </r>
    <r>
      <rPr>
        <sz val="11"/>
        <color theme="1"/>
        <rFont val="ＭＳ Ｐゴシック"/>
        <family val="3"/>
        <charset val="128"/>
      </rPr>
      <t>」を導入しましたか？</t>
    </r>
    <rPh sb="3" eb="5">
      <t>ジュウテン</t>
    </rPh>
    <rPh sb="5" eb="7">
      <t>ブンヤ</t>
    </rPh>
    <rPh sb="8" eb="10">
      <t>ガイトウ</t>
    </rPh>
    <rPh sb="15" eb="16">
      <t>ホカ</t>
    </rPh>
    <rPh sb="17" eb="19">
      <t>キキ</t>
    </rPh>
    <rPh sb="21" eb="23">
      <t>ドウニュウ</t>
    </rPh>
    <phoneticPr fontId="14"/>
  </si>
  <si>
    <t>　導入した機器を全て選択してください。</t>
    <rPh sb="1" eb="3">
      <t>ドウニュウ</t>
    </rPh>
    <rPh sb="5" eb="7">
      <t>キキ</t>
    </rPh>
    <rPh sb="8" eb="9">
      <t>スベ</t>
    </rPh>
    <rPh sb="10" eb="12">
      <t>センタク</t>
    </rPh>
    <phoneticPr fontId="14"/>
  </si>
  <si>
    <t>「C.介護ソフト」を導入しましたか？</t>
    <rPh sb="3" eb="5">
      <t>カイゴ</t>
    </rPh>
    <rPh sb="10" eb="12">
      <t>ドウニュウ</t>
    </rPh>
    <phoneticPr fontId="14"/>
  </si>
  <si>
    <t>令和7年度中に「ケアプランデータ連携システム」により5事業所以上とデータ連携を実施しましたか？</t>
    <rPh sb="0" eb="2">
      <t>レイワ</t>
    </rPh>
    <rPh sb="3" eb="5">
      <t>ネンド</t>
    </rPh>
    <rPh sb="5" eb="6">
      <t>チュウ</t>
    </rPh>
    <rPh sb="16" eb="18">
      <t>レンケイ</t>
    </rPh>
    <rPh sb="27" eb="30">
      <t>ジギョウショ</t>
    </rPh>
    <rPh sb="30" eb="32">
      <t>イジョウ</t>
    </rPh>
    <rPh sb="36" eb="38">
      <t>レンケイ</t>
    </rPh>
    <rPh sb="39" eb="41">
      <t>ジッシ</t>
    </rPh>
    <phoneticPr fontId="14"/>
  </si>
  <si>
    <t>利用定員数を入力【AまたはBを導入していない場合は、灰色表示（入力不要）】</t>
    <rPh sb="0" eb="2">
      <t>リヨウ</t>
    </rPh>
    <rPh sb="2" eb="4">
      <t>テイイン</t>
    </rPh>
    <rPh sb="4" eb="5">
      <t>スウ</t>
    </rPh>
    <rPh sb="6" eb="8">
      <t>ニュウリョク</t>
    </rPh>
    <rPh sb="15" eb="17">
      <t>ドウニュウ</t>
    </rPh>
    <rPh sb="26" eb="28">
      <t>ハイイロ</t>
    </rPh>
    <phoneticPr fontId="14"/>
  </si>
  <si>
    <t>Cを導入した場合は「○」を選択</t>
    <rPh sb="2" eb="4">
      <t>ドウニュウ</t>
    </rPh>
    <phoneticPr fontId="14"/>
  </si>
  <si>
    <t>　　　　設問内容に応じて「はい」か「いいえ」を選択【Cを導入していない場合は、灰色表示（入力不要）】</t>
    <rPh sb="4" eb="6">
      <t>セツモン</t>
    </rPh>
    <rPh sb="6" eb="8">
      <t>ナイヨウ</t>
    </rPh>
    <rPh sb="9" eb="10">
      <t>オウ</t>
    </rPh>
    <rPh sb="23" eb="25">
      <t>センタク</t>
    </rPh>
    <rPh sb="28" eb="30">
      <t>ドウニュウ</t>
    </rPh>
    <rPh sb="39" eb="41">
      <t>ハイイロ</t>
    </rPh>
    <rPh sb="44" eb="46">
      <t>ニュウリョク</t>
    </rPh>
    <rPh sb="46" eb="48">
      <t>フヨウ</t>
    </rPh>
    <phoneticPr fontId="14"/>
  </si>
  <si>
    <r>
      <rPr>
        <u/>
        <sz val="11"/>
        <color rgb="FFFF0000"/>
        <rFont val="ＭＳ Ｐゴシック"/>
        <family val="3"/>
        <charset val="128"/>
      </rPr>
      <t>申請時点の</t>
    </r>
    <r>
      <rPr>
        <sz val="11"/>
        <color theme="1"/>
        <rFont val="ＭＳ Ｐゴシック"/>
        <family val="3"/>
        <charset val="128"/>
      </rPr>
      <t>導入事業所の職員数を入力してください。
※職員数の考え方は、「令和7年度介護DX支援事業費補助金実施要領」の8ページを参照してください。</t>
    </r>
    <rPh sb="0" eb="2">
      <t>シンセイ</t>
    </rPh>
    <rPh sb="2" eb="4">
      <t>ジテン</t>
    </rPh>
    <rPh sb="5" eb="7">
      <t>ドウニュウ</t>
    </rPh>
    <rPh sb="7" eb="10">
      <t>ジギョウショ</t>
    </rPh>
    <rPh sb="11" eb="14">
      <t>ショクインスウ</t>
    </rPh>
    <rPh sb="15" eb="17">
      <t>ニュウリョク</t>
    </rPh>
    <rPh sb="26" eb="29">
      <t>ショクインスウ</t>
    </rPh>
    <rPh sb="30" eb="31">
      <t>カンガ</t>
    </rPh>
    <rPh sb="32" eb="33">
      <t>カタ</t>
    </rPh>
    <rPh sb="36" eb="38">
      <t>レイワ</t>
    </rPh>
    <rPh sb="39" eb="41">
      <t>ネンド</t>
    </rPh>
    <rPh sb="41" eb="43">
      <t>カイゴ</t>
    </rPh>
    <rPh sb="45" eb="47">
      <t>シエン</t>
    </rPh>
    <rPh sb="47" eb="53">
      <t>ジギョウヒホジョキン</t>
    </rPh>
    <rPh sb="53" eb="57">
      <t>ジッシヨウリョウ</t>
    </rPh>
    <rPh sb="64" eb="66">
      <t>サンショウ</t>
    </rPh>
    <phoneticPr fontId="14"/>
  </si>
  <si>
    <r>
      <rPr>
        <u/>
        <sz val="11"/>
        <color rgb="FFFF0000"/>
        <rFont val="ＭＳ Ｐゴシック"/>
        <family val="3"/>
        <charset val="128"/>
      </rPr>
      <t>申請時点の</t>
    </r>
    <r>
      <rPr>
        <sz val="11"/>
        <rFont val="ＭＳ Ｐゴシック"/>
        <family val="3"/>
        <charset val="128"/>
      </rPr>
      <t>利用定員数を入力してください。
※利用定員がないサービスの場合、利用者数を入力してください。</t>
    </r>
    <rPh sb="11" eb="13">
      <t>ニュウリョク</t>
    </rPh>
    <phoneticPr fontId="14"/>
  </si>
  <si>
    <t>導入した介護ソフトはアカウント数によりライセンス料が変動しますか？</t>
    <rPh sb="0" eb="2">
      <t>ドウニュウ</t>
    </rPh>
    <rPh sb="4" eb="6">
      <t>カイゴ</t>
    </rPh>
    <rPh sb="15" eb="16">
      <t>スウ</t>
    </rPh>
    <rPh sb="24" eb="25">
      <t>リョウ</t>
    </rPh>
    <rPh sb="26" eb="28">
      <t>ヘンドウ</t>
    </rPh>
    <phoneticPr fontId="14"/>
  </si>
  <si>
    <t>Dを導入した場合は「○」を選択</t>
    <rPh sb="2" eb="4">
      <t>ドウニュウ</t>
    </rPh>
    <phoneticPr fontId="14"/>
  </si>
  <si>
    <t>Eを導入した場合は「○」を選択【A～Dのいずれかを導入していない場合は、灰色表示（申請不可）】</t>
    <rPh sb="2" eb="4">
      <t>ドウニュウ</t>
    </rPh>
    <rPh sb="25" eb="27">
      <t>ドウニュウ</t>
    </rPh>
    <rPh sb="36" eb="37">
      <t>ハイ</t>
    </rPh>
    <rPh sb="41" eb="43">
      <t>シンセイ</t>
    </rPh>
    <rPh sb="43" eb="45">
      <t>フカ</t>
    </rPh>
    <phoneticPr fontId="14"/>
  </si>
  <si>
    <t>生産性向上について、第三者（コンサル企業等）から個別の契約に基づく支援を受けましたか。</t>
    <rPh sb="0" eb="3">
      <t>セイサンセイ</t>
    </rPh>
    <rPh sb="3" eb="5">
      <t>コウジョウ</t>
    </rPh>
    <rPh sb="10" eb="13">
      <t>ダイサンシャ</t>
    </rPh>
    <rPh sb="18" eb="20">
      <t>キギョウ</t>
    </rPh>
    <rPh sb="20" eb="21">
      <t>トウ</t>
    </rPh>
    <rPh sb="24" eb="26">
      <t>コベツ</t>
    </rPh>
    <rPh sb="27" eb="29">
      <t>ケイヤク</t>
    </rPh>
    <rPh sb="30" eb="31">
      <t>モト</t>
    </rPh>
    <rPh sb="33" eb="35">
      <t>シエン</t>
    </rPh>
    <rPh sb="36" eb="37">
      <t>ウ</t>
    </rPh>
    <phoneticPr fontId="14"/>
  </si>
  <si>
    <t>福岡県介護DX支援センターが主催するセミナーへ参加した又は、オンデマンド配信動画を視聴しましたか。</t>
    <rPh sb="0" eb="3">
      <t>フクオカケン</t>
    </rPh>
    <rPh sb="3" eb="5">
      <t>カイゴ</t>
    </rPh>
    <rPh sb="7" eb="9">
      <t>シエン</t>
    </rPh>
    <rPh sb="14" eb="16">
      <t>シュサイ</t>
    </rPh>
    <rPh sb="23" eb="25">
      <t>サンカ</t>
    </rPh>
    <rPh sb="27" eb="28">
      <t>マタ</t>
    </rPh>
    <rPh sb="36" eb="38">
      <t>ハイシン</t>
    </rPh>
    <rPh sb="38" eb="40">
      <t>ドウガ</t>
    </rPh>
    <rPh sb="41" eb="43">
      <t>シチョウ</t>
    </rPh>
    <phoneticPr fontId="14"/>
  </si>
  <si>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4"/>
  </si>
  <si>
    <t>「ケアプランデータ連携システム」の利用を開始していますか。</t>
    <rPh sb="9" eb="11">
      <t>レンケイ</t>
    </rPh>
    <rPh sb="17" eb="19">
      <t>リヨウ</t>
    </rPh>
    <rPh sb="20" eb="22">
      <t>カイシ</t>
    </rPh>
    <phoneticPr fontId="14"/>
  </si>
  <si>
    <t>「SECURITY ACTION」の「★一つ星」又は「★★二つ星」のいずれかを宣言していますか。</t>
    <rPh sb="20" eb="21">
      <t>ヒト</t>
    </rPh>
    <rPh sb="22" eb="23">
      <t>ボシ</t>
    </rPh>
    <rPh sb="24" eb="25">
      <t>マタ</t>
    </rPh>
    <rPh sb="29" eb="30">
      <t>ニ</t>
    </rPh>
    <rPh sb="39" eb="41">
      <t>センゲン</t>
    </rPh>
    <phoneticPr fontId="14"/>
  </si>
  <si>
    <t>以下の項目は、回答の必要はありませんが、補助金の要件となっておりますので、再度ご確認ください。</t>
    <rPh sb="0" eb="2">
      <t>イカ</t>
    </rPh>
    <rPh sb="3" eb="5">
      <t>コウモク</t>
    </rPh>
    <rPh sb="7" eb="9">
      <t>カイトウ</t>
    </rPh>
    <rPh sb="10" eb="12">
      <t>ヒツヨウ</t>
    </rPh>
    <rPh sb="20" eb="23">
      <t>ホジョキン</t>
    </rPh>
    <rPh sb="24" eb="26">
      <t>ヨウケン</t>
    </rPh>
    <rPh sb="37" eb="39">
      <t>サイド</t>
    </rPh>
    <rPh sb="40" eb="42">
      <t>カクニン</t>
    </rPh>
    <phoneticPr fontId="14"/>
  </si>
  <si>
    <t>〈ケアプランデータ連携システムによる連携事業所〉</t>
    <rPh sb="9" eb="11">
      <t>レンケイ</t>
    </rPh>
    <rPh sb="18" eb="20">
      <t>レンケイ</t>
    </rPh>
    <rPh sb="20" eb="23">
      <t>ジギョウショ</t>
    </rPh>
    <phoneticPr fontId="14"/>
  </si>
  <si>
    <t>番号</t>
    <rPh sb="0" eb="2">
      <t>バンゴウ</t>
    </rPh>
    <phoneticPr fontId="14"/>
  </si>
  <si>
    <t>②</t>
    <phoneticPr fontId="14"/>
  </si>
  <si>
    <t>③</t>
    <phoneticPr fontId="14"/>
  </si>
  <si>
    <t>④</t>
    <phoneticPr fontId="14"/>
  </si>
  <si>
    <t>⑤</t>
    <phoneticPr fontId="14"/>
  </si>
  <si>
    <t>①</t>
    <phoneticPr fontId="14"/>
  </si>
  <si>
    <t>事業所番号</t>
    <rPh sb="0" eb="3">
      <t>ジギョウショ</t>
    </rPh>
    <rPh sb="3" eb="5">
      <t>バンゴウ</t>
    </rPh>
    <phoneticPr fontId="14"/>
  </si>
  <si>
    <t>事業所名</t>
    <rPh sb="0" eb="3">
      <t>ジギョウショ</t>
    </rPh>
    <rPh sb="3" eb="4">
      <t>メイ</t>
    </rPh>
    <phoneticPr fontId="14"/>
  </si>
  <si>
    <t>　　「『ケアプランデータ連携システム』により５事業所以上とデータ連携を実施した」と回答した場合は、連携先の事業所情報を入力してください。
　なお、連携している事業所が５事業所を超える場合は、任意の５事業所を選んで入力してください。</t>
    <rPh sb="12" eb="14">
      <t>レンケイ</t>
    </rPh>
    <rPh sb="23" eb="26">
      <t>ジギョウショ</t>
    </rPh>
    <rPh sb="26" eb="28">
      <t>イジョウ</t>
    </rPh>
    <rPh sb="32" eb="34">
      <t>レンケイ</t>
    </rPh>
    <rPh sb="35" eb="37">
      <t>ジッシ</t>
    </rPh>
    <rPh sb="41" eb="43">
      <t>カイトウ</t>
    </rPh>
    <rPh sb="45" eb="47">
      <t>バアイ</t>
    </rPh>
    <rPh sb="73" eb="75">
      <t>レンケイ</t>
    </rPh>
    <rPh sb="79" eb="82">
      <t>ジギョウショ</t>
    </rPh>
    <rPh sb="84" eb="87">
      <t>ジギョウショ</t>
    </rPh>
    <rPh sb="88" eb="89">
      <t>コ</t>
    </rPh>
    <rPh sb="91" eb="93">
      <t>バアイ</t>
    </rPh>
    <rPh sb="95" eb="97">
      <t>ニンイ</t>
    </rPh>
    <rPh sb="99" eb="102">
      <t>ジギョウショ</t>
    </rPh>
    <rPh sb="106" eb="108">
      <t>ニュウリョク</t>
    </rPh>
    <phoneticPr fontId="14"/>
  </si>
  <si>
    <t>①報告する内容に従い、次の項目について回答してください。</t>
    <rPh sb="1" eb="3">
      <t>ホウコク</t>
    </rPh>
    <rPh sb="5" eb="7">
      <t>ナイヨウ</t>
    </rPh>
    <rPh sb="8" eb="9">
      <t>シタガ</t>
    </rPh>
    <rPh sb="11" eb="12">
      <t>ツギ</t>
    </rPh>
    <rPh sb="13" eb="15">
      <t>コウモク</t>
    </rPh>
    <rPh sb="19" eb="21">
      <t>カイトウ</t>
    </rPh>
    <phoneticPr fontId="14"/>
  </si>
  <si>
    <t>〈報告内容確認〉</t>
    <rPh sb="1" eb="3">
      <t>ホウコク</t>
    </rPh>
    <rPh sb="3" eb="5">
      <t>ナイヨウ</t>
    </rPh>
    <rPh sb="5" eb="7">
      <t>カクニン</t>
    </rPh>
    <phoneticPr fontId="14"/>
  </si>
  <si>
    <t>「D.介護テクノロジーのパッケージ型の導入」を導入しましたか？</t>
    <rPh sb="3" eb="5">
      <t>カイゴ</t>
    </rPh>
    <rPh sb="17" eb="18">
      <t>ガタ</t>
    </rPh>
    <rPh sb="19" eb="21">
      <t>ドウニュウ</t>
    </rPh>
    <rPh sb="23" eb="25">
      <t>ドウニュウ</t>
    </rPh>
    <phoneticPr fontId="14"/>
  </si>
  <si>
    <t>「E.導入支援と一体的に行う業務改善支援」を導入しましたか？</t>
    <rPh sb="3" eb="5">
      <t>ドウニュウ</t>
    </rPh>
    <rPh sb="5" eb="7">
      <t>シエン</t>
    </rPh>
    <rPh sb="8" eb="10">
      <t>イッタイ</t>
    </rPh>
    <rPh sb="10" eb="11">
      <t>テキ</t>
    </rPh>
    <rPh sb="12" eb="13">
      <t>オコナ</t>
    </rPh>
    <rPh sb="14" eb="16">
      <t>ギョウム</t>
    </rPh>
    <rPh sb="16" eb="18">
      <t>カイゼン</t>
    </rPh>
    <rPh sb="18" eb="20">
      <t>シエン</t>
    </rPh>
    <rPh sb="22" eb="24">
      <t>ドウニュウ</t>
    </rPh>
    <phoneticPr fontId="14"/>
  </si>
  <si>
    <t>様式６－２　経費所要額精算書　※報告内容に応じて、作成すること</t>
    <rPh sb="6" eb="8">
      <t>ケイヒ</t>
    </rPh>
    <rPh sb="8" eb="10">
      <t>ショヨウ</t>
    </rPh>
    <rPh sb="10" eb="11">
      <t>ガク</t>
    </rPh>
    <rPh sb="11" eb="13">
      <t>セイサン</t>
    </rPh>
    <rPh sb="13" eb="14">
      <t>ショ</t>
    </rPh>
    <rPh sb="16" eb="18">
      <t>ホウコク</t>
    </rPh>
    <rPh sb="18" eb="20">
      <t>ナイヨウ</t>
    </rPh>
    <rPh sb="21" eb="22">
      <t>オウ</t>
    </rPh>
    <rPh sb="25" eb="27">
      <t>サクセイ</t>
    </rPh>
    <phoneticPr fontId="26"/>
  </si>
  <si>
    <r>
      <t>様式６－２</t>
    </r>
    <r>
      <rPr>
        <u/>
        <sz val="11"/>
        <rFont val="ＭＳ Ｐゴシック"/>
        <family val="3"/>
        <charset val="128"/>
      </rPr>
      <t>（１）</t>
    </r>
    <r>
      <rPr>
        <sz val="11"/>
        <rFont val="ＭＳ Ｐゴシック"/>
        <family val="3"/>
        <charset val="128"/>
      </rPr>
      <t>　経費所要額精算書　※A又はBを導入した場合に作成</t>
    </r>
    <rPh sb="14" eb="16">
      <t>セイサン</t>
    </rPh>
    <rPh sb="20" eb="21">
      <t>マタ</t>
    </rPh>
    <rPh sb="24" eb="26">
      <t>ドウニュウ</t>
    </rPh>
    <rPh sb="28" eb="30">
      <t>バアイ</t>
    </rPh>
    <rPh sb="31" eb="33">
      <t>サクセイ</t>
    </rPh>
    <phoneticPr fontId="14"/>
  </si>
  <si>
    <r>
      <t>様式６－２</t>
    </r>
    <r>
      <rPr>
        <u/>
        <sz val="11"/>
        <rFont val="ＭＳ Ｐゴシック"/>
        <family val="3"/>
        <charset val="128"/>
      </rPr>
      <t>（２）</t>
    </r>
    <r>
      <rPr>
        <sz val="11"/>
        <rFont val="ＭＳ Ｐゴシック"/>
        <family val="3"/>
        <charset val="128"/>
      </rPr>
      <t>　経費所要額精算書　※Cを導入した場合に作成</t>
    </r>
    <rPh sb="14" eb="16">
      <t>セイサン</t>
    </rPh>
    <rPh sb="21" eb="23">
      <t>ドウニュウ</t>
    </rPh>
    <rPh sb="25" eb="27">
      <t>バアイ</t>
    </rPh>
    <rPh sb="28" eb="30">
      <t>サクセイ</t>
    </rPh>
    <phoneticPr fontId="14"/>
  </si>
  <si>
    <r>
      <t>様式６－２</t>
    </r>
    <r>
      <rPr>
        <u/>
        <sz val="11"/>
        <rFont val="ＭＳ Ｐゴシック"/>
        <family val="3"/>
        <charset val="128"/>
      </rPr>
      <t>（３）</t>
    </r>
    <r>
      <rPr>
        <sz val="11"/>
        <rFont val="ＭＳ Ｐゴシック"/>
        <family val="3"/>
        <charset val="128"/>
      </rPr>
      <t>　経費所要額精算書　※Dを導入した場合に作成</t>
    </r>
    <rPh sb="14" eb="16">
      <t>セイサン</t>
    </rPh>
    <rPh sb="21" eb="23">
      <t>ドウニュウ</t>
    </rPh>
    <rPh sb="25" eb="27">
      <t>バアイ</t>
    </rPh>
    <rPh sb="28" eb="30">
      <t>サクセイ</t>
    </rPh>
    <phoneticPr fontId="14"/>
  </si>
  <si>
    <r>
      <t>様式６－２</t>
    </r>
    <r>
      <rPr>
        <u/>
        <sz val="11"/>
        <rFont val="ＭＳ Ｐゴシック"/>
        <family val="3"/>
        <charset val="128"/>
      </rPr>
      <t>（４）</t>
    </r>
    <r>
      <rPr>
        <sz val="11"/>
        <rFont val="ＭＳ Ｐゴシック"/>
        <family val="3"/>
        <charset val="128"/>
      </rPr>
      <t>　経費所要額精算書　※Eを導入した場合に作成</t>
    </r>
    <rPh sb="14" eb="16">
      <t>セイサン</t>
    </rPh>
    <rPh sb="21" eb="23">
      <t>ドウニュウ</t>
    </rPh>
    <rPh sb="25" eb="27">
      <t>バアイ</t>
    </rPh>
    <rPh sb="28" eb="30">
      <t>サクセイ</t>
    </rPh>
    <phoneticPr fontId="14"/>
  </si>
  <si>
    <t>様式６－３　対象経費の精算額内訳</t>
    <rPh sb="0" eb="2">
      <t>ヨウシキ</t>
    </rPh>
    <rPh sb="6" eb="10">
      <t>タイショウケイヒ</t>
    </rPh>
    <rPh sb="11" eb="14">
      <t>セイサンガク</t>
    </rPh>
    <rPh sb="14" eb="16">
      <t>ウチワケ</t>
    </rPh>
    <phoneticPr fontId="26"/>
  </si>
  <si>
    <r>
      <t>様式６　福岡県介護ＤＸ支援事業費補助金実績報告書</t>
    </r>
    <r>
      <rPr>
        <b/>
        <sz val="11"/>
        <rFont val="ＭＳ Ｐゴシック"/>
        <family val="3"/>
        <charset val="128"/>
      </rPr>
      <t xml:space="preserve"> 【注１】</t>
    </r>
    <rPh sb="0" eb="2">
      <t>ヨウシキ</t>
    </rPh>
    <rPh sb="4" eb="6">
      <t>フクオカ</t>
    </rPh>
    <rPh sb="6" eb="7">
      <t>ケン</t>
    </rPh>
    <rPh sb="7" eb="9">
      <t>カイゴ</t>
    </rPh>
    <rPh sb="11" eb="13">
      <t>シエン</t>
    </rPh>
    <rPh sb="13" eb="15">
      <t>ジギョウ</t>
    </rPh>
    <rPh sb="15" eb="16">
      <t>ヒ</t>
    </rPh>
    <rPh sb="16" eb="19">
      <t>ホジョキン</t>
    </rPh>
    <rPh sb="19" eb="21">
      <t>ジッセキ</t>
    </rPh>
    <rPh sb="21" eb="24">
      <t>ホウコクショ</t>
    </rPh>
    <rPh sb="26" eb="27">
      <t>チュウ</t>
    </rPh>
    <phoneticPr fontId="26"/>
  </si>
  <si>
    <r>
      <t xml:space="preserve">補助対象事業に係る契約書等の写し </t>
    </r>
    <r>
      <rPr>
        <b/>
        <sz val="11"/>
        <rFont val="ＭＳ Ｐゴシック"/>
        <family val="3"/>
        <charset val="128"/>
      </rPr>
      <t>【注２】</t>
    </r>
    <rPh sb="0" eb="2">
      <t>ホジョ</t>
    </rPh>
    <rPh sb="2" eb="4">
      <t>タイショウ</t>
    </rPh>
    <rPh sb="4" eb="6">
      <t>ジギョウ</t>
    </rPh>
    <rPh sb="7" eb="8">
      <t>カカ</t>
    </rPh>
    <rPh sb="9" eb="12">
      <t>ケイヤクショ</t>
    </rPh>
    <rPh sb="12" eb="13">
      <t>トウ</t>
    </rPh>
    <rPh sb="14" eb="15">
      <t>ウツ</t>
    </rPh>
    <phoneticPr fontId="14"/>
  </si>
  <si>
    <r>
      <t xml:space="preserve">補助対象事業に係る領収書の写し </t>
    </r>
    <r>
      <rPr>
        <b/>
        <sz val="11"/>
        <rFont val="ＭＳ Ｐゴシック"/>
        <family val="3"/>
        <charset val="128"/>
      </rPr>
      <t>【注３】</t>
    </r>
    <rPh sb="0" eb="2">
      <t>ホジョ</t>
    </rPh>
    <rPh sb="2" eb="4">
      <t>タイショウ</t>
    </rPh>
    <rPh sb="4" eb="6">
      <t>ジギョウ</t>
    </rPh>
    <rPh sb="7" eb="8">
      <t>カカ</t>
    </rPh>
    <rPh sb="9" eb="12">
      <t>リョウシュウショ</t>
    </rPh>
    <rPh sb="13" eb="14">
      <t>ウツ</t>
    </rPh>
    <phoneticPr fontId="14"/>
  </si>
  <si>
    <r>
      <t xml:space="preserve">補助対象事業の概要を確認できるもの（写真等） </t>
    </r>
    <r>
      <rPr>
        <b/>
        <sz val="11"/>
        <rFont val="ＭＳ Ｐゴシック"/>
        <family val="3"/>
        <charset val="128"/>
      </rPr>
      <t>【注４】</t>
    </r>
    <rPh sb="0" eb="4">
      <t>ホジョタイショウ</t>
    </rPh>
    <rPh sb="4" eb="6">
      <t>ジギョウ</t>
    </rPh>
    <rPh sb="7" eb="9">
      <t>ガイヨウ</t>
    </rPh>
    <rPh sb="10" eb="12">
      <t>カクニン</t>
    </rPh>
    <rPh sb="18" eb="20">
      <t>シャシン</t>
    </rPh>
    <rPh sb="20" eb="21">
      <t>トウ</t>
    </rPh>
    <phoneticPr fontId="14"/>
  </si>
  <si>
    <t>注２</t>
    <rPh sb="0" eb="1">
      <t>チュウ</t>
    </rPh>
    <phoneticPr fontId="26"/>
  </si>
  <si>
    <t>注３</t>
    <rPh sb="0" eb="1">
      <t>チュウ</t>
    </rPh>
    <phoneticPr fontId="26"/>
  </si>
  <si>
    <t>注４</t>
    <rPh sb="0" eb="1">
      <t>チュウ</t>
    </rPh>
    <phoneticPr fontId="26"/>
  </si>
  <si>
    <r>
      <t>事業完了（＝支払い）が分かる領収書の写しを添付してください。
支払日が客観的に判明できれば、インターネットバンキング画面の写し等でも結構です。
補助対象となるのは、</t>
    </r>
    <r>
      <rPr>
        <b/>
        <sz val="11"/>
        <color theme="1"/>
        <rFont val="ＭＳ Ｐゴシック"/>
        <family val="3"/>
        <charset val="128"/>
        <scheme val="minor"/>
      </rPr>
      <t>令和８年１月３１日</t>
    </r>
    <r>
      <rPr>
        <sz val="11"/>
        <color theme="1"/>
        <rFont val="ＭＳ Ｐゴシック"/>
        <family val="3"/>
        <charset val="128"/>
        <scheme val="minor"/>
      </rPr>
      <t>までの日付のものです。</t>
    </r>
    <phoneticPr fontId="14"/>
  </si>
  <si>
    <r>
      <t>事業着手に当たっての売買（賃貸借）契約書の写しを添付してください。
契約書を作成していない場合は、注文請書等、発注・注文成立の日付が確認できる書類を
添付願います。
補助対象となるのは、</t>
    </r>
    <r>
      <rPr>
        <b/>
        <sz val="11"/>
        <rFont val="ＭＳ Ｐゴシック"/>
        <family val="3"/>
        <charset val="128"/>
      </rPr>
      <t>令和７年４月１日から、令和８年１月３１日</t>
    </r>
    <r>
      <rPr>
        <sz val="11"/>
        <rFont val="ＭＳ Ｐゴシック"/>
        <family val="3"/>
        <charset val="128"/>
      </rPr>
      <t>までの日付のものです。</t>
    </r>
    <phoneticPr fontId="14"/>
  </si>
  <si>
    <t>導入内容に応じて、導入結果の確認ができる写真を提出してください。</t>
    <rPh sb="0" eb="2">
      <t>ドウニュウ</t>
    </rPh>
    <rPh sb="2" eb="4">
      <t>ナイヨウ</t>
    </rPh>
    <rPh sb="5" eb="6">
      <t>オウ</t>
    </rPh>
    <rPh sb="9" eb="11">
      <t>ドウニュウ</t>
    </rPh>
    <rPh sb="11" eb="13">
      <t>ケッカ</t>
    </rPh>
    <rPh sb="14" eb="16">
      <t>カクニン</t>
    </rPh>
    <rPh sb="20" eb="22">
      <t>シャシン</t>
    </rPh>
    <rPh sb="23" eb="25">
      <t>テイシュツ</t>
    </rPh>
    <phoneticPr fontId="14"/>
  </si>
  <si>
    <t>・導入機器の台数分の写真
※段ボールに入った状態等梱包された状態での写真は不可です。必ず開封の上、写真を撮影し提出してください。</t>
    <phoneticPr fontId="14"/>
  </si>
  <si>
    <t>・導入したライセンス分、パソコン等の端末で介護ソフトを起動し、撮影した写真
※サーバーライセンス等を導入した場合で、上記に拠り難い場合、ライセンスキーの写真、ライセンス証書の写し　等</t>
    <phoneticPr fontId="14"/>
  </si>
  <si>
    <t>・パソコン、タブレット端末、サーバー等付帯して導入した機器の台数分の写真
※介護ソフトの導入に付帯して導入したパソコン、タブレット端末、スマートフォンは介護ソフトを立ち上げた状態で写真を撮影し提出すること。
※段ボールに入った状態等梱包された状態での写真は不可。必ず開封の上、写真を撮影し提出すること。
・Ｗｉ-Ｆｉ環境整備を実施した場合は、Ｗｉ-Ｆｉ環境整備のために導入した機器等（アクセスポイント、ルーター等）の台数分の写真</t>
    <phoneticPr fontId="14"/>
  </si>
  <si>
    <t>Ａ．重点分野に該当するテクノロジー又はＢ．重点分野に該当しないその他の機器を導入した場合（Ｄ．介護テクノロジーのパッケージ型の導入の場合も同様）</t>
    <rPh sb="17" eb="18">
      <t>マタ</t>
    </rPh>
    <rPh sb="66" eb="68">
      <t>バアイ</t>
    </rPh>
    <rPh sb="69" eb="71">
      <t>ドウヨウ</t>
    </rPh>
    <phoneticPr fontId="14"/>
  </si>
  <si>
    <t>Ｃ．介護ソフトを導入した場合（Ｄ．介護テクノロジーのパッケージ型の導入の場合も同様）</t>
    <phoneticPr fontId="14"/>
  </si>
  <si>
    <t>（A、C、D共通）重点分野に該当する機器の導入に付帯して導入する機器</t>
    <rPh sb="6" eb="8">
      <t>キョウツウ</t>
    </rPh>
    <phoneticPr fontId="14"/>
  </si>
  <si>
    <t>（Ｈ）</t>
    <phoneticPr fontId="14"/>
  </si>
  <si>
    <t>確定額
（Ｄ×Ｇ）</t>
    <rPh sb="0" eb="3">
      <t>カクテイガク</t>
    </rPh>
    <phoneticPr fontId="14"/>
  </si>
  <si>
    <t>事業完了（＝支払い）日（交付決定より前に事業が完了した場合は、交付決定通知を受領した日）から１か月以内又は令和８年１月３１日のいずれか早い方の日付で提出してください。</t>
    <rPh sb="0" eb="2">
      <t>ジギョウ</t>
    </rPh>
    <rPh sb="2" eb="4">
      <t>カンリョウ</t>
    </rPh>
    <rPh sb="6" eb="8">
      <t>シハラ</t>
    </rPh>
    <rPh sb="10" eb="11">
      <t>ビ</t>
    </rPh>
    <rPh sb="12" eb="14">
      <t>コウフ</t>
    </rPh>
    <rPh sb="14" eb="16">
      <t>ケッテイ</t>
    </rPh>
    <rPh sb="18" eb="19">
      <t>マエ</t>
    </rPh>
    <rPh sb="20" eb="22">
      <t>ジギョウ</t>
    </rPh>
    <rPh sb="23" eb="25">
      <t>カンリョウ</t>
    </rPh>
    <rPh sb="27" eb="29">
      <t>バアイ</t>
    </rPh>
    <rPh sb="31" eb="33">
      <t>コウフ</t>
    </rPh>
    <rPh sb="33" eb="35">
      <t>ケッテイ</t>
    </rPh>
    <rPh sb="35" eb="37">
      <t>ツウチ</t>
    </rPh>
    <rPh sb="38" eb="40">
      <t>ジュリョウ</t>
    </rPh>
    <rPh sb="42" eb="43">
      <t>ヒ</t>
    </rPh>
    <rPh sb="48" eb="49">
      <t>ゲツ</t>
    </rPh>
    <rPh sb="49" eb="51">
      <t>イナイ</t>
    </rPh>
    <rPh sb="51" eb="52">
      <t>マタ</t>
    </rPh>
    <rPh sb="53" eb="55">
      <t>レイワ</t>
    </rPh>
    <rPh sb="56" eb="57">
      <t>ネン</t>
    </rPh>
    <rPh sb="58" eb="59">
      <t>ガツ</t>
    </rPh>
    <rPh sb="61" eb="62">
      <t>ニチ</t>
    </rPh>
    <rPh sb="67" eb="68">
      <t>ハヤ</t>
    </rPh>
    <rPh sb="69" eb="70">
      <t>ホウ</t>
    </rPh>
    <rPh sb="71" eb="73">
      <t>ヒヅケ</t>
    </rPh>
    <rPh sb="74" eb="76">
      <t>テイシュツ</t>
    </rPh>
    <phoneticPr fontId="26"/>
  </si>
  <si>
    <t>円</t>
  </si>
  <si>
    <t>円</t>
    <rPh sb="0" eb="1">
      <t>エン</t>
    </rPh>
    <phoneticPr fontId="14"/>
  </si>
  <si>
    <t>　　　　　導入した機器を選択【Bを導入していない場合は、灰色表示（入力不要）】</t>
    <rPh sb="5" eb="7">
      <t>ドウニュウ</t>
    </rPh>
    <rPh sb="9" eb="11">
      <t>キキ</t>
    </rPh>
    <rPh sb="12" eb="14">
      <t>センタク</t>
    </rPh>
    <rPh sb="17" eb="19">
      <t>ドウニュウ</t>
    </rPh>
    <rPh sb="28" eb="30">
      <t>ハイイロ</t>
    </rPh>
    <phoneticPr fontId="14"/>
  </si>
  <si>
    <t>導入事業所職員数を入力【Cを導入していない場合は、灰色表示（入力不要）】</t>
    <rPh sb="0" eb="2">
      <t>ドウニュウ</t>
    </rPh>
    <rPh sb="2" eb="5">
      <t>ジギョウショ</t>
    </rPh>
    <rPh sb="5" eb="8">
      <t>ショクインスウ</t>
    </rPh>
    <rPh sb="14" eb="16">
      <t>ドウニュウ</t>
    </rPh>
    <rPh sb="25" eb="26">
      <t>ハイ</t>
    </rPh>
    <phoneticPr fontId="14"/>
  </si>
  <si>
    <t>本補助金の報告日を入力してください。</t>
    <rPh sb="0" eb="1">
      <t>ホン</t>
    </rPh>
    <rPh sb="1" eb="4">
      <t>ホジョキン</t>
    </rPh>
    <rPh sb="5" eb="7">
      <t>ホウコク</t>
    </rPh>
    <rPh sb="7" eb="8">
      <t>ビ</t>
    </rPh>
    <rPh sb="9" eb="11">
      <t>ニュウリョク</t>
    </rPh>
    <phoneticPr fontId="14"/>
  </si>
  <si>
    <t>令和７年度介護DX支援事業費補助金実績報告書　作成にあたっての説明</t>
    <rPh sb="0" eb="2">
      <t>レイワ</t>
    </rPh>
    <rPh sb="3" eb="5">
      <t>ネンド</t>
    </rPh>
    <rPh sb="5" eb="7">
      <t>カイゴ</t>
    </rPh>
    <rPh sb="9" eb="11">
      <t>シエン</t>
    </rPh>
    <rPh sb="11" eb="14">
      <t>ジギョウヒ</t>
    </rPh>
    <rPh sb="14" eb="17">
      <t>ホジョキン</t>
    </rPh>
    <rPh sb="17" eb="22">
      <t>ジッセキホウコクショ</t>
    </rPh>
    <rPh sb="23" eb="25">
      <t>サクセイ</t>
    </rPh>
    <rPh sb="31" eb="33">
      <t>セツメイ</t>
    </rPh>
    <phoneticPr fontId="26"/>
  </si>
  <si>
    <r>
      <t>　令和７年度介護DX支援事業費補助金実績報告書の作成方法です。
　</t>
    </r>
    <r>
      <rPr>
        <u/>
        <sz val="14"/>
        <color theme="1"/>
        <rFont val="ＭＳ Ｐゴシック"/>
        <family val="3"/>
        <charset val="128"/>
        <scheme val="minor"/>
      </rPr>
      <t>本様式にご入力いただく前に、</t>
    </r>
    <r>
      <rPr>
        <b/>
        <u/>
        <sz val="14"/>
        <color theme="1"/>
        <rFont val="ＭＳ Ｐゴシック"/>
        <family val="3"/>
        <charset val="128"/>
        <scheme val="minor"/>
      </rPr>
      <t>「補助実績額算出シート」を用いて補助対象額を算出</t>
    </r>
    <r>
      <rPr>
        <u/>
        <sz val="14"/>
        <color theme="1"/>
        <rFont val="ＭＳ Ｐゴシック"/>
        <family val="3"/>
        <charset val="128"/>
        <scheme val="minor"/>
      </rPr>
      <t>していただき、その結果を本様式にご入力ください。</t>
    </r>
    <rPh sb="1" eb="3">
      <t>レイワ</t>
    </rPh>
    <rPh sb="4" eb="6">
      <t>ネンド</t>
    </rPh>
    <rPh sb="6" eb="8">
      <t>カイゴ</t>
    </rPh>
    <rPh sb="10" eb="12">
      <t>シエン</t>
    </rPh>
    <rPh sb="12" eb="15">
      <t>ジギョウヒ</t>
    </rPh>
    <rPh sb="15" eb="18">
      <t>ホジョキン</t>
    </rPh>
    <rPh sb="24" eb="26">
      <t>サクセイ</t>
    </rPh>
    <rPh sb="26" eb="28">
      <t>ホウホウ</t>
    </rPh>
    <rPh sb="33" eb="34">
      <t>ホン</t>
    </rPh>
    <rPh sb="34" eb="36">
      <t>ヨウシキ</t>
    </rPh>
    <rPh sb="38" eb="40">
      <t>ニュウリョク</t>
    </rPh>
    <rPh sb="44" eb="45">
      <t>マエ</t>
    </rPh>
    <rPh sb="48" eb="50">
      <t>ホジョ</t>
    </rPh>
    <rPh sb="50" eb="53">
      <t>ジッセキガク</t>
    </rPh>
    <rPh sb="53" eb="55">
      <t>サンシュツ</t>
    </rPh>
    <rPh sb="60" eb="61">
      <t>モチ</t>
    </rPh>
    <rPh sb="63" eb="65">
      <t>ホジョ</t>
    </rPh>
    <rPh sb="65" eb="67">
      <t>タイショウ</t>
    </rPh>
    <rPh sb="67" eb="68">
      <t>ガク</t>
    </rPh>
    <rPh sb="69" eb="71">
      <t>サンシュツ</t>
    </rPh>
    <rPh sb="80" eb="82">
      <t>ケッカ</t>
    </rPh>
    <rPh sb="83" eb="84">
      <t>ホン</t>
    </rPh>
    <rPh sb="84" eb="86">
      <t>ヨウシキ</t>
    </rPh>
    <rPh sb="88" eb="90">
      <t>ニュウリョク</t>
    </rPh>
    <phoneticPr fontId="26"/>
  </si>
  <si>
    <t>I_６－３</t>
    <phoneticPr fontId="14"/>
  </si>
  <si>
    <t>E_６－２（１）</t>
    <phoneticPr fontId="14"/>
  </si>
  <si>
    <t>F_６－２（２）</t>
    <phoneticPr fontId="14"/>
  </si>
  <si>
    <t>G_６－２（３）</t>
    <phoneticPr fontId="14"/>
  </si>
  <si>
    <t>H_６－２（４）</t>
    <phoneticPr fontId="14"/>
  </si>
  <si>
    <t>D_様式６</t>
    <rPh sb="2" eb="4">
      <t>ヨウシキ</t>
    </rPh>
    <phoneticPr fontId="26"/>
  </si>
  <si>
    <t>・報告書提出前に不備等がないか確認のうえ、提出書類にチェックしてください。</t>
    <rPh sb="1" eb="4">
      <t>ホウコクショ</t>
    </rPh>
    <rPh sb="4" eb="6">
      <t>テイシュツ</t>
    </rPh>
    <rPh sb="6" eb="7">
      <t>マエ</t>
    </rPh>
    <rPh sb="8" eb="10">
      <t>フビ</t>
    </rPh>
    <rPh sb="10" eb="11">
      <t>トウ</t>
    </rPh>
    <rPh sb="15" eb="17">
      <t>カクニン</t>
    </rPh>
    <rPh sb="21" eb="23">
      <t>テイシュツ</t>
    </rPh>
    <rPh sb="23" eb="25">
      <t>ショルイ</t>
    </rPh>
    <phoneticPr fontId="14"/>
  </si>
  <si>
    <t>「A.重点分野に該当する介護テクノロジー（介護ソフトを除く）」または「B.重点分野に該当しないその他の機器」を導入した場合、作成が必要です。</t>
    <rPh sb="3" eb="5">
      <t>ジュウテン</t>
    </rPh>
    <rPh sb="5" eb="7">
      <t>ブンヤ</t>
    </rPh>
    <rPh sb="8" eb="10">
      <t>ガイトウ</t>
    </rPh>
    <rPh sb="12" eb="14">
      <t>カイゴ</t>
    </rPh>
    <rPh sb="21" eb="23">
      <t>カイゴ</t>
    </rPh>
    <rPh sb="27" eb="28">
      <t>ノゾ</t>
    </rPh>
    <rPh sb="55" eb="57">
      <t>ドウニュウ</t>
    </rPh>
    <rPh sb="59" eb="61">
      <t>バアイ</t>
    </rPh>
    <rPh sb="62" eb="64">
      <t>サクセイ</t>
    </rPh>
    <rPh sb="65" eb="67">
      <t>ヒツヨウ</t>
    </rPh>
    <phoneticPr fontId="26"/>
  </si>
  <si>
    <t>「C.介護ソフト」を導入した場合、作成が必要です。</t>
    <rPh sb="3" eb="5">
      <t>カイゴ</t>
    </rPh>
    <rPh sb="10" eb="12">
      <t>ドウニュウ</t>
    </rPh>
    <phoneticPr fontId="14"/>
  </si>
  <si>
    <t>「D.介護テクノロジーのパッケージ型の導入」を導入した場合、作成が必要です。</t>
    <rPh sb="3" eb="5">
      <t>カイゴ</t>
    </rPh>
    <rPh sb="17" eb="18">
      <t>ガタ</t>
    </rPh>
    <rPh sb="19" eb="21">
      <t>ドウニュウ</t>
    </rPh>
    <rPh sb="23" eb="25">
      <t>ドウニュウ</t>
    </rPh>
    <phoneticPr fontId="14"/>
  </si>
  <si>
    <t>「E.導入支援と一体的に行う業務改善支援」を導入した場合、作成が必要です。</t>
    <rPh sb="3" eb="5">
      <t>ドウニュウ</t>
    </rPh>
    <rPh sb="5" eb="7">
      <t>シエン</t>
    </rPh>
    <rPh sb="8" eb="11">
      <t>イッタイテキ</t>
    </rPh>
    <rPh sb="12" eb="13">
      <t>オコナ</t>
    </rPh>
    <rPh sb="14" eb="16">
      <t>ギョウム</t>
    </rPh>
    <rPh sb="16" eb="18">
      <t>カイゼン</t>
    </rPh>
    <rPh sb="18" eb="20">
      <t>シエン</t>
    </rPh>
    <rPh sb="22" eb="24">
      <t>ドウニュウ</t>
    </rPh>
    <phoneticPr fontId="14"/>
  </si>
  <si>
    <t>⇒該当する選択肢の横に○印をつけてください</t>
    <rPh sb="1" eb="3">
      <t>ガイトウ</t>
    </rPh>
    <rPh sb="5" eb="8">
      <t>センタクシ</t>
    </rPh>
    <rPh sb="9" eb="10">
      <t>ヨコ</t>
    </rPh>
    <rPh sb="12" eb="13">
      <t>シルシ</t>
    </rPh>
    <phoneticPr fontId="14"/>
  </si>
  <si>
    <t>⇒プルダウンメニューから該当する選択肢を1つ選んでください</t>
    <rPh sb="12" eb="14">
      <t>ガイトウ</t>
    </rPh>
    <rPh sb="16" eb="19">
      <t>センタクシ</t>
    </rPh>
    <rPh sb="22" eb="23">
      <t>エラ</t>
    </rPh>
    <phoneticPr fontId="14"/>
  </si>
  <si>
    <t>⇒文字等を直接入力してください</t>
    <rPh sb="1" eb="3">
      <t>モジ</t>
    </rPh>
    <rPh sb="3" eb="4">
      <t>トウ</t>
    </rPh>
    <rPh sb="5" eb="7">
      <t>チョクセツ</t>
    </rPh>
    <rPh sb="7" eb="9">
      <t>ニュウリョク</t>
    </rPh>
    <phoneticPr fontId="14"/>
  </si>
  <si>
    <t>※どちらかに○を付けてください。</t>
    <phoneticPr fontId="26"/>
  </si>
  <si>
    <t>介護テクノロジー導入支援事業</t>
    <rPh sb="0" eb="2">
      <t>カイゴ</t>
    </rPh>
    <rPh sb="8" eb="10">
      <t>ドウニュウ</t>
    </rPh>
    <rPh sb="10" eb="12">
      <t>シエン</t>
    </rPh>
    <rPh sb="12" eb="14">
      <t>ジギョウ</t>
    </rPh>
    <phoneticPr fontId="26"/>
  </si>
  <si>
    <t>　業務改善計画様式</t>
    <rPh sb="1" eb="3">
      <t>ギョウム</t>
    </rPh>
    <rPh sb="3" eb="5">
      <t>カイゼン</t>
    </rPh>
    <rPh sb="5" eb="7">
      <t>ケイカク</t>
    </rPh>
    <phoneticPr fontId="26"/>
  </si>
  <si>
    <t>介護テクノロジー定着支援事業　</t>
    <rPh sb="0" eb="2">
      <t>カイゴ</t>
    </rPh>
    <rPh sb="8" eb="10">
      <t>テイチャク</t>
    </rPh>
    <rPh sb="10" eb="12">
      <t>シエン</t>
    </rPh>
    <rPh sb="12" eb="14">
      <t>ジギョウ</t>
    </rPh>
    <phoneticPr fontId="26"/>
  </si>
  <si>
    <t>（ア）事業所の基本情報</t>
    <rPh sb="3" eb="6">
      <t>ジギョウショ</t>
    </rPh>
    <rPh sb="7" eb="9">
      <t>キホン</t>
    </rPh>
    <rPh sb="9" eb="11">
      <t>ジョウホウ</t>
    </rPh>
    <phoneticPr fontId="26"/>
  </si>
  <si>
    <t>(2)</t>
  </si>
  <si>
    <t>事業所名</t>
    <rPh sb="0" eb="4">
      <t>ジギョウショメイ</t>
    </rPh>
    <phoneticPr fontId="26"/>
  </si>
  <si>
    <t>(3)</t>
  </si>
  <si>
    <t>事業所所在都道府県</t>
    <rPh sb="0" eb="3">
      <t>ジギョウショ</t>
    </rPh>
    <rPh sb="3" eb="9">
      <t>ショザイトドウフケン</t>
    </rPh>
    <phoneticPr fontId="26"/>
  </si>
  <si>
    <t>(4)</t>
  </si>
  <si>
    <t>事業所所在住所</t>
    <rPh sb="0" eb="3">
      <t>ジギョウショ</t>
    </rPh>
    <rPh sb="3" eb="5">
      <t>ショザイ</t>
    </rPh>
    <rPh sb="5" eb="7">
      <t>ジュウショ</t>
    </rPh>
    <phoneticPr fontId="26"/>
  </si>
  <si>
    <t>(5)</t>
  </si>
  <si>
    <t>サービス種別</t>
    <rPh sb="4" eb="6">
      <t>シュベツ</t>
    </rPh>
    <phoneticPr fontId="26"/>
  </si>
  <si>
    <t>(6)</t>
  </si>
  <si>
    <t>利用者数（申請時点）</t>
    <rPh sb="0" eb="4">
      <t>リヨウシャスウ</t>
    </rPh>
    <rPh sb="5" eb="7">
      <t>シンセイ</t>
    </rPh>
    <rPh sb="7" eb="9">
      <t>ジテン</t>
    </rPh>
    <phoneticPr fontId="26"/>
  </si>
  <si>
    <t>(7)</t>
  </si>
  <si>
    <t>職員数（申請時点）</t>
    <rPh sb="0" eb="2">
      <t>ショクイン</t>
    </rPh>
    <rPh sb="2" eb="3">
      <t>スウ</t>
    </rPh>
    <phoneticPr fontId="26"/>
  </si>
  <si>
    <t>（イ）事業計画</t>
    <rPh sb="3" eb="7">
      <t>ジギョウケイカク</t>
    </rPh>
    <phoneticPr fontId="26"/>
  </si>
  <si>
    <t>①-1　事業所の課題</t>
    <rPh sb="4" eb="7">
      <t>ジギョウショ</t>
    </rPh>
    <rPh sb="8" eb="10">
      <t>カダイ</t>
    </rPh>
    <phoneticPr fontId="26"/>
  </si>
  <si>
    <t>複数選択可</t>
    <rPh sb="0" eb="2">
      <t>フクスウ</t>
    </rPh>
    <rPh sb="2" eb="4">
      <t>センタク</t>
    </rPh>
    <rPh sb="4" eb="5">
      <t>カ</t>
    </rPh>
    <phoneticPr fontId="26"/>
  </si>
  <si>
    <t>記録業務に要する時間が長い</t>
    <rPh sb="0" eb="2">
      <t>キロク</t>
    </rPh>
    <rPh sb="2" eb="4">
      <t>ギョウム</t>
    </rPh>
    <rPh sb="5" eb="6">
      <t>ヨウ</t>
    </rPh>
    <rPh sb="8" eb="10">
      <t>ジカン</t>
    </rPh>
    <rPh sb="11" eb="12">
      <t>ナガ</t>
    </rPh>
    <phoneticPr fontId="26"/>
  </si>
  <si>
    <t>文書の量が多い</t>
    <rPh sb="0" eb="2">
      <t>ブンショ</t>
    </rPh>
    <rPh sb="3" eb="4">
      <t>リョウ</t>
    </rPh>
    <rPh sb="5" eb="6">
      <t>オオ</t>
    </rPh>
    <phoneticPr fontId="26"/>
  </si>
  <si>
    <t>事業所内の情報共有が非効率</t>
    <rPh sb="0" eb="3">
      <t>ジギョウショ</t>
    </rPh>
    <rPh sb="3" eb="4">
      <t>ナイ</t>
    </rPh>
    <rPh sb="5" eb="7">
      <t>ジョウホウ</t>
    </rPh>
    <rPh sb="7" eb="9">
      <t>キョウユウ</t>
    </rPh>
    <rPh sb="10" eb="13">
      <t>ヒコウリツ</t>
    </rPh>
    <phoneticPr fontId="26"/>
  </si>
  <si>
    <t>他事業所との情報共有が非効率</t>
    <rPh sb="0" eb="1">
      <t>タ</t>
    </rPh>
    <rPh sb="1" eb="4">
      <t>ジギョウショ</t>
    </rPh>
    <rPh sb="6" eb="8">
      <t>ジョウホウ</t>
    </rPh>
    <rPh sb="8" eb="10">
      <t>キョウユウ</t>
    </rPh>
    <rPh sb="11" eb="14">
      <t>ヒコウリツ</t>
    </rPh>
    <phoneticPr fontId="26"/>
  </si>
  <si>
    <t>職員の心理的負担が大きい</t>
    <rPh sb="0" eb="2">
      <t>ショクイン</t>
    </rPh>
    <rPh sb="3" eb="6">
      <t>シンリテキ</t>
    </rPh>
    <rPh sb="6" eb="8">
      <t>フタン</t>
    </rPh>
    <rPh sb="9" eb="10">
      <t>オオ</t>
    </rPh>
    <phoneticPr fontId="26"/>
  </si>
  <si>
    <t>超過勤務が多い</t>
    <rPh sb="0" eb="2">
      <t>チョウカ</t>
    </rPh>
    <rPh sb="2" eb="4">
      <t>キンム</t>
    </rPh>
    <rPh sb="5" eb="6">
      <t>オオ</t>
    </rPh>
    <phoneticPr fontId="26"/>
  </si>
  <si>
    <t>記録が不正確・不十分</t>
    <rPh sb="0" eb="2">
      <t>キロク</t>
    </rPh>
    <rPh sb="3" eb="6">
      <t>フセイカク</t>
    </rPh>
    <rPh sb="7" eb="10">
      <t>フジュウブン</t>
    </rPh>
    <phoneticPr fontId="26"/>
  </si>
  <si>
    <t>その他</t>
    <rPh sb="2" eb="3">
      <t>タ</t>
    </rPh>
    <phoneticPr fontId="26"/>
  </si>
  <si>
    <t>（自由記述）</t>
    <rPh sb="1" eb="3">
      <t>ジユウ</t>
    </rPh>
    <rPh sb="3" eb="5">
      <t>キジュツ</t>
    </rPh>
    <phoneticPr fontId="26"/>
  </si>
  <si>
    <t>①-2　導入する機器等</t>
    <rPh sb="4" eb="6">
      <t>ドウニュウ</t>
    </rPh>
    <rPh sb="8" eb="10">
      <t>キキ</t>
    </rPh>
    <rPh sb="10" eb="11">
      <t>トウ</t>
    </rPh>
    <phoneticPr fontId="26"/>
  </si>
  <si>
    <t>介護ソフト等</t>
    <rPh sb="0" eb="2">
      <t>カイゴ</t>
    </rPh>
    <rPh sb="5" eb="6">
      <t>トウ</t>
    </rPh>
    <phoneticPr fontId="26"/>
  </si>
  <si>
    <t>※導入済み機器は「●」を、
　 今年度導入予定機器は「○」を入力ください</t>
    <rPh sb="16" eb="19">
      <t>コンネンド</t>
    </rPh>
    <phoneticPr fontId="26"/>
  </si>
  <si>
    <t>タブレット情報端末</t>
    <rPh sb="5" eb="7">
      <t>ジョウホウ</t>
    </rPh>
    <rPh sb="7" eb="9">
      <t>タンマツ</t>
    </rPh>
    <phoneticPr fontId="26"/>
  </si>
  <si>
    <t>スマートフォン</t>
    <phoneticPr fontId="26"/>
  </si>
  <si>
    <t>通信環境機器等</t>
    <rPh sb="0" eb="2">
      <t>ツウシン</t>
    </rPh>
    <rPh sb="2" eb="4">
      <t>カンキョウ</t>
    </rPh>
    <rPh sb="4" eb="6">
      <t>キキ</t>
    </rPh>
    <rPh sb="6" eb="7">
      <t>トウ</t>
    </rPh>
    <phoneticPr fontId="69"/>
  </si>
  <si>
    <t>インカム</t>
    <phoneticPr fontId="26"/>
  </si>
  <si>
    <t>介護ロボット（見守りセンサー以外）</t>
    <rPh sb="0" eb="2">
      <t>カイゴ</t>
    </rPh>
    <rPh sb="7" eb="9">
      <t>ミマモ</t>
    </rPh>
    <rPh sb="14" eb="16">
      <t>イガイ</t>
    </rPh>
    <phoneticPr fontId="26"/>
  </si>
  <si>
    <t>見守りセンサー</t>
    <rPh sb="0" eb="2">
      <t>ミマモ</t>
    </rPh>
    <phoneticPr fontId="26"/>
  </si>
  <si>
    <t>②　参考にした資料等</t>
    <rPh sb="2" eb="4">
      <t>サンコウ</t>
    </rPh>
    <rPh sb="7" eb="9">
      <t>シリョウ</t>
    </rPh>
    <rPh sb="9" eb="10">
      <t>ナド</t>
    </rPh>
    <phoneticPr fontId="26"/>
  </si>
  <si>
    <t>介護サービス事業における生産性向上に資するガイドライン</t>
    <rPh sb="0" eb="2">
      <t>カイゴ</t>
    </rPh>
    <rPh sb="6" eb="8">
      <t>ジギョウ</t>
    </rPh>
    <rPh sb="12" eb="15">
      <t>セイサンセイ</t>
    </rPh>
    <rPh sb="15" eb="17">
      <t>コウジョウ</t>
    </rPh>
    <rPh sb="18" eb="19">
      <t>シ</t>
    </rPh>
    <phoneticPr fontId="26"/>
  </si>
  <si>
    <t>介護サービス事業所におけるICT 機器・ソフトウェア導入に関する手引き</t>
    <phoneticPr fontId="26"/>
  </si>
  <si>
    <t>介護ソフトを選定・導入する際のポイント集</t>
    <phoneticPr fontId="26"/>
  </si>
  <si>
    <t>介護ロボットのパッケージ導入モデル</t>
    <phoneticPr fontId="26"/>
  </si>
  <si>
    <t>介護現場で活用されるテクノロジー便覧</t>
    <phoneticPr fontId="26"/>
  </si>
  <si>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26"/>
  </si>
  <si>
    <t>③　研修等への参加状況</t>
    <rPh sb="2" eb="4">
      <t>ケンシュウ</t>
    </rPh>
    <rPh sb="4" eb="5">
      <t>ナド</t>
    </rPh>
    <rPh sb="7" eb="9">
      <t>サンカ</t>
    </rPh>
    <rPh sb="9" eb="11">
      <t>ジョウキョウ</t>
    </rPh>
    <phoneticPr fontId="26"/>
  </si>
  <si>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26"/>
  </si>
  <si>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26"/>
  </si>
  <si>
    <t>日本介護福祉士会主催　デジタル・テクノロジー基本研修</t>
    <rPh sb="0" eb="2">
      <t>ニホン</t>
    </rPh>
    <rPh sb="2" eb="4">
      <t>カイゴ</t>
    </rPh>
    <rPh sb="4" eb="7">
      <t>フクシシ</t>
    </rPh>
    <rPh sb="7" eb="8">
      <t>カイ</t>
    </rPh>
    <rPh sb="8" eb="10">
      <t>シュサイ</t>
    </rPh>
    <phoneticPr fontId="26"/>
  </si>
  <si>
    <t>④　機器等の導入と併せて実施する取組</t>
    <rPh sb="2" eb="4">
      <t>キキ</t>
    </rPh>
    <rPh sb="4" eb="5">
      <t>トウ</t>
    </rPh>
    <rPh sb="6" eb="8">
      <t>ドウニュウ</t>
    </rPh>
    <rPh sb="9" eb="10">
      <t>アワ</t>
    </rPh>
    <rPh sb="12" eb="14">
      <t>ジッシ</t>
    </rPh>
    <rPh sb="16" eb="18">
      <t>トリクミ</t>
    </rPh>
    <phoneticPr fontId="26"/>
  </si>
  <si>
    <t>職場の環境整備の見直し（整理整頓等）</t>
    <phoneticPr fontId="26"/>
  </si>
  <si>
    <t>業務の明確化と役割分担の見直し（業務全体の流れの再構築、テクノロジーの活用等）</t>
    <phoneticPr fontId="26"/>
  </si>
  <si>
    <t>業務手順書・マニュアルの作成（申し送り等の標準化等）</t>
    <phoneticPr fontId="26"/>
  </si>
  <si>
    <t>記録・報告様式の見直し</t>
    <phoneticPr fontId="26"/>
  </si>
  <si>
    <t>情報共有の方法の見直し</t>
    <phoneticPr fontId="26"/>
  </si>
  <si>
    <t>ＯＪＴの仕組みづくり（研修の実施等）</t>
    <phoneticPr fontId="26"/>
  </si>
  <si>
    <t>⑤-1　文書量を半減させる予定の文書の書類</t>
    <rPh sb="4" eb="7">
      <t>ブンショリョウ</t>
    </rPh>
    <rPh sb="8" eb="10">
      <t>ハンゲン</t>
    </rPh>
    <rPh sb="13" eb="15">
      <t>ヨテイ</t>
    </rPh>
    <rPh sb="16" eb="18">
      <t>ブンショ</t>
    </rPh>
    <rPh sb="19" eb="21">
      <t>ショルイ</t>
    </rPh>
    <phoneticPr fontId="26"/>
  </si>
  <si>
    <t>利用者ごとの計画作成や記録に係る書類（例：アセスメントシート、サービス担当者会議録）</t>
    <rPh sb="19" eb="20">
      <t>レイ</t>
    </rPh>
    <rPh sb="35" eb="38">
      <t>タントウシャ</t>
    </rPh>
    <rPh sb="38" eb="41">
      <t>カイギロク</t>
    </rPh>
    <phoneticPr fontId="26"/>
  </si>
  <si>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26"/>
  </si>
  <si>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26"/>
  </si>
  <si>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26"/>
  </si>
  <si>
    <t>⑤-2　文書の具体的な枚数</t>
    <rPh sb="4" eb="6">
      <t>ブンショ</t>
    </rPh>
    <rPh sb="7" eb="10">
      <t>グタイテキ</t>
    </rPh>
    <rPh sb="11" eb="13">
      <t>マイスウ</t>
    </rPh>
    <phoneticPr fontId="26"/>
  </si>
  <si>
    <t>⑥　　ケアプランデータ連携システムの利用</t>
    <rPh sb="11" eb="13">
      <t>レンケイ</t>
    </rPh>
    <rPh sb="18" eb="20">
      <t>リヨウ</t>
    </rPh>
    <phoneticPr fontId="26"/>
  </si>
  <si>
    <t>同システムの利用開始状況</t>
    <rPh sb="0" eb="1">
      <t>ドウ</t>
    </rPh>
    <rPh sb="6" eb="8">
      <t>リヨウ</t>
    </rPh>
    <rPh sb="8" eb="10">
      <t>カイシ</t>
    </rPh>
    <rPh sb="10" eb="12">
      <t>ジョウキョウ</t>
    </rPh>
    <phoneticPr fontId="26"/>
  </si>
  <si>
    <t>同システムでの連携先事業所数</t>
    <rPh sb="0" eb="1">
      <t>ドウ</t>
    </rPh>
    <rPh sb="7" eb="9">
      <t>レンケイ</t>
    </rPh>
    <rPh sb="9" eb="10">
      <t>サキ</t>
    </rPh>
    <rPh sb="10" eb="13">
      <t>ジギョウショ</t>
    </rPh>
    <rPh sb="13" eb="14">
      <t>スウ</t>
    </rPh>
    <phoneticPr fontId="26"/>
  </si>
  <si>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26"/>
  </si>
  <si>
    <t>設置有無</t>
    <rPh sb="0" eb="2">
      <t>セッチ</t>
    </rPh>
    <rPh sb="2" eb="4">
      <t>ウム</t>
    </rPh>
    <phoneticPr fontId="26"/>
  </si>
  <si>
    <t>⑧-1　LIFEの利用</t>
    <rPh sb="9" eb="11">
      <t>リヨウ</t>
    </rPh>
    <phoneticPr fontId="26"/>
  </si>
  <si>
    <t>択一</t>
    <rPh sb="0" eb="2">
      <t>タクイツ</t>
    </rPh>
    <phoneticPr fontId="26"/>
  </si>
  <si>
    <t>⑧-2　データ登録している方法</t>
    <rPh sb="7" eb="9">
      <t>トウロク</t>
    </rPh>
    <rPh sb="13" eb="15">
      <t>ホウホウ</t>
    </rPh>
    <phoneticPr fontId="26"/>
  </si>
  <si>
    <t>インポート（ＣＳＶ取込）機能の活用</t>
    <phoneticPr fontId="26"/>
  </si>
  <si>
    <t>LIFE上での直接入力</t>
    <rPh sb="4" eb="5">
      <t>ウエ</t>
    </rPh>
    <rPh sb="7" eb="9">
      <t>チョクセツ</t>
    </rPh>
    <rPh sb="9" eb="11">
      <t>ニュウリョク</t>
    </rPh>
    <phoneticPr fontId="26"/>
  </si>
  <si>
    <t>⑨　セキュリティ対策</t>
    <rPh sb="8" eb="10">
      <t>タイサク</t>
    </rPh>
    <phoneticPr fontId="26"/>
  </si>
  <si>
    <t>都道府県</t>
    <rPh sb="0" eb="4">
      <t>トドウフケン</t>
    </rPh>
    <phoneticPr fontId="26"/>
  </si>
  <si>
    <t>取組</t>
    <rPh sb="0" eb="2">
      <t>トリクミ</t>
    </rPh>
    <phoneticPr fontId="26"/>
  </si>
  <si>
    <t>職員数</t>
    <rPh sb="0" eb="2">
      <t>ショクイン</t>
    </rPh>
    <rPh sb="2" eb="3">
      <t>スウ</t>
    </rPh>
    <phoneticPr fontId="26"/>
  </si>
  <si>
    <t>利用者数</t>
    <rPh sb="0" eb="3">
      <t>リヨウシャ</t>
    </rPh>
    <rPh sb="3" eb="4">
      <t>スウ</t>
    </rPh>
    <phoneticPr fontId="26"/>
  </si>
  <si>
    <t>セキュリティアクション</t>
    <phoneticPr fontId="26"/>
  </si>
  <si>
    <t>委員会</t>
    <rPh sb="0" eb="3">
      <t>イインカイ</t>
    </rPh>
    <phoneticPr fontId="26"/>
  </si>
  <si>
    <t>01北海道</t>
  </si>
  <si>
    <t>110_訪問介護</t>
  </si>
  <si>
    <t>1～10名</t>
  </si>
  <si>
    <t>利用開始済み</t>
    <rPh sb="0" eb="2">
      <t>リヨウ</t>
    </rPh>
    <rPh sb="2" eb="4">
      <t>カイシ</t>
    </rPh>
    <rPh sb="4" eb="5">
      <t>ズ</t>
    </rPh>
    <phoneticPr fontId="26"/>
  </si>
  <si>
    <t>「★一つ星」又は「★★二つ星」のいずれかを宣言している（同等の対策含む）</t>
    <rPh sb="28" eb="30">
      <t>ドウトウ</t>
    </rPh>
    <rPh sb="31" eb="33">
      <t>タイサク</t>
    </rPh>
    <rPh sb="33" eb="34">
      <t>フク</t>
    </rPh>
    <phoneticPr fontId="26"/>
  </si>
  <si>
    <t>利用申請を行っている</t>
    <rPh sb="0" eb="2">
      <t>リヨウ</t>
    </rPh>
    <rPh sb="2" eb="4">
      <t>シンセイ</t>
    </rPh>
    <rPh sb="5" eb="6">
      <t>オコナ</t>
    </rPh>
    <phoneticPr fontId="26"/>
  </si>
  <si>
    <t>設置している</t>
    <rPh sb="0" eb="2">
      <t>セッチ</t>
    </rPh>
    <phoneticPr fontId="26"/>
  </si>
  <si>
    <t>02青森県</t>
  </si>
  <si>
    <t>120_訪問入浴介護</t>
  </si>
  <si>
    <t>11～20名</t>
  </si>
  <si>
    <t>令和７年度中に利用開始予定</t>
    <rPh sb="0" eb="2">
      <t>レイワ</t>
    </rPh>
    <rPh sb="3" eb="5">
      <t>ネンド</t>
    </rPh>
    <rPh sb="5" eb="6">
      <t>チュウ</t>
    </rPh>
    <rPh sb="7" eb="9">
      <t>リヨウ</t>
    </rPh>
    <rPh sb="9" eb="11">
      <t>カイシ</t>
    </rPh>
    <rPh sb="11" eb="13">
      <t>ヨテイ</t>
    </rPh>
    <phoneticPr fontId="26"/>
  </si>
  <si>
    <t>宣言していない</t>
    <rPh sb="0" eb="2">
      <t>センゲン</t>
    </rPh>
    <phoneticPr fontId="26"/>
  </si>
  <si>
    <t>利用申請を行っていない</t>
    <rPh sb="0" eb="2">
      <t>リヨウ</t>
    </rPh>
    <rPh sb="2" eb="4">
      <t>シンセイ</t>
    </rPh>
    <rPh sb="5" eb="6">
      <t>オコナ</t>
    </rPh>
    <phoneticPr fontId="26"/>
  </si>
  <si>
    <t>03岩手県</t>
  </si>
  <si>
    <t>130_訪問看護</t>
  </si>
  <si>
    <t>21～30名</t>
  </si>
  <si>
    <t>利用していない</t>
    <rPh sb="0" eb="2">
      <t>リヨウ</t>
    </rPh>
    <phoneticPr fontId="26"/>
  </si>
  <si>
    <t>講じている</t>
    <rPh sb="0" eb="1">
      <t>コウ</t>
    </rPh>
    <phoneticPr fontId="26"/>
  </si>
  <si>
    <t>04宮城県</t>
  </si>
  <si>
    <t>140_訪問リハビリテーション</t>
  </si>
  <si>
    <t>31～40名</t>
  </si>
  <si>
    <t>講じていない</t>
    <rPh sb="0" eb="1">
      <t>コウ</t>
    </rPh>
    <phoneticPr fontId="26"/>
  </si>
  <si>
    <t>05秋田県</t>
  </si>
  <si>
    <t>150_通所介護</t>
  </si>
  <si>
    <t>41～50名</t>
    <rPh sb="5" eb="6">
      <t>メイ</t>
    </rPh>
    <phoneticPr fontId="26"/>
  </si>
  <si>
    <t>周知している</t>
    <rPh sb="0" eb="2">
      <t>シュウチ</t>
    </rPh>
    <phoneticPr fontId="26"/>
  </si>
  <si>
    <t>06山形県</t>
  </si>
  <si>
    <t>155_通所介護（療養通所介護）</t>
  </si>
  <si>
    <t>51～60名</t>
  </si>
  <si>
    <t>周知していない</t>
    <rPh sb="0" eb="2">
      <t>シュウチ</t>
    </rPh>
    <phoneticPr fontId="26"/>
  </si>
  <si>
    <t>07福島県</t>
  </si>
  <si>
    <t>160_通所リハビリテーション</t>
  </si>
  <si>
    <t>61名～70名</t>
  </si>
  <si>
    <t>08茨城県</t>
  </si>
  <si>
    <t>170_福祉用具貸与</t>
  </si>
  <si>
    <t>71名～80名</t>
  </si>
  <si>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26"/>
  </si>
  <si>
    <t>09栃木県</t>
  </si>
  <si>
    <t>81名～90名</t>
  </si>
  <si>
    <t>10群馬県</t>
  </si>
  <si>
    <t>220_短期入所療養介護（介護老人保健施設）</t>
  </si>
  <si>
    <t>91名～100名</t>
  </si>
  <si>
    <t>２５１～３００</t>
    <phoneticPr fontId="26"/>
  </si>
  <si>
    <t>11埼玉県</t>
  </si>
  <si>
    <t>230_短期入所療養介護（介護療養型医療施設）</t>
  </si>
  <si>
    <t>101名～</t>
  </si>
  <si>
    <t>12千葉県</t>
  </si>
  <si>
    <t>551_短期入所療養介護（介護医療院）</t>
  </si>
  <si>
    <t>13東京都</t>
  </si>
  <si>
    <t>310_居宅療養管理指導</t>
    <rPh sb="4" eb="6">
      <t>キョタク</t>
    </rPh>
    <rPh sb="6" eb="8">
      <t>リョウヨウ</t>
    </rPh>
    <rPh sb="8" eb="10">
      <t>カンリ</t>
    </rPh>
    <rPh sb="10" eb="12">
      <t>シドウ</t>
    </rPh>
    <phoneticPr fontId="26"/>
  </si>
  <si>
    <t>４０１～４５０</t>
    <phoneticPr fontId="26"/>
  </si>
  <si>
    <t>14神奈川県</t>
  </si>
  <si>
    <t>15新潟県</t>
  </si>
  <si>
    <t>331_特定施設入居者生活介護（有料老人ホーム）</t>
  </si>
  <si>
    <t>16富山県</t>
  </si>
  <si>
    <t>332_特定施設入居者生活介護（軽費老人ホーム）</t>
  </si>
  <si>
    <t>17石川県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</si>
  <si>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6"/>
  </si>
  <si>
    <t>居宅サービス計画書</t>
    <rPh sb="0" eb="2">
      <t>キョタク</t>
    </rPh>
    <rPh sb="6" eb="9">
      <t>ケイカクショ</t>
    </rPh>
    <phoneticPr fontId="26"/>
  </si>
  <si>
    <t>18福井県</t>
  </si>
  <si>
    <t>334_特定施設入居者生活介護（サービス付き高齢者向け住宅）</t>
  </si>
  <si>
    <t>サービス利用票</t>
    <rPh sb="4" eb="6">
      <t>リヨウ</t>
    </rPh>
    <rPh sb="6" eb="7">
      <t>ヒョウ</t>
    </rPh>
    <phoneticPr fontId="26"/>
  </si>
  <si>
    <t>19山梨県</t>
  </si>
  <si>
    <t>335_特定施設入居者生活介護（有料老人ホーム・外部サービス利用型）</t>
  </si>
  <si>
    <t>居宅サービス計画書とサービス利用票のどちらも</t>
    <rPh sb="0" eb="2">
      <t>キョタク</t>
    </rPh>
    <rPh sb="6" eb="9">
      <t>ケイカクショ</t>
    </rPh>
    <rPh sb="14" eb="16">
      <t>リヨウ</t>
    </rPh>
    <rPh sb="16" eb="17">
      <t>ヒョウ</t>
    </rPh>
    <phoneticPr fontId="26"/>
  </si>
  <si>
    <t>20長野県</t>
  </si>
  <si>
    <t>336_特定施設入居者生活介護（軽費老人ホーム・外部サービス利用型）</t>
  </si>
  <si>
    <t>21岐阜県</t>
  </si>
  <si>
    <t>22静岡県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</si>
  <si>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6"/>
  </si>
  <si>
    <t>23愛知県</t>
  </si>
  <si>
    <t>361_地域密着型特定施設入居者生活介護（有料老人ホーム）</t>
  </si>
  <si>
    <t>24三重県</t>
  </si>
  <si>
    <t>25滋賀県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</si>
  <si>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6"/>
  </si>
  <si>
    <t>26京都府</t>
  </si>
  <si>
    <t>364_地域密着型特定施設入居者生活介護（サービス付き高齢者向け住宅）</t>
  </si>
  <si>
    <t>27大阪府</t>
  </si>
  <si>
    <t>410_特定福祉用具販売</t>
  </si>
  <si>
    <t>28兵庫県</t>
  </si>
  <si>
    <t>430_居宅介護支援</t>
  </si>
  <si>
    <t>29奈良県</t>
  </si>
  <si>
    <t>460_介護予防支援</t>
    <rPh sb="6" eb="8">
      <t>ヨボウ</t>
    </rPh>
    <phoneticPr fontId="26"/>
  </si>
  <si>
    <t>30和歌山県</t>
  </si>
  <si>
    <t>510_介護老人福祉施設</t>
  </si>
  <si>
    <t>31鳥取県</t>
  </si>
  <si>
    <t>520_介護老人保健施設</t>
  </si>
  <si>
    <t>32島根県</t>
  </si>
  <si>
    <t>530_介護療養型医療施設</t>
  </si>
  <si>
    <t>33岡山県</t>
  </si>
  <si>
    <t>540_地域密着型介護老人福祉施設入居者生活介護</t>
  </si>
  <si>
    <t>34広島県</t>
  </si>
  <si>
    <t>550_介護医療院</t>
  </si>
  <si>
    <t>35山口県</t>
  </si>
  <si>
    <t>710_夜間対応型訪問介護</t>
  </si>
  <si>
    <t>36徳島県</t>
  </si>
  <si>
    <t>720_認知症対応型通所介護</t>
  </si>
  <si>
    <t>37香川県</t>
  </si>
  <si>
    <t>730_小規模多機能型居宅介護</t>
  </si>
  <si>
    <t>38愛媛県</t>
  </si>
  <si>
    <t>760_定期巡回・随時対応型訪問介護看護</t>
  </si>
  <si>
    <t>39高知県</t>
  </si>
  <si>
    <t>770_看護小規模多機能型居宅介護</t>
  </si>
  <si>
    <t>40福岡県</t>
  </si>
  <si>
    <t>780_地域密着型通所介護</t>
  </si>
  <si>
    <t>41佐賀県</t>
  </si>
  <si>
    <t>42長崎県</t>
  </si>
  <si>
    <t>43熊本県</t>
  </si>
  <si>
    <t>44大分県</t>
  </si>
  <si>
    <t>660_介護予防通所リハビリテーション</t>
  </si>
  <si>
    <t>45宮崎県</t>
  </si>
  <si>
    <t>670_介護予防福祉用具貸与</t>
  </si>
  <si>
    <t>46鹿児島県</t>
  </si>
  <si>
    <t>240_介護予防短期入所生活介護 </t>
  </si>
  <si>
    <t>47沖縄県</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</si>
  <si>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</si>
  <si>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</si>
  <si>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</si>
  <si>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</si>
  <si>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</si>
  <si>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</si>
  <si>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</si>
  <si>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</si>
  <si>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</si>
  <si>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</si>
  <si>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</si>
  <si>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</si>
  <si>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</si>
  <si>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</si>
  <si>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</si>
  <si>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</si>
  <si>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</si>
  <si>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</si>
  <si>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(1)</t>
    <phoneticPr fontId="26"/>
  </si>
  <si>
    <t>モバイルPC</t>
    <phoneticPr fontId="26"/>
  </si>
  <si>
    <t>理念・行動指針の徹底</t>
    <phoneticPr fontId="26"/>
  </si>
  <si>
    <t>ケアプー</t>
    <phoneticPr fontId="26"/>
  </si>
  <si>
    <t>○</t>
    <phoneticPr fontId="26"/>
  </si>
  <si>
    <t>-</t>
    <phoneticPr fontId="26"/>
  </si>
  <si>
    <t>●</t>
    <phoneticPr fontId="26"/>
  </si>
  <si>
    <t>31名～</t>
    <phoneticPr fontId="26"/>
  </si>
  <si>
    <t>１～５０</t>
    <phoneticPr fontId="26"/>
  </si>
  <si>
    <t>-</t>
    <phoneticPr fontId="26"/>
  </si>
  <si>
    <t>５１～１００</t>
    <phoneticPr fontId="26"/>
  </si>
  <si>
    <t>１０１～１５０</t>
    <phoneticPr fontId="26"/>
  </si>
  <si>
    <t>１５１～２００</t>
    <phoneticPr fontId="26"/>
  </si>
  <si>
    <t>210_短期入所生活介護</t>
    <phoneticPr fontId="26"/>
  </si>
  <si>
    <t>２０１～２５０</t>
    <phoneticPr fontId="26"/>
  </si>
  <si>
    <t>３０１～３５０</t>
    <phoneticPr fontId="26"/>
  </si>
  <si>
    <t>３５１～４００</t>
    <phoneticPr fontId="26"/>
  </si>
  <si>
    <t>320_認知症対応型共同生活介護</t>
    <phoneticPr fontId="26"/>
  </si>
  <si>
    <t>４５１～５００</t>
    <phoneticPr fontId="26"/>
  </si>
  <si>
    <t>５０１～</t>
    <phoneticPr fontId="26"/>
  </si>
  <si>
    <t>337_特定施設入居者生活介護（サービス付き高齢者向け住宅・外部サービス利用型）</t>
    <phoneticPr fontId="26"/>
  </si>
  <si>
    <t>620_介護予防訪問入浴介護 </t>
    <phoneticPr fontId="26"/>
  </si>
  <si>
    <t>630_介護予防訪問看護 </t>
    <phoneticPr fontId="26"/>
  </si>
  <si>
    <t>640_介護予防訪問リハビリテーション </t>
    <phoneticPr fontId="26"/>
  </si>
  <si>
    <t>980_養護老人ホーム</t>
    <phoneticPr fontId="26"/>
  </si>
  <si>
    <t>990_軽費老人ホーム</t>
    <phoneticPr fontId="26"/>
  </si>
  <si>
    <t>訪問介護</t>
    <phoneticPr fontId="14"/>
  </si>
  <si>
    <t>訪問入浴介護</t>
    <phoneticPr fontId="14"/>
  </si>
  <si>
    <t>訪問看護（※定期巡回連携型を含む）</t>
    <phoneticPr fontId="14"/>
  </si>
  <si>
    <t>訪問リハビリテーション</t>
    <phoneticPr fontId="14"/>
  </si>
  <si>
    <t>通所介護</t>
    <phoneticPr fontId="14"/>
  </si>
  <si>
    <t>通所リハビリテーション</t>
    <phoneticPr fontId="14"/>
  </si>
  <si>
    <t>福祉用具貸与</t>
    <phoneticPr fontId="14"/>
  </si>
  <si>
    <t>短期入所生活介護</t>
    <phoneticPr fontId="14"/>
  </si>
  <si>
    <t>短期入所療養介護</t>
    <phoneticPr fontId="14"/>
  </si>
  <si>
    <t>居宅療養管理指導</t>
    <phoneticPr fontId="14"/>
  </si>
  <si>
    <t>夜間対応型訪問介護</t>
    <phoneticPr fontId="14"/>
  </si>
  <si>
    <t>定期巡回・随時対応型訪問介護看護</t>
    <phoneticPr fontId="14"/>
  </si>
  <si>
    <t>認知症対応型通所介護</t>
    <phoneticPr fontId="14"/>
  </si>
  <si>
    <t>地域密着型通所介護</t>
    <phoneticPr fontId="14"/>
  </si>
  <si>
    <t>小規模多機能型居宅介護</t>
    <phoneticPr fontId="14"/>
  </si>
  <si>
    <t>看護小規模多機能型居宅介護</t>
    <phoneticPr fontId="14"/>
  </si>
  <si>
    <t>報告事業所サービス種別</t>
    <phoneticPr fontId="14"/>
  </si>
  <si>
    <t>362_地域密着型特定施設入居者生活介護（軽費老人ホーム）</t>
    <phoneticPr fontId="26"/>
  </si>
  <si>
    <t>特定施設入居者生活介護</t>
    <rPh sb="0" eb="2">
      <t>トクテイ</t>
    </rPh>
    <rPh sb="2" eb="4">
      <t>シセツ</t>
    </rPh>
    <rPh sb="4" eb="7">
      <t>ニュウキョシャ</t>
    </rPh>
    <rPh sb="7" eb="9">
      <t>セイカツ</t>
    </rPh>
    <rPh sb="9" eb="11">
      <t>カイゴ</t>
    </rPh>
    <phoneticPr fontId="1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</si>
  <si>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4"/>
  </si>
  <si>
    <t>←業務改善計画書用</t>
    <rPh sb="1" eb="3">
      <t>ギョウム</t>
    </rPh>
    <rPh sb="3" eb="5">
      <t>カイゼン</t>
    </rPh>
    <rPh sb="5" eb="8">
      <t>ケイカクショ</t>
    </rPh>
    <rPh sb="8" eb="9">
      <t>ヨウ</t>
    </rPh>
    <phoneticPr fontId="14"/>
  </si>
  <si>
    <t>有料老人ホーム</t>
    <rPh sb="0" eb="2">
      <t>ユウリョウ</t>
    </rPh>
    <rPh sb="2" eb="4">
      <t>ロウジン</t>
    </rPh>
    <phoneticPr fontId="14"/>
  </si>
  <si>
    <t>軽費老人ホーム</t>
    <phoneticPr fontId="14"/>
  </si>
  <si>
    <t>養護老人ホーム</t>
    <phoneticPr fontId="14"/>
  </si>
  <si>
    <t>サービス付き高齢者向け住宅</t>
    <phoneticPr fontId="14"/>
  </si>
  <si>
    <t>有料老人ホーム・外部サービス利用型</t>
    <phoneticPr fontId="14"/>
  </si>
  <si>
    <t>軽費老人ホーム・外部サービス利用型</t>
    <phoneticPr fontId="14"/>
  </si>
  <si>
    <t>サービス付き高齢者向け住宅・外部サービス利用型</t>
    <phoneticPr fontId="14"/>
  </si>
  <si>
    <t>養護老人ホーム・外部サービス利用型</t>
    <phoneticPr fontId="14"/>
  </si>
  <si>
    <t>有料老人ホーム</t>
    <phoneticPr fontId="14"/>
  </si>
  <si>
    <t>サービス付き高齢者向け住宅</t>
    <phoneticPr fontId="14"/>
  </si>
  <si>
    <t>（特定施設入居者生活介護の場合）施設の区分</t>
    <rPh sb="1" eb="3">
      <t>トクテイ</t>
    </rPh>
    <rPh sb="3" eb="5">
      <t>シセツ</t>
    </rPh>
    <rPh sb="5" eb="8">
      <t>ニュウキョシャ</t>
    </rPh>
    <rPh sb="8" eb="10">
      <t>セイカツ</t>
    </rPh>
    <rPh sb="10" eb="12">
      <t>カイゴ</t>
    </rPh>
    <rPh sb="13" eb="15">
      <t>バアイ</t>
    </rPh>
    <rPh sb="16" eb="18">
      <t>シセツ</t>
    </rPh>
    <rPh sb="19" eb="21">
      <t>クブン</t>
    </rPh>
    <phoneticPr fontId="14"/>
  </si>
  <si>
    <t>（地域密着型特定施設入居者生活介護の場合）施設の区分</t>
    <rPh sb="1" eb="3">
      <t>チイキ</t>
    </rPh>
    <rPh sb="3" eb="6">
      <t>ミッチャクガタ</t>
    </rPh>
    <rPh sb="6" eb="8">
      <t>トクテイ</t>
    </rPh>
    <rPh sb="8" eb="10">
      <t>シセツ</t>
    </rPh>
    <rPh sb="10" eb="13">
      <t>ニュウキョシャ</t>
    </rPh>
    <rPh sb="13" eb="15">
      <t>セイカツ</t>
    </rPh>
    <rPh sb="15" eb="17">
      <t>カイゴ</t>
    </rPh>
    <rPh sb="18" eb="20">
      <t>バアイ</t>
    </rPh>
    <rPh sb="21" eb="23">
      <t>シセツ</t>
    </rPh>
    <rPh sb="24" eb="26">
      <t>クブン</t>
    </rPh>
    <phoneticPr fontId="14"/>
  </si>
  <si>
    <t>業務改善計画用</t>
    <rPh sb="0" eb="2">
      <t>ギョウム</t>
    </rPh>
    <rPh sb="2" eb="4">
      <t>カイゼン</t>
    </rPh>
    <rPh sb="4" eb="6">
      <t>ケイカク</t>
    </rPh>
    <rPh sb="6" eb="7">
      <t>ヨウ</t>
    </rPh>
    <phoneticPr fontId="14"/>
  </si>
  <si>
    <t>特定施設入居者生活介護（有料老人ホーム）</t>
    <phoneticPr fontId="14"/>
  </si>
  <si>
    <t>特定施設入居者生活介護（軽費老人ホーム）</t>
    <phoneticPr fontId="14"/>
  </si>
  <si>
    <t>特定施設入居者生活介護（養護老人ホーム）</t>
    <rPh sb="0" eb="2">
      <t>トクテイ</t>
    </rPh>
    <rPh sb="2" eb="4">
      <t>シセツ</t>
    </rPh>
    <rPh sb="4" eb="7">
      <t>ニュウキョシャ</t>
    </rPh>
    <rPh sb="7" eb="9">
      <t>セイカツ</t>
    </rPh>
    <rPh sb="9" eb="11">
      <t>カイゴ</t>
    </rPh>
    <rPh sb="12" eb="16">
      <t>ヨウゴロウジン</t>
    </rPh>
    <phoneticPr fontId="26"/>
  </si>
  <si>
    <t>特定施設入居者生活介護（サービス付き高齢者向け住宅）</t>
    <phoneticPr fontId="14"/>
  </si>
  <si>
    <t>特定施設入居者生活介護（有料老人ホーム・外部サービス利用型）</t>
    <phoneticPr fontId="14"/>
  </si>
  <si>
    <t>特定施設入居者生活介護（軽費老人ホーム・外部サービス利用型）</t>
    <phoneticPr fontId="14"/>
  </si>
  <si>
    <t>特定施設入居者生活介護（サービス付き高齢者向け住宅・外部サービス利用型）</t>
    <phoneticPr fontId="14"/>
  </si>
  <si>
    <t>特定施設入居者生活介護（養護老人ホーム・外部サービス利用型）</t>
    <rPh sb="0" eb="11">
      <t>トクテイシセツニュウキョシャセイカツカイゴ</t>
    </rPh>
    <rPh sb="12" eb="16">
      <t>ヨウゴロウジン</t>
    </rPh>
    <rPh sb="20" eb="22">
      <t>ガイブ</t>
    </rPh>
    <rPh sb="26" eb="29">
      <t>リヨウガタ</t>
    </rPh>
    <phoneticPr fontId="26"/>
  </si>
  <si>
    <t>地域密着型特定施設入居者生活介護（有料老人ホーム）</t>
    <phoneticPr fontId="14"/>
  </si>
  <si>
    <t>地域密着型特定施設入居者生活介護（軽費老人ホーム）</t>
    <phoneticPr fontId="14"/>
  </si>
  <si>
    <t>地域密着型特定施設入居者生活介護（養護老人ホーム）</t>
    <rPh sb="0" eb="2">
      <t>チイキ</t>
    </rPh>
    <rPh sb="2" eb="5">
      <t>ミッチャクガタ</t>
    </rPh>
    <rPh sb="5" eb="16">
      <t>トクテイシセツニュウキョシャセイカツカイゴ</t>
    </rPh>
    <rPh sb="17" eb="21">
      <t>ヨウゴロウジン</t>
    </rPh>
    <phoneticPr fontId="26"/>
  </si>
  <si>
    <t>地域密着型特定施設入居者生活介護（サービス付き高齢者向け住宅）</t>
    <phoneticPr fontId="14"/>
  </si>
  <si>
    <t>認知症対応型共同生活介護（短期利用以外）</t>
    <phoneticPr fontId="14"/>
  </si>
  <si>
    <t>訪問型サービス</t>
    <phoneticPr fontId="14"/>
  </si>
  <si>
    <t>通所型サービス</t>
    <phoneticPr fontId="14"/>
  </si>
  <si>
    <t>介護老人福祉施設</t>
    <phoneticPr fontId="14"/>
  </si>
  <si>
    <t>介護老人保健施設</t>
    <phoneticPr fontId="14"/>
  </si>
  <si>
    <t>地域密着型介護老人福祉施設入所者生活介護</t>
    <phoneticPr fontId="14"/>
  </si>
  <si>
    <t>居宅介護支援</t>
    <phoneticPr fontId="14"/>
  </si>
  <si>
    <t>介護医療院</t>
    <phoneticPr fontId="14"/>
  </si>
  <si>
    <t>介護予防支援</t>
    <phoneticPr fontId="14"/>
  </si>
  <si>
    <t>養護老人ホーム</t>
    <phoneticPr fontId="14"/>
  </si>
  <si>
    <t>軽費老人ホーム</t>
    <phoneticPr fontId="14"/>
  </si>
  <si>
    <t>「ＳＥＣUＲＩＴＹ　ＡＣＴＩＯＮ」宣言　　　択一</t>
    <rPh sb="17" eb="19">
      <t>センゲン</t>
    </rPh>
    <rPh sb="22" eb="24">
      <t>タクイツ</t>
    </rPh>
    <phoneticPr fontId="26"/>
  </si>
  <si>
    <t>・色付きセルを入力してください。</t>
    <phoneticPr fontId="14"/>
  </si>
  <si>
    <t>・色付きセルを入力してください。</t>
    <phoneticPr fontId="14"/>
  </si>
  <si>
    <t>⑤</t>
    <phoneticPr fontId="14"/>
  </si>
  <si>
    <t>業務改善計画</t>
    <rPh sb="0" eb="2">
      <t>ギョウム</t>
    </rPh>
    <rPh sb="2" eb="4">
      <t>カイゼン</t>
    </rPh>
    <rPh sb="4" eb="6">
      <t>ケイカク</t>
    </rPh>
    <phoneticPr fontId="14"/>
  </si>
  <si>
    <t>　　　　該当するどちらかで「はい」を選択</t>
    <rPh sb="4" eb="6">
      <t>ガイトウ</t>
    </rPh>
    <rPh sb="18" eb="20">
      <t>センタク</t>
    </rPh>
    <phoneticPr fontId="14"/>
  </si>
  <si>
    <t>「はい」を選択【対象外のサービス種別の場合は、灰色表示（入力不要）】</t>
    <rPh sb="5" eb="7">
      <t>センタク</t>
    </rPh>
    <rPh sb="8" eb="11">
      <t>タイショウガイ</t>
    </rPh>
    <rPh sb="16" eb="18">
      <t>シュベツ</t>
    </rPh>
    <phoneticPr fontId="14"/>
  </si>
  <si>
    <t>「はい」を選択【対象外のサービス種別の場合は、灰色表示（入力不要）】</t>
    <phoneticPr fontId="14"/>
  </si>
  <si>
    <t>「はい」を選択　※必須</t>
    <phoneticPr fontId="14"/>
  </si>
  <si>
    <t>交付申請時点の状況で作成してください。</t>
    <rPh sb="0" eb="2">
      <t>コウフ</t>
    </rPh>
    <rPh sb="2" eb="4">
      <t>シンセイ</t>
    </rPh>
    <rPh sb="4" eb="6">
      <t>ジテン</t>
    </rPh>
    <rPh sb="7" eb="9">
      <t>ジョウキョウ</t>
    </rPh>
    <rPh sb="10" eb="12">
      <t>サクセイ</t>
    </rPh>
    <phoneticPr fontId="14"/>
  </si>
  <si>
    <r>
      <t>交付決定通知の右上に記載している枝番号を入力してください。
（例）７高ケ推第２２１８号－</t>
    </r>
    <r>
      <rPr>
        <u/>
        <sz val="11"/>
        <color rgb="FFFF0000"/>
        <rFont val="ＭＳ Ｐゴシック"/>
        <family val="3"/>
        <charset val="128"/>
      </rPr>
      <t>９８</t>
    </r>
    <r>
      <rPr>
        <sz val="11"/>
        <color rgb="FFFF0000"/>
        <rFont val="ＭＳ Ｐゴシック"/>
        <family val="3"/>
        <charset val="128"/>
      </rPr>
      <t>　</t>
    </r>
    <r>
      <rPr>
        <u/>
        <sz val="11"/>
        <color rgb="FFFF0000"/>
        <rFont val="ＭＳ Ｐゴシック"/>
        <family val="3"/>
        <charset val="128"/>
      </rPr>
      <t xml:space="preserve">ここの数字のみ入力
</t>
    </r>
    <r>
      <rPr>
        <sz val="11"/>
        <color rgb="FFFF0000"/>
        <rFont val="ＭＳ Ｐゴシック"/>
        <family val="3"/>
        <charset val="128"/>
      </rPr>
      <t>　　　枝番号は「</t>
    </r>
    <r>
      <rPr>
        <u/>
        <sz val="11"/>
        <color rgb="FFFF0000"/>
        <rFont val="ＭＳ Ｐゴシック"/>
        <family val="3"/>
        <charset val="128"/>
      </rPr>
      <t>９８」</t>
    </r>
    <rPh sb="0" eb="2">
      <t>コウフ</t>
    </rPh>
    <rPh sb="2" eb="4">
      <t>ケッテイ</t>
    </rPh>
    <rPh sb="4" eb="6">
      <t>ツウチ</t>
    </rPh>
    <rPh sb="7" eb="9">
      <t>ミギウエ</t>
    </rPh>
    <rPh sb="10" eb="12">
      <t>キサイ</t>
    </rPh>
    <rPh sb="16" eb="19">
      <t>エダバンゴウ</t>
    </rPh>
    <rPh sb="20" eb="22">
      <t>ニュウリョク</t>
    </rPh>
    <rPh sb="31" eb="32">
      <t>レイ</t>
    </rPh>
    <rPh sb="34" eb="35">
      <t>タカ</t>
    </rPh>
    <rPh sb="36" eb="37">
      <t>スイ</t>
    </rPh>
    <rPh sb="37" eb="38">
      <t>ダイ</t>
    </rPh>
    <rPh sb="42" eb="43">
      <t>ゴウ</t>
    </rPh>
    <rPh sb="50" eb="52">
      <t>スウジ</t>
    </rPh>
    <rPh sb="54" eb="56">
      <t>ニュウリョク</t>
    </rPh>
    <rPh sb="60" eb="63">
      <t>エダバンゴウ</t>
    </rPh>
    <phoneticPr fontId="14"/>
  </si>
  <si>
    <t xml:space="preserve">【本様式の入力方法について】
　「A_基本情報入力シート」に入力された内容が、各シートに反映されます。各様式の色付きセルにデータを入力の上、報告書類を作成してください。
（入力内容に基づき、不要な入力欄は灰色で表示されます。灰色のセルは入力の必要はありません。）
ワークシートの入力の順番は、以下を参考にご作成いただきますと、作成が容易となりますのでご参考ください。
</t>
    <rPh sb="1" eb="4">
      <t>ホンヨウシキ</t>
    </rPh>
    <rPh sb="5" eb="7">
      <t>ニュウリョク</t>
    </rPh>
    <rPh sb="7" eb="9">
      <t>ホウホウ</t>
    </rPh>
    <rPh sb="70" eb="72">
      <t>ホウコク</t>
    </rPh>
    <rPh sb="86" eb="88">
      <t>ニュウリョク</t>
    </rPh>
    <rPh sb="88" eb="90">
      <t>ナイヨウ</t>
    </rPh>
    <rPh sb="91" eb="92">
      <t>モト</t>
    </rPh>
    <rPh sb="95" eb="97">
      <t>フヨウ</t>
    </rPh>
    <rPh sb="98" eb="100">
      <t>ニュウリョク</t>
    </rPh>
    <rPh sb="100" eb="101">
      <t>ラン</t>
    </rPh>
    <rPh sb="105" eb="107">
      <t>ヒョウジ</t>
    </rPh>
    <rPh sb="118" eb="120">
      <t>ニュウリョク</t>
    </rPh>
    <rPh sb="121" eb="123">
      <t>ヒツヨウ</t>
    </rPh>
    <phoneticPr fontId="14"/>
  </si>
  <si>
    <t>Ｊ_業務改善計画</t>
    <rPh sb="2" eb="4">
      <t>ギョウム</t>
    </rPh>
    <rPh sb="4" eb="6">
      <t>カイゼン</t>
    </rPh>
    <rPh sb="6" eb="8">
      <t>ケイカク</t>
    </rPh>
    <phoneticPr fontId="14"/>
  </si>
  <si>
    <t>補助実績額算出シート</t>
    <rPh sb="0" eb="2">
      <t>ホジョ</t>
    </rPh>
    <rPh sb="2" eb="4">
      <t>ジッセキ</t>
    </rPh>
    <rPh sb="4" eb="5">
      <t>ガク</t>
    </rPh>
    <rPh sb="5" eb="7">
      <t>サンシュツ</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</si>
</sst>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
    <numFmt numFmtId="177" formatCode="#,###&quot;円&quot;"/>
    <numFmt numFmtId="178" formatCode="#&quot;人&quot;"/>
    <numFmt numFmtId="179" formatCode="#,##0&quot;円&quot;_);[Red]\(&quot;¥&quot;#,##0\)"/>
    <numFmt numFmtId="180" formatCode="#,##0_ "/>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11"/>
      <name val="ＭＳ 明朝"/>
      <family val="1"/>
      <charset val="128"/>
    </font>
    <font>
      <sz val="12"/>
      <name val="ＭＳ 明朝"/>
      <family val="1"/>
      <charset val="128"/>
    </font>
    <font>
      <sz val="18"/>
      <name val="ＭＳ 明朝"/>
      <family val="1"/>
      <charset val="128"/>
    </font>
    <font>
      <sz val="16"/>
      <name val="ＭＳ 明朝"/>
      <family val="1"/>
      <charset val="128"/>
    </font>
    <font>
      <sz val="8"/>
      <name val="ＭＳ 明朝"/>
      <family val="1"/>
      <charset val="128"/>
    </font>
    <font>
      <sz val="9"/>
      <name val="ＭＳ 明朝"/>
      <family val="1"/>
      <charset val="128"/>
    </font>
    <font>
      <sz val="11"/>
      <name val="ＪＳＰ"/>
      <family val="3"/>
      <charset val="128"/>
    </font>
    <font>
      <sz val="10"/>
      <name val="ＭＳ 明朝"/>
      <family val="1"/>
      <charset val="128"/>
    </font>
    <font>
      <sz val="11"/>
      <color theme="1"/>
      <name val="ＭＳ 明朝"/>
      <family val="1"/>
      <charset val="128"/>
    </font>
    <font>
      <sz val="6"/>
      <name val="ＭＳ Ｐゴシック"/>
      <family val="2"/>
      <charset val="128"/>
      <scheme val="minor"/>
    </font>
    <font>
      <sz val="12"/>
      <color theme="1"/>
      <name val="ＭＳ 明朝"/>
      <family val="1"/>
      <charset val="128"/>
    </font>
    <font>
      <b/>
      <sz val="12"/>
      <color theme="1"/>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scheme val="minor"/>
    </font>
    <font>
      <u/>
      <sz val="11"/>
      <color indexed="12"/>
      <name val="ＭＳ Ｐゴシック"/>
      <family val="3"/>
      <charset val="128"/>
    </font>
    <font>
      <b/>
      <sz val="14"/>
      <color theme="1"/>
      <name val="ＭＳ Ｐゴシック"/>
      <family val="3"/>
      <charset val="128"/>
      <scheme val="minor"/>
    </font>
    <font>
      <sz val="16"/>
      <color theme="1"/>
      <name val="HGP創英角ｺﾞｼｯｸUB"/>
      <family val="3"/>
      <charset val="128"/>
    </font>
    <font>
      <sz val="11"/>
      <color theme="1"/>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1"/>
      <name val="ＭＳ Ｐゴシック"/>
      <family val="3"/>
      <charset val="128"/>
    </font>
    <font>
      <sz val="26"/>
      <name val="ＭＳ Ｐゴシック"/>
      <family val="3"/>
      <charset val="128"/>
    </font>
    <font>
      <b/>
      <sz val="14"/>
      <color theme="1"/>
      <name val="ＭＳ Ｐゴシック"/>
      <family val="3"/>
      <charset val="128"/>
    </font>
    <font>
      <b/>
      <sz val="14"/>
      <color rgb="FFFF0000"/>
      <name val="ＭＳ Ｐゴシック"/>
      <family val="3"/>
      <charset val="128"/>
    </font>
    <font>
      <u/>
      <sz val="12"/>
      <name val="ＭＳ 明朝"/>
      <family val="1"/>
      <charset val="128"/>
    </font>
    <font>
      <b/>
      <sz val="10"/>
      <color indexed="81"/>
      <name val="BIZ UDPゴシック"/>
      <family val="3"/>
      <charset val="128"/>
    </font>
    <font>
      <sz val="14"/>
      <color rgb="FFFF0000"/>
      <name val="ＭＳ 明朝"/>
      <family val="1"/>
      <charset val="128"/>
    </font>
    <font>
      <sz val="10"/>
      <color rgb="FF000000"/>
      <name val="Times New Roman"/>
      <family val="1"/>
    </font>
    <font>
      <sz val="11"/>
      <color rgb="FFFF0000"/>
      <name val="ＭＳ Ｐゴシック"/>
      <family val="3"/>
      <charset val="128"/>
    </font>
    <font>
      <u/>
      <sz val="11"/>
      <color theme="1"/>
      <name val="ＭＳ Ｐゴシック"/>
      <family val="3"/>
      <charset val="128"/>
    </font>
    <font>
      <sz val="11"/>
      <color theme="0"/>
      <name val="ＭＳ 明朝"/>
      <family val="1"/>
      <charset val="128"/>
    </font>
    <font>
      <sz val="9"/>
      <color indexed="81"/>
      <name val="ＭＳ Ｐゴシック"/>
      <family val="3"/>
      <charset val="128"/>
    </font>
    <font>
      <u/>
      <sz val="11"/>
      <name val="ＭＳ Ｐゴシック"/>
      <family val="3"/>
      <charset val="128"/>
    </font>
    <font>
      <u/>
      <sz val="14"/>
      <color theme="1"/>
      <name val="ＭＳ Ｐゴシック"/>
      <family val="3"/>
      <charset val="128"/>
      <scheme val="minor"/>
    </font>
    <font>
      <b/>
      <u/>
      <sz val="14"/>
      <color theme="1"/>
      <name val="ＭＳ Ｐゴシック"/>
      <family val="3"/>
      <charset val="128"/>
      <scheme val="minor"/>
    </font>
    <font>
      <sz val="12"/>
      <name val="ＭＳ Ｐゴシック"/>
      <family val="3"/>
      <charset val="128"/>
    </font>
    <font>
      <sz val="9"/>
      <color indexed="81"/>
      <name val="BIZ UDPゴシック"/>
      <family val="3"/>
      <charset val="128"/>
    </font>
    <font>
      <sz val="10"/>
      <color indexed="81"/>
      <name val="BIZ UDPゴシック"/>
      <family val="3"/>
      <charset val="128"/>
    </font>
    <font>
      <b/>
      <sz val="9"/>
      <color indexed="81"/>
      <name val="BIZ UDPゴシック"/>
      <family val="3"/>
      <charset val="128"/>
    </font>
    <font>
      <u/>
      <sz val="11"/>
      <color rgb="FFFF0000"/>
      <name val="ＭＳ Ｐゴシック"/>
      <family val="3"/>
      <charset val="128"/>
    </font>
    <font>
      <sz val="11"/>
      <color rgb="FFFF0000"/>
      <name val="ＭＳ Ｐゴシック"/>
      <family val="2"/>
      <charset val="128"/>
      <scheme val="minor"/>
    </font>
    <font>
      <sz val="10"/>
      <name val="ＭＳ Ｐゴシック"/>
      <family val="3"/>
      <charset val="128"/>
      <scheme val="minor"/>
    </font>
    <font>
      <b/>
      <sz val="10"/>
      <name val="ＭＳ Ｐゴシック"/>
      <family val="3"/>
      <charset val="128"/>
      <scheme val="minor"/>
    </font>
    <font>
      <b/>
      <sz val="10"/>
      <color theme="1"/>
      <name val="ＭＳ Ｐゴシック"/>
      <family val="3"/>
      <charset val="128"/>
    </font>
    <font>
      <sz val="10"/>
      <color theme="1"/>
      <name val="ＭＳ Ｐゴシック"/>
      <family val="3"/>
      <charset val="128"/>
    </font>
    <font>
      <b/>
      <sz val="11"/>
      <color rgb="FFFF0000"/>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sz val="10"/>
      <name val="ＭＳ Ｐゴシック"/>
      <family val="3"/>
      <charset val="128"/>
    </font>
    <font>
      <b/>
      <sz val="11"/>
      <color theme="1"/>
      <name val="ＭＳ Ｐゴシック"/>
      <family val="3"/>
      <charset val="128"/>
    </font>
    <font>
      <sz val="12"/>
      <color rgb="FFFF0000"/>
      <name val="ＭＳ Ｐゴシック"/>
      <family val="3"/>
      <charset val="128"/>
    </font>
    <font>
      <sz val="11"/>
      <color rgb="FFFF0000"/>
      <name val="ＭＳ Ｐゴシック"/>
      <family val="3"/>
      <charset val="128"/>
      <scheme val="minor"/>
    </font>
    <font>
      <b/>
      <sz val="14"/>
      <name val="ＭＳ Ｐゴシック"/>
      <family val="3"/>
      <charset val="128"/>
    </font>
  </fonts>
  <fills count="13">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s>
  <borders count="114">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top style="thin">
        <color indexed="64"/>
      </top>
      <bottom/>
      <diagonal/>
    </border>
    <border>
      <left style="thin">
        <color indexed="64"/>
      </left>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bottom/>
      <diagonal/>
    </border>
    <border>
      <left/>
      <right style="thin">
        <color indexed="64"/>
      </right>
      <top/>
      <bottom/>
      <diagonal/>
    </border>
    <border>
      <left style="thin">
        <color auto="1"/>
      </left>
      <right style="medium">
        <color auto="1"/>
      </right>
      <top style="medium">
        <color auto="1"/>
      </top>
      <bottom style="thin">
        <color indexed="64"/>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style="thin">
        <color theme="1"/>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indexed="64"/>
      </right>
      <top style="medium">
        <color auto="1"/>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style="thin">
        <color auto="1"/>
      </right>
      <top style="medium">
        <color auto="1"/>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medium">
        <color auto="1"/>
      </left>
      <right style="thin">
        <color auto="1"/>
      </right>
      <top/>
      <bottom style="medium">
        <color auto="1"/>
      </bottom>
      <diagonal/>
    </border>
  </borders>
  <cellStyleXfs count="19">
    <xf numFmtId="0" fontId="0" fillId="0" borderId="0"/>
    <xf numFmtId="0" fontId="15" fillId="0" borderId="0"/>
    <xf numFmtId="38" fontId="15" fillId="0" borderId="0" applyFont="0" applyFill="0" applyBorder="0" applyAlignment="0" applyProtection="0"/>
    <xf numFmtId="0" fontId="13" fillId="0" borderId="0"/>
    <xf numFmtId="0" fontId="13" fillId="0" borderId="0">
      <alignment vertical="center"/>
    </xf>
    <xf numFmtId="1" fontId="16" fillId="0" borderId="0"/>
    <xf numFmtId="0" fontId="12" fillId="0" borderId="0">
      <alignment vertical="center"/>
    </xf>
    <xf numFmtId="0" fontId="11" fillId="0" borderId="0">
      <alignment vertical="center"/>
    </xf>
    <xf numFmtId="0" fontId="13" fillId="0" borderId="0">
      <alignment vertical="center"/>
    </xf>
    <xf numFmtId="0" fontId="32" fillId="0" borderId="0" applyNumberFormat="0" applyFill="0" applyBorder="0" applyAlignment="0" applyProtection="0">
      <alignment vertical="top"/>
      <protection locked="0"/>
    </xf>
    <xf numFmtId="0" fontId="10" fillId="0" borderId="0">
      <alignment vertical="center"/>
    </xf>
    <xf numFmtId="0" fontId="13" fillId="0" borderId="0">
      <alignment vertical="center"/>
    </xf>
    <xf numFmtId="38" fontId="13" fillId="0" borderId="0" applyFont="0" applyFill="0" applyBorder="0" applyAlignment="0" applyProtection="0">
      <alignment vertical="center"/>
    </xf>
    <xf numFmtId="0" fontId="9" fillId="0" borderId="0">
      <alignment vertical="center"/>
    </xf>
    <xf numFmtId="0" fontId="46" fillId="0" borderId="0"/>
    <xf numFmtId="0" fontId="7" fillId="0" borderId="0">
      <alignment vertical="center"/>
    </xf>
    <xf numFmtId="0" fontId="6" fillId="0" borderId="0">
      <alignment vertical="center"/>
    </xf>
    <xf numFmtId="0" fontId="5" fillId="0" borderId="0">
      <alignment vertical="center"/>
    </xf>
    <xf numFmtId="0" fontId="2" fillId="0" borderId="0">
      <alignment vertical="center"/>
    </xf>
  </cellStyleXfs>
  <cellXfs count="567">
    <xf numFmtId="0" fontId="0" fillId="0" borderId="0" xfId="0"/>
    <xf numFmtId="0" fontId="17" fillId="0" borderId="0" xfId="0" applyFont="1"/>
    <xf numFmtId="0" fontId="24" fillId="0" borderId="0" xfId="0" applyFont="1"/>
    <xf numFmtId="0" fontId="13" fillId="0" borderId="0" xfId="11">
      <alignment vertical="center"/>
    </xf>
    <xf numFmtId="0" fontId="37" fillId="0" borderId="0" xfId="11" applyFont="1">
      <alignment vertical="center"/>
    </xf>
    <xf numFmtId="0" fontId="39" fillId="4" borderId="8" xfId="11" applyFont="1" applyFill="1" applyBorder="1" applyAlignment="1">
      <alignment horizontal="center" vertical="center" wrapText="1"/>
    </xf>
    <xf numFmtId="0" fontId="39" fillId="4" borderId="9" xfId="11" applyFont="1" applyFill="1" applyBorder="1" applyAlignment="1">
      <alignment horizontal="center" vertical="center" wrapText="1"/>
    </xf>
    <xf numFmtId="0" fontId="39" fillId="4" borderId="9" xfId="11" applyFont="1" applyFill="1" applyBorder="1" applyAlignment="1">
      <alignment horizontal="center" vertical="center"/>
    </xf>
    <xf numFmtId="0" fontId="13" fillId="0" borderId="0" xfId="11" applyAlignment="1">
      <alignment horizontal="center" vertical="center"/>
    </xf>
    <xf numFmtId="0" fontId="13" fillId="0" borderId="9" xfId="11" applyBorder="1" applyAlignment="1">
      <alignment horizontal="center" vertical="center" wrapText="1"/>
    </xf>
    <xf numFmtId="0" fontId="13" fillId="0" borderId="9" xfId="11" applyBorder="1" applyAlignment="1">
      <alignment horizontal="left" vertical="center"/>
    </xf>
    <xf numFmtId="0" fontId="40" fillId="0" borderId="9" xfId="11" applyFont="1" applyBorder="1" applyAlignment="1">
      <alignment horizontal="center" vertical="center" wrapText="1"/>
    </xf>
    <xf numFmtId="0" fontId="29" fillId="0" borderId="8" xfId="11" applyFont="1" applyBorder="1" applyAlignment="1">
      <alignment vertical="center" wrapText="1"/>
    </xf>
    <xf numFmtId="0" fontId="29" fillId="0" borderId="9" xfId="11" applyFont="1" applyBorder="1" applyAlignment="1">
      <alignment vertical="center" wrapText="1"/>
    </xf>
    <xf numFmtId="0" fontId="41" fillId="5" borderId="8" xfId="11" applyFont="1" applyFill="1" applyBorder="1" applyAlignment="1">
      <alignment horizontal="center" vertical="center" wrapText="1"/>
    </xf>
    <xf numFmtId="0" fontId="13" fillId="0" borderId="0" xfId="11" applyAlignment="1">
      <alignment vertical="top" wrapText="1"/>
    </xf>
    <xf numFmtId="0" fontId="13" fillId="0" borderId="0" xfId="11" applyAlignment="1">
      <alignment vertical="top"/>
    </xf>
    <xf numFmtId="0" fontId="0" fillId="0" borderId="9" xfId="11" applyFont="1" applyBorder="1" applyAlignment="1">
      <alignment vertical="center" wrapText="1"/>
    </xf>
    <xf numFmtId="0" fontId="0" fillId="0" borderId="6" xfId="0"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0" xfId="0" applyAlignment="1">
      <alignment vertical="center"/>
    </xf>
    <xf numFmtId="0" fontId="28" fillId="6" borderId="0" xfId="0" applyFont="1" applyFill="1" applyAlignment="1">
      <alignment vertical="center"/>
    </xf>
    <xf numFmtId="0" fontId="29" fillId="6" borderId="0" xfId="0" applyFont="1" applyFill="1" applyAlignment="1">
      <alignment vertical="center"/>
    </xf>
    <xf numFmtId="0" fontId="0" fillId="6" borderId="0" xfId="0" applyFill="1"/>
    <xf numFmtId="0" fontId="30" fillId="6" borderId="0" xfId="0" applyFont="1" applyFill="1" applyAlignment="1">
      <alignment vertical="center"/>
    </xf>
    <xf numFmtId="0" fontId="33" fillId="6" borderId="0" xfId="0" applyFont="1" applyFill="1" applyAlignment="1">
      <alignment vertical="center"/>
    </xf>
    <xf numFmtId="0" fontId="0" fillId="6" borderId="0" xfId="0" applyFill="1" applyAlignment="1">
      <alignment vertical="center"/>
    </xf>
    <xf numFmtId="0" fontId="0" fillId="6" borderId="0" xfId="0" applyFill="1" applyAlignment="1">
      <alignment horizontal="center" vertical="center"/>
    </xf>
    <xf numFmtId="0" fontId="27" fillId="6" borderId="0" xfId="6" applyFont="1" applyFill="1">
      <alignment vertical="center"/>
    </xf>
    <xf numFmtId="0" fontId="25" fillId="6" borderId="0" xfId="6" applyFont="1" applyFill="1">
      <alignment vertical="center"/>
    </xf>
    <xf numFmtId="0" fontId="27" fillId="6" borderId="0" xfId="6" applyFont="1" applyFill="1" applyAlignment="1">
      <alignment vertical="center" wrapText="1"/>
    </xf>
    <xf numFmtId="0" fontId="27" fillId="6" borderId="0" xfId="6" applyFont="1" applyFill="1" applyAlignment="1">
      <alignment horizontal="center" vertical="center" wrapText="1"/>
    </xf>
    <xf numFmtId="0" fontId="27" fillId="6" borderId="0" xfId="6" quotePrefix="1" applyFont="1" applyFill="1" applyAlignment="1">
      <alignment horizontal="center" vertical="center" wrapText="1"/>
    </xf>
    <xf numFmtId="0" fontId="27" fillId="6" borderId="0" xfId="6" applyFont="1" applyFill="1" applyAlignment="1">
      <alignment vertical="center"/>
    </xf>
    <xf numFmtId="0" fontId="27" fillId="6" borderId="0" xfId="6" applyFont="1" applyFill="1" applyAlignment="1">
      <alignment horizontal="right" vertical="center" wrapText="1"/>
    </xf>
    <xf numFmtId="0" fontId="27" fillId="6" borderId="0" xfId="6" quotePrefix="1" applyFont="1" applyFill="1" applyAlignment="1">
      <alignment horizontal="center" vertical="center"/>
    </xf>
    <xf numFmtId="0" fontId="29" fillId="6" borderId="0" xfId="0" applyFont="1" applyFill="1" applyAlignment="1">
      <alignment horizontal="left" vertical="center"/>
    </xf>
    <xf numFmtId="0" fontId="0" fillId="6" borderId="0" xfId="0" applyFill="1" applyAlignment="1">
      <alignment horizontal="left"/>
    </xf>
    <xf numFmtId="0" fontId="0" fillId="0" borderId="0" xfId="0" applyAlignment="1">
      <alignment horizontal="left"/>
    </xf>
    <xf numFmtId="0" fontId="27" fillId="6" borderId="0" xfId="6" applyFont="1" applyFill="1" applyAlignment="1">
      <alignment horizontal="distributed" vertical="center"/>
    </xf>
    <xf numFmtId="0" fontId="27" fillId="6" borderId="0" xfId="6" applyFont="1" applyFill="1" applyAlignment="1">
      <alignment horizontal="distributed" vertical="center" wrapText="1"/>
    </xf>
    <xf numFmtId="58" fontId="0" fillId="2" borderId="44" xfId="0" applyNumberFormat="1" applyFill="1" applyBorder="1" applyAlignment="1" applyProtection="1">
      <alignment vertical="center"/>
      <protection locked="0"/>
    </xf>
    <xf numFmtId="0" fontId="9" fillId="0" borderId="0" xfId="13">
      <alignment vertical="center"/>
    </xf>
    <xf numFmtId="0" fontId="9" fillId="0" borderId="0" xfId="13" applyFill="1">
      <alignment vertical="center"/>
    </xf>
    <xf numFmtId="0" fontId="9" fillId="0" borderId="0" xfId="13" applyAlignment="1">
      <alignment horizontal="center" vertical="center"/>
    </xf>
    <xf numFmtId="0" fontId="7" fillId="0" borderId="40" xfId="13" applyFont="1" applyBorder="1" applyAlignment="1">
      <alignment horizontal="center" vertical="center"/>
    </xf>
    <xf numFmtId="0" fontId="9" fillId="0" borderId="40" xfId="13" applyFill="1" applyBorder="1">
      <alignment vertical="center"/>
    </xf>
    <xf numFmtId="0" fontId="0" fillId="0" borderId="0" xfId="0" applyNumberFormat="1" applyAlignment="1">
      <alignment horizontal="right" vertical="center"/>
    </xf>
    <xf numFmtId="0" fontId="0" fillId="0" borderId="8" xfId="11" applyFont="1" applyBorder="1" applyAlignment="1">
      <alignment horizontal="left" vertical="center" wrapText="1" indent="1"/>
    </xf>
    <xf numFmtId="0" fontId="29" fillId="0" borderId="8" xfId="11" applyFont="1" applyBorder="1" applyAlignment="1">
      <alignment horizontal="left" vertical="center" wrapText="1" indent="1"/>
    </xf>
    <xf numFmtId="0" fontId="27" fillId="6" borderId="0" xfId="6" applyFont="1" applyFill="1" applyAlignment="1">
      <alignment horizontal="center" vertical="center"/>
    </xf>
    <xf numFmtId="0" fontId="47" fillId="6" borderId="0" xfId="0" applyFont="1" applyFill="1" applyAlignment="1" applyProtection="1">
      <alignment horizontal="left"/>
    </xf>
    <xf numFmtId="58" fontId="47" fillId="6" borderId="59" xfId="0" applyNumberFormat="1" applyFont="1" applyFill="1" applyBorder="1" applyAlignment="1" applyProtection="1">
      <alignment horizontal="left" vertical="center"/>
    </xf>
    <xf numFmtId="0" fontId="0" fillId="6" borderId="0" xfId="0" applyFill="1" applyAlignment="1" applyProtection="1">
      <alignment vertical="center"/>
    </xf>
    <xf numFmtId="0" fontId="31" fillId="6" borderId="0" xfId="0" applyFont="1" applyFill="1" applyAlignment="1" applyProtection="1">
      <alignment vertical="center"/>
    </xf>
    <xf numFmtId="0" fontId="0" fillId="4" borderId="10" xfId="0" applyFill="1" applyBorder="1" applyAlignment="1" applyProtection="1">
      <alignment horizontal="center" vertical="center"/>
    </xf>
    <xf numFmtId="0" fontId="0" fillId="5" borderId="8" xfId="11" applyFont="1" applyFill="1" applyBorder="1" applyAlignment="1">
      <alignment horizontal="center" vertical="center" wrapText="1"/>
    </xf>
    <xf numFmtId="0" fontId="0" fillId="6" borderId="16" xfId="0" applyFill="1" applyBorder="1" applyAlignment="1" applyProtection="1">
      <alignment vertical="center"/>
    </xf>
    <xf numFmtId="0" fontId="0" fillId="6" borderId="39" xfId="0" applyFill="1" applyBorder="1" applyAlignment="1" applyProtection="1">
      <alignment vertical="center"/>
    </xf>
    <xf numFmtId="0" fontId="20"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22" fillId="0" borderId="0" xfId="0" applyFont="1"/>
    <xf numFmtId="0" fontId="0" fillId="0" borderId="64" xfId="0" applyBorder="1" applyAlignment="1">
      <alignment vertical="center"/>
    </xf>
    <xf numFmtId="0" fontId="0" fillId="0" borderId="65" xfId="0" applyBorder="1" applyAlignment="1">
      <alignment vertical="center"/>
    </xf>
    <xf numFmtId="0" fontId="0" fillId="2" borderId="66" xfId="0" applyFill="1" applyBorder="1" applyAlignment="1" applyProtection="1">
      <alignment vertical="center" shrinkToFit="1"/>
      <protection locked="0"/>
    </xf>
    <xf numFmtId="0" fontId="47" fillId="6" borderId="67" xfId="0" applyFont="1" applyFill="1" applyBorder="1" applyAlignment="1" applyProtection="1">
      <alignment horizontal="left" vertical="center" wrapText="1"/>
    </xf>
    <xf numFmtId="0" fontId="47" fillId="0" borderId="74" xfId="0" applyFont="1" applyBorder="1" applyAlignment="1">
      <alignment horizontal="left" vertical="top" wrapText="1"/>
    </xf>
    <xf numFmtId="0" fontId="17" fillId="0" borderId="40" xfId="0" applyFont="1" applyBorder="1" applyAlignment="1">
      <alignment horizontal="center" vertical="center"/>
    </xf>
    <xf numFmtId="180" fontId="17" fillId="0" borderId="40" xfId="0" applyNumberFormat="1" applyFont="1" applyBorder="1"/>
    <xf numFmtId="0" fontId="17" fillId="0" borderId="40" xfId="0" applyFont="1" applyBorder="1"/>
    <xf numFmtId="0" fontId="4" fillId="0" borderId="40" xfId="13" applyFont="1" applyBorder="1" applyAlignment="1">
      <alignment horizontal="center" vertical="center"/>
    </xf>
    <xf numFmtId="0" fontId="9" fillId="0" borderId="40" xfId="13" applyBorder="1" applyAlignment="1">
      <alignment horizontal="center" vertical="center"/>
    </xf>
    <xf numFmtId="0" fontId="4" fillId="0" borderId="40" xfId="13" applyFont="1" applyFill="1" applyBorder="1">
      <alignment vertical="center"/>
    </xf>
    <xf numFmtId="0" fontId="0" fillId="0" borderId="40" xfId="0"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7" fillId="0" borderId="46" xfId="13" applyFont="1" applyBorder="1" applyAlignment="1">
      <alignment horizontal="center" vertical="center"/>
    </xf>
    <xf numFmtId="0" fontId="9" fillId="0" borderId="46" xfId="13" applyBorder="1" applyAlignment="1">
      <alignment horizontal="center" vertical="center"/>
    </xf>
    <xf numFmtId="0" fontId="3" fillId="0" borderId="40" xfId="13" applyFont="1" applyBorder="1" applyAlignment="1">
      <alignment horizontal="center" vertical="center"/>
    </xf>
    <xf numFmtId="0" fontId="3" fillId="0" borderId="40" xfId="13" applyFont="1" applyFill="1" applyBorder="1">
      <alignment vertical="center"/>
    </xf>
    <xf numFmtId="0" fontId="3" fillId="0" borderId="46" xfId="13" applyFont="1" applyFill="1" applyBorder="1">
      <alignment vertical="center"/>
    </xf>
    <xf numFmtId="0" fontId="7" fillId="0" borderId="40" xfId="13" applyFont="1" applyFill="1" applyBorder="1">
      <alignment vertical="center"/>
    </xf>
    <xf numFmtId="0" fontId="8" fillId="0" borderId="40" xfId="13" applyFont="1" applyFill="1" applyBorder="1">
      <alignment vertical="center"/>
    </xf>
    <xf numFmtId="0" fontId="3" fillId="0" borderId="40" xfId="13" applyFont="1" applyFill="1" applyBorder="1" applyAlignment="1">
      <alignment horizontal="center" vertical="center"/>
    </xf>
    <xf numFmtId="0" fontId="9" fillId="0" borderId="46" xfId="13" applyBorder="1">
      <alignment vertical="center"/>
    </xf>
    <xf numFmtId="0" fontId="0" fillId="4" borderId="46" xfId="0" applyFill="1" applyBorder="1" applyAlignment="1">
      <alignment horizontal="center" vertical="center"/>
    </xf>
    <xf numFmtId="0" fontId="0" fillId="4" borderId="46" xfId="0" applyFill="1" applyBorder="1" applyAlignment="1">
      <alignment vertical="center"/>
    </xf>
    <xf numFmtId="0" fontId="0" fillId="0" borderId="46" xfId="11" applyFont="1" applyBorder="1" applyAlignment="1">
      <alignment horizontal="left" vertical="center" wrapText="1" indent="1"/>
    </xf>
    <xf numFmtId="0" fontId="40" fillId="0" borderId="75" xfId="11" applyFont="1" applyBorder="1" applyAlignment="1">
      <alignment horizontal="center" vertical="center" wrapText="1"/>
    </xf>
    <xf numFmtId="0" fontId="0" fillId="0" borderId="75" xfId="11" applyFont="1" applyBorder="1" applyAlignment="1">
      <alignment vertical="center" wrapText="1"/>
    </xf>
    <xf numFmtId="0" fontId="0" fillId="5" borderId="46" xfId="11" applyFont="1" applyFill="1" applyBorder="1" applyAlignment="1">
      <alignment horizontal="center" vertical="center" wrapText="1"/>
    </xf>
    <xf numFmtId="0" fontId="29" fillId="0" borderId="46" xfId="11" applyFont="1" applyBorder="1" applyAlignment="1">
      <alignment horizontal="left" vertical="center" wrapText="1" indent="1"/>
    </xf>
    <xf numFmtId="0" fontId="29" fillId="0" borderId="75" xfId="11" applyFont="1" applyBorder="1" applyAlignment="1">
      <alignment vertical="center" wrapText="1"/>
    </xf>
    <xf numFmtId="0" fontId="41" fillId="5" borderId="8" xfId="11" applyFont="1" applyFill="1" applyBorder="1" applyAlignment="1">
      <alignment horizontal="left" vertical="center" wrapText="1"/>
    </xf>
    <xf numFmtId="0" fontId="41" fillId="5" borderId="46" xfId="11" applyFont="1" applyFill="1" applyBorder="1" applyAlignment="1">
      <alignment vertical="center" wrapText="1"/>
    </xf>
    <xf numFmtId="0" fontId="42" fillId="5" borderId="8" xfId="11" applyFont="1" applyFill="1" applyBorder="1" applyAlignment="1">
      <alignment horizontal="left" vertical="center" wrapText="1"/>
    </xf>
    <xf numFmtId="0" fontId="29" fillId="0" borderId="82" xfId="0" applyFont="1" applyBorder="1" applyAlignment="1">
      <alignment horizontal="left" vertical="center"/>
    </xf>
    <xf numFmtId="0" fontId="29" fillId="0" borderId="83" xfId="0" applyFont="1" applyBorder="1" applyAlignment="1">
      <alignment vertical="center"/>
    </xf>
    <xf numFmtId="0" fontId="29" fillId="2" borderId="84" xfId="0" applyFont="1" applyFill="1" applyBorder="1" applyAlignment="1" applyProtection="1">
      <alignment vertical="center" shrinkToFit="1"/>
      <protection locked="0"/>
    </xf>
    <xf numFmtId="0" fontId="29" fillId="8" borderId="86" xfId="0" applyFont="1" applyFill="1" applyBorder="1" applyAlignment="1">
      <alignment vertical="center"/>
    </xf>
    <xf numFmtId="0" fontId="29" fillId="0" borderId="86" xfId="0" applyFont="1" applyBorder="1" applyAlignment="1">
      <alignment vertical="center"/>
    </xf>
    <xf numFmtId="0" fontId="29" fillId="0" borderId="87" xfId="0" applyFont="1" applyBorder="1" applyAlignment="1">
      <alignment horizontal="left" vertical="center" wrapText="1"/>
    </xf>
    <xf numFmtId="0" fontId="29" fillId="8" borderId="92" xfId="0" applyFont="1" applyFill="1" applyBorder="1" applyAlignment="1" applyProtection="1">
      <alignment vertical="center" shrinkToFit="1"/>
      <protection locked="0"/>
    </xf>
    <xf numFmtId="0" fontId="29" fillId="2" borderId="92" xfId="0" applyFont="1" applyFill="1" applyBorder="1" applyAlignment="1" applyProtection="1">
      <alignment vertical="center" shrinkToFit="1"/>
      <protection locked="0"/>
    </xf>
    <xf numFmtId="0" fontId="29" fillId="6" borderId="92" xfId="0" applyFont="1" applyFill="1" applyBorder="1" applyAlignment="1" applyProtection="1">
      <alignment vertical="center" shrinkToFit="1"/>
    </xf>
    <xf numFmtId="0" fontId="29" fillId="2" borderId="92" xfId="0" applyFont="1" applyFill="1" applyBorder="1" applyAlignment="1" applyProtection="1">
      <alignment vertical="center"/>
      <protection locked="0"/>
    </xf>
    <xf numFmtId="0" fontId="29" fillId="0" borderId="88" xfId="0" applyFont="1" applyBorder="1" applyAlignment="1">
      <alignment vertical="center"/>
    </xf>
    <xf numFmtId="0" fontId="29" fillId="2" borderId="81" xfId="0" applyFont="1" applyFill="1" applyBorder="1" applyAlignment="1" applyProtection="1">
      <alignment vertical="center"/>
      <protection locked="0"/>
    </xf>
    <xf numFmtId="0" fontId="29" fillId="2" borderId="84" xfId="0" applyFont="1" applyFill="1" applyBorder="1" applyAlignment="1" applyProtection="1">
      <alignment horizontal="center" vertical="center" shrinkToFit="1"/>
      <protection locked="0"/>
    </xf>
    <xf numFmtId="0" fontId="29" fillId="2" borderId="92" xfId="0" applyFont="1" applyFill="1" applyBorder="1" applyAlignment="1" applyProtection="1">
      <alignment horizontal="center" vertical="center" shrinkToFit="1"/>
      <protection locked="0"/>
    </xf>
    <xf numFmtId="0" fontId="28" fillId="6" borderId="0" xfId="0" applyFont="1" applyFill="1" applyAlignment="1" applyProtection="1">
      <alignment vertical="center"/>
    </xf>
    <xf numFmtId="0" fontId="29" fillId="6" borderId="0" xfId="0" applyFont="1" applyFill="1" applyAlignment="1" applyProtection="1">
      <alignment vertical="center"/>
    </xf>
    <xf numFmtId="0" fontId="29" fillId="6" borderId="0" xfId="0" applyFont="1" applyFill="1" applyAlignment="1" applyProtection="1">
      <alignment horizontal="left" vertical="center"/>
    </xf>
    <xf numFmtId="0" fontId="0" fillId="6" borderId="0" xfId="0" applyFill="1" applyProtection="1"/>
    <xf numFmtId="0" fontId="30" fillId="6" borderId="0" xfId="0" applyFont="1" applyFill="1" applyAlignment="1" applyProtection="1">
      <alignment vertical="center"/>
    </xf>
    <xf numFmtId="0" fontId="0" fillId="0" borderId="87" xfId="0" applyBorder="1" applyAlignment="1" applyProtection="1">
      <alignment vertical="center"/>
    </xf>
    <xf numFmtId="0" fontId="0" fillId="0" borderId="0" xfId="0" applyAlignment="1" applyProtection="1">
      <alignment horizontal="left" vertical="center"/>
    </xf>
    <xf numFmtId="0" fontId="0" fillId="0" borderId="0" xfId="0" applyProtection="1"/>
    <xf numFmtId="0" fontId="0" fillId="0" borderId="98" xfId="0" applyBorder="1" applyAlignment="1" applyProtection="1">
      <alignment vertical="center"/>
    </xf>
    <xf numFmtId="0" fontId="0" fillId="0" borderId="0" xfId="0" applyAlignment="1" applyProtection="1">
      <alignment horizontal="left"/>
    </xf>
    <xf numFmtId="0" fontId="54" fillId="0" borderId="0" xfId="0" applyFont="1" applyProtection="1"/>
    <xf numFmtId="0" fontId="0" fillId="0" borderId="51" xfId="0" applyBorder="1" applyProtection="1"/>
    <xf numFmtId="0" fontId="0" fillId="0" borderId="51" xfId="0" applyBorder="1" applyAlignment="1" applyProtection="1">
      <alignment horizontal="left"/>
    </xf>
    <xf numFmtId="0" fontId="0" fillId="0" borderId="0" xfId="0" applyBorder="1" applyAlignment="1" applyProtection="1">
      <alignment horizontal="left"/>
    </xf>
    <xf numFmtId="0" fontId="0" fillId="0" borderId="49" xfId="0" applyBorder="1" applyAlignment="1" applyProtection="1">
      <alignment horizontal="left"/>
    </xf>
    <xf numFmtId="0" fontId="0" fillId="0" borderId="42" xfId="0" applyBorder="1" applyAlignment="1" applyProtection="1"/>
    <xf numFmtId="0" fontId="0" fillId="0" borderId="62" xfId="0" applyBorder="1" applyProtection="1"/>
    <xf numFmtId="0" fontId="0" fillId="0" borderId="90" xfId="0" applyBorder="1" applyAlignment="1" applyProtection="1">
      <alignment horizontal="left" vertical="center"/>
    </xf>
    <xf numFmtId="0" fontId="0" fillId="2" borderId="92" xfId="0" applyFill="1" applyBorder="1" applyAlignment="1" applyProtection="1">
      <alignment horizontal="center" vertical="center"/>
      <protection locked="0"/>
    </xf>
    <xf numFmtId="0" fontId="10" fillId="2" borderId="14" xfId="10" applyFill="1" applyBorder="1" applyAlignment="1" applyProtection="1">
      <alignment horizontal="center" vertical="center"/>
      <protection locked="0"/>
    </xf>
    <xf numFmtId="0" fontId="10" fillId="2" borderId="46" xfId="10" applyFill="1" applyBorder="1" applyAlignment="1" applyProtection="1">
      <alignment horizontal="center" vertical="center"/>
      <protection locked="0"/>
    </xf>
    <xf numFmtId="0" fontId="18" fillId="6" borderId="0" xfId="0" applyFont="1" applyFill="1" applyProtection="1"/>
    <xf numFmtId="0" fontId="17" fillId="6" borderId="0" xfId="0" applyFont="1" applyFill="1" applyProtection="1"/>
    <xf numFmtId="0" fontId="19" fillId="6" borderId="0" xfId="0" applyFont="1" applyFill="1" applyAlignment="1" applyProtection="1">
      <alignment vertical="center"/>
    </xf>
    <xf numFmtId="0" fontId="20" fillId="6" borderId="0" xfId="0" applyFont="1" applyFill="1" applyAlignment="1" applyProtection="1">
      <alignment horizontal="center"/>
    </xf>
    <xf numFmtId="0" fontId="20" fillId="6" borderId="0" xfId="0" applyFont="1" applyFill="1" applyAlignment="1" applyProtection="1">
      <alignment horizontal="center" vertical="center"/>
    </xf>
    <xf numFmtId="0" fontId="18" fillId="6" borderId="0" xfId="0" applyFont="1" applyFill="1" applyAlignment="1" applyProtection="1">
      <alignment horizontal="right"/>
    </xf>
    <xf numFmtId="0" fontId="20" fillId="6" borderId="0" xfId="0" applyFont="1" applyFill="1" applyBorder="1" applyAlignment="1" applyProtection="1">
      <alignment horizontal="center" vertical="center"/>
    </xf>
    <xf numFmtId="0" fontId="17" fillId="6" borderId="0" xfId="0" applyFont="1" applyFill="1" applyAlignment="1" applyProtection="1">
      <alignment horizontal="center" vertical="center" wrapText="1"/>
    </xf>
    <xf numFmtId="0" fontId="17" fillId="6" borderId="0" xfId="0" applyFont="1" applyFill="1" applyAlignment="1" applyProtection="1">
      <alignment horizontal="center" vertical="center"/>
    </xf>
    <xf numFmtId="0" fontId="17" fillId="0" borderId="0" xfId="0" applyFont="1" applyProtection="1"/>
    <xf numFmtId="0" fontId="17" fillId="0" borderId="0" xfId="0" applyFont="1" applyAlignment="1" applyProtection="1">
      <alignment horizontal="center"/>
    </xf>
    <xf numFmtId="0" fontId="22" fillId="6" borderId="0" xfId="0" applyFont="1" applyFill="1" applyProtection="1"/>
    <xf numFmtId="38" fontId="17" fillId="0" borderId="0" xfId="0" applyNumberFormat="1" applyFont="1" applyProtection="1"/>
    <xf numFmtId="0" fontId="17" fillId="6" borderId="0" xfId="4" applyFont="1" applyFill="1" applyAlignment="1" applyProtection="1">
      <alignment vertical="center"/>
    </xf>
    <xf numFmtId="0" fontId="18" fillId="6" borderId="0" xfId="4" applyFont="1" applyFill="1" applyAlignment="1" applyProtection="1">
      <alignment vertical="center"/>
    </xf>
    <xf numFmtId="0" fontId="19" fillId="6" borderId="0" xfId="4" applyFont="1" applyFill="1" applyAlignment="1" applyProtection="1">
      <alignment horizontal="center" vertical="center"/>
    </xf>
    <xf numFmtId="0" fontId="23" fillId="6" borderId="0" xfId="4" applyFont="1" applyFill="1" applyAlignment="1" applyProtection="1">
      <alignment vertical="center"/>
    </xf>
    <xf numFmtId="0" fontId="17" fillId="0" borderId="0" xfId="4" applyFont="1" applyAlignment="1" applyProtection="1">
      <alignment vertical="center"/>
    </xf>
    <xf numFmtId="0" fontId="10" fillId="2" borderId="86" xfId="10" applyFill="1" applyBorder="1" applyAlignment="1" applyProtection="1">
      <alignment horizontal="center" vertical="center"/>
      <protection locked="0"/>
    </xf>
    <xf numFmtId="0" fontId="18" fillId="6" borderId="15" xfId="0" applyFont="1" applyFill="1" applyBorder="1" applyAlignment="1" applyProtection="1">
      <alignment horizontal="center" vertical="center" wrapText="1"/>
    </xf>
    <xf numFmtId="0" fontId="17" fillId="6" borderId="15" xfId="0" applyFont="1" applyFill="1" applyBorder="1" applyAlignment="1" applyProtection="1">
      <alignment horizontal="center" vertical="center" wrapText="1"/>
    </xf>
    <xf numFmtId="0" fontId="21" fillId="6" borderId="16" xfId="0" applyFont="1" applyFill="1" applyBorder="1" applyAlignment="1" applyProtection="1">
      <alignment horizontal="right" vertical="center" wrapText="1"/>
    </xf>
    <xf numFmtId="0" fontId="18" fillId="6" borderId="1" xfId="0" applyFont="1" applyFill="1" applyBorder="1" applyAlignment="1" applyProtection="1">
      <alignment horizontal="right"/>
    </xf>
    <xf numFmtId="0" fontId="18" fillId="6" borderId="15" xfId="0" applyFont="1" applyFill="1" applyBorder="1" applyAlignment="1" applyProtection="1">
      <alignment horizontal="right"/>
    </xf>
    <xf numFmtId="0" fontId="18" fillId="6" borderId="15" xfId="0" applyFont="1" applyFill="1" applyBorder="1" applyAlignment="1" applyProtection="1">
      <alignment horizontal="right" wrapText="1"/>
    </xf>
    <xf numFmtId="38" fontId="18" fillId="6" borderId="21" xfId="0" applyNumberFormat="1" applyFont="1" applyFill="1" applyBorder="1" applyAlignment="1" applyProtection="1">
      <alignment horizontal="right" vertical="center"/>
    </xf>
    <xf numFmtId="38" fontId="18" fillId="6" borderId="21" xfId="12" applyFont="1" applyFill="1" applyBorder="1" applyAlignment="1" applyProtection="1">
      <alignment horizontal="right" vertical="center"/>
    </xf>
    <xf numFmtId="0" fontId="24" fillId="6" borderId="0" xfId="0" applyFont="1" applyFill="1" applyProtection="1"/>
    <xf numFmtId="0" fontId="18" fillId="6" borderId="2" xfId="0" applyFont="1" applyFill="1" applyBorder="1" applyProtection="1"/>
    <xf numFmtId="0" fontId="18" fillId="6" borderId="3" xfId="0" applyFont="1" applyFill="1" applyBorder="1" applyProtection="1"/>
    <xf numFmtId="38" fontId="24" fillId="6" borderId="25" xfId="12" applyFont="1" applyFill="1" applyBorder="1" applyAlignment="1" applyProtection="1">
      <alignment vertical="center"/>
    </xf>
    <xf numFmtId="38" fontId="24" fillId="6" borderId="14" xfId="12" applyFont="1" applyFill="1" applyBorder="1" applyAlignment="1" applyProtection="1">
      <alignment vertical="center"/>
    </xf>
    <xf numFmtId="0" fontId="18" fillId="6" borderId="29" xfId="0" applyFont="1" applyFill="1" applyBorder="1" applyProtection="1"/>
    <xf numFmtId="0" fontId="18" fillId="6" borderId="0" xfId="0" applyFont="1" applyFill="1"/>
    <xf numFmtId="0" fontId="17" fillId="6" borderId="0" xfId="0" applyFont="1" applyFill="1"/>
    <xf numFmtId="0" fontId="20" fillId="6" borderId="0" xfId="0" applyFont="1" applyFill="1" applyAlignment="1">
      <alignment horizontal="center" vertical="center"/>
    </xf>
    <xf numFmtId="0" fontId="18" fillId="6" borderId="0" xfId="0" applyFont="1" applyFill="1" applyAlignment="1">
      <alignment horizontal="right"/>
    </xf>
    <xf numFmtId="0" fontId="18" fillId="6" borderId="34" xfId="0" applyFont="1" applyFill="1" applyBorder="1" applyAlignment="1">
      <alignment horizontal="center" vertical="center" wrapText="1"/>
    </xf>
    <xf numFmtId="0" fontId="21" fillId="6" borderId="16" xfId="0" applyFont="1" applyFill="1" applyBorder="1" applyAlignment="1">
      <alignment horizontal="right" vertical="center" wrapText="1"/>
    </xf>
    <xf numFmtId="0" fontId="18" fillId="6" borderId="39" xfId="0" applyFont="1" applyFill="1" applyBorder="1" applyAlignment="1">
      <alignment horizontal="right"/>
    </xf>
    <xf numFmtId="0" fontId="18" fillId="6" borderId="34" xfId="0" applyFont="1" applyFill="1" applyBorder="1"/>
    <xf numFmtId="0" fontId="18" fillId="6" borderId="34" xfId="0" applyFont="1" applyFill="1" applyBorder="1" applyAlignment="1">
      <alignment horizontal="right"/>
    </xf>
    <xf numFmtId="0" fontId="18" fillId="6" borderId="39" xfId="0" quotePrefix="1" applyNumberFormat="1" applyFont="1" applyFill="1" applyBorder="1" applyAlignment="1">
      <alignment horizontal="center" vertical="center"/>
    </xf>
    <xf numFmtId="3" fontId="18" fillId="6" borderId="39" xfId="0" quotePrefix="1" applyNumberFormat="1" applyFont="1" applyFill="1" applyBorder="1" applyAlignment="1">
      <alignment horizontal="center" vertical="center"/>
    </xf>
    <xf numFmtId="0" fontId="17" fillId="6" borderId="39" xfId="0" applyFont="1" applyFill="1" applyBorder="1" applyAlignment="1">
      <alignment horizontal="center" vertical="center"/>
    </xf>
    <xf numFmtId="0" fontId="24" fillId="6" borderId="0" xfId="0" applyFont="1" applyFill="1"/>
    <xf numFmtId="0" fontId="22" fillId="6" borderId="0" xfId="0" applyFont="1" applyFill="1"/>
    <xf numFmtId="0" fontId="24" fillId="6" borderId="46" xfId="0" applyFont="1" applyFill="1" applyBorder="1" applyAlignment="1">
      <alignment horizontal="center"/>
    </xf>
    <xf numFmtId="0" fontId="24" fillId="6" borderId="0" xfId="0" applyFont="1" applyFill="1" applyBorder="1" applyAlignment="1">
      <alignment horizontal="center"/>
    </xf>
    <xf numFmtId="179" fontId="24" fillId="6" borderId="46" xfId="0" applyNumberFormat="1" applyFont="1" applyFill="1" applyBorder="1" applyAlignment="1">
      <alignment horizontal="center"/>
    </xf>
    <xf numFmtId="179" fontId="24" fillId="6" borderId="0" xfId="0" applyNumberFormat="1" applyFont="1" applyFill="1" applyBorder="1" applyAlignment="1">
      <alignment horizontal="center"/>
    </xf>
    <xf numFmtId="0" fontId="0" fillId="0" borderId="0" xfId="0" applyAlignment="1" applyProtection="1">
      <alignment vertical="center"/>
    </xf>
    <xf numFmtId="0" fontId="0" fillId="0" borderId="94" xfId="0" applyBorder="1" applyAlignment="1" applyProtection="1">
      <alignment horizontal="left" vertical="center"/>
    </xf>
    <xf numFmtId="0" fontId="18" fillId="6" borderId="63" xfId="0" applyFont="1" applyFill="1" applyBorder="1" applyAlignment="1" applyProtection="1">
      <alignment horizontal="right"/>
    </xf>
    <xf numFmtId="0" fontId="18" fillId="6" borderId="65" xfId="0" applyFont="1" applyFill="1" applyBorder="1" applyAlignment="1" applyProtection="1">
      <alignment horizontal="right" wrapText="1"/>
    </xf>
    <xf numFmtId="0" fontId="45" fillId="6" borderId="0" xfId="0" applyFont="1" applyFill="1" applyBorder="1" applyAlignment="1" applyProtection="1">
      <alignment horizontal="left" vertical="top" wrapText="1"/>
    </xf>
    <xf numFmtId="0" fontId="18" fillId="6" borderId="0" xfId="0" applyFont="1" applyFill="1" applyBorder="1" applyAlignment="1" applyProtection="1">
      <alignment horizontal="right"/>
    </xf>
    <xf numFmtId="0" fontId="18" fillId="6" borderId="0" xfId="0" applyFont="1" applyFill="1" applyBorder="1" applyAlignment="1" applyProtection="1">
      <alignment vertical="center" shrinkToFit="1"/>
    </xf>
    <xf numFmtId="0" fontId="18" fillId="6" borderId="63" xfId="0" applyFont="1" applyFill="1" applyBorder="1" applyAlignment="1">
      <alignment horizontal="right"/>
    </xf>
    <xf numFmtId="0" fontId="18" fillId="6" borderId="65" xfId="0" applyFont="1" applyFill="1" applyBorder="1" applyAlignment="1">
      <alignment horizontal="right"/>
    </xf>
    <xf numFmtId="3" fontId="18" fillId="6" borderId="63" xfId="0" quotePrefix="1" applyNumberFormat="1" applyFont="1" applyFill="1" applyBorder="1" applyAlignment="1">
      <alignment horizontal="center" vertical="center"/>
    </xf>
    <xf numFmtId="0" fontId="18" fillId="6" borderId="0" xfId="0" applyFont="1" applyFill="1" applyBorder="1" applyAlignment="1">
      <alignment horizontal="right"/>
    </xf>
    <xf numFmtId="0" fontId="18" fillId="6" borderId="0" xfId="0" applyFont="1" applyFill="1" applyBorder="1" applyAlignment="1">
      <alignment vertical="center" shrinkToFit="1"/>
    </xf>
    <xf numFmtId="0" fontId="24" fillId="6" borderId="3" xfId="0" applyFont="1" applyFill="1" applyBorder="1" applyAlignment="1" applyProtection="1">
      <alignment horizontal="center" vertical="center"/>
    </xf>
    <xf numFmtId="0" fontId="0" fillId="0" borderId="85" xfId="0" applyBorder="1" applyAlignment="1">
      <alignment vertical="center"/>
    </xf>
    <xf numFmtId="0" fontId="0" fillId="0" borderId="88" xfId="0" applyBorder="1" applyAlignment="1">
      <alignment vertical="center" wrapText="1"/>
    </xf>
    <xf numFmtId="0" fontId="0" fillId="2" borderId="81" xfId="0" applyFill="1" applyBorder="1" applyAlignment="1" applyProtection="1">
      <alignment horizontal="right" vertical="center"/>
      <protection locked="0"/>
    </xf>
    <xf numFmtId="0" fontId="29" fillId="3" borderId="92" xfId="0" applyFont="1" applyFill="1" applyBorder="1" applyAlignment="1" applyProtection="1">
      <alignment horizontal="center" vertical="center" shrinkToFit="1"/>
      <protection locked="0"/>
    </xf>
    <xf numFmtId="0" fontId="29" fillId="3" borderId="92" xfId="0" applyFont="1" applyFill="1" applyBorder="1" applyAlignment="1" applyProtection="1">
      <alignment horizontal="center" vertical="center" wrapText="1" shrinkToFit="1"/>
      <protection locked="0"/>
    </xf>
    <xf numFmtId="178" fontId="0" fillId="3" borderId="92" xfId="0" applyNumberFormat="1" applyFill="1" applyBorder="1" applyAlignment="1" applyProtection="1">
      <alignment horizontal="right" vertical="center"/>
      <protection locked="0"/>
    </xf>
    <xf numFmtId="0" fontId="29" fillId="3" borderId="98" xfId="0" applyFont="1" applyFill="1" applyBorder="1" applyAlignment="1" applyProtection="1">
      <alignment horizontal="left" vertical="center"/>
    </xf>
    <xf numFmtId="0" fontId="0" fillId="3" borderId="92" xfId="0" applyFill="1" applyBorder="1" applyAlignment="1" applyProtection="1">
      <alignment horizontal="center" vertical="center"/>
      <protection locked="0"/>
    </xf>
    <xf numFmtId="0" fontId="29" fillId="3" borderId="81" xfId="0" applyFont="1" applyFill="1" applyBorder="1" applyAlignment="1" applyProtection="1">
      <alignment horizontal="center" vertical="center" shrinkToFit="1"/>
      <protection locked="0"/>
    </xf>
    <xf numFmtId="0" fontId="0" fillId="0" borderId="0" xfId="0" applyFill="1" applyBorder="1" applyAlignment="1" applyProtection="1">
      <alignment horizontal="left" vertical="center"/>
    </xf>
    <xf numFmtId="0" fontId="0" fillId="2" borderId="81" xfId="0" applyFill="1" applyBorder="1" applyAlignment="1" applyProtection="1">
      <alignment horizontal="center" vertical="center"/>
      <protection locked="0"/>
    </xf>
    <xf numFmtId="0" fontId="0" fillId="0" borderId="0" xfId="0" applyBorder="1" applyAlignment="1" applyProtection="1">
      <alignment vertical="center"/>
    </xf>
    <xf numFmtId="0" fontId="29" fillId="6" borderId="0" xfId="0" applyFont="1" applyFill="1" applyBorder="1" applyAlignment="1" applyProtection="1">
      <alignment horizontal="left" vertical="center"/>
    </xf>
    <xf numFmtId="0" fontId="0" fillId="0" borderId="107" xfId="0" applyBorder="1" applyAlignment="1" applyProtection="1">
      <alignment vertical="center"/>
    </xf>
    <xf numFmtId="0" fontId="0" fillId="0" borderId="108" xfId="0" applyBorder="1" applyAlignment="1" applyProtection="1">
      <alignment horizontal="left" vertical="center"/>
    </xf>
    <xf numFmtId="0" fontId="29" fillId="6" borderId="0" xfId="0" applyFont="1" applyFill="1" applyBorder="1" applyAlignment="1" applyProtection="1">
      <alignment horizontal="center" vertical="center" shrinkToFit="1"/>
    </xf>
    <xf numFmtId="0" fontId="10" fillId="3" borderId="46" xfId="10" applyFill="1" applyBorder="1" applyAlignment="1" applyProtection="1">
      <alignment horizontal="center" vertical="center"/>
      <protection locked="0"/>
    </xf>
    <xf numFmtId="0" fontId="0" fillId="6" borderId="0" xfId="0" applyFill="1" applyAlignment="1" applyProtection="1">
      <alignment horizontal="center" vertical="center"/>
    </xf>
    <xf numFmtId="0" fontId="29" fillId="3" borderId="82" xfId="0" applyFont="1" applyFill="1" applyBorder="1" applyAlignment="1" applyProtection="1">
      <alignment horizontal="center" vertical="center"/>
    </xf>
    <xf numFmtId="0" fontId="29" fillId="3" borderId="83" xfId="0" applyFont="1" applyFill="1" applyBorder="1" applyAlignment="1" applyProtection="1">
      <alignment horizontal="center" vertical="center"/>
    </xf>
    <xf numFmtId="0" fontId="29" fillId="3" borderId="84" xfId="0" applyFont="1" applyFill="1" applyBorder="1" applyAlignment="1" applyProtection="1">
      <alignment horizontal="center" vertical="center"/>
    </xf>
    <xf numFmtId="0" fontId="29" fillId="3" borderId="107" xfId="0" applyFont="1" applyFill="1" applyBorder="1" applyAlignment="1" applyProtection="1">
      <alignment horizontal="center" vertical="center"/>
    </xf>
    <xf numFmtId="0" fontId="29" fillId="3" borderId="85" xfId="0" applyFont="1" applyFill="1" applyBorder="1" applyAlignment="1" applyProtection="1">
      <alignment horizontal="center" vertical="center"/>
    </xf>
    <xf numFmtId="0" fontId="0" fillId="6" borderId="86" xfId="0" applyFill="1" applyBorder="1" applyAlignment="1" applyProtection="1">
      <alignment horizontal="center" vertical="center"/>
    </xf>
    <xf numFmtId="0" fontId="0" fillId="6" borderId="63" xfId="0" applyFill="1" applyBorder="1" applyAlignment="1">
      <alignment vertical="center"/>
    </xf>
    <xf numFmtId="0" fontId="18" fillId="3" borderId="4" xfId="0" applyFont="1" applyFill="1" applyBorder="1" applyAlignment="1" applyProtection="1">
      <alignment vertical="center" shrinkToFit="1"/>
      <protection locked="0"/>
    </xf>
    <xf numFmtId="0" fontId="18" fillId="3" borderId="33" xfId="0" applyFont="1" applyFill="1" applyBorder="1" applyAlignment="1" applyProtection="1">
      <alignment vertical="center" shrinkToFit="1"/>
      <protection locked="0"/>
    </xf>
    <xf numFmtId="0" fontId="18" fillId="3" borderId="3" xfId="0" applyFont="1" applyFill="1" applyBorder="1" applyAlignment="1" applyProtection="1">
      <alignment vertical="center" shrinkToFit="1"/>
      <protection locked="0"/>
    </xf>
    <xf numFmtId="0" fontId="18" fillId="3" borderId="37" xfId="0" applyFont="1" applyFill="1" applyBorder="1" applyAlignment="1" applyProtection="1">
      <alignment vertical="center" shrinkToFit="1"/>
      <protection locked="0"/>
    </xf>
    <xf numFmtId="0" fontId="18" fillId="3" borderId="39" xfId="0" applyFont="1" applyFill="1" applyBorder="1" applyAlignment="1" applyProtection="1">
      <alignment vertical="center" wrapText="1"/>
      <protection locked="0"/>
    </xf>
    <xf numFmtId="3" fontId="18" fillId="3" borderId="39" xfId="0" quotePrefix="1" applyNumberFormat="1" applyFont="1" applyFill="1" applyBorder="1" applyAlignment="1" applyProtection="1">
      <alignment horizontal="center" vertical="center"/>
      <protection locked="0"/>
    </xf>
    <xf numFmtId="0" fontId="0" fillId="0" borderId="109" xfId="0" applyBorder="1" applyAlignment="1">
      <alignment horizontal="center" vertical="center"/>
    </xf>
    <xf numFmtId="0" fontId="29" fillId="3" borderId="86" xfId="0" applyFont="1" applyFill="1" applyBorder="1" applyAlignment="1" applyProtection="1">
      <alignment horizontal="left" vertical="center" shrinkToFit="1"/>
      <protection locked="0"/>
    </xf>
    <xf numFmtId="0" fontId="29" fillId="3" borderId="92" xfId="0" applyFont="1" applyFill="1" applyBorder="1" applyAlignment="1" applyProtection="1">
      <alignment horizontal="left" vertical="center" shrinkToFit="1"/>
      <protection locked="0"/>
    </xf>
    <xf numFmtId="0" fontId="29" fillId="3" borderId="88" xfId="0" applyFont="1" applyFill="1" applyBorder="1" applyAlignment="1" applyProtection="1">
      <alignment horizontal="left" vertical="center" shrinkToFit="1"/>
      <protection locked="0"/>
    </xf>
    <xf numFmtId="0" fontId="29" fillId="3" borderId="81" xfId="0" applyFont="1" applyFill="1" applyBorder="1" applyAlignment="1" applyProtection="1">
      <alignment horizontal="left" vertical="center" shrinkToFit="1"/>
      <protection locked="0"/>
    </xf>
    <xf numFmtId="0" fontId="60" fillId="7" borderId="0" xfId="14" applyFont="1" applyFill="1" applyAlignment="1">
      <alignment vertical="center"/>
    </xf>
    <xf numFmtId="0" fontId="61" fillId="0" borderId="0" xfId="14" applyFont="1" applyAlignment="1">
      <alignment vertical="center"/>
    </xf>
    <xf numFmtId="0" fontId="62" fillId="0" borderId="0" xfId="18" applyFont="1">
      <alignment vertical="center"/>
    </xf>
    <xf numFmtId="0" fontId="63" fillId="0" borderId="0" xfId="18" applyFont="1">
      <alignment vertical="center"/>
    </xf>
    <xf numFmtId="0" fontId="28" fillId="0" borderId="0" xfId="18" applyFont="1">
      <alignment vertical="center"/>
    </xf>
    <xf numFmtId="0" fontId="30" fillId="0" borderId="0" xfId="18" applyFont="1">
      <alignment vertical="center"/>
    </xf>
    <xf numFmtId="180" fontId="60" fillId="9" borderId="0" xfId="14" applyNumberFormat="1" applyFont="1" applyFill="1" applyAlignment="1">
      <alignment horizontal="right" vertical="center"/>
    </xf>
    <xf numFmtId="0" fontId="60" fillId="10" borderId="0" xfId="14" applyFont="1" applyFill="1" applyAlignment="1">
      <alignment vertical="center"/>
    </xf>
    <xf numFmtId="0" fontId="64" fillId="0" borderId="0" xfId="18" applyFont="1" applyAlignment="1"/>
    <xf numFmtId="0" fontId="65" fillId="7" borderId="109" xfId="18" applyFont="1" applyFill="1" applyBorder="1" applyAlignment="1">
      <alignment horizontal="center" vertical="center"/>
    </xf>
    <xf numFmtId="0" fontId="66" fillId="0" borderId="0" xfId="18" applyFont="1">
      <alignment vertical="center"/>
    </xf>
    <xf numFmtId="0" fontId="65" fillId="0" borderId="0" xfId="18" applyFont="1">
      <alignment vertical="center"/>
    </xf>
    <xf numFmtId="0" fontId="67" fillId="11" borderId="95" xfId="18" applyFont="1" applyFill="1" applyBorder="1" applyAlignment="1">
      <alignment horizontal="left" vertical="center"/>
    </xf>
    <xf numFmtId="0" fontId="67" fillId="11" borderId="90" xfId="18" applyFont="1" applyFill="1" applyBorder="1" applyAlignment="1">
      <alignment horizontal="left" vertical="center"/>
    </xf>
    <xf numFmtId="0" fontId="30" fillId="0" borderId="49" xfId="18" applyFont="1" applyBorder="1">
      <alignment vertical="center"/>
    </xf>
    <xf numFmtId="0" fontId="30" fillId="0" borderId="109" xfId="18" quotePrefix="1" applyFont="1" applyBorder="1">
      <alignment vertical="center"/>
    </xf>
    <xf numFmtId="0" fontId="54" fillId="0" borderId="109" xfId="18" applyFont="1" applyBorder="1">
      <alignment vertical="center"/>
    </xf>
    <xf numFmtId="0" fontId="30" fillId="0" borderId="109" xfId="18" applyFont="1" applyBorder="1">
      <alignment vertical="center"/>
    </xf>
    <xf numFmtId="0" fontId="30" fillId="0" borderId="94" xfId="18" applyFont="1" applyBorder="1">
      <alignment vertical="center"/>
    </xf>
    <xf numFmtId="0" fontId="54" fillId="0" borderId="0" xfId="18" applyFont="1">
      <alignment vertical="center"/>
    </xf>
    <xf numFmtId="0" fontId="54" fillId="0" borderId="49" xfId="18" applyFont="1" applyBorder="1">
      <alignment vertical="center"/>
    </xf>
    <xf numFmtId="0" fontId="54" fillId="0" borderId="43" xfId="18" applyFont="1" applyBorder="1" applyAlignment="1">
      <alignment horizontal="right" vertical="center" wrapText="1"/>
    </xf>
    <xf numFmtId="0" fontId="54" fillId="6" borderId="75" xfId="18" applyFont="1" applyFill="1" applyBorder="1" applyAlignment="1">
      <alignment vertical="center" wrapText="1"/>
    </xf>
    <xf numFmtId="0" fontId="54" fillId="0" borderId="109" xfId="18" applyFont="1" applyBorder="1" applyAlignment="1">
      <alignment vertical="center" wrapText="1"/>
    </xf>
    <xf numFmtId="0" fontId="54" fillId="0" borderId="43" xfId="18" applyFont="1" applyBorder="1" applyAlignment="1">
      <alignment vertical="center" wrapText="1"/>
    </xf>
    <xf numFmtId="0" fontId="54" fillId="0" borderId="0" xfId="18" applyFont="1" applyAlignment="1">
      <alignment horizontal="center" vertical="center"/>
    </xf>
    <xf numFmtId="0" fontId="54" fillId="0" borderId="75" xfId="18" applyFont="1" applyBorder="1" applyAlignment="1">
      <alignment vertical="center" wrapText="1"/>
    </xf>
    <xf numFmtId="0" fontId="54" fillId="0" borderId="0" xfId="18" applyFont="1" applyAlignment="1">
      <alignment horizontal="left" vertical="center"/>
    </xf>
    <xf numFmtId="0" fontId="54" fillId="0" borderId="75" xfId="18" applyFont="1" applyBorder="1">
      <alignment vertical="center"/>
    </xf>
    <xf numFmtId="0" fontId="30" fillId="0" borderId="43" xfId="18" applyFont="1" applyBorder="1" applyAlignment="1">
      <alignment vertical="center" wrapText="1"/>
    </xf>
    <xf numFmtId="0" fontId="30" fillId="0" borderId="0" xfId="18" applyFont="1" applyAlignment="1">
      <alignment vertical="center" wrapText="1"/>
    </xf>
    <xf numFmtId="0" fontId="30" fillId="0" borderId="109" xfId="18" applyFont="1" applyBorder="1" applyAlignment="1">
      <alignment vertical="center" wrapText="1"/>
    </xf>
    <xf numFmtId="0" fontId="70" fillId="0" borderId="0" xfId="18" applyFont="1" applyAlignment="1">
      <alignment horizontal="center" vertical="center"/>
    </xf>
    <xf numFmtId="0" fontId="30" fillId="0" borderId="43" xfId="18" applyFont="1" applyBorder="1" applyAlignment="1">
      <alignment horizontal="right" vertical="center" wrapText="1"/>
    </xf>
    <xf numFmtId="0" fontId="30" fillId="0" borderId="0" xfId="18" applyFont="1" applyAlignment="1">
      <alignment horizontal="left" vertical="center"/>
    </xf>
    <xf numFmtId="0" fontId="30" fillId="0" borderId="0" xfId="18" applyFont="1" applyAlignment="1">
      <alignment horizontal="right" vertical="center" wrapText="1"/>
    </xf>
    <xf numFmtId="0" fontId="30" fillId="0" borderId="0" xfId="18" applyFont="1" applyFill="1" applyAlignment="1">
      <alignment horizontal="right" vertical="center" wrapText="1"/>
    </xf>
    <xf numFmtId="0" fontId="30" fillId="0" borderId="0" xfId="18" applyFont="1" applyFill="1" applyBorder="1" applyAlignment="1">
      <alignment horizontal="right" vertical="center" wrapText="1"/>
    </xf>
    <xf numFmtId="0" fontId="54" fillId="0" borderId="0" xfId="18" applyFont="1" applyFill="1" applyBorder="1" applyAlignment="1">
      <alignment horizontal="left" vertical="center"/>
    </xf>
    <xf numFmtId="0" fontId="30" fillId="0" borderId="0" xfId="18" applyFont="1" applyFill="1">
      <alignment vertical="center"/>
    </xf>
    <xf numFmtId="0" fontId="30" fillId="12" borderId="0" xfId="18" applyFont="1" applyFill="1">
      <alignment vertical="center"/>
    </xf>
    <xf numFmtId="0" fontId="29" fillId="0" borderId="0" xfId="18" applyFont="1">
      <alignment vertical="center"/>
    </xf>
    <xf numFmtId="0" fontId="2" fillId="0" borderId="0" xfId="18">
      <alignment vertical="center"/>
    </xf>
    <xf numFmtId="0" fontId="59" fillId="0" borderId="0" xfId="18" applyFont="1">
      <alignment vertical="center"/>
    </xf>
    <xf numFmtId="0" fontId="71" fillId="0" borderId="0" xfId="18" applyFont="1">
      <alignment vertical="center"/>
    </xf>
    <xf numFmtId="0" fontId="13" fillId="0" borderId="0" xfId="18" applyFont="1">
      <alignment vertical="center"/>
    </xf>
    <xf numFmtId="0" fontId="47" fillId="0" borderId="0" xfId="18" applyFont="1">
      <alignment vertical="center"/>
    </xf>
    <xf numFmtId="0" fontId="2" fillId="0" borderId="0" xfId="18" applyAlignment="1">
      <alignment horizontal="left" vertical="top"/>
    </xf>
    <xf numFmtId="0" fontId="0" fillId="0" borderId="109" xfId="0" applyBorder="1" applyAlignment="1">
      <alignment vertical="center"/>
    </xf>
    <xf numFmtId="0" fontId="29" fillId="3" borderId="81" xfId="0" applyFont="1" applyFill="1" applyBorder="1" applyAlignment="1" applyProtection="1">
      <alignment vertical="center" shrinkToFit="1"/>
      <protection locked="0"/>
    </xf>
    <xf numFmtId="0" fontId="0" fillId="0" borderId="0" xfId="18" applyFont="1">
      <alignment vertical="center"/>
    </xf>
    <xf numFmtId="0" fontId="2" fillId="0" borderId="0" xfId="13" applyFont="1">
      <alignment vertical="center"/>
    </xf>
    <xf numFmtId="0" fontId="2" fillId="0" borderId="109" xfId="13" applyFont="1" applyBorder="1" applyAlignment="1">
      <alignment vertical="center" shrinkToFit="1"/>
    </xf>
    <xf numFmtId="0" fontId="9" fillId="0" borderId="109" xfId="13" applyBorder="1" applyAlignment="1">
      <alignment vertical="center" shrinkToFit="1"/>
    </xf>
    <xf numFmtId="0" fontId="29" fillId="0" borderId="109" xfId="0" applyFont="1" applyBorder="1" applyAlignment="1">
      <alignment vertical="center"/>
    </xf>
    <xf numFmtId="0" fontId="29" fillId="3" borderId="109" xfId="0" applyFont="1" applyFill="1" applyBorder="1" applyAlignment="1">
      <alignment vertical="center"/>
    </xf>
    <xf numFmtId="0" fontId="29" fillId="3" borderId="92" xfId="0" applyFont="1" applyFill="1" applyBorder="1" applyAlignment="1" applyProtection="1">
      <alignment vertical="center" shrinkToFit="1"/>
      <protection locked="0"/>
    </xf>
    <xf numFmtId="0" fontId="29" fillId="3" borderId="88" xfId="0" applyFont="1" applyFill="1" applyBorder="1" applyAlignment="1">
      <alignment vertical="center" shrinkToFit="1"/>
    </xf>
    <xf numFmtId="0" fontId="1" fillId="0" borderId="0" xfId="18" applyFont="1">
      <alignment vertical="center"/>
    </xf>
    <xf numFmtId="0" fontId="41" fillId="5" borderId="8" xfId="11" applyFont="1" applyFill="1" applyBorder="1" applyAlignment="1">
      <alignment horizontal="left" vertical="top" wrapText="1"/>
    </xf>
    <xf numFmtId="0" fontId="72" fillId="5" borderId="8" xfId="11" applyFont="1" applyFill="1" applyBorder="1" applyAlignment="1">
      <alignment horizontal="left" vertical="center" wrapText="1"/>
    </xf>
    <xf numFmtId="0" fontId="54" fillId="7" borderId="75" xfId="18" applyFont="1" applyFill="1" applyBorder="1" applyAlignment="1" applyProtection="1">
      <alignment horizontal="center" vertical="center" wrapText="1"/>
      <protection locked="0"/>
    </xf>
    <xf numFmtId="0" fontId="54" fillId="7" borderId="109" xfId="18" applyFont="1" applyFill="1" applyBorder="1" applyAlignment="1" applyProtection="1">
      <alignment horizontal="center" vertical="center" wrapText="1"/>
      <protection locked="0"/>
    </xf>
    <xf numFmtId="0" fontId="30" fillId="7" borderId="109" xfId="18" applyFont="1" applyFill="1" applyBorder="1" applyAlignment="1" applyProtection="1">
      <alignment horizontal="center" vertical="center" wrapText="1"/>
      <protection locked="0"/>
    </xf>
    <xf numFmtId="3" fontId="18" fillId="3" borderId="63" xfId="0" quotePrefix="1"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36" fillId="0" borderId="7" xfId="11" applyFont="1" applyBorder="1" applyAlignment="1">
      <alignment horizontal="center" vertical="top" wrapText="1"/>
    </xf>
    <xf numFmtId="0" fontId="37" fillId="5" borderId="76" xfId="11" applyFont="1" applyFill="1" applyBorder="1" applyAlignment="1">
      <alignment horizontal="left" vertical="top" wrapText="1"/>
    </xf>
    <xf numFmtId="0" fontId="37" fillId="5" borderId="77" xfId="11" applyFont="1" applyFill="1" applyBorder="1" applyAlignment="1">
      <alignment horizontal="left" vertical="top" wrapText="1"/>
    </xf>
    <xf numFmtId="0" fontId="37" fillId="5" borderId="78" xfId="11" applyFont="1" applyFill="1" applyBorder="1" applyAlignment="1">
      <alignment horizontal="left" vertical="top" wrapText="1"/>
    </xf>
    <xf numFmtId="0" fontId="38" fillId="0" borderId="2" xfId="11" applyFont="1" applyBorder="1" applyAlignment="1">
      <alignment horizontal="left" vertical="top" wrapText="1"/>
    </xf>
    <xf numFmtId="0" fontId="37" fillId="5" borderId="79" xfId="11" applyFont="1" applyFill="1" applyBorder="1" applyAlignment="1">
      <alignment horizontal="left" vertical="top" wrapText="1"/>
    </xf>
    <xf numFmtId="0" fontId="37" fillId="5" borderId="7" xfId="11" applyFont="1" applyFill="1" applyBorder="1" applyAlignment="1">
      <alignment horizontal="left" vertical="top" wrapText="1"/>
    </xf>
    <xf numFmtId="0" fontId="37" fillId="5" borderId="80" xfId="11" applyFont="1" applyFill="1" applyBorder="1" applyAlignment="1">
      <alignment horizontal="left" vertical="top" wrapText="1"/>
    </xf>
    <xf numFmtId="0" fontId="47" fillId="0" borderId="89" xfId="0" applyFont="1" applyFill="1" applyBorder="1" applyAlignment="1" applyProtection="1">
      <alignment horizontal="left" vertical="center"/>
    </xf>
    <xf numFmtId="0" fontId="47" fillId="0" borderId="90" xfId="0" applyFont="1" applyFill="1" applyBorder="1" applyAlignment="1" applyProtection="1">
      <alignment horizontal="left" vertical="center"/>
    </xf>
    <xf numFmtId="0" fontId="47" fillId="0" borderId="91" xfId="0" applyFont="1" applyFill="1" applyBorder="1" applyAlignment="1" applyProtection="1">
      <alignment horizontal="left" vertical="center"/>
    </xf>
    <xf numFmtId="0" fontId="47" fillId="0" borderId="54" xfId="0" applyFont="1" applyFill="1" applyBorder="1" applyAlignment="1" applyProtection="1">
      <alignment horizontal="left" vertical="center"/>
    </xf>
    <xf numFmtId="0" fontId="47" fillId="0" borderId="93" xfId="0" applyFont="1" applyFill="1" applyBorder="1" applyAlignment="1" applyProtection="1">
      <alignment horizontal="left" vertical="center"/>
    </xf>
    <xf numFmtId="0" fontId="29" fillId="6" borderId="82" xfId="0" applyFont="1" applyFill="1" applyBorder="1" applyAlignment="1">
      <alignment horizontal="left" vertical="center"/>
    </xf>
    <xf numFmtId="0" fontId="29" fillId="6" borderId="45" xfId="0" applyFont="1" applyFill="1" applyBorder="1" applyAlignment="1">
      <alignment horizontal="left" vertical="center"/>
    </xf>
    <xf numFmtId="0" fontId="29" fillId="6" borderId="87" xfId="0" applyFont="1" applyFill="1" applyBorder="1" applyAlignment="1">
      <alignment horizontal="left" vertical="center"/>
    </xf>
    <xf numFmtId="0" fontId="29" fillId="0" borderId="87" xfId="0" applyFont="1" applyBorder="1" applyAlignment="1">
      <alignment horizontal="left" vertical="center"/>
    </xf>
    <xf numFmtId="0" fontId="29" fillId="0" borderId="85" xfId="0" applyFont="1" applyBorder="1" applyAlignment="1">
      <alignment horizontal="left" vertical="center"/>
    </xf>
    <xf numFmtId="0" fontId="29" fillId="0" borderId="64" xfId="0" applyFont="1" applyBorder="1" applyAlignment="1">
      <alignment horizontal="left" vertical="center"/>
    </xf>
    <xf numFmtId="0" fontId="29" fillId="0" borderId="42" xfId="0" applyFont="1" applyBorder="1" applyAlignment="1">
      <alignment horizontal="left" vertical="center"/>
    </xf>
    <xf numFmtId="0" fontId="29" fillId="0" borderId="113" xfId="0" applyFont="1" applyBorder="1" applyAlignment="1">
      <alignment horizontal="left" vertical="center"/>
    </xf>
    <xf numFmtId="0" fontId="0" fillId="0" borderId="99" xfId="0" applyBorder="1" applyAlignment="1" applyProtection="1">
      <alignment horizontal="left" vertical="center"/>
    </xf>
    <xf numFmtId="0" fontId="0" fillId="0" borderId="105" xfId="0" applyBorder="1" applyAlignment="1" applyProtection="1">
      <alignment horizontal="left" vertical="center"/>
    </xf>
    <xf numFmtId="0" fontId="0" fillId="0" borderId="106" xfId="0" applyBorder="1" applyAlignment="1" applyProtection="1">
      <alignment horizontal="left" vertical="center"/>
    </xf>
    <xf numFmtId="0" fontId="0" fillId="3" borderId="98" xfId="0" applyFill="1" applyBorder="1" applyAlignment="1" applyProtection="1">
      <alignment horizontal="left" vertical="center" wrapText="1"/>
    </xf>
    <xf numFmtId="0" fontId="0" fillId="3" borderId="95" xfId="0" applyFill="1" applyBorder="1" applyAlignment="1" applyProtection="1">
      <alignment horizontal="left" vertical="center" wrapText="1"/>
    </xf>
    <xf numFmtId="0" fontId="0" fillId="3" borderId="90" xfId="0" applyFill="1" applyBorder="1" applyAlignment="1" applyProtection="1">
      <alignment horizontal="left" vertical="center" wrapText="1"/>
    </xf>
    <xf numFmtId="0" fontId="0" fillId="3" borderId="98" xfId="0" applyFill="1" applyBorder="1" applyAlignment="1" applyProtection="1">
      <alignment horizontal="left" vertical="center"/>
    </xf>
    <xf numFmtId="0" fontId="0" fillId="3" borderId="95" xfId="0" applyFill="1" applyBorder="1" applyAlignment="1" applyProtection="1">
      <alignment horizontal="left" vertical="center"/>
    </xf>
    <xf numFmtId="0" fontId="0" fillId="3" borderId="90" xfId="0" applyFill="1" applyBorder="1" applyAlignment="1" applyProtection="1">
      <alignment horizontal="left" vertical="center"/>
    </xf>
    <xf numFmtId="0" fontId="0" fillId="0" borderId="93" xfId="0" applyBorder="1" applyAlignment="1" applyProtection="1">
      <alignment horizontal="left" vertical="center"/>
    </xf>
    <xf numFmtId="0" fontId="0" fillId="0" borderId="102" xfId="0" applyFill="1" applyBorder="1" applyAlignment="1" applyProtection="1">
      <alignment horizontal="left" vertical="center" wrapText="1"/>
    </xf>
    <xf numFmtId="0" fontId="0" fillId="0" borderId="103" xfId="0" applyFill="1" applyBorder="1" applyAlignment="1" applyProtection="1">
      <alignment horizontal="left" vertical="center" wrapText="1"/>
    </xf>
    <xf numFmtId="0" fontId="0" fillId="0" borderId="104" xfId="0" applyFill="1" applyBorder="1" applyAlignment="1" applyProtection="1">
      <alignment horizontal="left" vertical="center" wrapText="1"/>
    </xf>
    <xf numFmtId="0" fontId="0" fillId="0" borderId="100" xfId="0" applyBorder="1" applyAlignment="1" applyProtection="1">
      <alignment horizontal="left" vertical="center" wrapText="1"/>
    </xf>
    <xf numFmtId="0" fontId="0" fillId="0" borderId="95" xfId="0" applyBorder="1" applyAlignment="1" applyProtection="1">
      <alignment horizontal="left" vertical="center" wrapText="1"/>
    </xf>
    <xf numFmtId="0" fontId="0" fillId="0" borderId="101" xfId="0" applyBorder="1" applyAlignment="1" applyProtection="1">
      <alignment horizontal="left" vertical="center" wrapText="1"/>
    </xf>
    <xf numFmtId="0" fontId="0" fillId="0" borderId="100" xfId="0" applyBorder="1" applyAlignment="1" applyProtection="1">
      <alignment vertical="center"/>
    </xf>
    <xf numFmtId="0" fontId="0" fillId="0" borderId="95" xfId="0" applyBorder="1" applyAlignment="1" applyProtection="1">
      <alignment vertical="center"/>
    </xf>
    <xf numFmtId="0" fontId="0" fillId="0" borderId="101" xfId="0" applyBorder="1" applyAlignment="1" applyProtection="1">
      <alignment vertical="center"/>
    </xf>
    <xf numFmtId="0" fontId="29" fillId="0" borderId="82" xfId="0" applyFont="1" applyBorder="1" applyAlignment="1" applyProtection="1">
      <alignment horizontal="left" vertical="center"/>
    </xf>
    <xf numFmtId="0" fontId="29" fillId="0" borderId="89" xfId="0" applyFont="1" applyBorder="1" applyAlignment="1" applyProtection="1">
      <alignment horizontal="left" vertical="center"/>
    </xf>
    <xf numFmtId="0" fontId="29" fillId="0" borderId="83" xfId="0" applyFont="1" applyBorder="1" applyAlignment="1" applyProtection="1">
      <alignment horizontal="left" vertical="center"/>
    </xf>
    <xf numFmtId="0" fontId="29" fillId="0" borderId="87" xfId="0" applyFont="1" applyBorder="1" applyAlignment="1" applyProtection="1">
      <alignment horizontal="left" vertical="center"/>
    </xf>
    <xf numFmtId="0" fontId="29" fillId="0" borderId="90" xfId="0" applyFont="1" applyBorder="1" applyAlignment="1" applyProtection="1">
      <alignment horizontal="left" vertical="center"/>
    </xf>
    <xf numFmtId="0" fontId="29" fillId="0" borderId="86" xfId="0" applyFont="1" applyBorder="1" applyAlignment="1" applyProtection="1">
      <alignment horizontal="left" vertical="center"/>
    </xf>
    <xf numFmtId="0" fontId="29" fillId="0" borderId="87" xfId="0" applyFont="1" applyBorder="1" applyAlignment="1" applyProtection="1">
      <alignment horizontal="left" vertical="center" wrapText="1"/>
    </xf>
    <xf numFmtId="0" fontId="29" fillId="0" borderId="90" xfId="0" applyFont="1" applyBorder="1" applyAlignment="1" applyProtection="1">
      <alignment horizontal="left" vertical="center" wrapText="1"/>
    </xf>
    <xf numFmtId="0" fontId="29" fillId="0" borderId="86" xfId="0" applyFont="1" applyBorder="1" applyAlignment="1" applyProtection="1">
      <alignment horizontal="left" vertical="center" wrapText="1"/>
    </xf>
    <xf numFmtId="0" fontId="29" fillId="3" borderId="96" xfId="0" applyFont="1" applyFill="1" applyBorder="1" applyAlignment="1" applyProtection="1">
      <alignment horizontal="left" vertical="center" wrapText="1"/>
    </xf>
    <xf numFmtId="0" fontId="29" fillId="3" borderId="94" xfId="0" applyFont="1" applyFill="1" applyBorder="1" applyAlignment="1" applyProtection="1">
      <alignment horizontal="left" vertical="center" wrapText="1"/>
    </xf>
    <xf numFmtId="0" fontId="29" fillId="3" borderId="97" xfId="0" applyFont="1" applyFill="1" applyBorder="1" applyAlignment="1" applyProtection="1">
      <alignment horizontal="left" vertical="center" wrapText="1"/>
    </xf>
    <xf numFmtId="0" fontId="29" fillId="3" borderId="42" xfId="0" applyFont="1" applyFill="1" applyBorder="1" applyAlignment="1" applyProtection="1">
      <alignment horizontal="center" vertical="center" wrapText="1"/>
    </xf>
    <xf numFmtId="0" fontId="29" fillId="3" borderId="62" xfId="0" applyFont="1" applyFill="1" applyBorder="1" applyAlignment="1" applyProtection="1">
      <alignment horizontal="center" vertical="center" wrapText="1"/>
    </xf>
    <xf numFmtId="0" fontId="0" fillId="3" borderId="87" xfId="0" applyFill="1" applyBorder="1" applyAlignment="1" applyProtection="1">
      <alignment horizontal="left" vertical="center" wrapText="1"/>
    </xf>
    <xf numFmtId="0" fontId="0" fillId="3" borderId="86" xfId="0" applyFill="1" applyBorder="1" applyAlignment="1" applyProtection="1">
      <alignment horizontal="left" vertical="center"/>
    </xf>
    <xf numFmtId="0" fontId="29" fillId="3" borderId="98" xfId="0" applyFont="1" applyFill="1" applyBorder="1" applyAlignment="1" applyProtection="1">
      <alignment horizontal="left" vertical="center" wrapText="1"/>
    </xf>
    <xf numFmtId="0" fontId="29" fillId="3" borderId="95" xfId="0" applyFont="1" applyFill="1" applyBorder="1" applyAlignment="1" applyProtection="1">
      <alignment horizontal="left" vertical="center" wrapText="1"/>
    </xf>
    <xf numFmtId="0" fontId="29" fillId="3" borderId="90" xfId="0" applyFont="1" applyFill="1" applyBorder="1" applyAlignment="1" applyProtection="1">
      <alignment horizontal="left" vertical="center"/>
    </xf>
    <xf numFmtId="0" fontId="29" fillId="3" borderId="75" xfId="0" applyFont="1" applyFill="1" applyBorder="1" applyAlignment="1" applyProtection="1">
      <alignment horizontal="left" vertical="center" wrapText="1"/>
    </xf>
    <xf numFmtId="0" fontId="29" fillId="3" borderId="90" xfId="0" applyFont="1" applyFill="1" applyBorder="1" applyAlignment="1" applyProtection="1">
      <alignment horizontal="left" vertical="center" wrapText="1"/>
    </xf>
    <xf numFmtId="0" fontId="29" fillId="3" borderId="95" xfId="0" applyFont="1" applyFill="1" applyBorder="1" applyAlignment="1" applyProtection="1">
      <alignment horizontal="left" vertical="center" shrinkToFit="1"/>
    </xf>
    <xf numFmtId="0" fontId="29" fillId="3" borderId="90" xfId="0" applyFont="1" applyFill="1" applyBorder="1" applyAlignment="1" applyProtection="1">
      <alignment horizontal="left" vertical="center" shrinkToFit="1"/>
    </xf>
    <xf numFmtId="0" fontId="29" fillId="3" borderId="95" xfId="0" applyFont="1" applyFill="1" applyBorder="1" applyAlignment="1" applyProtection="1">
      <alignment horizontal="left" vertical="center"/>
    </xf>
    <xf numFmtId="0" fontId="0" fillId="0" borderId="87" xfId="0" applyBorder="1" applyAlignment="1" applyProtection="1">
      <alignment horizontal="left" vertical="center"/>
    </xf>
    <xf numFmtId="0" fontId="0" fillId="0" borderId="90" xfId="0" applyBorder="1" applyAlignment="1" applyProtection="1">
      <alignment horizontal="left" vertical="center"/>
    </xf>
    <xf numFmtId="0" fontId="29" fillId="3" borderId="85" xfId="0" applyFont="1" applyFill="1" applyBorder="1" applyAlignment="1" applyProtection="1">
      <alignment horizontal="left" vertical="center"/>
    </xf>
    <xf numFmtId="0" fontId="29" fillId="3" borderId="93" xfId="0" applyFont="1" applyFill="1" applyBorder="1" applyAlignment="1" applyProtection="1">
      <alignment horizontal="left" vertical="center"/>
    </xf>
    <xf numFmtId="0" fontId="29" fillId="3" borderId="88" xfId="0" applyFont="1" applyFill="1" applyBorder="1" applyAlignment="1" applyProtection="1">
      <alignment horizontal="left" vertical="center"/>
    </xf>
    <xf numFmtId="0" fontId="0" fillId="7" borderId="82" xfId="0" applyFill="1" applyBorder="1" applyAlignment="1" applyProtection="1">
      <alignment horizontal="left" vertical="center"/>
    </xf>
    <xf numFmtId="0" fontId="0" fillId="7" borderId="89" xfId="0" applyFill="1" applyBorder="1" applyAlignment="1" applyProtection="1">
      <alignment horizontal="left" vertical="center"/>
    </xf>
    <xf numFmtId="0" fontId="0" fillId="7" borderId="83" xfId="0" applyFill="1" applyBorder="1" applyAlignment="1" applyProtection="1">
      <alignment horizontal="left" vertical="center"/>
    </xf>
    <xf numFmtId="0" fontId="0" fillId="7" borderId="84" xfId="0" applyFill="1" applyBorder="1" applyAlignment="1" applyProtection="1">
      <alignment horizontal="left" vertical="center"/>
    </xf>
    <xf numFmtId="0" fontId="0" fillId="0" borderId="96" xfId="0" applyBorder="1" applyAlignment="1" applyProtection="1">
      <alignment horizontal="left" vertical="center"/>
    </xf>
    <xf numFmtId="0" fontId="0" fillId="0" borderId="94" xfId="0" applyBorder="1" applyAlignment="1" applyProtection="1">
      <alignment horizontal="left" vertical="center"/>
    </xf>
    <xf numFmtId="0" fontId="0" fillId="0" borderId="97" xfId="0" applyBorder="1" applyAlignment="1" applyProtection="1">
      <alignment horizontal="left" vertical="center"/>
    </xf>
    <xf numFmtId="0" fontId="0" fillId="0" borderId="75" xfId="0" applyBorder="1" applyAlignment="1" applyProtection="1">
      <alignment horizontal="left" vertical="center"/>
    </xf>
    <xf numFmtId="0" fontId="0" fillId="0" borderId="75" xfId="0" applyBorder="1" applyAlignment="1" applyProtection="1">
      <alignment horizontal="left" vertical="center" wrapText="1"/>
    </xf>
    <xf numFmtId="0" fontId="0" fillId="0" borderId="90" xfId="0" applyBorder="1" applyAlignment="1" applyProtection="1">
      <alignment horizontal="left" vertical="center" wrapText="1"/>
    </xf>
    <xf numFmtId="0" fontId="0" fillId="0" borderId="65" xfId="0" applyBorder="1" applyAlignment="1" applyProtection="1">
      <alignment horizontal="left" vertical="center" wrapText="1" indent="3"/>
    </xf>
    <xf numFmtId="0" fontId="0" fillId="0" borderId="16" xfId="0" applyBorder="1" applyAlignment="1" applyProtection="1">
      <alignment horizontal="left" vertical="center" wrapText="1" indent="3"/>
    </xf>
    <xf numFmtId="0" fontId="0" fillId="0" borderId="63" xfId="0" applyBorder="1" applyAlignment="1" applyProtection="1">
      <alignment horizontal="left" vertical="center" wrapText="1" indent="3"/>
    </xf>
    <xf numFmtId="0" fontId="0" fillId="0" borderId="53" xfId="0"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0" fillId="6" borderId="65" xfId="0" applyFill="1" applyBorder="1" applyAlignment="1" applyProtection="1">
      <alignment horizontal="center" vertical="center"/>
    </xf>
    <xf numFmtId="0" fontId="0" fillId="6" borderId="16" xfId="0" applyFill="1" applyBorder="1" applyAlignment="1" applyProtection="1">
      <alignment horizontal="center" vertical="center"/>
    </xf>
    <xf numFmtId="0" fontId="0" fillId="6" borderId="63" xfId="0" applyFill="1" applyBorder="1" applyAlignment="1" applyProtection="1">
      <alignment horizontal="center" vertical="center"/>
    </xf>
    <xf numFmtId="0" fontId="35" fillId="6" borderId="53" xfId="0" applyFont="1" applyFill="1" applyBorder="1" applyAlignment="1" applyProtection="1">
      <alignment horizontal="left" vertical="center" wrapText="1"/>
    </xf>
    <xf numFmtId="0" fontId="35" fillId="6" borderId="94" xfId="0" applyFont="1" applyFill="1" applyBorder="1" applyAlignment="1" applyProtection="1">
      <alignment horizontal="left" vertical="center" wrapText="1"/>
    </xf>
    <xf numFmtId="0" fontId="35" fillId="6" borderId="54" xfId="0" applyFont="1" applyFill="1" applyBorder="1" applyAlignment="1" applyProtection="1">
      <alignment horizontal="left" vertical="center" wrapText="1"/>
    </xf>
    <xf numFmtId="0" fontId="0" fillId="6" borderId="110" xfId="0" applyFill="1" applyBorder="1" applyAlignment="1" applyProtection="1">
      <alignment horizontal="left" vertical="center" wrapText="1"/>
    </xf>
    <xf numFmtId="0" fontId="0" fillId="6" borderId="111" xfId="0" applyFill="1" applyBorder="1" applyAlignment="1" applyProtection="1">
      <alignment horizontal="left" vertical="center" wrapText="1"/>
    </xf>
    <xf numFmtId="0" fontId="0" fillId="6" borderId="112" xfId="0" applyFill="1" applyBorder="1" applyAlignment="1" applyProtection="1">
      <alignment horizontal="left" vertical="center" wrapText="1"/>
    </xf>
    <xf numFmtId="0" fontId="35" fillId="6" borderId="86" xfId="0" applyFont="1" applyFill="1" applyBorder="1" applyAlignment="1" applyProtection="1">
      <alignment vertical="center" wrapText="1"/>
    </xf>
    <xf numFmtId="0" fontId="0" fillId="0" borderId="75" xfId="0" applyFill="1" applyBorder="1" applyAlignment="1" applyProtection="1">
      <alignment horizontal="left" vertical="center" wrapText="1"/>
    </xf>
    <xf numFmtId="0" fontId="0" fillId="0" borderId="95" xfId="0" applyFill="1" applyBorder="1" applyAlignment="1" applyProtection="1">
      <alignment horizontal="left" vertical="center" wrapText="1"/>
    </xf>
    <xf numFmtId="0" fontId="0" fillId="0" borderId="90" xfId="0" applyFill="1" applyBorder="1" applyAlignment="1" applyProtection="1">
      <alignment horizontal="left" vertical="center" wrapText="1"/>
    </xf>
    <xf numFmtId="0" fontId="0" fillId="6" borderId="86" xfId="0" applyFill="1" applyBorder="1" applyAlignment="1" applyProtection="1">
      <alignment vertical="center" wrapText="1"/>
    </xf>
    <xf numFmtId="0" fontId="0" fillId="6" borderId="86" xfId="0" applyFill="1" applyBorder="1" applyAlignment="1" applyProtection="1">
      <alignment horizontal="left" vertical="center" wrapText="1"/>
    </xf>
    <xf numFmtId="0" fontId="0" fillId="6" borderId="35" xfId="0" applyFill="1" applyBorder="1" applyAlignment="1">
      <alignment horizontal="center" vertical="center"/>
    </xf>
    <xf numFmtId="0" fontId="0" fillId="6" borderId="29" xfId="0" applyFill="1" applyBorder="1" applyAlignment="1">
      <alignment horizontal="center" vertical="center"/>
    </xf>
    <xf numFmtId="0" fontId="0" fillId="6" borderId="47" xfId="0" applyFill="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6" borderId="50" xfId="0" applyFill="1" applyBorder="1" applyAlignment="1">
      <alignment horizontal="center" vertical="center"/>
    </xf>
    <xf numFmtId="0" fontId="0" fillId="0" borderId="11" xfId="0" applyBorder="1" applyAlignment="1" applyProtection="1">
      <alignment vertical="center"/>
    </xf>
    <xf numFmtId="0" fontId="34" fillId="6" borderId="0" xfId="0" applyFont="1" applyFill="1" applyAlignment="1">
      <alignment horizontal="center" vertical="center" shrinkToFit="1"/>
    </xf>
    <xf numFmtId="0" fontId="0" fillId="4" borderId="46" xfId="0" applyFill="1" applyBorder="1" applyAlignment="1">
      <alignment horizontal="center" vertical="center"/>
    </xf>
    <xf numFmtId="0" fontId="0" fillId="0" borderId="46" xfId="0" applyBorder="1" applyAlignment="1">
      <alignment horizontal="left" vertical="center" shrinkToFit="1"/>
    </xf>
    <xf numFmtId="0" fontId="0" fillId="0" borderId="60" xfId="0" applyBorder="1" applyAlignment="1" applyProtection="1">
      <alignment horizontal="left" vertical="center"/>
    </xf>
    <xf numFmtId="0" fontId="0" fillId="0" borderId="57" xfId="0" applyBorder="1" applyAlignment="1" applyProtection="1">
      <alignment horizontal="left" vertical="center"/>
    </xf>
    <xf numFmtId="0" fontId="0" fillId="0" borderId="58" xfId="0" applyBorder="1" applyAlignment="1" applyProtection="1">
      <alignment horizontal="left" vertical="center"/>
    </xf>
    <xf numFmtId="0" fontId="0" fillId="4" borderId="10" xfId="0" applyFill="1" applyBorder="1" applyAlignment="1" applyProtection="1">
      <alignment horizontal="center" vertical="center"/>
    </xf>
    <xf numFmtId="0" fontId="0" fillId="0" borderId="46" xfId="0" applyFill="1" applyBorder="1" applyAlignment="1">
      <alignment horizontal="left" vertical="center" shrinkToFit="1"/>
    </xf>
    <xf numFmtId="0" fontId="0" fillId="0" borderId="75" xfId="0" applyFill="1" applyBorder="1" applyAlignment="1">
      <alignment horizontal="left" vertical="center" shrinkToFit="1"/>
    </xf>
    <xf numFmtId="0" fontId="0" fillId="0" borderId="57" xfId="0" applyFill="1" applyBorder="1" applyAlignment="1">
      <alignment horizontal="left" vertical="center" shrinkToFit="1"/>
    </xf>
    <xf numFmtId="0" fontId="0" fillId="0" borderId="61" xfId="0" applyFill="1" applyBorder="1" applyAlignment="1">
      <alignment horizontal="left" vertical="center" shrinkToFit="1"/>
    </xf>
    <xf numFmtId="0" fontId="0" fillId="4" borderId="75" xfId="0" applyFill="1" applyBorder="1" applyAlignment="1">
      <alignment horizontal="center" vertical="center" shrinkToFit="1"/>
    </xf>
    <xf numFmtId="0" fontId="0" fillId="4" borderId="61" xfId="0" applyFill="1" applyBorder="1" applyAlignment="1">
      <alignment horizontal="center" vertical="center" shrinkToFit="1"/>
    </xf>
    <xf numFmtId="0" fontId="0" fillId="3" borderId="60" xfId="0" applyFont="1" applyFill="1" applyBorder="1" applyAlignment="1" applyProtection="1">
      <alignment horizontal="left" vertical="center"/>
    </xf>
    <xf numFmtId="0" fontId="0" fillId="3" borderId="57" xfId="0" applyFont="1" applyFill="1" applyBorder="1" applyAlignment="1" applyProtection="1">
      <alignment horizontal="left" vertical="center"/>
    </xf>
    <xf numFmtId="0" fontId="0" fillId="3" borderId="58" xfId="0" applyFont="1" applyFill="1" applyBorder="1" applyAlignment="1" applyProtection="1">
      <alignment horizontal="left" vertical="center"/>
    </xf>
    <xf numFmtId="0" fontId="27" fillId="6" borderId="0" xfId="6" applyNumberFormat="1" applyFont="1" applyFill="1" applyAlignment="1">
      <alignment horizontal="left" vertical="center" shrinkToFit="1"/>
    </xf>
    <xf numFmtId="0" fontId="27" fillId="6" borderId="0" xfId="6" applyFont="1" applyFill="1" applyAlignment="1">
      <alignment horizontal="left" vertical="center" shrinkToFit="1"/>
    </xf>
    <xf numFmtId="177" fontId="27" fillId="6" borderId="0" xfId="6" applyNumberFormat="1" applyFont="1" applyFill="1" applyAlignment="1">
      <alignment horizontal="left" vertical="center" wrapText="1"/>
    </xf>
    <xf numFmtId="0" fontId="27" fillId="6" borderId="0" xfId="6" applyFont="1" applyFill="1" applyAlignment="1" applyProtection="1">
      <alignment horizontal="distributed" vertical="center"/>
    </xf>
    <xf numFmtId="176" fontId="27" fillId="6" borderId="0" xfId="6" applyNumberFormat="1" applyFont="1" applyFill="1" applyAlignment="1">
      <alignment horizontal="distributed" vertical="center"/>
    </xf>
    <xf numFmtId="0" fontId="27" fillId="6" borderId="0" xfId="6" applyFont="1" applyFill="1" applyAlignment="1">
      <alignment horizontal="center" vertical="center"/>
    </xf>
    <xf numFmtId="0" fontId="27" fillId="6" borderId="0" xfId="6" applyFont="1" applyFill="1" applyAlignment="1">
      <alignment horizontal="left" vertical="top" wrapText="1"/>
    </xf>
    <xf numFmtId="0" fontId="27" fillId="6" borderId="0" xfId="6" applyFont="1" applyFill="1" applyAlignment="1">
      <alignment horizontal="left" vertical="center" indent="1" shrinkToFit="1"/>
    </xf>
    <xf numFmtId="0" fontId="17" fillId="6" borderId="46" xfId="0" applyFont="1" applyFill="1" applyBorder="1" applyAlignment="1" applyProtection="1">
      <alignment horizontal="center" vertical="center"/>
    </xf>
    <xf numFmtId="38" fontId="18" fillId="6" borderId="16" xfId="12" quotePrefix="1" applyFont="1" applyFill="1" applyBorder="1" applyAlignment="1" applyProtection="1">
      <alignment horizontal="center" wrapText="1"/>
    </xf>
    <xf numFmtId="38" fontId="18" fillId="6" borderId="1" xfId="12" quotePrefix="1" applyFont="1" applyFill="1" applyBorder="1" applyAlignment="1" applyProtection="1">
      <alignment horizontal="center" wrapText="1"/>
    </xf>
    <xf numFmtId="38" fontId="18" fillId="3" borderId="16" xfId="12" quotePrefix="1" applyFont="1" applyFill="1" applyBorder="1" applyAlignment="1" applyProtection="1">
      <alignment horizontal="center"/>
      <protection locked="0"/>
    </xf>
    <xf numFmtId="38" fontId="18" fillId="3" borderId="1" xfId="12" quotePrefix="1" applyFont="1" applyFill="1" applyBorder="1" applyAlignment="1" applyProtection="1">
      <alignment horizontal="center"/>
      <protection locked="0"/>
    </xf>
    <xf numFmtId="0" fontId="18" fillId="6" borderId="65" xfId="0" applyFont="1" applyFill="1" applyBorder="1" applyAlignment="1" applyProtection="1">
      <alignment horizontal="center" vertical="center" wrapText="1"/>
    </xf>
    <xf numFmtId="0" fontId="18" fillId="6" borderId="16" xfId="0" applyFont="1" applyFill="1" applyBorder="1" applyAlignment="1" applyProtection="1">
      <alignment horizontal="center" vertical="center" wrapText="1"/>
    </xf>
    <xf numFmtId="3" fontId="18" fillId="6" borderId="16" xfId="0" quotePrefix="1" applyNumberFormat="1" applyFont="1" applyFill="1" applyBorder="1" applyAlignment="1" applyProtection="1">
      <alignment horizontal="center"/>
    </xf>
    <xf numFmtId="3" fontId="18" fillId="6" borderId="63" xfId="0" quotePrefix="1" applyNumberFormat="1" applyFont="1" applyFill="1" applyBorder="1" applyAlignment="1" applyProtection="1">
      <alignment horizontal="center"/>
    </xf>
    <xf numFmtId="0" fontId="17" fillId="0" borderId="46" xfId="0" applyFont="1" applyBorder="1" applyAlignment="1" applyProtection="1">
      <alignment horizontal="center"/>
    </xf>
    <xf numFmtId="3" fontId="17" fillId="0" borderId="46" xfId="0" applyNumberFormat="1" applyFont="1" applyBorder="1" applyAlignment="1" applyProtection="1">
      <alignment horizontal="center"/>
    </xf>
    <xf numFmtId="38" fontId="18" fillId="6" borderId="16" xfId="12" quotePrefix="1" applyFont="1" applyFill="1" applyBorder="1" applyAlignment="1" applyProtection="1">
      <alignment horizontal="center"/>
    </xf>
    <xf numFmtId="38" fontId="18" fillId="6" borderId="1" xfId="12" quotePrefix="1" applyFont="1" applyFill="1" applyBorder="1" applyAlignment="1" applyProtection="1">
      <alignment horizontal="center"/>
    </xf>
    <xf numFmtId="3" fontId="18" fillId="3" borderId="34" xfId="0" quotePrefix="1" applyNumberFormat="1" applyFont="1" applyFill="1" applyBorder="1" applyAlignment="1" applyProtection="1">
      <alignment horizontal="center"/>
      <protection locked="0"/>
    </xf>
    <xf numFmtId="3" fontId="18" fillId="3" borderId="1" xfId="0" quotePrefix="1" applyNumberFormat="1" applyFont="1" applyFill="1" applyBorder="1" applyAlignment="1" applyProtection="1">
      <alignment horizontal="center"/>
      <protection locked="0"/>
    </xf>
    <xf numFmtId="0" fontId="45" fillId="6" borderId="35" xfId="0" applyFont="1" applyFill="1" applyBorder="1" applyAlignment="1" applyProtection="1">
      <alignment horizontal="left" vertical="top" wrapText="1"/>
    </xf>
    <xf numFmtId="0" fontId="45" fillId="6" borderId="47" xfId="0" applyFont="1" applyFill="1" applyBorder="1" applyAlignment="1" applyProtection="1">
      <alignment horizontal="left" vertical="top" wrapText="1"/>
    </xf>
    <xf numFmtId="0" fontId="45" fillId="6" borderId="51" xfId="0" applyFont="1" applyFill="1" applyBorder="1" applyAlignment="1" applyProtection="1">
      <alignment horizontal="left" vertical="top" wrapText="1"/>
    </xf>
    <xf numFmtId="0" fontId="45" fillId="6" borderId="43" xfId="0" applyFont="1" applyFill="1" applyBorder="1" applyAlignment="1" applyProtection="1">
      <alignment horizontal="left" vertical="top" wrapText="1"/>
    </xf>
    <xf numFmtId="0" fontId="45" fillId="6" borderId="48" xfId="0" applyFont="1" applyFill="1" applyBorder="1" applyAlignment="1" applyProtection="1">
      <alignment horizontal="left" vertical="top" wrapText="1"/>
    </xf>
    <xf numFmtId="0" fontId="45" fillId="6" borderId="50" xfId="0" applyFont="1" applyFill="1" applyBorder="1" applyAlignment="1" applyProtection="1">
      <alignment horizontal="left" vertical="top" wrapText="1"/>
    </xf>
    <xf numFmtId="38" fontId="18" fillId="3" borderId="34" xfId="12" quotePrefix="1" applyFont="1" applyFill="1" applyBorder="1" applyAlignment="1" applyProtection="1">
      <alignment horizontal="center"/>
      <protection locked="0"/>
    </xf>
    <xf numFmtId="0" fontId="18" fillId="6" borderId="18" xfId="0" applyFont="1" applyFill="1" applyBorder="1" applyAlignment="1" applyProtection="1">
      <alignment horizontal="center" vertical="center"/>
    </xf>
    <xf numFmtId="0" fontId="18" fillId="6" borderId="19" xfId="0" applyFont="1" applyFill="1" applyBorder="1" applyAlignment="1" applyProtection="1">
      <alignment horizontal="center" vertical="center"/>
    </xf>
    <xf numFmtId="0" fontId="18" fillId="6" borderId="20" xfId="0" applyFont="1" applyFill="1" applyBorder="1" applyAlignment="1" applyProtection="1">
      <alignment horizontal="center" vertical="center"/>
    </xf>
    <xf numFmtId="0" fontId="24" fillId="6" borderId="22" xfId="0" applyFont="1" applyFill="1" applyBorder="1" applyAlignment="1" applyProtection="1">
      <alignment horizontal="center" vertical="center"/>
    </xf>
    <xf numFmtId="0" fontId="24" fillId="6" borderId="23" xfId="0" applyFont="1" applyFill="1" applyBorder="1" applyAlignment="1" applyProtection="1">
      <alignment horizontal="center" vertical="center"/>
    </xf>
    <xf numFmtId="0" fontId="24" fillId="6" borderId="24" xfId="0" applyFont="1" applyFill="1" applyBorder="1" applyAlignment="1" applyProtection="1">
      <alignment horizontal="center" vertical="center"/>
    </xf>
    <xf numFmtId="0" fontId="24" fillId="6" borderId="22" xfId="0" applyFont="1" applyFill="1" applyBorder="1" applyAlignment="1" applyProtection="1">
      <alignment vertical="center" shrinkToFit="1"/>
    </xf>
    <xf numFmtId="0" fontId="24" fillId="6" borderId="23" xfId="0" applyFont="1" applyFill="1" applyBorder="1" applyAlignment="1" applyProtection="1">
      <alignment vertical="center" shrinkToFit="1"/>
    </xf>
    <xf numFmtId="0" fontId="24" fillId="6" borderId="24" xfId="0" applyFont="1" applyFill="1" applyBorder="1" applyAlignment="1" applyProtection="1">
      <alignment vertical="center" shrinkToFit="1"/>
    </xf>
    <xf numFmtId="0" fontId="24" fillId="6" borderId="26" xfId="0" applyFont="1" applyFill="1" applyBorder="1" applyAlignment="1" applyProtection="1">
      <alignment vertical="center"/>
    </xf>
    <xf numFmtId="0" fontId="24" fillId="6" borderId="27" xfId="0" applyFont="1" applyFill="1" applyBorder="1" applyAlignment="1" applyProtection="1">
      <alignment vertical="center"/>
    </xf>
    <xf numFmtId="0" fontId="24" fillId="6" borderId="28" xfId="0" applyFont="1" applyFill="1" applyBorder="1" applyAlignment="1" applyProtection="1">
      <alignment vertical="center"/>
    </xf>
    <xf numFmtId="3" fontId="18" fillId="6" borderId="3" xfId="0" quotePrefix="1" applyNumberFormat="1" applyFont="1" applyFill="1" applyBorder="1" applyAlignment="1" applyProtection="1">
      <alignment horizontal="center" vertical="center"/>
    </xf>
    <xf numFmtId="3" fontId="18" fillId="6" borderId="51" xfId="0" quotePrefix="1" applyNumberFormat="1" applyFont="1" applyFill="1" applyBorder="1" applyAlignment="1" applyProtection="1">
      <alignment horizontal="center" vertical="center"/>
    </xf>
    <xf numFmtId="3" fontId="18" fillId="6" borderId="36" xfId="0" quotePrefix="1" applyNumberFormat="1" applyFont="1" applyFill="1" applyBorder="1" applyAlignment="1" applyProtection="1">
      <alignment horizontal="center" vertical="center"/>
    </xf>
    <xf numFmtId="3" fontId="18" fillId="6" borderId="16" xfId="0" quotePrefix="1" applyNumberFormat="1" applyFont="1" applyFill="1" applyBorder="1" applyAlignment="1" applyProtection="1">
      <alignment horizontal="center" vertical="center"/>
    </xf>
    <xf numFmtId="3" fontId="18" fillId="6" borderId="17" xfId="0" quotePrefix="1" applyNumberFormat="1" applyFont="1" applyFill="1" applyBorder="1" applyAlignment="1" applyProtection="1">
      <alignment horizontal="center" vertical="center"/>
    </xf>
    <xf numFmtId="38" fontId="18" fillId="3" borderId="17" xfId="12" quotePrefix="1" applyFont="1" applyFill="1" applyBorder="1" applyAlignment="1" applyProtection="1">
      <alignment horizontal="center"/>
      <protection locked="0"/>
    </xf>
    <xf numFmtId="0" fontId="18" fillId="3" borderId="34" xfId="0" applyFont="1" applyFill="1" applyBorder="1" applyAlignment="1" applyProtection="1">
      <alignment vertical="center"/>
      <protection locked="0"/>
    </xf>
    <xf numFmtId="0" fontId="18" fillId="3" borderId="38" xfId="0" applyFont="1" applyFill="1" applyBorder="1" applyAlignment="1" applyProtection="1">
      <alignment vertical="center"/>
      <protection locked="0"/>
    </xf>
    <xf numFmtId="3" fontId="18" fillId="3" borderId="16" xfId="0" quotePrefix="1" applyNumberFormat="1" applyFont="1" applyFill="1" applyBorder="1" applyAlignment="1" applyProtection="1">
      <alignment horizontal="center"/>
      <protection locked="0"/>
    </xf>
    <xf numFmtId="3" fontId="18" fillId="3" borderId="17" xfId="0" quotePrefix="1" applyNumberFormat="1" applyFont="1" applyFill="1" applyBorder="1" applyAlignment="1" applyProtection="1">
      <alignment horizontal="center"/>
      <protection locked="0"/>
    </xf>
    <xf numFmtId="0" fontId="19" fillId="6" borderId="0" xfId="0" applyFont="1" applyFill="1" applyAlignment="1" applyProtection="1">
      <alignment horizontal="center" vertical="center"/>
    </xf>
    <xf numFmtId="0" fontId="18" fillId="6" borderId="15" xfId="0" applyFont="1" applyFill="1" applyBorder="1" applyAlignment="1" applyProtection="1">
      <alignment horizontal="center" vertical="center" wrapText="1"/>
    </xf>
    <xf numFmtId="0" fontId="18" fillId="6" borderId="1" xfId="0" applyFont="1" applyFill="1" applyBorder="1" applyAlignment="1" applyProtection="1">
      <alignment horizontal="center" vertical="center" wrapText="1"/>
    </xf>
    <xf numFmtId="0" fontId="24" fillId="6" borderId="15" xfId="0" applyFont="1" applyFill="1" applyBorder="1" applyAlignment="1" applyProtection="1">
      <alignment horizontal="center" vertical="center" wrapText="1"/>
    </xf>
    <xf numFmtId="0" fontId="24" fillId="6" borderId="16" xfId="0" applyFont="1" applyFill="1" applyBorder="1" applyAlignment="1" applyProtection="1">
      <alignment horizontal="center" vertical="center" wrapText="1"/>
    </xf>
    <xf numFmtId="0" fontId="18" fillId="6" borderId="49" xfId="0" applyFont="1" applyFill="1" applyBorder="1" applyAlignment="1" applyProtection="1">
      <alignment horizontal="left" vertical="center" shrinkToFit="1"/>
    </xf>
    <xf numFmtId="0" fontId="18" fillId="6" borderId="95" xfId="0" applyFont="1" applyFill="1" applyBorder="1" applyAlignment="1" applyProtection="1">
      <alignment horizontal="left" vertical="center" shrinkToFit="1"/>
    </xf>
    <xf numFmtId="0" fontId="18" fillId="6" borderId="32" xfId="0" applyFont="1" applyFill="1" applyBorder="1" applyAlignment="1" applyProtection="1">
      <alignment horizontal="left" vertical="center" shrinkToFit="1"/>
    </xf>
    <xf numFmtId="3" fontId="18" fillId="6" borderId="35" xfId="0" quotePrefix="1" applyNumberFormat="1" applyFont="1" applyFill="1" applyBorder="1" applyAlignment="1" applyProtection="1">
      <alignment horizontal="center" vertical="center"/>
    </xf>
    <xf numFmtId="0" fontId="18" fillId="6" borderId="65"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49" xfId="0" applyFont="1" applyFill="1" applyBorder="1" applyAlignment="1">
      <alignment horizontal="left" vertical="center" shrinkToFit="1"/>
    </xf>
    <xf numFmtId="0" fontId="18" fillId="6" borderId="95" xfId="0" applyFont="1" applyFill="1" applyBorder="1" applyAlignment="1">
      <alignment horizontal="left" vertical="center" shrinkToFit="1"/>
    </xf>
    <xf numFmtId="0" fontId="19" fillId="6" borderId="0" xfId="0" applyFont="1" applyFill="1" applyAlignment="1">
      <alignment horizontal="center" vertical="center"/>
    </xf>
    <xf numFmtId="0" fontId="18" fillId="6" borderId="34"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6" borderId="65" xfId="0" applyFont="1" applyFill="1" applyBorder="1" applyAlignment="1">
      <alignment horizontal="center" vertical="center"/>
    </xf>
    <xf numFmtId="0" fontId="18" fillId="6" borderId="16" xfId="0" applyFont="1" applyFill="1" applyBorder="1" applyAlignment="1">
      <alignment horizontal="center" vertical="center"/>
    </xf>
    <xf numFmtId="180" fontId="49" fillId="6" borderId="70" xfId="4" applyNumberFormat="1" applyFont="1" applyFill="1" applyBorder="1" applyAlignment="1" applyProtection="1">
      <alignment horizontal="center" vertical="center" wrapText="1"/>
    </xf>
    <xf numFmtId="180" fontId="49" fillId="6" borderId="73" xfId="4" applyNumberFormat="1" applyFont="1" applyFill="1" applyBorder="1" applyAlignment="1" applyProtection="1">
      <alignment horizontal="center" vertical="center" wrapText="1"/>
    </xf>
    <xf numFmtId="180" fontId="49" fillId="6" borderId="71" xfId="4" applyNumberFormat="1" applyFont="1" applyFill="1" applyBorder="1" applyAlignment="1" applyProtection="1">
      <alignment horizontal="center" vertical="center" wrapText="1"/>
    </xf>
    <xf numFmtId="0" fontId="17" fillId="6" borderId="53" xfId="4" applyFont="1" applyFill="1" applyBorder="1" applyAlignment="1" applyProtection="1">
      <alignment horizontal="center" vertical="center"/>
    </xf>
    <xf numFmtId="0" fontId="17" fillId="6" borderId="52" xfId="4" applyFont="1" applyFill="1" applyBorder="1" applyAlignment="1" applyProtection="1">
      <alignment horizontal="center" vertical="center"/>
    </xf>
    <xf numFmtId="0" fontId="17" fillId="6" borderId="54" xfId="4" applyFont="1" applyFill="1" applyBorder="1" applyAlignment="1" applyProtection="1">
      <alignment horizontal="center" vertical="center"/>
    </xf>
    <xf numFmtId="0" fontId="17" fillId="6" borderId="55" xfId="4" applyFont="1" applyFill="1" applyBorder="1" applyAlignment="1" applyProtection="1">
      <alignment horizontal="center" vertical="center"/>
    </xf>
    <xf numFmtId="0" fontId="17" fillId="6" borderId="49" xfId="4" applyFont="1" applyFill="1" applyBorder="1" applyAlignment="1" applyProtection="1">
      <alignment horizontal="center" vertical="center"/>
    </xf>
    <xf numFmtId="0" fontId="17" fillId="6" borderId="56" xfId="4" applyFont="1" applyFill="1" applyBorder="1" applyAlignment="1" applyProtection="1">
      <alignment horizontal="center" vertical="center"/>
    </xf>
    <xf numFmtId="0" fontId="19" fillId="6" borderId="0" xfId="4" applyFont="1" applyFill="1" applyAlignment="1" applyProtection="1">
      <alignment horizontal="center" vertical="center"/>
    </xf>
    <xf numFmtId="0" fontId="19" fillId="6" borderId="0" xfId="4" applyFont="1" applyFill="1" applyAlignment="1" applyProtection="1">
      <alignment vertical="center"/>
    </xf>
    <xf numFmtId="0" fontId="49" fillId="0" borderId="68" xfId="4" applyFont="1" applyFill="1" applyBorder="1" applyAlignment="1" applyProtection="1">
      <alignment horizontal="left" vertical="center" wrapText="1"/>
    </xf>
    <xf numFmtId="0" fontId="49" fillId="0" borderId="69" xfId="4" applyFont="1" applyFill="1" applyBorder="1" applyAlignment="1" applyProtection="1">
      <alignment horizontal="left" vertical="center" wrapText="1"/>
    </xf>
    <xf numFmtId="0" fontId="49" fillId="0" borderId="70" xfId="4" applyFont="1" applyFill="1" applyBorder="1" applyAlignment="1" applyProtection="1">
      <alignment horizontal="left" vertical="center" wrapText="1"/>
    </xf>
    <xf numFmtId="0" fontId="49" fillId="0" borderId="71" xfId="4" applyFont="1" applyFill="1" applyBorder="1" applyAlignment="1" applyProtection="1">
      <alignment horizontal="left" vertical="center" wrapText="1"/>
    </xf>
    <xf numFmtId="0" fontId="49" fillId="6" borderId="68" xfId="4" applyFont="1" applyFill="1" applyBorder="1" applyAlignment="1" applyProtection="1">
      <alignment horizontal="left" vertical="center" wrapText="1"/>
    </xf>
    <xf numFmtId="0" fontId="49" fillId="6" borderId="72" xfId="4" applyFont="1" applyFill="1" applyBorder="1" applyAlignment="1" applyProtection="1">
      <alignment horizontal="left" vertical="center" wrapText="1"/>
    </xf>
    <xf numFmtId="0" fontId="49" fillId="6" borderId="69" xfId="4" applyFont="1" applyFill="1" applyBorder="1" applyAlignment="1" applyProtection="1">
      <alignment horizontal="left" vertical="center" wrapText="1"/>
    </xf>
    <xf numFmtId="0" fontId="49" fillId="6" borderId="70" xfId="4" applyFont="1" applyFill="1" applyBorder="1" applyAlignment="1" applyProtection="1">
      <alignment horizontal="left" vertical="center" wrapText="1"/>
    </xf>
    <xf numFmtId="0" fontId="49" fillId="6" borderId="73" xfId="4" applyFont="1" applyFill="1" applyBorder="1" applyAlignment="1" applyProtection="1">
      <alignment horizontal="left" vertical="center" wrapText="1"/>
    </xf>
    <xf numFmtId="0" fontId="49" fillId="6" borderId="71" xfId="4" applyFont="1" applyFill="1" applyBorder="1" applyAlignment="1" applyProtection="1">
      <alignment horizontal="left" vertical="center" wrapText="1"/>
    </xf>
    <xf numFmtId="180" fontId="49" fillId="6" borderId="68" xfId="4" applyNumberFormat="1" applyFont="1" applyFill="1" applyBorder="1" applyAlignment="1" applyProtection="1">
      <alignment horizontal="center" vertical="center" wrapText="1"/>
    </xf>
    <xf numFmtId="180" fontId="49" fillId="6" borderId="72" xfId="4" applyNumberFormat="1" applyFont="1" applyFill="1" applyBorder="1" applyAlignment="1" applyProtection="1">
      <alignment horizontal="center" vertical="center" wrapText="1"/>
    </xf>
    <xf numFmtId="180" fontId="49" fillId="6" borderId="69" xfId="4" applyNumberFormat="1" applyFont="1" applyFill="1" applyBorder="1" applyAlignment="1" applyProtection="1">
      <alignment horizontal="center" vertical="center" wrapText="1"/>
    </xf>
    <xf numFmtId="0" fontId="17" fillId="0" borderId="31" xfId="4" applyFont="1" applyBorder="1" applyAlignment="1" applyProtection="1">
      <alignment horizontal="center" vertical="center" wrapText="1"/>
    </xf>
    <xf numFmtId="38" fontId="17" fillId="6" borderId="31" xfId="4" applyNumberFormat="1" applyFont="1" applyFill="1" applyBorder="1" applyAlignment="1" applyProtection="1">
      <alignment horizontal="center" vertical="center" wrapText="1"/>
    </xf>
    <xf numFmtId="0" fontId="17" fillId="6" borderId="31" xfId="4" applyFont="1" applyFill="1" applyBorder="1" applyAlignment="1" applyProtection="1">
      <alignment horizontal="center" vertical="center" wrapText="1"/>
    </xf>
    <xf numFmtId="0" fontId="17" fillId="6" borderId="31" xfId="4" applyFont="1" applyFill="1" applyBorder="1" applyAlignment="1" applyProtection="1">
      <alignment horizontal="center" vertical="center"/>
    </xf>
    <xf numFmtId="0" fontId="18" fillId="6" borderId="2" xfId="0" applyFont="1" applyFill="1" applyBorder="1" applyAlignment="1" applyProtection="1">
      <alignment horizontal="left" vertical="center" shrinkToFit="1"/>
    </xf>
    <xf numFmtId="0" fontId="17" fillId="0" borderId="30" xfId="4" applyFont="1" applyBorder="1" applyAlignment="1" applyProtection="1">
      <alignment horizontal="center" vertical="center" wrapText="1"/>
    </xf>
    <xf numFmtId="0" fontId="17" fillId="0" borderId="30" xfId="4" applyFont="1" applyBorder="1" applyAlignment="1" applyProtection="1">
      <alignment horizontal="right" vertical="center" wrapText="1"/>
    </xf>
    <xf numFmtId="0" fontId="17" fillId="0" borderId="30" xfId="4" applyFont="1" applyBorder="1" applyAlignment="1" applyProtection="1">
      <alignment horizontal="center" vertical="center"/>
    </xf>
    <xf numFmtId="0" fontId="54" fillId="9" borderId="75" xfId="18" applyFont="1" applyFill="1" applyBorder="1" applyAlignment="1" applyProtection="1">
      <alignment horizontal="left" vertical="center"/>
      <protection locked="0"/>
    </xf>
    <xf numFmtId="0" fontId="54" fillId="9" borderId="95" xfId="18" applyFont="1" applyFill="1" applyBorder="1" applyAlignment="1" applyProtection="1">
      <alignment horizontal="left" vertical="center"/>
      <protection locked="0"/>
    </xf>
    <xf numFmtId="0" fontId="54" fillId="9" borderId="90" xfId="18" applyFont="1" applyFill="1" applyBorder="1" applyAlignment="1" applyProtection="1">
      <alignment horizontal="left" vertical="center"/>
      <protection locked="0"/>
    </xf>
    <xf numFmtId="0" fontId="30" fillId="0" borderId="0" xfId="18" applyFont="1" applyFill="1" applyAlignment="1">
      <alignment horizontal="left" vertical="center" indent="8"/>
    </xf>
    <xf numFmtId="0" fontId="30" fillId="0" borderId="0" xfId="18" applyFont="1" applyAlignment="1">
      <alignment horizontal="right" wrapText="1"/>
    </xf>
    <xf numFmtId="0" fontId="30" fillId="0" borderId="43" xfId="18" applyFont="1" applyBorder="1" applyAlignment="1">
      <alignment horizontal="right" wrapText="1"/>
    </xf>
    <xf numFmtId="0" fontId="54" fillId="9" borderId="75" xfId="18" applyFont="1" applyFill="1" applyBorder="1" applyAlignment="1" applyProtection="1">
      <alignment horizontal="left" vertical="center"/>
    </xf>
    <xf numFmtId="0" fontId="54" fillId="9" borderId="95" xfId="18" applyFont="1" applyFill="1" applyBorder="1" applyAlignment="1" applyProtection="1">
      <alignment horizontal="left" vertical="center"/>
    </xf>
    <xf numFmtId="0" fontId="54" fillId="9" borderId="90" xfId="18" applyFont="1" applyFill="1" applyBorder="1" applyAlignment="1" applyProtection="1">
      <alignment horizontal="left" vertical="center"/>
    </xf>
    <xf numFmtId="0" fontId="30" fillId="10" borderId="75" xfId="18" applyFont="1" applyFill="1" applyBorder="1" applyAlignment="1" applyProtection="1">
      <alignment vertical="center" wrapText="1"/>
      <protection locked="0"/>
    </xf>
    <xf numFmtId="0" fontId="30" fillId="10" borderId="90" xfId="18" applyFont="1" applyFill="1" applyBorder="1" applyAlignment="1" applyProtection="1">
      <alignment vertical="center" wrapText="1"/>
      <protection locked="0"/>
    </xf>
    <xf numFmtId="0" fontId="54" fillId="9" borderId="75" xfId="18" applyFont="1" applyFill="1" applyBorder="1" applyAlignment="1" applyProtection="1">
      <alignment horizontal="left" vertical="center" wrapText="1"/>
      <protection locked="0"/>
    </xf>
    <xf numFmtId="0" fontId="54" fillId="9" borderId="95" xfId="18" applyFont="1" applyFill="1" applyBorder="1" applyAlignment="1" applyProtection="1">
      <alignment horizontal="left" vertical="center" wrapText="1"/>
      <protection locked="0"/>
    </xf>
    <xf numFmtId="0" fontId="54" fillId="9" borderId="90" xfId="18" applyFont="1" applyFill="1" applyBorder="1" applyAlignment="1" applyProtection="1">
      <alignment horizontal="left" vertical="center" wrapText="1"/>
      <protection locked="0"/>
    </xf>
    <xf numFmtId="0" fontId="30" fillId="0" borderId="0" xfId="18" applyFont="1" applyAlignment="1">
      <alignment horizontal="right" vertical="center" wrapText="1"/>
    </xf>
    <xf numFmtId="0" fontId="30" fillId="0" borderId="43" xfId="18" applyFont="1" applyBorder="1" applyAlignment="1">
      <alignment horizontal="right" vertical="center" wrapText="1"/>
    </xf>
    <xf numFmtId="0" fontId="30" fillId="0" borderId="75" xfId="18" applyFont="1" applyBorder="1" applyAlignment="1">
      <alignment horizontal="left" vertical="center" wrapText="1"/>
    </xf>
    <xf numFmtId="0" fontId="30" fillId="0" borderId="95" xfId="18" applyFont="1" applyBorder="1" applyAlignment="1">
      <alignment horizontal="left" vertical="center" wrapText="1"/>
    </xf>
    <xf numFmtId="0" fontId="30" fillId="0" borderId="90" xfId="18" applyFont="1" applyBorder="1" applyAlignment="1">
      <alignment horizontal="left" vertical="center" wrapText="1"/>
    </xf>
    <xf numFmtId="0" fontId="54" fillId="0" borderId="75" xfId="18" applyFont="1" applyBorder="1" applyAlignment="1">
      <alignment horizontal="left" vertical="center" wrapText="1"/>
    </xf>
    <xf numFmtId="0" fontId="54" fillId="0" borderId="95" xfId="18" applyFont="1" applyBorder="1" applyAlignment="1">
      <alignment horizontal="left" vertical="center" wrapText="1"/>
    </xf>
    <xf numFmtId="0" fontId="54" fillId="0" borderId="90" xfId="18" applyFont="1" applyBorder="1" applyAlignment="1">
      <alignment horizontal="left" vertical="center" wrapText="1"/>
    </xf>
    <xf numFmtId="0" fontId="13" fillId="0" borderId="75" xfId="18" applyFont="1" applyBorder="1" applyAlignment="1">
      <alignment horizontal="left" vertical="center" wrapText="1"/>
    </xf>
    <xf numFmtId="0" fontId="13" fillId="0" borderId="95" xfId="18" applyFont="1" applyBorder="1" applyAlignment="1">
      <alignment horizontal="left" vertical="center" wrapText="1"/>
    </xf>
    <xf numFmtId="0" fontId="13" fillId="0" borderId="90" xfId="18" applyFont="1" applyBorder="1" applyAlignment="1">
      <alignment horizontal="left" vertical="center" wrapText="1"/>
    </xf>
    <xf numFmtId="0" fontId="29" fillId="0" borderId="75" xfId="18" applyFont="1" applyBorder="1" applyAlignment="1">
      <alignment horizontal="left" vertical="center" wrapText="1"/>
    </xf>
    <xf numFmtId="0" fontId="29" fillId="0" borderId="95" xfId="18" applyFont="1" applyBorder="1" applyAlignment="1">
      <alignment horizontal="left" vertical="center" wrapText="1"/>
    </xf>
    <xf numFmtId="0" fontId="29" fillId="0" borderId="90" xfId="18" applyFont="1" applyBorder="1" applyAlignment="1">
      <alignment horizontal="left" vertical="center" wrapText="1"/>
    </xf>
    <xf numFmtId="0" fontId="54" fillId="10" borderId="75" xfId="18" applyFont="1" applyFill="1" applyBorder="1" applyAlignment="1" applyProtection="1">
      <alignment vertical="center" wrapText="1"/>
      <protection locked="0"/>
    </xf>
    <xf numFmtId="0" fontId="54" fillId="10" borderId="90" xfId="18" applyFont="1" applyFill="1" applyBorder="1" applyAlignment="1" applyProtection="1">
      <alignment vertical="center" wrapText="1"/>
      <protection locked="0"/>
    </xf>
    <xf numFmtId="0" fontId="68" fillId="0" borderId="0" xfId="18" applyFont="1" applyAlignment="1">
      <alignment horizontal="left" vertical="center" wrapText="1"/>
    </xf>
    <xf numFmtId="0" fontId="68" fillId="0" borderId="43" xfId="18" applyFont="1" applyBorder="1" applyAlignment="1">
      <alignment horizontal="left" vertical="center" wrapText="1"/>
    </xf>
    <xf numFmtId="0" fontId="65" fillId="0" borderId="0" xfId="18" applyFont="1" applyAlignment="1">
      <alignment horizontal="left" vertical="center"/>
    </xf>
    <xf numFmtId="0" fontId="67" fillId="11" borderId="75" xfId="18" applyFont="1" applyFill="1" applyBorder="1" applyAlignment="1">
      <alignment horizontal="left" vertical="center"/>
    </xf>
    <xf numFmtId="0" fontId="67" fillId="11" borderId="95" xfId="18" applyFont="1" applyFill="1" applyBorder="1" applyAlignment="1">
      <alignment horizontal="left" vertical="center"/>
    </xf>
    <xf numFmtId="0" fontId="54" fillId="10" borderId="75" xfId="18" applyFont="1" applyFill="1" applyBorder="1" applyAlignment="1">
      <alignment horizontal="left" vertical="center"/>
    </xf>
    <xf numFmtId="0" fontId="54" fillId="10" borderId="95" xfId="18" applyFont="1" applyFill="1" applyBorder="1" applyAlignment="1">
      <alignment horizontal="left" vertical="center"/>
    </xf>
    <xf numFmtId="0" fontId="54" fillId="10" borderId="90" xfId="18" applyFont="1" applyFill="1" applyBorder="1" applyAlignment="1">
      <alignment horizontal="left" vertical="center"/>
    </xf>
    <xf numFmtId="0" fontId="54" fillId="9" borderId="75" xfId="18" applyFont="1" applyFill="1" applyBorder="1" applyAlignment="1">
      <alignment horizontal="left" vertical="center"/>
    </xf>
    <xf numFmtId="0" fontId="54" fillId="9" borderId="95" xfId="18" applyFont="1" applyFill="1" applyBorder="1" applyAlignment="1">
      <alignment horizontal="left" vertical="center"/>
    </xf>
    <xf numFmtId="0" fontId="54" fillId="9" borderId="90" xfId="18" applyFont="1" applyFill="1" applyBorder="1" applyAlignment="1">
      <alignment horizontal="left" vertical="center"/>
    </xf>
    <xf numFmtId="0" fontId="54" fillId="10" borderId="75" xfId="18" applyFont="1" applyFill="1" applyBorder="1" applyAlignment="1" applyProtection="1">
      <alignment horizontal="left" vertical="center" wrapText="1"/>
      <protection locked="0"/>
    </xf>
    <xf numFmtId="0" fontId="54" fillId="10" borderId="90" xfId="18" applyFont="1" applyFill="1" applyBorder="1" applyAlignment="1" applyProtection="1">
      <alignment horizontal="left" vertical="center" wrapText="1"/>
      <protection locked="0"/>
    </xf>
  </cellXfs>
  <cellStyles count="19">
    <cellStyle name="ハイパーリンク 2" xfId="9"/>
    <cellStyle name="桁区切り" xfId="12" builtinId="6"/>
    <cellStyle name="桁区切り 2" xfId="2"/>
    <cellStyle name="標準" xfId="0" builtinId="0"/>
    <cellStyle name="標準 10" xfId="13"/>
    <cellStyle name="標準 11" xfId="15"/>
    <cellStyle name="標準 12" xfId="16"/>
    <cellStyle name="標準 13" xfId="17"/>
    <cellStyle name="標準 14" xfId="18"/>
    <cellStyle name="標準 2" xfId="1"/>
    <cellStyle name="標準 2 2" xfId="14"/>
    <cellStyle name="標準 3" xfId="3"/>
    <cellStyle name="標準 4" xfId="4"/>
    <cellStyle name="標準 5" xfId="6"/>
    <cellStyle name="標準 6" xfId="7"/>
    <cellStyle name="標準 7" xfId="8"/>
    <cellStyle name="標準 8" xfId="10"/>
    <cellStyle name="標準 9" xfId="11"/>
    <cellStyle name="未定義" xfId="5"/>
  </cellStyles>
  <dxfs count="41">
    <dxf>
      <font>
        <color theme="1"/>
      </font>
    </dxf>
    <dxf>
      <font>
        <color theme="1"/>
      </font>
    </dxf>
    <dxf>
      <font>
        <color theme="1"/>
      </font>
    </dxf>
    <dxf>
      <font>
        <color theme="1"/>
      </font>
    </dxf>
    <dxf>
      <font>
        <color theme="1"/>
      </font>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s>
  <tableStyles count="0" defaultTableStyle="TableStyleMedium9" defaultPivotStyle="PivotStyleLight16"/>
  <colors>
    <mruColors>
      <color rgb="FFFFFF99"/>
      <color rgb="FFFFFFCC"/>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66676</xdr:colOff>
      <xdr:row>6</xdr:row>
      <xdr:rowOff>66675</xdr:rowOff>
    </xdr:from>
    <xdr:to>
      <xdr:col>5</xdr:col>
      <xdr:colOff>295276</xdr:colOff>
      <xdr:row>11</xdr:row>
      <xdr:rowOff>457200</xdr:rowOff>
    </xdr:to>
    <xdr:sp macro="" textlink="">
      <xdr:nvSpPr>
        <xdr:cNvPr id="3" name="右中かっこ 2"/>
        <xdr:cNvSpPr/>
      </xdr:nvSpPr>
      <xdr:spPr>
        <a:xfrm>
          <a:off x="8010526" y="1943100"/>
          <a:ext cx="228600" cy="3152775"/>
        </a:xfrm>
        <a:prstGeom prst="rightBrace">
          <a:avLst>
            <a:gd name="adj1" fmla="val 8333"/>
            <a:gd name="adj2" fmla="val 4969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14</xdr:row>
      <xdr:rowOff>28576</xdr:rowOff>
    </xdr:from>
    <xdr:to>
      <xdr:col>5</xdr:col>
      <xdr:colOff>276225</xdr:colOff>
      <xdr:row>15</xdr:row>
      <xdr:rowOff>276226</xdr:rowOff>
    </xdr:to>
    <xdr:sp macro="" textlink="">
      <xdr:nvSpPr>
        <xdr:cNvPr id="4" name="右中かっこ 3"/>
        <xdr:cNvSpPr/>
      </xdr:nvSpPr>
      <xdr:spPr>
        <a:xfrm>
          <a:off x="8001000" y="5991226"/>
          <a:ext cx="219075" cy="552450"/>
        </a:xfrm>
        <a:prstGeom prst="rightBrace">
          <a:avLst>
            <a:gd name="adj1" fmla="val 8333"/>
            <a:gd name="adj2" fmla="val 4969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31</xdr:row>
      <xdr:rowOff>76200</xdr:rowOff>
    </xdr:from>
    <xdr:to>
      <xdr:col>5</xdr:col>
      <xdr:colOff>285750</xdr:colOff>
      <xdr:row>32</xdr:row>
      <xdr:rowOff>390525</xdr:rowOff>
    </xdr:to>
    <xdr:sp macro="" textlink="">
      <xdr:nvSpPr>
        <xdr:cNvPr id="5" name="右中かっこ 4"/>
        <xdr:cNvSpPr/>
      </xdr:nvSpPr>
      <xdr:spPr>
        <a:xfrm>
          <a:off x="8010525" y="8963025"/>
          <a:ext cx="219075" cy="552450"/>
        </a:xfrm>
        <a:prstGeom prst="rightBrace">
          <a:avLst>
            <a:gd name="adj1" fmla="val 8333"/>
            <a:gd name="adj2" fmla="val 4969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85725</xdr:colOff>
      <xdr:row>20</xdr:row>
      <xdr:rowOff>85725</xdr:rowOff>
    </xdr:from>
    <xdr:to>
      <xdr:col>5</xdr:col>
      <xdr:colOff>209550</xdr:colOff>
      <xdr:row>25</xdr:row>
      <xdr:rowOff>209550</xdr:rowOff>
    </xdr:to>
    <xdr:sp macro="" textlink="">
      <xdr:nvSpPr>
        <xdr:cNvPr id="7" name="右中かっこ 6"/>
        <xdr:cNvSpPr/>
      </xdr:nvSpPr>
      <xdr:spPr>
        <a:xfrm>
          <a:off x="9258300" y="8086725"/>
          <a:ext cx="123825" cy="1647825"/>
        </a:xfrm>
        <a:prstGeom prst="rightBrace">
          <a:avLst>
            <a:gd name="adj1" fmla="val 8333"/>
            <a:gd name="adj2" fmla="val 4969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199353</xdr:colOff>
      <xdr:row>0</xdr:row>
      <xdr:rowOff>120047</xdr:rowOff>
    </xdr:from>
    <xdr:to>
      <xdr:col>20</xdr:col>
      <xdr:colOff>453352</xdr:colOff>
      <xdr:row>8</xdr:row>
      <xdr:rowOff>223631</xdr:rowOff>
    </xdr:to>
    <xdr:sp macro="" textlink="">
      <xdr:nvSpPr>
        <xdr:cNvPr id="2" name="テキスト ボックス 1"/>
        <xdr:cNvSpPr txBox="1"/>
      </xdr:nvSpPr>
      <xdr:spPr>
        <a:xfrm>
          <a:off x="7090483" y="120047"/>
          <a:ext cx="3003826" cy="1900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提出書類がそろっているか確認のうえ、チェックを付けてください。</a:t>
          </a:r>
          <a:endParaRPr kumimoji="1" lang="en-US" altLang="ja-JP" sz="1600"/>
        </a:p>
        <a:p>
          <a:r>
            <a:rPr kumimoji="1" lang="ja-JP" altLang="en-US" sz="1600"/>
            <a:t>チェック欄以外は自動入力です。</a:t>
          </a:r>
          <a:endParaRPr kumimoji="1" lang="en-US" altLang="ja-JP" sz="1600"/>
        </a:p>
        <a:p>
          <a:endParaRPr kumimoji="1" lang="en-US" altLang="ja-JP" sz="1600"/>
        </a:p>
        <a:p>
          <a:r>
            <a:rPr kumimoji="1" lang="en-US" altLang="ja-JP" sz="1600"/>
            <a:t>※</a:t>
          </a:r>
          <a:r>
            <a:rPr kumimoji="1" lang="ja-JP" altLang="en-US" sz="1600"/>
            <a:t>報告内容に応じ、不要な書類は灰色表示となります。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190499</xdr:colOff>
      <xdr:row>0</xdr:row>
      <xdr:rowOff>152400</xdr:rowOff>
    </xdr:from>
    <xdr:to>
      <xdr:col>13</xdr:col>
      <xdr:colOff>485775</xdr:colOff>
      <xdr:row>5</xdr:row>
      <xdr:rowOff>161925</xdr:rowOff>
    </xdr:to>
    <xdr:sp macro="" textlink="">
      <xdr:nvSpPr>
        <xdr:cNvPr id="2" name="テキスト ボックス 1"/>
        <xdr:cNvSpPr txBox="1"/>
      </xdr:nvSpPr>
      <xdr:spPr>
        <a:xfrm>
          <a:off x="6943724" y="152400"/>
          <a:ext cx="3038476"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423333</xdr:colOff>
      <xdr:row>1</xdr:row>
      <xdr:rowOff>1</xdr:rowOff>
    </xdr:from>
    <xdr:to>
      <xdr:col>18</xdr:col>
      <xdr:colOff>560916</xdr:colOff>
      <xdr:row>5</xdr:row>
      <xdr:rowOff>201083</xdr:rowOff>
    </xdr:to>
    <xdr:sp macro="" textlink="">
      <xdr:nvSpPr>
        <xdr:cNvPr id="2" name="テキスト ボックス 1"/>
        <xdr:cNvSpPr txBox="1"/>
      </xdr:nvSpPr>
      <xdr:spPr>
        <a:xfrm>
          <a:off x="16263408" y="238126"/>
          <a:ext cx="2880783" cy="12964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色付きのセルのみ入力をお願いします。</a:t>
          </a:r>
          <a:endParaRPr kumimoji="1" lang="en-US" altLang="ja-JP" sz="1600"/>
        </a:p>
        <a:p>
          <a:r>
            <a:rPr kumimoji="1" lang="ja-JP" altLang="en-US" sz="1600"/>
            <a:t>色付きのセル以外は自動入力です。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182218</xdr:colOff>
      <xdr:row>0</xdr:row>
      <xdr:rowOff>182217</xdr:rowOff>
    </xdr:from>
    <xdr:to>
      <xdr:col>17</xdr:col>
      <xdr:colOff>321642</xdr:colOff>
      <xdr:row>5</xdr:row>
      <xdr:rowOff>227310</xdr:rowOff>
    </xdr:to>
    <xdr:sp macro="" textlink="">
      <xdr:nvSpPr>
        <xdr:cNvPr id="2" name="テキスト ボックス 1"/>
        <xdr:cNvSpPr txBox="1"/>
      </xdr:nvSpPr>
      <xdr:spPr>
        <a:xfrm>
          <a:off x="10212457" y="182217"/>
          <a:ext cx="2889250" cy="1312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124240</xdr:colOff>
      <xdr:row>0</xdr:row>
      <xdr:rowOff>74543</xdr:rowOff>
    </xdr:from>
    <xdr:to>
      <xdr:col>14</xdr:col>
      <xdr:colOff>263663</xdr:colOff>
      <xdr:row>5</xdr:row>
      <xdr:rowOff>119636</xdr:rowOff>
    </xdr:to>
    <xdr:sp macro="" textlink="">
      <xdr:nvSpPr>
        <xdr:cNvPr id="2" name="テキスト ボックス 1"/>
        <xdr:cNvSpPr txBox="1"/>
      </xdr:nvSpPr>
      <xdr:spPr>
        <a:xfrm>
          <a:off x="12349370" y="74543"/>
          <a:ext cx="2889250" cy="1312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74544</xdr:colOff>
      <xdr:row>0</xdr:row>
      <xdr:rowOff>91109</xdr:rowOff>
    </xdr:from>
    <xdr:to>
      <xdr:col>14</xdr:col>
      <xdr:colOff>213967</xdr:colOff>
      <xdr:row>5</xdr:row>
      <xdr:rowOff>136202</xdr:rowOff>
    </xdr:to>
    <xdr:sp macro="" textlink="">
      <xdr:nvSpPr>
        <xdr:cNvPr id="2" name="テキスト ボックス 1"/>
        <xdr:cNvSpPr txBox="1"/>
      </xdr:nvSpPr>
      <xdr:spPr>
        <a:xfrm>
          <a:off x="12299674" y="91109"/>
          <a:ext cx="2889250" cy="1312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190501</xdr:colOff>
      <xdr:row>0</xdr:row>
      <xdr:rowOff>77931</xdr:rowOff>
    </xdr:from>
    <xdr:to>
      <xdr:col>23</xdr:col>
      <xdr:colOff>454604</xdr:colOff>
      <xdr:row>5</xdr:row>
      <xdr:rowOff>44161</xdr:rowOff>
    </xdr:to>
    <xdr:sp macro="" textlink="">
      <xdr:nvSpPr>
        <xdr:cNvPr id="6" name="テキスト ボックス 5"/>
        <xdr:cNvSpPr txBox="1"/>
      </xdr:nvSpPr>
      <xdr:spPr>
        <a:xfrm>
          <a:off x="7368887" y="77931"/>
          <a:ext cx="3000376"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D16"/>
  <sheetViews>
    <sheetView showGridLines="0" tabSelected="1" view="pageBreakPreview" zoomScaleNormal="90" zoomScaleSheetLayoutView="100" workbookViewId="0">
      <selection activeCell="A2" sqref="A2:D2"/>
    </sheetView>
  </sheetViews>
  <sheetFormatPr defaultRowHeight="13.5"/>
  <cols>
    <col min="1" max="1" width="27.75" style="15" customWidth="1"/>
    <col min="2" max="2" width="19.875" style="16" customWidth="1"/>
    <col min="3" max="3" width="66.5" style="16" customWidth="1"/>
    <col min="4" max="4" width="81.625" style="3" customWidth="1"/>
    <col min="5" max="16384" width="9" style="3"/>
  </cols>
  <sheetData>
    <row r="1" spans="1:4" ht="30" customHeight="1" thickBot="1">
      <c r="A1" s="299" t="s">
        <v>359</v>
      </c>
      <c r="B1" s="299"/>
      <c r="C1" s="299"/>
      <c r="D1" s="299"/>
    </row>
    <row r="2" spans="1:4" ht="57.75" customHeight="1" thickTop="1">
      <c r="A2" s="300" t="s">
        <v>360</v>
      </c>
      <c r="B2" s="301"/>
      <c r="C2" s="301"/>
      <c r="D2" s="302"/>
    </row>
    <row r="3" spans="1:4" ht="96.75" customHeight="1" thickBot="1">
      <c r="A3" s="304" t="s">
        <v>681</v>
      </c>
      <c r="B3" s="305"/>
      <c r="C3" s="305"/>
      <c r="D3" s="306"/>
    </row>
    <row r="4" spans="1:4" s="4" customFormat="1" ht="8.1" customHeight="1" thickTop="1">
      <c r="A4" s="303"/>
      <c r="B4" s="303"/>
      <c r="C4" s="303"/>
    </row>
    <row r="5" spans="1:4" s="8" customFormat="1" ht="38.25" customHeight="1">
      <c r="A5" s="5" t="s">
        <v>52</v>
      </c>
      <c r="B5" s="6" t="s">
        <v>53</v>
      </c>
      <c r="C5" s="7" t="s">
        <v>54</v>
      </c>
      <c r="D5" s="5" t="s">
        <v>113</v>
      </c>
    </row>
    <row r="6" spans="1:4" ht="54.75" customHeight="1">
      <c r="A6" s="49" t="s">
        <v>55</v>
      </c>
      <c r="B6" s="9" t="s">
        <v>56</v>
      </c>
      <c r="C6" s="10" t="s">
        <v>57</v>
      </c>
      <c r="D6" s="293" t="s">
        <v>114</v>
      </c>
    </row>
    <row r="7" spans="1:4" ht="54.75" customHeight="1">
      <c r="A7" s="49" t="s">
        <v>112</v>
      </c>
      <c r="B7" s="11" t="s">
        <v>58</v>
      </c>
      <c r="C7" s="17" t="s">
        <v>59</v>
      </c>
      <c r="D7" s="57"/>
    </row>
    <row r="8" spans="1:4" ht="54.75" customHeight="1">
      <c r="A8" s="89" t="s">
        <v>215</v>
      </c>
      <c r="B8" s="90" t="s">
        <v>216</v>
      </c>
      <c r="C8" s="91" t="s">
        <v>217</v>
      </c>
      <c r="D8" s="92"/>
    </row>
    <row r="9" spans="1:4" ht="54.75" customHeight="1">
      <c r="A9" s="50" t="s">
        <v>221</v>
      </c>
      <c r="B9" s="11" t="s">
        <v>673</v>
      </c>
      <c r="C9" s="13" t="s">
        <v>367</v>
      </c>
      <c r="D9" s="95" t="s">
        <v>115</v>
      </c>
    </row>
    <row r="10" spans="1:4" ht="54.75" customHeight="1">
      <c r="A10" s="50" t="s">
        <v>366</v>
      </c>
      <c r="B10" s="11" t="s">
        <v>56</v>
      </c>
      <c r="C10" s="13" t="s">
        <v>60</v>
      </c>
      <c r="D10" s="97"/>
    </row>
    <row r="11" spans="1:4" ht="54.75" customHeight="1">
      <c r="A11" s="50" t="s">
        <v>362</v>
      </c>
      <c r="B11" s="11" t="s">
        <v>116</v>
      </c>
      <c r="C11" s="13" t="s">
        <v>222</v>
      </c>
      <c r="D11" s="95" t="s">
        <v>368</v>
      </c>
    </row>
    <row r="12" spans="1:4" ht="54.75" customHeight="1">
      <c r="A12" s="50" t="s">
        <v>363</v>
      </c>
      <c r="B12" s="11" t="s">
        <v>61</v>
      </c>
      <c r="C12" s="13" t="s">
        <v>223</v>
      </c>
      <c r="D12" s="95" t="s">
        <v>369</v>
      </c>
    </row>
    <row r="13" spans="1:4" ht="54.75" customHeight="1">
      <c r="A13" s="93" t="s">
        <v>364</v>
      </c>
      <c r="B13" s="90" t="s">
        <v>220</v>
      </c>
      <c r="C13" s="94" t="s">
        <v>224</v>
      </c>
      <c r="D13" s="96" t="s">
        <v>370</v>
      </c>
    </row>
    <row r="14" spans="1:4" ht="54.75" customHeight="1">
      <c r="A14" s="93" t="s">
        <v>365</v>
      </c>
      <c r="B14" s="90" t="s">
        <v>220</v>
      </c>
      <c r="C14" s="94" t="s">
        <v>671</v>
      </c>
      <c r="D14" s="96" t="s">
        <v>371</v>
      </c>
    </row>
    <row r="15" spans="1:4" ht="54.75" customHeight="1">
      <c r="A15" s="50" t="s">
        <v>361</v>
      </c>
      <c r="B15" s="11" t="s">
        <v>218</v>
      </c>
      <c r="C15" s="12" t="s">
        <v>219</v>
      </c>
      <c r="D15" s="14"/>
    </row>
    <row r="16" spans="1:4" ht="54.75" customHeight="1">
      <c r="A16" s="50" t="s">
        <v>682</v>
      </c>
      <c r="B16" s="11" t="s">
        <v>319</v>
      </c>
      <c r="C16" s="12" t="s">
        <v>672</v>
      </c>
      <c r="D16" s="292" t="s">
        <v>679</v>
      </c>
    </row>
  </sheetData>
  <sheetProtection algorithmName="SHA-512" hashValue="RBOA01NPnRjJkacW08KKGvEXkkYPy6oQorrilbSDbgyDku95Cn+isW1sCHuy/x4EK+j/seC7AhgVbIM9oDkjnQ==" saltValue="0pcmCUt+zY7k/aANWP14tA==" spinCount="100000" sheet="1" objects="1" scenarios="1" selectLockedCells="1" selectUnlockedCells="1"/>
  <mergeCells count="4">
    <mergeCell ref="A1:D1"/>
    <mergeCell ref="A2:D2"/>
    <mergeCell ref="A4:C4"/>
    <mergeCell ref="A3:D3"/>
  </mergeCells>
  <phoneticPr fontId="14"/>
  <printOptions horizontalCentered="1"/>
  <pageMargins left="0.70866141732283472" right="0.70866141732283472" top="0.35433070866141736" bottom="0.35433070866141736" header="0.31496062992125984" footer="0.31496062992125984"/>
  <pageSetup paperSize="9" scale="44"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S56"/>
  <sheetViews>
    <sheetView view="pageBreakPreview" zoomScale="110" zoomScaleNormal="100" zoomScaleSheetLayoutView="110" workbookViewId="0">
      <selection activeCell="A2" sqref="A2"/>
    </sheetView>
  </sheetViews>
  <sheetFormatPr defaultRowHeight="13.5"/>
  <cols>
    <col min="1" max="1" width="11.125" style="150" customWidth="1"/>
    <col min="2" max="2" width="9" style="150"/>
    <col min="3" max="3" width="12.25" style="150" customWidth="1"/>
    <col min="4" max="19" width="3.875" style="150" customWidth="1"/>
    <col min="20" max="256" width="9" style="150"/>
    <col min="257" max="257" width="11.125" style="150" customWidth="1"/>
    <col min="258" max="258" width="9" style="150"/>
    <col min="259" max="259" width="12.25" style="150" customWidth="1"/>
    <col min="260" max="275" width="3.875" style="150" customWidth="1"/>
    <col min="276" max="512" width="9" style="150"/>
    <col min="513" max="513" width="11.125" style="150" customWidth="1"/>
    <col min="514" max="514" width="9" style="150"/>
    <col min="515" max="515" width="12.25" style="150" customWidth="1"/>
    <col min="516" max="531" width="3.875" style="150" customWidth="1"/>
    <col min="532" max="768" width="9" style="150"/>
    <col min="769" max="769" width="11.125" style="150" customWidth="1"/>
    <col min="770" max="770" width="9" style="150"/>
    <col min="771" max="771" width="12.25" style="150" customWidth="1"/>
    <col min="772" max="787" width="3.875" style="150" customWidth="1"/>
    <col min="788" max="1024" width="9" style="150"/>
    <col min="1025" max="1025" width="11.125" style="150" customWidth="1"/>
    <col min="1026" max="1026" width="9" style="150"/>
    <col min="1027" max="1027" width="12.25" style="150" customWidth="1"/>
    <col min="1028" max="1043" width="3.875" style="150" customWidth="1"/>
    <col min="1044" max="1280" width="9" style="150"/>
    <col min="1281" max="1281" width="11.125" style="150" customWidth="1"/>
    <col min="1282" max="1282" width="9" style="150"/>
    <col min="1283" max="1283" width="12.25" style="150" customWidth="1"/>
    <col min="1284" max="1299" width="3.875" style="150" customWidth="1"/>
    <col min="1300" max="1536" width="9" style="150"/>
    <col min="1537" max="1537" width="11.125" style="150" customWidth="1"/>
    <col min="1538" max="1538" width="9" style="150"/>
    <col min="1539" max="1539" width="12.25" style="150" customWidth="1"/>
    <col min="1540" max="1555" width="3.875" style="150" customWidth="1"/>
    <col min="1556" max="1792" width="9" style="150"/>
    <col min="1793" max="1793" width="11.125" style="150" customWidth="1"/>
    <col min="1794" max="1794" width="9" style="150"/>
    <col min="1795" max="1795" width="12.25" style="150" customWidth="1"/>
    <col min="1796" max="1811" width="3.875" style="150" customWidth="1"/>
    <col min="1812" max="2048" width="9" style="150"/>
    <col min="2049" max="2049" width="11.125" style="150" customWidth="1"/>
    <col min="2050" max="2050" width="9" style="150"/>
    <col min="2051" max="2051" width="12.25" style="150" customWidth="1"/>
    <col min="2052" max="2067" width="3.875" style="150" customWidth="1"/>
    <col min="2068" max="2304" width="9" style="150"/>
    <col min="2305" max="2305" width="11.125" style="150" customWidth="1"/>
    <col min="2306" max="2306" width="9" style="150"/>
    <col min="2307" max="2307" width="12.25" style="150" customWidth="1"/>
    <col min="2308" max="2323" width="3.875" style="150" customWidth="1"/>
    <col min="2324" max="2560" width="9" style="150"/>
    <col min="2561" max="2561" width="11.125" style="150" customWidth="1"/>
    <col min="2562" max="2562" width="9" style="150"/>
    <col min="2563" max="2563" width="12.25" style="150" customWidth="1"/>
    <col min="2564" max="2579" width="3.875" style="150" customWidth="1"/>
    <col min="2580" max="2816" width="9" style="150"/>
    <col min="2817" max="2817" width="11.125" style="150" customWidth="1"/>
    <col min="2818" max="2818" width="9" style="150"/>
    <col min="2819" max="2819" width="12.25" style="150" customWidth="1"/>
    <col min="2820" max="2835" width="3.875" style="150" customWidth="1"/>
    <col min="2836" max="3072" width="9" style="150"/>
    <col min="3073" max="3073" width="11.125" style="150" customWidth="1"/>
    <col min="3074" max="3074" width="9" style="150"/>
    <col min="3075" max="3075" width="12.25" style="150" customWidth="1"/>
    <col min="3076" max="3091" width="3.875" style="150" customWidth="1"/>
    <col min="3092" max="3328" width="9" style="150"/>
    <col min="3329" max="3329" width="11.125" style="150" customWidth="1"/>
    <col min="3330" max="3330" width="9" style="150"/>
    <col min="3331" max="3331" width="12.25" style="150" customWidth="1"/>
    <col min="3332" max="3347" width="3.875" style="150" customWidth="1"/>
    <col min="3348" max="3584" width="9" style="150"/>
    <col min="3585" max="3585" width="11.125" style="150" customWidth="1"/>
    <col min="3586" max="3586" width="9" style="150"/>
    <col min="3587" max="3587" width="12.25" style="150" customWidth="1"/>
    <col min="3588" max="3603" width="3.875" style="150" customWidth="1"/>
    <col min="3604" max="3840" width="9" style="150"/>
    <col min="3841" max="3841" width="11.125" style="150" customWidth="1"/>
    <col min="3842" max="3842" width="9" style="150"/>
    <col min="3843" max="3843" width="12.25" style="150" customWidth="1"/>
    <col min="3844" max="3859" width="3.875" style="150" customWidth="1"/>
    <col min="3860" max="4096" width="9" style="150"/>
    <col min="4097" max="4097" width="11.125" style="150" customWidth="1"/>
    <col min="4098" max="4098" width="9" style="150"/>
    <col min="4099" max="4099" width="12.25" style="150" customWidth="1"/>
    <col min="4100" max="4115" width="3.875" style="150" customWidth="1"/>
    <col min="4116" max="4352" width="9" style="150"/>
    <col min="4353" max="4353" width="11.125" style="150" customWidth="1"/>
    <col min="4354" max="4354" width="9" style="150"/>
    <col min="4355" max="4355" width="12.25" style="150" customWidth="1"/>
    <col min="4356" max="4371" width="3.875" style="150" customWidth="1"/>
    <col min="4372" max="4608" width="9" style="150"/>
    <col min="4609" max="4609" width="11.125" style="150" customWidth="1"/>
    <col min="4610" max="4610" width="9" style="150"/>
    <col min="4611" max="4611" width="12.25" style="150" customWidth="1"/>
    <col min="4612" max="4627" width="3.875" style="150" customWidth="1"/>
    <col min="4628" max="4864" width="9" style="150"/>
    <col min="4865" max="4865" width="11.125" style="150" customWidth="1"/>
    <col min="4866" max="4866" width="9" style="150"/>
    <col min="4867" max="4867" width="12.25" style="150" customWidth="1"/>
    <col min="4868" max="4883" width="3.875" style="150" customWidth="1"/>
    <col min="4884" max="5120" width="9" style="150"/>
    <col min="5121" max="5121" width="11.125" style="150" customWidth="1"/>
    <col min="5122" max="5122" width="9" style="150"/>
    <col min="5123" max="5123" width="12.25" style="150" customWidth="1"/>
    <col min="5124" max="5139" width="3.875" style="150" customWidth="1"/>
    <col min="5140" max="5376" width="9" style="150"/>
    <col min="5377" max="5377" width="11.125" style="150" customWidth="1"/>
    <col min="5378" max="5378" width="9" style="150"/>
    <col min="5379" max="5379" width="12.25" style="150" customWidth="1"/>
    <col min="5380" max="5395" width="3.875" style="150" customWidth="1"/>
    <col min="5396" max="5632" width="9" style="150"/>
    <col min="5633" max="5633" width="11.125" style="150" customWidth="1"/>
    <col min="5634" max="5634" width="9" style="150"/>
    <col min="5635" max="5635" width="12.25" style="150" customWidth="1"/>
    <col min="5636" max="5651" width="3.875" style="150" customWidth="1"/>
    <col min="5652" max="5888" width="9" style="150"/>
    <col min="5889" max="5889" width="11.125" style="150" customWidth="1"/>
    <col min="5890" max="5890" width="9" style="150"/>
    <col min="5891" max="5891" width="12.25" style="150" customWidth="1"/>
    <col min="5892" max="5907" width="3.875" style="150" customWidth="1"/>
    <col min="5908" max="6144" width="9" style="150"/>
    <col min="6145" max="6145" width="11.125" style="150" customWidth="1"/>
    <col min="6146" max="6146" width="9" style="150"/>
    <col min="6147" max="6147" width="12.25" style="150" customWidth="1"/>
    <col min="6148" max="6163" width="3.875" style="150" customWidth="1"/>
    <col min="6164" max="6400" width="9" style="150"/>
    <col min="6401" max="6401" width="11.125" style="150" customWidth="1"/>
    <col min="6402" max="6402" width="9" style="150"/>
    <col min="6403" max="6403" width="12.25" style="150" customWidth="1"/>
    <col min="6404" max="6419" width="3.875" style="150" customWidth="1"/>
    <col min="6420" max="6656" width="9" style="150"/>
    <col min="6657" max="6657" width="11.125" style="150" customWidth="1"/>
    <col min="6658" max="6658" width="9" style="150"/>
    <col min="6659" max="6659" width="12.25" style="150" customWidth="1"/>
    <col min="6660" max="6675" width="3.875" style="150" customWidth="1"/>
    <col min="6676" max="6912" width="9" style="150"/>
    <col min="6913" max="6913" width="11.125" style="150" customWidth="1"/>
    <col min="6914" max="6914" width="9" style="150"/>
    <col min="6915" max="6915" width="12.25" style="150" customWidth="1"/>
    <col min="6916" max="6931" width="3.875" style="150" customWidth="1"/>
    <col min="6932" max="7168" width="9" style="150"/>
    <col min="7169" max="7169" width="11.125" style="150" customWidth="1"/>
    <col min="7170" max="7170" width="9" style="150"/>
    <col min="7171" max="7171" width="12.25" style="150" customWidth="1"/>
    <col min="7172" max="7187" width="3.875" style="150" customWidth="1"/>
    <col min="7188" max="7424" width="9" style="150"/>
    <col min="7425" max="7425" width="11.125" style="150" customWidth="1"/>
    <col min="7426" max="7426" width="9" style="150"/>
    <col min="7427" max="7427" width="12.25" style="150" customWidth="1"/>
    <col min="7428" max="7443" width="3.875" style="150" customWidth="1"/>
    <col min="7444" max="7680" width="9" style="150"/>
    <col min="7681" max="7681" width="11.125" style="150" customWidth="1"/>
    <col min="7682" max="7682" width="9" style="150"/>
    <col min="7683" max="7683" width="12.25" style="150" customWidth="1"/>
    <col min="7684" max="7699" width="3.875" style="150" customWidth="1"/>
    <col min="7700" max="7936" width="9" style="150"/>
    <col min="7937" max="7937" width="11.125" style="150" customWidth="1"/>
    <col min="7938" max="7938" width="9" style="150"/>
    <col min="7939" max="7939" width="12.25" style="150" customWidth="1"/>
    <col min="7940" max="7955" width="3.875" style="150" customWidth="1"/>
    <col min="7956" max="8192" width="9" style="150"/>
    <col min="8193" max="8193" width="11.125" style="150" customWidth="1"/>
    <col min="8194" max="8194" width="9" style="150"/>
    <col min="8195" max="8195" width="12.25" style="150" customWidth="1"/>
    <col min="8196" max="8211" width="3.875" style="150" customWidth="1"/>
    <col min="8212" max="8448" width="9" style="150"/>
    <col min="8449" max="8449" width="11.125" style="150" customWidth="1"/>
    <col min="8450" max="8450" width="9" style="150"/>
    <col min="8451" max="8451" width="12.25" style="150" customWidth="1"/>
    <col min="8452" max="8467" width="3.875" style="150" customWidth="1"/>
    <col min="8468" max="8704" width="9" style="150"/>
    <col min="8705" max="8705" width="11.125" style="150" customWidth="1"/>
    <col min="8706" max="8706" width="9" style="150"/>
    <col min="8707" max="8707" width="12.25" style="150" customWidth="1"/>
    <col min="8708" max="8723" width="3.875" style="150" customWidth="1"/>
    <col min="8724" max="8960" width="9" style="150"/>
    <col min="8961" max="8961" width="11.125" style="150" customWidth="1"/>
    <col min="8962" max="8962" width="9" style="150"/>
    <col min="8963" max="8963" width="12.25" style="150" customWidth="1"/>
    <col min="8964" max="8979" width="3.875" style="150" customWidth="1"/>
    <col min="8980" max="9216" width="9" style="150"/>
    <col min="9217" max="9217" width="11.125" style="150" customWidth="1"/>
    <col min="9218" max="9218" width="9" style="150"/>
    <col min="9219" max="9219" width="12.25" style="150" customWidth="1"/>
    <col min="9220" max="9235" width="3.875" style="150" customWidth="1"/>
    <col min="9236" max="9472" width="9" style="150"/>
    <col min="9473" max="9473" width="11.125" style="150" customWidth="1"/>
    <col min="9474" max="9474" width="9" style="150"/>
    <col min="9475" max="9475" width="12.25" style="150" customWidth="1"/>
    <col min="9476" max="9491" width="3.875" style="150" customWidth="1"/>
    <col min="9492" max="9728" width="9" style="150"/>
    <col min="9729" max="9729" width="11.125" style="150" customWidth="1"/>
    <col min="9730" max="9730" width="9" style="150"/>
    <col min="9731" max="9731" width="12.25" style="150" customWidth="1"/>
    <col min="9732" max="9747" width="3.875" style="150" customWidth="1"/>
    <col min="9748" max="9984" width="9" style="150"/>
    <col min="9985" max="9985" width="11.125" style="150" customWidth="1"/>
    <col min="9986" max="9986" width="9" style="150"/>
    <col min="9987" max="9987" width="12.25" style="150" customWidth="1"/>
    <col min="9988" max="10003" width="3.875" style="150" customWidth="1"/>
    <col min="10004" max="10240" width="9" style="150"/>
    <col min="10241" max="10241" width="11.125" style="150" customWidth="1"/>
    <col min="10242" max="10242" width="9" style="150"/>
    <col min="10243" max="10243" width="12.25" style="150" customWidth="1"/>
    <col min="10244" max="10259" width="3.875" style="150" customWidth="1"/>
    <col min="10260" max="10496" width="9" style="150"/>
    <col min="10497" max="10497" width="11.125" style="150" customWidth="1"/>
    <col min="10498" max="10498" width="9" style="150"/>
    <col min="10499" max="10499" width="12.25" style="150" customWidth="1"/>
    <col min="10500" max="10515" width="3.875" style="150" customWidth="1"/>
    <col min="10516" max="10752" width="9" style="150"/>
    <col min="10753" max="10753" width="11.125" style="150" customWidth="1"/>
    <col min="10754" max="10754" width="9" style="150"/>
    <col min="10755" max="10755" width="12.25" style="150" customWidth="1"/>
    <col min="10756" max="10771" width="3.875" style="150" customWidth="1"/>
    <col min="10772" max="11008" width="9" style="150"/>
    <col min="11009" max="11009" width="11.125" style="150" customWidth="1"/>
    <col min="11010" max="11010" width="9" style="150"/>
    <col min="11011" max="11011" width="12.25" style="150" customWidth="1"/>
    <col min="11012" max="11027" width="3.875" style="150" customWidth="1"/>
    <col min="11028" max="11264" width="9" style="150"/>
    <col min="11265" max="11265" width="11.125" style="150" customWidth="1"/>
    <col min="11266" max="11266" width="9" style="150"/>
    <col min="11267" max="11267" width="12.25" style="150" customWidth="1"/>
    <col min="11268" max="11283" width="3.875" style="150" customWidth="1"/>
    <col min="11284" max="11520" width="9" style="150"/>
    <col min="11521" max="11521" width="11.125" style="150" customWidth="1"/>
    <col min="11522" max="11522" width="9" style="150"/>
    <col min="11523" max="11523" width="12.25" style="150" customWidth="1"/>
    <col min="11524" max="11539" width="3.875" style="150" customWidth="1"/>
    <col min="11540" max="11776" width="9" style="150"/>
    <col min="11777" max="11777" width="11.125" style="150" customWidth="1"/>
    <col min="11778" max="11778" width="9" style="150"/>
    <col min="11779" max="11779" width="12.25" style="150" customWidth="1"/>
    <col min="11780" max="11795" width="3.875" style="150" customWidth="1"/>
    <col min="11796" max="12032" width="9" style="150"/>
    <col min="12033" max="12033" width="11.125" style="150" customWidth="1"/>
    <col min="12034" max="12034" width="9" style="150"/>
    <col min="12035" max="12035" width="12.25" style="150" customWidth="1"/>
    <col min="12036" max="12051" width="3.875" style="150" customWidth="1"/>
    <col min="12052" max="12288" width="9" style="150"/>
    <col min="12289" max="12289" width="11.125" style="150" customWidth="1"/>
    <col min="12290" max="12290" width="9" style="150"/>
    <col min="12291" max="12291" width="12.25" style="150" customWidth="1"/>
    <col min="12292" max="12307" width="3.875" style="150" customWidth="1"/>
    <col min="12308" max="12544" width="9" style="150"/>
    <col min="12545" max="12545" width="11.125" style="150" customWidth="1"/>
    <col min="12546" max="12546" width="9" style="150"/>
    <col min="12547" max="12547" width="12.25" style="150" customWidth="1"/>
    <col min="12548" max="12563" width="3.875" style="150" customWidth="1"/>
    <col min="12564" max="12800" width="9" style="150"/>
    <col min="12801" max="12801" width="11.125" style="150" customWidth="1"/>
    <col min="12802" max="12802" width="9" style="150"/>
    <col min="12803" max="12803" width="12.25" style="150" customWidth="1"/>
    <col min="12804" max="12819" width="3.875" style="150" customWidth="1"/>
    <col min="12820" max="13056" width="9" style="150"/>
    <col min="13057" max="13057" width="11.125" style="150" customWidth="1"/>
    <col min="13058" max="13058" width="9" style="150"/>
    <col min="13059" max="13059" width="12.25" style="150" customWidth="1"/>
    <col min="13060" max="13075" width="3.875" style="150" customWidth="1"/>
    <col min="13076" max="13312" width="9" style="150"/>
    <col min="13313" max="13313" width="11.125" style="150" customWidth="1"/>
    <col min="13314" max="13314" width="9" style="150"/>
    <col min="13315" max="13315" width="12.25" style="150" customWidth="1"/>
    <col min="13316" max="13331" width="3.875" style="150" customWidth="1"/>
    <col min="13332" max="13568" width="9" style="150"/>
    <col min="13569" max="13569" width="11.125" style="150" customWidth="1"/>
    <col min="13570" max="13570" width="9" style="150"/>
    <col min="13571" max="13571" width="12.25" style="150" customWidth="1"/>
    <col min="13572" max="13587" width="3.875" style="150" customWidth="1"/>
    <col min="13588" max="13824" width="9" style="150"/>
    <col min="13825" max="13825" width="11.125" style="150" customWidth="1"/>
    <col min="13826" max="13826" width="9" style="150"/>
    <col min="13827" max="13827" width="12.25" style="150" customWidth="1"/>
    <col min="13828" max="13843" width="3.875" style="150" customWidth="1"/>
    <col min="13844" max="14080" width="9" style="150"/>
    <col min="14081" max="14081" width="11.125" style="150" customWidth="1"/>
    <col min="14082" max="14082" width="9" style="150"/>
    <col min="14083" max="14083" width="12.25" style="150" customWidth="1"/>
    <col min="14084" max="14099" width="3.875" style="150" customWidth="1"/>
    <col min="14100" max="14336" width="9" style="150"/>
    <col min="14337" max="14337" width="11.125" style="150" customWidth="1"/>
    <col min="14338" max="14338" width="9" style="150"/>
    <col min="14339" max="14339" width="12.25" style="150" customWidth="1"/>
    <col min="14340" max="14355" width="3.875" style="150" customWidth="1"/>
    <col min="14356" max="14592" width="9" style="150"/>
    <col min="14593" max="14593" width="11.125" style="150" customWidth="1"/>
    <col min="14594" max="14594" width="9" style="150"/>
    <col min="14595" max="14595" width="12.25" style="150" customWidth="1"/>
    <col min="14596" max="14611" width="3.875" style="150" customWidth="1"/>
    <col min="14612" max="14848" width="9" style="150"/>
    <col min="14849" max="14849" width="11.125" style="150" customWidth="1"/>
    <col min="14850" max="14850" width="9" style="150"/>
    <col min="14851" max="14851" width="12.25" style="150" customWidth="1"/>
    <col min="14852" max="14867" width="3.875" style="150" customWidth="1"/>
    <col min="14868" max="15104" width="9" style="150"/>
    <col min="15105" max="15105" width="11.125" style="150" customWidth="1"/>
    <col min="15106" max="15106" width="9" style="150"/>
    <col min="15107" max="15107" width="12.25" style="150" customWidth="1"/>
    <col min="15108" max="15123" width="3.875" style="150" customWidth="1"/>
    <col min="15124" max="15360" width="9" style="150"/>
    <col min="15361" max="15361" width="11.125" style="150" customWidth="1"/>
    <col min="15362" max="15362" width="9" style="150"/>
    <col min="15363" max="15363" width="12.25" style="150" customWidth="1"/>
    <col min="15364" max="15379" width="3.875" style="150" customWidth="1"/>
    <col min="15380" max="15616" width="9" style="150"/>
    <col min="15617" max="15617" width="11.125" style="150" customWidth="1"/>
    <col min="15618" max="15618" width="9" style="150"/>
    <col min="15619" max="15619" width="12.25" style="150" customWidth="1"/>
    <col min="15620" max="15635" width="3.875" style="150" customWidth="1"/>
    <col min="15636" max="15872" width="9" style="150"/>
    <col min="15873" max="15873" width="11.125" style="150" customWidth="1"/>
    <col min="15874" max="15874" width="9" style="150"/>
    <col min="15875" max="15875" width="12.25" style="150" customWidth="1"/>
    <col min="15876" max="15891" width="3.875" style="150" customWidth="1"/>
    <col min="15892" max="16128" width="9" style="150"/>
    <col min="16129" max="16129" width="11.125" style="150" customWidth="1"/>
    <col min="16130" max="16130" width="9" style="150"/>
    <col min="16131" max="16131" width="12.25" style="150" customWidth="1"/>
    <col min="16132" max="16147" width="3.875" style="150" customWidth="1"/>
    <col min="16148" max="16384" width="9" style="150"/>
  </cols>
  <sheetData>
    <row r="1" spans="1:19" s="147" customFormat="1" ht="15" customHeight="1">
      <c r="A1" s="146" t="s">
        <v>281</v>
      </c>
      <c r="B1" s="146"/>
      <c r="C1" s="146"/>
      <c r="D1" s="146"/>
      <c r="E1" s="146"/>
      <c r="F1" s="146"/>
      <c r="G1" s="146"/>
      <c r="H1" s="146"/>
      <c r="I1" s="146"/>
      <c r="J1" s="146"/>
      <c r="K1" s="146"/>
      <c r="L1" s="146"/>
      <c r="M1" s="146"/>
      <c r="N1" s="146"/>
      <c r="O1" s="146"/>
      <c r="P1" s="146"/>
      <c r="Q1" s="495"/>
      <c r="R1" s="496"/>
      <c r="S1" s="497"/>
    </row>
    <row r="2" spans="1:19" s="147" customFormat="1" ht="15" customHeight="1">
      <c r="A2" s="146"/>
      <c r="B2" s="146"/>
      <c r="C2" s="146"/>
      <c r="D2" s="146"/>
      <c r="E2" s="146"/>
      <c r="F2" s="146"/>
      <c r="G2" s="146"/>
      <c r="H2" s="146"/>
      <c r="I2" s="146"/>
      <c r="J2" s="146"/>
      <c r="K2" s="146"/>
      <c r="L2" s="146"/>
      <c r="M2" s="146"/>
      <c r="N2" s="146"/>
      <c r="O2" s="146"/>
      <c r="P2" s="146"/>
      <c r="Q2" s="498"/>
      <c r="R2" s="499"/>
      <c r="S2" s="500"/>
    </row>
    <row r="3" spans="1:19" s="147" customFormat="1" ht="18" customHeight="1">
      <c r="A3" s="501" t="s">
        <v>282</v>
      </c>
      <c r="B3" s="501"/>
      <c r="C3" s="501"/>
      <c r="D3" s="501"/>
      <c r="E3" s="501"/>
      <c r="F3" s="501"/>
      <c r="G3" s="501"/>
      <c r="H3" s="501"/>
      <c r="I3" s="501"/>
      <c r="J3" s="501"/>
      <c r="K3" s="501"/>
      <c r="L3" s="501"/>
      <c r="M3" s="501"/>
      <c r="N3" s="501"/>
      <c r="O3" s="501"/>
      <c r="P3" s="502"/>
      <c r="Q3" s="502"/>
      <c r="R3" s="502"/>
      <c r="S3" s="502"/>
    </row>
    <row r="4" spans="1:19" s="147" customFormat="1" ht="18.75" customHeight="1">
      <c r="A4" s="148"/>
      <c r="B4" s="148"/>
      <c r="C4" s="148"/>
      <c r="D4" s="148"/>
      <c r="E4" s="148"/>
      <c r="F4" s="148"/>
      <c r="G4" s="148"/>
      <c r="H4" s="148"/>
      <c r="I4" s="148"/>
      <c r="J4" s="148"/>
      <c r="K4" s="148"/>
      <c r="L4" s="148"/>
      <c r="M4" s="138" t="s">
        <v>13</v>
      </c>
      <c r="N4" s="520">
        <f>A_基本情報入力シート!D14</f>
        <v>0</v>
      </c>
      <c r="O4" s="520"/>
      <c r="P4" s="520"/>
      <c r="Q4" s="520"/>
      <c r="R4" s="520"/>
      <c r="S4" s="520"/>
    </row>
    <row r="5" spans="1:19" s="147" customFormat="1" ht="18.75" customHeight="1">
      <c r="A5" s="148"/>
      <c r="B5" s="148"/>
      <c r="C5" s="148"/>
      <c r="D5" s="148"/>
      <c r="E5" s="148"/>
      <c r="F5" s="148"/>
      <c r="G5" s="148"/>
      <c r="H5" s="148"/>
      <c r="I5" s="148"/>
      <c r="J5" s="148"/>
      <c r="K5" s="148"/>
      <c r="L5" s="148"/>
      <c r="M5" s="138" t="s">
        <v>5</v>
      </c>
      <c r="N5" s="481">
        <f>A_基本情報入力シート!D13</f>
        <v>0</v>
      </c>
      <c r="O5" s="481"/>
      <c r="P5" s="481"/>
      <c r="Q5" s="481"/>
      <c r="R5" s="481"/>
      <c r="S5" s="481"/>
    </row>
    <row r="6" spans="1:19" s="146" customFormat="1" ht="18.75" customHeight="1">
      <c r="C6" s="149"/>
      <c r="M6" s="138" t="s">
        <v>6</v>
      </c>
      <c r="N6" s="481">
        <f>A_基本情報入力シート!D18</f>
        <v>0</v>
      </c>
      <c r="O6" s="481"/>
      <c r="P6" s="481"/>
      <c r="Q6" s="481"/>
      <c r="R6" s="481"/>
      <c r="S6" s="481"/>
    </row>
    <row r="7" spans="1:19" s="146" customFormat="1" ht="15.75" customHeight="1">
      <c r="A7" s="146" t="s">
        <v>79</v>
      </c>
      <c r="C7" s="149"/>
    </row>
    <row r="8" spans="1:19" s="146" customFormat="1" ht="6.75" customHeight="1">
      <c r="C8" s="149"/>
    </row>
    <row r="9" spans="1:19" ht="18.75" customHeight="1">
      <c r="A9" s="521" t="s">
        <v>10</v>
      </c>
      <c r="B9" s="521"/>
      <c r="C9" s="521" t="s">
        <v>283</v>
      </c>
      <c r="D9" s="521"/>
      <c r="E9" s="521"/>
      <c r="F9" s="523" t="s">
        <v>11</v>
      </c>
      <c r="G9" s="523"/>
      <c r="H9" s="523"/>
      <c r="I9" s="523"/>
      <c r="J9" s="523"/>
      <c r="K9" s="523"/>
      <c r="L9" s="523"/>
      <c r="M9" s="523"/>
      <c r="N9" s="523"/>
      <c r="O9" s="523"/>
      <c r="P9" s="523"/>
      <c r="Q9" s="523"/>
      <c r="R9" s="523"/>
      <c r="S9" s="523"/>
    </row>
    <row r="10" spans="1:19">
      <c r="A10" s="521"/>
      <c r="B10" s="521"/>
      <c r="C10" s="522" t="s">
        <v>0</v>
      </c>
      <c r="D10" s="522"/>
      <c r="E10" s="522"/>
      <c r="F10" s="523"/>
      <c r="G10" s="523"/>
      <c r="H10" s="523"/>
      <c r="I10" s="523"/>
      <c r="J10" s="523"/>
      <c r="K10" s="523"/>
      <c r="L10" s="523"/>
      <c r="M10" s="523"/>
      <c r="N10" s="523"/>
      <c r="O10" s="523"/>
      <c r="P10" s="523"/>
      <c r="Q10" s="523"/>
      <c r="R10" s="523"/>
      <c r="S10" s="523"/>
    </row>
    <row r="11" spans="1:19" ht="13.5" customHeight="1">
      <c r="A11" s="503" t="s">
        <v>189</v>
      </c>
      <c r="B11" s="504"/>
      <c r="C11" s="513">
        <f>SUMIF('E_６－２（1）'!M:M,"Ａ",'E_６－２（1）'!N:N)</f>
        <v>0</v>
      </c>
      <c r="D11" s="514"/>
      <c r="E11" s="515"/>
      <c r="F11" s="507" t="str">
        <f>A11&amp;"に係る経費　　"&amp;CHAR(10)&amp;TEXT(C11,"#,##0")&amp;"円"</f>
        <v>Ａ．重点分野に該当する介護テクノロジーに係る経費　　
0円</v>
      </c>
      <c r="G11" s="508"/>
      <c r="H11" s="508"/>
      <c r="I11" s="508"/>
      <c r="J11" s="508"/>
      <c r="K11" s="508"/>
      <c r="L11" s="508"/>
      <c r="M11" s="508"/>
      <c r="N11" s="508"/>
      <c r="O11" s="508"/>
      <c r="P11" s="508"/>
      <c r="Q11" s="508"/>
      <c r="R11" s="508"/>
      <c r="S11" s="509"/>
    </row>
    <row r="12" spans="1:19" ht="13.5" customHeight="1">
      <c r="A12" s="505"/>
      <c r="B12" s="506"/>
      <c r="C12" s="492"/>
      <c r="D12" s="493"/>
      <c r="E12" s="494"/>
      <c r="F12" s="510"/>
      <c r="G12" s="511"/>
      <c r="H12" s="511"/>
      <c r="I12" s="511"/>
      <c r="J12" s="511"/>
      <c r="K12" s="511"/>
      <c r="L12" s="511"/>
      <c r="M12" s="511"/>
      <c r="N12" s="511"/>
      <c r="O12" s="511"/>
      <c r="P12" s="511"/>
      <c r="Q12" s="511"/>
      <c r="R12" s="511"/>
      <c r="S12" s="512"/>
    </row>
    <row r="13" spans="1:19" ht="13.5" customHeight="1">
      <c r="A13" s="505"/>
      <c r="B13" s="506"/>
      <c r="C13" s="492"/>
      <c r="D13" s="493"/>
      <c r="E13" s="494"/>
      <c r="F13" s="510"/>
      <c r="G13" s="511"/>
      <c r="H13" s="511"/>
      <c r="I13" s="511"/>
      <c r="J13" s="511"/>
      <c r="K13" s="511"/>
      <c r="L13" s="511"/>
      <c r="M13" s="511"/>
      <c r="N13" s="511"/>
      <c r="O13" s="511"/>
      <c r="P13" s="511"/>
      <c r="Q13" s="511"/>
      <c r="R13" s="511"/>
      <c r="S13" s="512"/>
    </row>
    <row r="14" spans="1:19" ht="13.5" customHeight="1">
      <c r="A14" s="505"/>
      <c r="B14" s="506"/>
      <c r="C14" s="492"/>
      <c r="D14" s="493"/>
      <c r="E14" s="494"/>
      <c r="F14" s="510"/>
      <c r="G14" s="511"/>
      <c r="H14" s="511"/>
      <c r="I14" s="511"/>
      <c r="J14" s="511"/>
      <c r="K14" s="511"/>
      <c r="L14" s="511"/>
      <c r="M14" s="511"/>
      <c r="N14" s="511"/>
      <c r="O14" s="511"/>
      <c r="P14" s="511"/>
      <c r="Q14" s="511"/>
      <c r="R14" s="511"/>
      <c r="S14" s="512"/>
    </row>
    <row r="15" spans="1:19" ht="13.5" customHeight="1">
      <c r="A15" s="505"/>
      <c r="B15" s="506"/>
      <c r="C15" s="492"/>
      <c r="D15" s="493"/>
      <c r="E15" s="494"/>
      <c r="F15" s="510"/>
      <c r="G15" s="511"/>
      <c r="H15" s="511"/>
      <c r="I15" s="511"/>
      <c r="J15" s="511"/>
      <c r="K15" s="511"/>
      <c r="L15" s="511"/>
      <c r="M15" s="511"/>
      <c r="N15" s="511"/>
      <c r="O15" s="511"/>
      <c r="P15" s="511"/>
      <c r="Q15" s="511"/>
      <c r="R15" s="511"/>
      <c r="S15" s="512"/>
    </row>
    <row r="16" spans="1:19" ht="13.5" customHeight="1">
      <c r="A16" s="505"/>
      <c r="B16" s="506"/>
      <c r="C16" s="492"/>
      <c r="D16" s="493"/>
      <c r="E16" s="494"/>
      <c r="F16" s="510"/>
      <c r="G16" s="511"/>
      <c r="H16" s="511"/>
      <c r="I16" s="511"/>
      <c r="J16" s="511"/>
      <c r="K16" s="511"/>
      <c r="L16" s="511"/>
      <c r="M16" s="511"/>
      <c r="N16" s="511"/>
      <c r="O16" s="511"/>
      <c r="P16" s="511"/>
      <c r="Q16" s="511"/>
      <c r="R16" s="511"/>
      <c r="S16" s="512"/>
    </row>
    <row r="17" spans="1:19" ht="13.5" customHeight="1">
      <c r="A17" s="505"/>
      <c r="B17" s="506"/>
      <c r="C17" s="492"/>
      <c r="D17" s="493"/>
      <c r="E17" s="494"/>
      <c r="F17" s="510"/>
      <c r="G17" s="511"/>
      <c r="H17" s="511"/>
      <c r="I17" s="511"/>
      <c r="J17" s="511"/>
      <c r="K17" s="511"/>
      <c r="L17" s="511"/>
      <c r="M17" s="511"/>
      <c r="N17" s="511"/>
      <c r="O17" s="511"/>
      <c r="P17" s="511"/>
      <c r="Q17" s="511"/>
      <c r="R17" s="511"/>
      <c r="S17" s="512"/>
    </row>
    <row r="18" spans="1:19" ht="13.5" customHeight="1">
      <c r="A18" s="505"/>
      <c r="B18" s="506"/>
      <c r="C18" s="492"/>
      <c r="D18" s="493"/>
      <c r="E18" s="494"/>
      <c r="F18" s="510"/>
      <c r="G18" s="511"/>
      <c r="H18" s="511"/>
      <c r="I18" s="511"/>
      <c r="J18" s="511"/>
      <c r="K18" s="511"/>
      <c r="L18" s="511"/>
      <c r="M18" s="511"/>
      <c r="N18" s="511"/>
      <c r="O18" s="511"/>
      <c r="P18" s="511"/>
      <c r="Q18" s="511"/>
      <c r="R18" s="511"/>
      <c r="S18" s="512"/>
    </row>
    <row r="19" spans="1:19" ht="13.5" customHeight="1">
      <c r="A19" s="505"/>
      <c r="B19" s="506"/>
      <c r="C19" s="492"/>
      <c r="D19" s="493"/>
      <c r="E19" s="494"/>
      <c r="F19" s="510"/>
      <c r="G19" s="511"/>
      <c r="H19" s="511"/>
      <c r="I19" s="511"/>
      <c r="J19" s="511"/>
      <c r="K19" s="511"/>
      <c r="L19" s="511"/>
      <c r="M19" s="511"/>
      <c r="N19" s="511"/>
      <c r="O19" s="511"/>
      <c r="P19" s="511"/>
      <c r="Q19" s="511"/>
      <c r="R19" s="511"/>
      <c r="S19" s="512"/>
    </row>
    <row r="20" spans="1:19" ht="13.5" customHeight="1">
      <c r="A20" s="505" t="s">
        <v>190</v>
      </c>
      <c r="B20" s="506"/>
      <c r="C20" s="492">
        <f>SUMIF('E_６－２（1）'!M:M,"Ｂ",'E_６－２（1）'!N:N)</f>
        <v>0</v>
      </c>
      <c r="D20" s="493"/>
      <c r="E20" s="494"/>
      <c r="F20" s="507" t="str">
        <f t="shared" ref="F20" si="0">A20&amp;"に係る経費　　"&amp;CHAR(10)&amp;TEXT(C20,"#,##0")&amp;"円"</f>
        <v>Ｂ．重点分野に該当しないその他の機器に係る経費　　
0円</v>
      </c>
      <c r="G20" s="508"/>
      <c r="H20" s="508"/>
      <c r="I20" s="508"/>
      <c r="J20" s="508"/>
      <c r="K20" s="508"/>
      <c r="L20" s="508"/>
      <c r="M20" s="508"/>
      <c r="N20" s="508"/>
      <c r="O20" s="508"/>
      <c r="P20" s="508"/>
      <c r="Q20" s="508"/>
      <c r="R20" s="508"/>
      <c r="S20" s="509"/>
    </row>
    <row r="21" spans="1:19" ht="13.5" customHeight="1">
      <c r="A21" s="505"/>
      <c r="B21" s="506"/>
      <c r="C21" s="492"/>
      <c r="D21" s="493"/>
      <c r="E21" s="494"/>
      <c r="F21" s="510"/>
      <c r="G21" s="511"/>
      <c r="H21" s="511"/>
      <c r="I21" s="511"/>
      <c r="J21" s="511"/>
      <c r="K21" s="511"/>
      <c r="L21" s="511"/>
      <c r="M21" s="511"/>
      <c r="N21" s="511"/>
      <c r="O21" s="511"/>
      <c r="P21" s="511"/>
      <c r="Q21" s="511"/>
      <c r="R21" s="511"/>
      <c r="S21" s="512"/>
    </row>
    <row r="22" spans="1:19" ht="13.5" customHeight="1">
      <c r="A22" s="505"/>
      <c r="B22" s="506"/>
      <c r="C22" s="492"/>
      <c r="D22" s="493"/>
      <c r="E22" s="494"/>
      <c r="F22" s="510"/>
      <c r="G22" s="511"/>
      <c r="H22" s="511"/>
      <c r="I22" s="511"/>
      <c r="J22" s="511"/>
      <c r="K22" s="511"/>
      <c r="L22" s="511"/>
      <c r="M22" s="511"/>
      <c r="N22" s="511"/>
      <c r="O22" s="511"/>
      <c r="P22" s="511"/>
      <c r="Q22" s="511"/>
      <c r="R22" s="511"/>
      <c r="S22" s="512"/>
    </row>
    <row r="23" spans="1:19" ht="13.5" customHeight="1">
      <c r="A23" s="505"/>
      <c r="B23" s="506"/>
      <c r="C23" s="492"/>
      <c r="D23" s="493"/>
      <c r="E23" s="494"/>
      <c r="F23" s="510"/>
      <c r="G23" s="511"/>
      <c r="H23" s="511"/>
      <c r="I23" s="511"/>
      <c r="J23" s="511"/>
      <c r="K23" s="511"/>
      <c r="L23" s="511"/>
      <c r="M23" s="511"/>
      <c r="N23" s="511"/>
      <c r="O23" s="511"/>
      <c r="P23" s="511"/>
      <c r="Q23" s="511"/>
      <c r="R23" s="511"/>
      <c r="S23" s="512"/>
    </row>
    <row r="24" spans="1:19" ht="13.5" customHeight="1">
      <c r="A24" s="505"/>
      <c r="B24" s="506"/>
      <c r="C24" s="492"/>
      <c r="D24" s="493"/>
      <c r="E24" s="494"/>
      <c r="F24" s="510"/>
      <c r="G24" s="511"/>
      <c r="H24" s="511"/>
      <c r="I24" s="511"/>
      <c r="J24" s="511"/>
      <c r="K24" s="511"/>
      <c r="L24" s="511"/>
      <c r="M24" s="511"/>
      <c r="N24" s="511"/>
      <c r="O24" s="511"/>
      <c r="P24" s="511"/>
      <c r="Q24" s="511"/>
      <c r="R24" s="511"/>
      <c r="S24" s="512"/>
    </row>
    <row r="25" spans="1:19" ht="13.5" customHeight="1">
      <c r="A25" s="505"/>
      <c r="B25" s="506"/>
      <c r="C25" s="492"/>
      <c r="D25" s="493"/>
      <c r="E25" s="494"/>
      <c r="F25" s="510"/>
      <c r="G25" s="511"/>
      <c r="H25" s="511"/>
      <c r="I25" s="511"/>
      <c r="J25" s="511"/>
      <c r="K25" s="511"/>
      <c r="L25" s="511"/>
      <c r="M25" s="511"/>
      <c r="N25" s="511"/>
      <c r="O25" s="511"/>
      <c r="P25" s="511"/>
      <c r="Q25" s="511"/>
      <c r="R25" s="511"/>
      <c r="S25" s="512"/>
    </row>
    <row r="26" spans="1:19" ht="13.5" customHeight="1">
      <c r="A26" s="505"/>
      <c r="B26" s="506"/>
      <c r="C26" s="492"/>
      <c r="D26" s="493"/>
      <c r="E26" s="494"/>
      <c r="F26" s="510"/>
      <c r="G26" s="511"/>
      <c r="H26" s="511"/>
      <c r="I26" s="511"/>
      <c r="J26" s="511"/>
      <c r="K26" s="511"/>
      <c r="L26" s="511"/>
      <c r="M26" s="511"/>
      <c r="N26" s="511"/>
      <c r="O26" s="511"/>
      <c r="P26" s="511"/>
      <c r="Q26" s="511"/>
      <c r="R26" s="511"/>
      <c r="S26" s="512"/>
    </row>
    <row r="27" spans="1:19" ht="13.5" customHeight="1">
      <c r="A27" s="505"/>
      <c r="B27" s="506"/>
      <c r="C27" s="492"/>
      <c r="D27" s="493"/>
      <c r="E27" s="494"/>
      <c r="F27" s="510"/>
      <c r="G27" s="511"/>
      <c r="H27" s="511"/>
      <c r="I27" s="511"/>
      <c r="J27" s="511"/>
      <c r="K27" s="511"/>
      <c r="L27" s="511"/>
      <c r="M27" s="511"/>
      <c r="N27" s="511"/>
      <c r="O27" s="511"/>
      <c r="P27" s="511"/>
      <c r="Q27" s="511"/>
      <c r="R27" s="511"/>
      <c r="S27" s="512"/>
    </row>
    <row r="28" spans="1:19" ht="13.5" customHeight="1">
      <c r="A28" s="505"/>
      <c r="B28" s="506"/>
      <c r="C28" s="492"/>
      <c r="D28" s="493"/>
      <c r="E28" s="494"/>
      <c r="F28" s="510"/>
      <c r="G28" s="511"/>
      <c r="H28" s="511"/>
      <c r="I28" s="511"/>
      <c r="J28" s="511"/>
      <c r="K28" s="511"/>
      <c r="L28" s="511"/>
      <c r="M28" s="511"/>
      <c r="N28" s="511"/>
      <c r="O28" s="511"/>
      <c r="P28" s="511"/>
      <c r="Q28" s="511"/>
      <c r="R28" s="511"/>
      <c r="S28" s="512"/>
    </row>
    <row r="29" spans="1:19" ht="13.5" customHeight="1">
      <c r="A29" s="505" t="s">
        <v>191</v>
      </c>
      <c r="B29" s="506"/>
      <c r="C29" s="492">
        <f>'F_６－２（２）'!B12</f>
        <v>0</v>
      </c>
      <c r="D29" s="493"/>
      <c r="E29" s="494"/>
      <c r="F29" s="507" t="str">
        <f t="shared" ref="F29" si="1">A29&amp;"に係る経費　　"&amp;CHAR(10)&amp;TEXT(C29,"#,##0")&amp;"円"</f>
        <v>Ｃ．介護ソフトに係る経費　　
0円</v>
      </c>
      <c r="G29" s="508"/>
      <c r="H29" s="508"/>
      <c r="I29" s="508"/>
      <c r="J29" s="508"/>
      <c r="K29" s="508"/>
      <c r="L29" s="508"/>
      <c r="M29" s="508"/>
      <c r="N29" s="508"/>
      <c r="O29" s="508"/>
      <c r="P29" s="508"/>
      <c r="Q29" s="508"/>
      <c r="R29" s="508"/>
      <c r="S29" s="509"/>
    </row>
    <row r="30" spans="1:19" ht="13.5" customHeight="1">
      <c r="A30" s="505"/>
      <c r="B30" s="506"/>
      <c r="C30" s="492"/>
      <c r="D30" s="493"/>
      <c r="E30" s="494"/>
      <c r="F30" s="510"/>
      <c r="G30" s="511"/>
      <c r="H30" s="511"/>
      <c r="I30" s="511"/>
      <c r="J30" s="511"/>
      <c r="K30" s="511"/>
      <c r="L30" s="511"/>
      <c r="M30" s="511"/>
      <c r="N30" s="511"/>
      <c r="O30" s="511"/>
      <c r="P30" s="511"/>
      <c r="Q30" s="511"/>
      <c r="R30" s="511"/>
      <c r="S30" s="512"/>
    </row>
    <row r="31" spans="1:19" ht="13.5" customHeight="1">
      <c r="A31" s="505"/>
      <c r="B31" s="506"/>
      <c r="C31" s="492"/>
      <c r="D31" s="493"/>
      <c r="E31" s="494"/>
      <c r="F31" s="510"/>
      <c r="G31" s="511"/>
      <c r="H31" s="511"/>
      <c r="I31" s="511"/>
      <c r="J31" s="511"/>
      <c r="K31" s="511"/>
      <c r="L31" s="511"/>
      <c r="M31" s="511"/>
      <c r="N31" s="511"/>
      <c r="O31" s="511"/>
      <c r="P31" s="511"/>
      <c r="Q31" s="511"/>
      <c r="R31" s="511"/>
      <c r="S31" s="512"/>
    </row>
    <row r="32" spans="1:19" ht="13.5" customHeight="1">
      <c r="A32" s="505"/>
      <c r="B32" s="506"/>
      <c r="C32" s="492"/>
      <c r="D32" s="493"/>
      <c r="E32" s="494"/>
      <c r="F32" s="510"/>
      <c r="G32" s="511"/>
      <c r="H32" s="511"/>
      <c r="I32" s="511"/>
      <c r="J32" s="511"/>
      <c r="K32" s="511"/>
      <c r="L32" s="511"/>
      <c r="M32" s="511"/>
      <c r="N32" s="511"/>
      <c r="O32" s="511"/>
      <c r="P32" s="511"/>
      <c r="Q32" s="511"/>
      <c r="R32" s="511"/>
      <c r="S32" s="512"/>
    </row>
    <row r="33" spans="1:19" ht="13.5" customHeight="1">
      <c r="A33" s="505"/>
      <c r="B33" s="506"/>
      <c r="C33" s="492"/>
      <c r="D33" s="493"/>
      <c r="E33" s="494"/>
      <c r="F33" s="510"/>
      <c r="G33" s="511"/>
      <c r="H33" s="511"/>
      <c r="I33" s="511"/>
      <c r="J33" s="511"/>
      <c r="K33" s="511"/>
      <c r="L33" s="511"/>
      <c r="M33" s="511"/>
      <c r="N33" s="511"/>
      <c r="O33" s="511"/>
      <c r="P33" s="511"/>
      <c r="Q33" s="511"/>
      <c r="R33" s="511"/>
      <c r="S33" s="512"/>
    </row>
    <row r="34" spans="1:19" ht="13.5" customHeight="1">
      <c r="A34" s="505"/>
      <c r="B34" s="506"/>
      <c r="C34" s="492"/>
      <c r="D34" s="493"/>
      <c r="E34" s="494"/>
      <c r="F34" s="510"/>
      <c r="G34" s="511"/>
      <c r="H34" s="511"/>
      <c r="I34" s="511"/>
      <c r="J34" s="511"/>
      <c r="K34" s="511"/>
      <c r="L34" s="511"/>
      <c r="M34" s="511"/>
      <c r="N34" s="511"/>
      <c r="O34" s="511"/>
      <c r="P34" s="511"/>
      <c r="Q34" s="511"/>
      <c r="R34" s="511"/>
      <c r="S34" s="512"/>
    </row>
    <row r="35" spans="1:19" ht="13.5" customHeight="1">
      <c r="A35" s="505"/>
      <c r="B35" s="506"/>
      <c r="C35" s="492"/>
      <c r="D35" s="493"/>
      <c r="E35" s="494"/>
      <c r="F35" s="510"/>
      <c r="G35" s="511"/>
      <c r="H35" s="511"/>
      <c r="I35" s="511"/>
      <c r="J35" s="511"/>
      <c r="K35" s="511"/>
      <c r="L35" s="511"/>
      <c r="M35" s="511"/>
      <c r="N35" s="511"/>
      <c r="O35" s="511"/>
      <c r="P35" s="511"/>
      <c r="Q35" s="511"/>
      <c r="R35" s="511"/>
      <c r="S35" s="512"/>
    </row>
    <row r="36" spans="1:19" ht="13.5" customHeight="1">
      <c r="A36" s="505"/>
      <c r="B36" s="506"/>
      <c r="C36" s="492"/>
      <c r="D36" s="493"/>
      <c r="E36" s="494"/>
      <c r="F36" s="510"/>
      <c r="G36" s="511"/>
      <c r="H36" s="511"/>
      <c r="I36" s="511"/>
      <c r="J36" s="511"/>
      <c r="K36" s="511"/>
      <c r="L36" s="511"/>
      <c r="M36" s="511"/>
      <c r="N36" s="511"/>
      <c r="O36" s="511"/>
      <c r="P36" s="511"/>
      <c r="Q36" s="511"/>
      <c r="R36" s="511"/>
      <c r="S36" s="512"/>
    </row>
    <row r="37" spans="1:19" ht="13.5" customHeight="1">
      <c r="A37" s="505"/>
      <c r="B37" s="506"/>
      <c r="C37" s="492"/>
      <c r="D37" s="493"/>
      <c r="E37" s="494"/>
      <c r="F37" s="510"/>
      <c r="G37" s="511"/>
      <c r="H37" s="511"/>
      <c r="I37" s="511"/>
      <c r="J37" s="511"/>
      <c r="K37" s="511"/>
      <c r="L37" s="511"/>
      <c r="M37" s="511"/>
      <c r="N37" s="511"/>
      <c r="O37" s="511"/>
      <c r="P37" s="511"/>
      <c r="Q37" s="511"/>
      <c r="R37" s="511"/>
      <c r="S37" s="512"/>
    </row>
    <row r="38" spans="1:19" ht="13.5" customHeight="1">
      <c r="A38" s="505" t="s">
        <v>192</v>
      </c>
      <c r="B38" s="506"/>
      <c r="C38" s="492">
        <f>'G_６－２（３）'!B12</f>
        <v>0</v>
      </c>
      <c r="D38" s="493"/>
      <c r="E38" s="494"/>
      <c r="F38" s="507" t="str">
        <f t="shared" ref="F38" si="2">A38&amp;"に係る経費　　"&amp;CHAR(10)&amp;TEXT(C38,"#,##0")&amp;"円"</f>
        <v>Ｄ．介護テクノロジーのパッケージ型導入に係る経費　　
0円</v>
      </c>
      <c r="G38" s="508"/>
      <c r="H38" s="508"/>
      <c r="I38" s="508"/>
      <c r="J38" s="508"/>
      <c r="K38" s="508"/>
      <c r="L38" s="508"/>
      <c r="M38" s="508"/>
      <c r="N38" s="508"/>
      <c r="O38" s="508"/>
      <c r="P38" s="508"/>
      <c r="Q38" s="508"/>
      <c r="R38" s="508"/>
      <c r="S38" s="509"/>
    </row>
    <row r="39" spans="1:19" ht="13.5" customHeight="1">
      <c r="A39" s="505"/>
      <c r="B39" s="506"/>
      <c r="C39" s="492"/>
      <c r="D39" s="493"/>
      <c r="E39" s="494"/>
      <c r="F39" s="510"/>
      <c r="G39" s="511"/>
      <c r="H39" s="511"/>
      <c r="I39" s="511"/>
      <c r="J39" s="511"/>
      <c r="K39" s="511"/>
      <c r="L39" s="511"/>
      <c r="M39" s="511"/>
      <c r="N39" s="511"/>
      <c r="O39" s="511"/>
      <c r="P39" s="511"/>
      <c r="Q39" s="511"/>
      <c r="R39" s="511"/>
      <c r="S39" s="512"/>
    </row>
    <row r="40" spans="1:19" ht="13.5" customHeight="1">
      <c r="A40" s="505"/>
      <c r="B40" s="506"/>
      <c r="C40" s="492"/>
      <c r="D40" s="493"/>
      <c r="E40" s="494"/>
      <c r="F40" s="510"/>
      <c r="G40" s="511"/>
      <c r="H40" s="511"/>
      <c r="I40" s="511"/>
      <c r="J40" s="511"/>
      <c r="K40" s="511"/>
      <c r="L40" s="511"/>
      <c r="M40" s="511"/>
      <c r="N40" s="511"/>
      <c r="O40" s="511"/>
      <c r="P40" s="511"/>
      <c r="Q40" s="511"/>
      <c r="R40" s="511"/>
      <c r="S40" s="512"/>
    </row>
    <row r="41" spans="1:19" ht="13.5" customHeight="1">
      <c r="A41" s="505"/>
      <c r="B41" s="506"/>
      <c r="C41" s="492"/>
      <c r="D41" s="493"/>
      <c r="E41" s="494"/>
      <c r="F41" s="510"/>
      <c r="G41" s="511"/>
      <c r="H41" s="511"/>
      <c r="I41" s="511"/>
      <c r="J41" s="511"/>
      <c r="K41" s="511"/>
      <c r="L41" s="511"/>
      <c r="M41" s="511"/>
      <c r="N41" s="511"/>
      <c r="O41" s="511"/>
      <c r="P41" s="511"/>
      <c r="Q41" s="511"/>
      <c r="R41" s="511"/>
      <c r="S41" s="512"/>
    </row>
    <row r="42" spans="1:19" ht="13.5" customHeight="1">
      <c r="A42" s="505"/>
      <c r="B42" s="506"/>
      <c r="C42" s="492"/>
      <c r="D42" s="493"/>
      <c r="E42" s="494"/>
      <c r="F42" s="510"/>
      <c r="G42" s="511"/>
      <c r="H42" s="511"/>
      <c r="I42" s="511"/>
      <c r="J42" s="511"/>
      <c r="K42" s="511"/>
      <c r="L42" s="511"/>
      <c r="M42" s="511"/>
      <c r="N42" s="511"/>
      <c r="O42" s="511"/>
      <c r="P42" s="511"/>
      <c r="Q42" s="511"/>
      <c r="R42" s="511"/>
      <c r="S42" s="512"/>
    </row>
    <row r="43" spans="1:19" ht="13.5" customHeight="1">
      <c r="A43" s="505"/>
      <c r="B43" s="506"/>
      <c r="C43" s="492"/>
      <c r="D43" s="493"/>
      <c r="E43" s="494"/>
      <c r="F43" s="510"/>
      <c r="G43" s="511"/>
      <c r="H43" s="511"/>
      <c r="I43" s="511"/>
      <c r="J43" s="511"/>
      <c r="K43" s="511"/>
      <c r="L43" s="511"/>
      <c r="M43" s="511"/>
      <c r="N43" s="511"/>
      <c r="O43" s="511"/>
      <c r="P43" s="511"/>
      <c r="Q43" s="511"/>
      <c r="R43" s="511"/>
      <c r="S43" s="512"/>
    </row>
    <row r="44" spans="1:19" ht="13.5" customHeight="1">
      <c r="A44" s="505"/>
      <c r="B44" s="506"/>
      <c r="C44" s="492"/>
      <c r="D44" s="493"/>
      <c r="E44" s="494"/>
      <c r="F44" s="510"/>
      <c r="G44" s="511"/>
      <c r="H44" s="511"/>
      <c r="I44" s="511"/>
      <c r="J44" s="511"/>
      <c r="K44" s="511"/>
      <c r="L44" s="511"/>
      <c r="M44" s="511"/>
      <c r="N44" s="511"/>
      <c r="O44" s="511"/>
      <c r="P44" s="511"/>
      <c r="Q44" s="511"/>
      <c r="R44" s="511"/>
      <c r="S44" s="512"/>
    </row>
    <row r="45" spans="1:19" ht="13.5" customHeight="1">
      <c r="A45" s="505"/>
      <c r="B45" s="506"/>
      <c r="C45" s="492"/>
      <c r="D45" s="493"/>
      <c r="E45" s="494"/>
      <c r="F45" s="510"/>
      <c r="G45" s="511"/>
      <c r="H45" s="511"/>
      <c r="I45" s="511"/>
      <c r="J45" s="511"/>
      <c r="K45" s="511"/>
      <c r="L45" s="511"/>
      <c r="M45" s="511"/>
      <c r="N45" s="511"/>
      <c r="O45" s="511"/>
      <c r="P45" s="511"/>
      <c r="Q45" s="511"/>
      <c r="R45" s="511"/>
      <c r="S45" s="512"/>
    </row>
    <row r="46" spans="1:19" ht="13.5" customHeight="1">
      <c r="A46" s="505"/>
      <c r="B46" s="506"/>
      <c r="C46" s="492"/>
      <c r="D46" s="493"/>
      <c r="E46" s="494"/>
      <c r="F46" s="510"/>
      <c r="G46" s="511"/>
      <c r="H46" s="511"/>
      <c r="I46" s="511"/>
      <c r="J46" s="511"/>
      <c r="K46" s="511"/>
      <c r="L46" s="511"/>
      <c r="M46" s="511"/>
      <c r="N46" s="511"/>
      <c r="O46" s="511"/>
      <c r="P46" s="511"/>
      <c r="Q46" s="511"/>
      <c r="R46" s="511"/>
      <c r="S46" s="512"/>
    </row>
    <row r="47" spans="1:19" ht="13.5" customHeight="1">
      <c r="A47" s="505" t="s">
        <v>193</v>
      </c>
      <c r="B47" s="506"/>
      <c r="C47" s="492">
        <f>'H_６－２（４）'!B12</f>
        <v>0</v>
      </c>
      <c r="D47" s="493"/>
      <c r="E47" s="494"/>
      <c r="F47" s="507" t="str">
        <f t="shared" ref="F47" si="3">A47&amp;"に係る経費　　"&amp;CHAR(10)&amp;TEXT(C47,"#,##0")&amp;"円"</f>
        <v>Ｅ．業務改善支援に係る経費　　
0円</v>
      </c>
      <c r="G47" s="508"/>
      <c r="H47" s="508"/>
      <c r="I47" s="508"/>
      <c r="J47" s="508"/>
      <c r="K47" s="508"/>
      <c r="L47" s="508"/>
      <c r="M47" s="508"/>
      <c r="N47" s="508"/>
      <c r="O47" s="508"/>
      <c r="P47" s="508"/>
      <c r="Q47" s="508"/>
      <c r="R47" s="508"/>
      <c r="S47" s="509"/>
    </row>
    <row r="48" spans="1:19" ht="13.5" customHeight="1">
      <c r="A48" s="505"/>
      <c r="B48" s="506"/>
      <c r="C48" s="492"/>
      <c r="D48" s="493"/>
      <c r="E48" s="494"/>
      <c r="F48" s="510"/>
      <c r="G48" s="511"/>
      <c r="H48" s="511"/>
      <c r="I48" s="511"/>
      <c r="J48" s="511"/>
      <c r="K48" s="511"/>
      <c r="L48" s="511"/>
      <c r="M48" s="511"/>
      <c r="N48" s="511"/>
      <c r="O48" s="511"/>
      <c r="P48" s="511"/>
      <c r="Q48" s="511"/>
      <c r="R48" s="511"/>
      <c r="S48" s="512"/>
    </row>
    <row r="49" spans="1:19" ht="13.5" customHeight="1">
      <c r="A49" s="505"/>
      <c r="B49" s="506"/>
      <c r="C49" s="492"/>
      <c r="D49" s="493"/>
      <c r="E49" s="494"/>
      <c r="F49" s="510"/>
      <c r="G49" s="511"/>
      <c r="H49" s="511"/>
      <c r="I49" s="511"/>
      <c r="J49" s="511"/>
      <c r="K49" s="511"/>
      <c r="L49" s="511"/>
      <c r="M49" s="511"/>
      <c r="N49" s="511"/>
      <c r="O49" s="511"/>
      <c r="P49" s="511"/>
      <c r="Q49" s="511"/>
      <c r="R49" s="511"/>
      <c r="S49" s="512"/>
    </row>
    <row r="50" spans="1:19" ht="13.5" customHeight="1">
      <c r="A50" s="505"/>
      <c r="B50" s="506"/>
      <c r="C50" s="492"/>
      <c r="D50" s="493"/>
      <c r="E50" s="494"/>
      <c r="F50" s="510"/>
      <c r="G50" s="511"/>
      <c r="H50" s="511"/>
      <c r="I50" s="511"/>
      <c r="J50" s="511"/>
      <c r="K50" s="511"/>
      <c r="L50" s="511"/>
      <c r="M50" s="511"/>
      <c r="N50" s="511"/>
      <c r="O50" s="511"/>
      <c r="P50" s="511"/>
      <c r="Q50" s="511"/>
      <c r="R50" s="511"/>
      <c r="S50" s="512"/>
    </row>
    <row r="51" spans="1:19" ht="13.5" customHeight="1">
      <c r="A51" s="505"/>
      <c r="B51" s="506"/>
      <c r="C51" s="492"/>
      <c r="D51" s="493"/>
      <c r="E51" s="494"/>
      <c r="F51" s="510"/>
      <c r="G51" s="511"/>
      <c r="H51" s="511"/>
      <c r="I51" s="511"/>
      <c r="J51" s="511"/>
      <c r="K51" s="511"/>
      <c r="L51" s="511"/>
      <c r="M51" s="511"/>
      <c r="N51" s="511"/>
      <c r="O51" s="511"/>
      <c r="P51" s="511"/>
      <c r="Q51" s="511"/>
      <c r="R51" s="511"/>
      <c r="S51" s="512"/>
    </row>
    <row r="52" spans="1:19" ht="13.5" customHeight="1">
      <c r="A52" s="505"/>
      <c r="B52" s="506"/>
      <c r="C52" s="492"/>
      <c r="D52" s="493"/>
      <c r="E52" s="494"/>
      <c r="F52" s="510"/>
      <c r="G52" s="511"/>
      <c r="H52" s="511"/>
      <c r="I52" s="511"/>
      <c r="J52" s="511"/>
      <c r="K52" s="511"/>
      <c r="L52" s="511"/>
      <c r="M52" s="511"/>
      <c r="N52" s="511"/>
      <c r="O52" s="511"/>
      <c r="P52" s="511"/>
      <c r="Q52" s="511"/>
      <c r="R52" s="511"/>
      <c r="S52" s="512"/>
    </row>
    <row r="53" spans="1:19" ht="13.5" customHeight="1">
      <c r="A53" s="505"/>
      <c r="B53" s="506"/>
      <c r="C53" s="492"/>
      <c r="D53" s="493"/>
      <c r="E53" s="494"/>
      <c r="F53" s="510"/>
      <c r="G53" s="511"/>
      <c r="H53" s="511"/>
      <c r="I53" s="511"/>
      <c r="J53" s="511"/>
      <c r="K53" s="511"/>
      <c r="L53" s="511"/>
      <c r="M53" s="511"/>
      <c r="N53" s="511"/>
      <c r="O53" s="511"/>
      <c r="P53" s="511"/>
      <c r="Q53" s="511"/>
      <c r="R53" s="511"/>
      <c r="S53" s="512"/>
    </row>
    <row r="54" spans="1:19" ht="13.5" customHeight="1">
      <c r="A54" s="505"/>
      <c r="B54" s="506"/>
      <c r="C54" s="492"/>
      <c r="D54" s="493"/>
      <c r="E54" s="494"/>
      <c r="F54" s="510"/>
      <c r="G54" s="511"/>
      <c r="H54" s="511"/>
      <c r="I54" s="511"/>
      <c r="J54" s="511"/>
      <c r="K54" s="511"/>
      <c r="L54" s="511"/>
      <c r="M54" s="511"/>
      <c r="N54" s="511"/>
      <c r="O54" s="511"/>
      <c r="P54" s="511"/>
      <c r="Q54" s="511"/>
      <c r="R54" s="511"/>
      <c r="S54" s="512"/>
    </row>
    <row r="55" spans="1:19" ht="13.5" customHeight="1">
      <c r="A55" s="505"/>
      <c r="B55" s="506"/>
      <c r="C55" s="492"/>
      <c r="D55" s="493"/>
      <c r="E55" s="494"/>
      <c r="F55" s="510"/>
      <c r="G55" s="511"/>
      <c r="H55" s="511"/>
      <c r="I55" s="511"/>
      <c r="J55" s="511"/>
      <c r="K55" s="511"/>
      <c r="L55" s="511"/>
      <c r="M55" s="511"/>
      <c r="N55" s="511"/>
      <c r="O55" s="511"/>
      <c r="P55" s="511"/>
      <c r="Q55" s="511"/>
      <c r="R55" s="511"/>
      <c r="S55" s="512"/>
    </row>
    <row r="56" spans="1:19" ht="27.75" customHeight="1">
      <c r="A56" s="516" t="s">
        <v>12</v>
      </c>
      <c r="B56" s="516"/>
      <c r="C56" s="517">
        <f>SUM(C11:E55)</f>
        <v>0</v>
      </c>
      <c r="D56" s="518"/>
      <c r="E56" s="518"/>
      <c r="F56" s="519"/>
      <c r="G56" s="519"/>
      <c r="H56" s="519"/>
      <c r="I56" s="519"/>
      <c r="J56" s="519"/>
      <c r="K56" s="519"/>
      <c r="L56" s="519"/>
      <c r="M56" s="519"/>
      <c r="N56" s="519"/>
      <c r="O56" s="519"/>
      <c r="P56" s="519"/>
      <c r="Q56" s="519"/>
      <c r="R56" s="519"/>
      <c r="S56" s="519"/>
    </row>
  </sheetData>
  <sheetProtection algorithmName="SHA-512" hashValue="hNwgvA78+ZGe7Fx2YRnfsJe/NlepT7YXYdRNtDmFFoVoqtGajeZvYMZu41XJ99Q2b/J8QKhDeeFnLLq/ZwJ8rA==" saltValue="Mhh+TGrmcxxyGhtTTKZXFQ==" spinCount="100000" sheet="1" objects="1" scenarios="1" selectLockedCells="1" selectUnlockedCells="1"/>
  <mergeCells count="29">
    <mergeCell ref="A56:B56"/>
    <mergeCell ref="C56:E56"/>
    <mergeCell ref="F56:S56"/>
    <mergeCell ref="N4:S4"/>
    <mergeCell ref="N5:S5"/>
    <mergeCell ref="N6:S6"/>
    <mergeCell ref="A10:B10"/>
    <mergeCell ref="C10:E10"/>
    <mergeCell ref="F10:S10"/>
    <mergeCell ref="A9:B9"/>
    <mergeCell ref="C9:E9"/>
    <mergeCell ref="F9:S9"/>
    <mergeCell ref="A38:B46"/>
    <mergeCell ref="F38:S46"/>
    <mergeCell ref="F47:S55"/>
    <mergeCell ref="A47:B55"/>
    <mergeCell ref="C38:E46"/>
    <mergeCell ref="C47:E55"/>
    <mergeCell ref="Q1:S2"/>
    <mergeCell ref="A3:S3"/>
    <mergeCell ref="A11:B19"/>
    <mergeCell ref="A20:B28"/>
    <mergeCell ref="A29:B37"/>
    <mergeCell ref="F11:S19"/>
    <mergeCell ref="F20:S28"/>
    <mergeCell ref="F29:S37"/>
    <mergeCell ref="C11:E19"/>
    <mergeCell ref="C20:E28"/>
    <mergeCell ref="C29:E37"/>
  </mergeCells>
  <phoneticPr fontId="14"/>
  <printOptions horizontalCentered="1"/>
  <pageMargins left="0.70866141732283472" right="0.70866141732283472" top="0.35433070866141736" bottom="0.35433070866141736" header="0.31496062992125984" footer="0.31496062992125984"/>
  <pageSetup paperSize="9" scale="94"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5" id="{4371D575-05B9-4740-A9AA-5FB434D177AB}">
            <xm:f>B_補助要件適合確認シート!$E$4="○"</xm:f>
            <x14:dxf>
              <font>
                <color theme="1"/>
              </font>
            </x14:dxf>
          </x14:cfRule>
          <xm:sqref>A11:S19</xm:sqref>
        </x14:conditionalFormatting>
        <x14:conditionalFormatting xmlns:xm="http://schemas.microsoft.com/office/excel/2006/main">
          <x14:cfRule type="expression" priority="4" id="{C2A4E681-DA0E-42FA-8D6F-0E55B7FAC90A}">
            <xm:f>B_補助要件適合確認シート!$E$5="○"</xm:f>
            <x14:dxf>
              <font>
                <color theme="1"/>
              </font>
            </x14:dxf>
          </x14:cfRule>
          <xm:sqref>A20:S28</xm:sqref>
        </x14:conditionalFormatting>
        <x14:conditionalFormatting xmlns:xm="http://schemas.microsoft.com/office/excel/2006/main">
          <x14:cfRule type="expression" priority="3" id="{83E92634-8F78-414B-A4FB-C1747AC023FE}">
            <xm:f>B_補助要件適合確認シート!$E$14="○"</xm:f>
            <x14:dxf>
              <font>
                <color theme="1"/>
              </font>
            </x14:dxf>
          </x14:cfRule>
          <xm:sqref>A29:S37</xm:sqref>
        </x14:conditionalFormatting>
        <x14:conditionalFormatting xmlns:xm="http://schemas.microsoft.com/office/excel/2006/main">
          <x14:cfRule type="expression" priority="2" id="{5EDFD395-5D91-40E6-8E18-398408EE6C4C}">
            <xm:f>B_補助要件適合確認シート!$E$18="○"</xm:f>
            <x14:dxf>
              <font>
                <color theme="1"/>
              </font>
            </x14:dxf>
          </x14:cfRule>
          <xm:sqref>A38:S46</xm:sqref>
        </x14:conditionalFormatting>
        <x14:conditionalFormatting xmlns:xm="http://schemas.microsoft.com/office/excel/2006/main">
          <x14:cfRule type="expression" priority="1" id="{26054226-91B0-41D6-A457-0C2057C86022}">
            <xm:f>B_補助要件適合確認シート!$E$19="○"</xm:f>
            <x14:dxf>
              <font>
                <color theme="1"/>
              </font>
            </x14:dxf>
          </x14:cfRule>
          <xm:sqref>A47:S55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GridLines="0" view="pageBreakPreview" zoomScaleNormal="100" zoomScaleSheetLayoutView="100" workbookViewId="0">
      <selection activeCell="C15" sqref="C15:F15"/>
    </sheetView>
  </sheetViews>
  <sheetFormatPr defaultColWidth="8.75" defaultRowHeight="14.25"/>
  <cols>
    <col min="1" max="1" width="8.75" style="238"/>
    <col min="2" max="2" width="32.5" style="238" customWidth="1"/>
    <col min="3" max="3" width="4.875" style="238" customWidth="1"/>
    <col min="4" max="4" width="33.875" style="238" customWidth="1"/>
    <col min="5" max="5" width="4.875" style="238" customWidth="1"/>
    <col min="6" max="6" width="33.875" style="238" customWidth="1"/>
    <col min="7" max="16384" width="8.75" style="238"/>
  </cols>
  <sheetData>
    <row r="1" spans="1:6">
      <c r="A1" s="233"/>
      <c r="B1" s="234" t="s">
        <v>372</v>
      </c>
      <c r="C1" s="235"/>
      <c r="D1" s="236"/>
      <c r="E1" s="237"/>
    </row>
    <row r="2" spans="1:6">
      <c r="A2" s="239"/>
      <c r="B2" s="234" t="s">
        <v>373</v>
      </c>
      <c r="C2" s="235"/>
      <c r="D2" s="236"/>
      <c r="E2" s="237"/>
    </row>
    <row r="3" spans="1:6">
      <c r="A3" s="240"/>
      <c r="B3" s="234" t="s">
        <v>374</v>
      </c>
      <c r="C3" s="235"/>
      <c r="D3" s="236"/>
      <c r="E3" s="237"/>
    </row>
    <row r="4" spans="1:6" ht="22.5" customHeight="1">
      <c r="A4" s="241" t="s">
        <v>375</v>
      </c>
      <c r="B4" s="237"/>
      <c r="C4" s="237"/>
      <c r="E4" s="237"/>
    </row>
    <row r="5" spans="1:6" ht="18" customHeight="1">
      <c r="A5" s="242"/>
      <c r="B5" s="243" t="s">
        <v>376</v>
      </c>
      <c r="C5" s="244"/>
      <c r="D5" s="556" t="s">
        <v>377</v>
      </c>
      <c r="E5" s="237"/>
    </row>
    <row r="6" spans="1:6" ht="18" customHeight="1">
      <c r="A6" s="242" t="s">
        <v>159</v>
      </c>
      <c r="B6" s="243" t="s">
        <v>378</v>
      </c>
      <c r="C6" s="244"/>
      <c r="D6" s="556"/>
      <c r="E6" s="237"/>
    </row>
    <row r="7" spans="1:6" ht="10.5" customHeight="1">
      <c r="A7" s="237"/>
      <c r="B7" s="237"/>
      <c r="C7" s="237"/>
      <c r="E7" s="237"/>
    </row>
    <row r="8" spans="1:6">
      <c r="A8" s="557" t="s">
        <v>379</v>
      </c>
      <c r="B8" s="558"/>
      <c r="C8" s="558"/>
      <c r="D8" s="558"/>
      <c r="E8" s="245"/>
      <c r="F8" s="246"/>
    </row>
    <row r="9" spans="1:6" ht="9.75" customHeight="1">
      <c r="A9" s="247"/>
      <c r="B9" s="247"/>
      <c r="C9" s="247"/>
      <c r="D9" s="247"/>
      <c r="E9" s="247"/>
      <c r="F9" s="247"/>
    </row>
    <row r="10" spans="1:6">
      <c r="A10" s="248" t="s">
        <v>587</v>
      </c>
      <c r="B10" s="249" t="s">
        <v>47</v>
      </c>
      <c r="C10" s="559">
        <f>A_基本情報入力シート!D14</f>
        <v>0</v>
      </c>
      <c r="D10" s="560"/>
      <c r="E10" s="560"/>
      <c r="F10" s="561"/>
    </row>
    <row r="11" spans="1:6">
      <c r="A11" s="248" t="s">
        <v>380</v>
      </c>
      <c r="B11" s="249" t="s">
        <v>381</v>
      </c>
      <c r="C11" s="559">
        <f>A_基本情報入力シート!D13</f>
        <v>0</v>
      </c>
      <c r="D11" s="560"/>
      <c r="E11" s="560"/>
      <c r="F11" s="561"/>
    </row>
    <row r="12" spans="1:6">
      <c r="A12" s="248" t="s">
        <v>382</v>
      </c>
      <c r="B12" s="249" t="s">
        <v>383</v>
      </c>
      <c r="C12" s="562" t="s">
        <v>557</v>
      </c>
      <c r="D12" s="563"/>
      <c r="E12" s="563"/>
      <c r="F12" s="564"/>
    </row>
    <row r="13" spans="1:6">
      <c r="A13" s="248" t="s">
        <v>384</v>
      </c>
      <c r="B13" s="250" t="s">
        <v>385</v>
      </c>
      <c r="C13" s="559" t="str">
        <f>A_基本情報入力シート!D16&amp;A_基本情報入力シート!D17</f>
        <v/>
      </c>
      <c r="D13" s="560"/>
      <c r="E13" s="560"/>
      <c r="F13" s="561"/>
    </row>
    <row r="14" spans="1:6">
      <c r="A14" s="248" t="s">
        <v>386</v>
      </c>
      <c r="B14" s="250" t="s">
        <v>387</v>
      </c>
      <c r="C14" s="562" t="e">
        <f>VLOOKUP(A_基本情報入力シート!K4,データセット!C:D,2,FALSE)</f>
        <v>#N/A</v>
      </c>
      <c r="D14" s="563"/>
      <c r="E14" s="563"/>
      <c r="F14" s="564"/>
    </row>
    <row r="15" spans="1:6">
      <c r="A15" s="248" t="s">
        <v>388</v>
      </c>
      <c r="B15" s="250" t="s">
        <v>389</v>
      </c>
      <c r="C15" s="524"/>
      <c r="D15" s="525"/>
      <c r="E15" s="525"/>
      <c r="F15" s="526"/>
    </row>
    <row r="16" spans="1:6">
      <c r="A16" s="248" t="s">
        <v>390</v>
      </c>
      <c r="B16" s="250" t="s">
        <v>391</v>
      </c>
      <c r="C16" s="524"/>
      <c r="D16" s="525"/>
      <c r="E16" s="525"/>
      <c r="F16" s="526"/>
    </row>
    <row r="17" spans="1:9" ht="9.75" customHeight="1">
      <c r="A17" s="251"/>
      <c r="B17" s="251"/>
      <c r="C17" s="251"/>
      <c r="D17" s="251"/>
      <c r="E17" s="251"/>
      <c r="F17" s="251"/>
    </row>
    <row r="18" spans="1:9">
      <c r="A18" s="557" t="s">
        <v>392</v>
      </c>
      <c r="B18" s="558"/>
      <c r="C18" s="558"/>
      <c r="D18" s="558"/>
      <c r="E18" s="245"/>
      <c r="F18" s="246"/>
    </row>
    <row r="19" spans="1:9">
      <c r="A19" s="252" t="s">
        <v>393</v>
      </c>
      <c r="B19" s="252"/>
      <c r="C19" s="252"/>
      <c r="D19" s="252"/>
      <c r="E19" s="253"/>
      <c r="F19" s="253"/>
    </row>
    <row r="20" spans="1:9">
      <c r="A20" s="252"/>
      <c r="B20" s="254" t="s">
        <v>394</v>
      </c>
      <c r="C20" s="294"/>
      <c r="D20" s="255" t="s">
        <v>395</v>
      </c>
      <c r="E20" s="294"/>
      <c r="F20" s="256" t="s">
        <v>396</v>
      </c>
    </row>
    <row r="21" spans="1:9">
      <c r="A21" s="252"/>
      <c r="B21" s="257"/>
      <c r="C21" s="294"/>
      <c r="D21" s="255" t="s">
        <v>397</v>
      </c>
      <c r="E21" s="294"/>
      <c r="F21" s="256" t="s">
        <v>398</v>
      </c>
    </row>
    <row r="22" spans="1:9">
      <c r="A22" s="252"/>
      <c r="B22" s="257"/>
      <c r="C22" s="294"/>
      <c r="D22" s="255" t="s">
        <v>399</v>
      </c>
      <c r="E22" s="294"/>
      <c r="F22" s="256" t="s">
        <v>400</v>
      </c>
    </row>
    <row r="23" spans="1:9">
      <c r="A23" s="252"/>
      <c r="B23" s="257"/>
      <c r="C23" s="294"/>
      <c r="D23" s="255" t="s">
        <v>401</v>
      </c>
      <c r="E23" s="294"/>
      <c r="F23" s="256"/>
    </row>
    <row r="24" spans="1:9">
      <c r="A24" s="252"/>
      <c r="B24" s="257"/>
      <c r="C24" s="294"/>
      <c r="D24" s="255" t="s">
        <v>402</v>
      </c>
      <c r="E24" s="565" t="s">
        <v>403</v>
      </c>
      <c r="F24" s="566"/>
    </row>
    <row r="25" spans="1:9">
      <c r="A25" s="252" t="s">
        <v>404</v>
      </c>
      <c r="B25" s="252"/>
      <c r="C25" s="258"/>
      <c r="D25" s="253"/>
      <c r="E25" s="252"/>
      <c r="F25" s="253"/>
    </row>
    <row r="26" spans="1:9">
      <c r="B26" s="254" t="s">
        <v>394</v>
      </c>
      <c r="C26" s="294"/>
      <c r="D26" s="259" t="s">
        <v>405</v>
      </c>
      <c r="E26" s="294"/>
      <c r="F26" s="256" t="s">
        <v>588</v>
      </c>
      <c r="I26" s="260"/>
    </row>
    <row r="27" spans="1:9" ht="14.25" customHeight="1">
      <c r="A27" s="554" t="s">
        <v>406</v>
      </c>
      <c r="B27" s="555"/>
      <c r="C27" s="294"/>
      <c r="D27" s="259" t="s">
        <v>407</v>
      </c>
      <c r="E27" s="294"/>
      <c r="F27" s="256" t="s">
        <v>408</v>
      </c>
    </row>
    <row r="28" spans="1:9">
      <c r="A28" s="554"/>
      <c r="B28" s="555"/>
      <c r="C28" s="294"/>
      <c r="D28" s="261" t="s">
        <v>409</v>
      </c>
      <c r="E28" s="294"/>
      <c r="F28" s="256" t="s">
        <v>410</v>
      </c>
    </row>
    <row r="29" spans="1:9">
      <c r="A29" s="252"/>
      <c r="B29" s="254"/>
      <c r="C29" s="294"/>
      <c r="D29" s="259" t="s">
        <v>411</v>
      </c>
      <c r="E29" s="294"/>
      <c r="F29" s="256" t="s">
        <v>412</v>
      </c>
    </row>
    <row r="30" spans="1:9">
      <c r="A30" s="252"/>
      <c r="B30" s="254"/>
      <c r="C30" s="294"/>
      <c r="D30" s="256" t="s">
        <v>402</v>
      </c>
      <c r="E30" s="552" t="s">
        <v>403</v>
      </c>
      <c r="F30" s="553"/>
    </row>
    <row r="31" spans="1:9">
      <c r="A31" s="252" t="s">
        <v>413</v>
      </c>
      <c r="B31" s="252"/>
      <c r="C31" s="258"/>
      <c r="D31" s="253"/>
      <c r="E31" s="252"/>
      <c r="F31" s="253"/>
    </row>
    <row r="32" spans="1:9">
      <c r="A32" s="252"/>
      <c r="B32" s="254" t="s">
        <v>394</v>
      </c>
      <c r="C32" s="294"/>
      <c r="D32" s="543" t="s">
        <v>414</v>
      </c>
      <c r="E32" s="544"/>
      <c r="F32" s="545"/>
    </row>
    <row r="33" spans="1:6">
      <c r="A33" s="252"/>
      <c r="B33" s="254"/>
      <c r="C33" s="294"/>
      <c r="D33" s="543" t="s">
        <v>415</v>
      </c>
      <c r="E33" s="544"/>
      <c r="F33" s="545"/>
    </row>
    <row r="34" spans="1:6">
      <c r="A34" s="252"/>
      <c r="B34" s="254"/>
      <c r="C34" s="294"/>
      <c r="D34" s="543" t="s">
        <v>416</v>
      </c>
      <c r="E34" s="544"/>
      <c r="F34" s="545"/>
    </row>
    <row r="35" spans="1:6">
      <c r="A35" s="252"/>
      <c r="B35" s="254"/>
      <c r="C35" s="294"/>
      <c r="D35" s="543" t="s">
        <v>417</v>
      </c>
      <c r="E35" s="544"/>
      <c r="F35" s="545"/>
    </row>
    <row r="36" spans="1:6">
      <c r="A36" s="252"/>
      <c r="B36" s="254"/>
      <c r="C36" s="294"/>
      <c r="D36" s="543" t="s">
        <v>418</v>
      </c>
      <c r="E36" s="544"/>
      <c r="F36" s="545"/>
    </row>
    <row r="37" spans="1:6">
      <c r="A37" s="252"/>
      <c r="B37" s="254"/>
      <c r="C37" s="294"/>
      <c r="D37" s="543" t="s">
        <v>419</v>
      </c>
      <c r="E37" s="544"/>
      <c r="F37" s="545"/>
    </row>
    <row r="38" spans="1:6">
      <c r="A38" s="252"/>
      <c r="B38" s="257"/>
      <c r="C38" s="295"/>
      <c r="D38" s="256" t="s">
        <v>402</v>
      </c>
      <c r="E38" s="552" t="s">
        <v>403</v>
      </c>
      <c r="F38" s="553"/>
    </row>
    <row r="39" spans="1:6">
      <c r="A39" s="252" t="s">
        <v>420</v>
      </c>
      <c r="B39" s="252"/>
      <c r="C39" s="258"/>
      <c r="D39" s="253"/>
      <c r="E39" s="252"/>
      <c r="F39" s="253"/>
    </row>
    <row r="40" spans="1:6" ht="30" customHeight="1">
      <c r="A40" s="252"/>
      <c r="B40" s="254" t="s">
        <v>394</v>
      </c>
      <c r="C40" s="294"/>
      <c r="D40" s="543" t="s">
        <v>421</v>
      </c>
      <c r="E40" s="544"/>
      <c r="F40" s="545"/>
    </row>
    <row r="41" spans="1:6" ht="26.25" customHeight="1">
      <c r="A41" s="252"/>
      <c r="B41" s="254"/>
      <c r="C41" s="294"/>
      <c r="D41" s="543" t="s">
        <v>422</v>
      </c>
      <c r="E41" s="544"/>
      <c r="F41" s="545"/>
    </row>
    <row r="42" spans="1:6">
      <c r="A42" s="252"/>
      <c r="B42" s="254"/>
      <c r="C42" s="294"/>
      <c r="D42" s="543" t="s">
        <v>423</v>
      </c>
      <c r="E42" s="544"/>
      <c r="F42" s="545"/>
    </row>
    <row r="43" spans="1:6">
      <c r="A43" s="252"/>
      <c r="B43" s="257"/>
      <c r="C43" s="295"/>
      <c r="D43" s="256" t="s">
        <v>402</v>
      </c>
      <c r="E43" s="552" t="s">
        <v>403</v>
      </c>
      <c r="F43" s="553"/>
    </row>
    <row r="44" spans="1:6">
      <c r="A44" s="252" t="s">
        <v>424</v>
      </c>
      <c r="B44" s="252"/>
      <c r="C44" s="258"/>
      <c r="D44" s="252"/>
      <c r="E44" s="253"/>
      <c r="F44" s="252"/>
    </row>
    <row r="45" spans="1:6">
      <c r="A45" s="252"/>
      <c r="B45" s="254" t="s">
        <v>394</v>
      </c>
      <c r="C45" s="294"/>
      <c r="D45" s="543" t="s">
        <v>425</v>
      </c>
      <c r="E45" s="544"/>
      <c r="F45" s="545"/>
    </row>
    <row r="46" spans="1:6">
      <c r="A46" s="252"/>
      <c r="B46" s="257"/>
      <c r="C46" s="294"/>
      <c r="D46" s="546" t="s">
        <v>426</v>
      </c>
      <c r="E46" s="547"/>
      <c r="F46" s="548"/>
    </row>
    <row r="47" spans="1:6">
      <c r="A47" s="252"/>
      <c r="B47" s="257"/>
      <c r="C47" s="294"/>
      <c r="D47" s="543" t="s">
        <v>427</v>
      </c>
      <c r="E47" s="544"/>
      <c r="F47" s="545"/>
    </row>
    <row r="48" spans="1:6">
      <c r="A48" s="252"/>
      <c r="B48" s="257"/>
      <c r="C48" s="294"/>
      <c r="D48" s="543" t="s">
        <v>428</v>
      </c>
      <c r="E48" s="544"/>
      <c r="F48" s="545"/>
    </row>
    <row r="49" spans="1:6">
      <c r="A49" s="252"/>
      <c r="B49" s="257"/>
      <c r="C49" s="294"/>
      <c r="D49" s="543" t="s">
        <v>429</v>
      </c>
      <c r="E49" s="544"/>
      <c r="F49" s="545"/>
    </row>
    <row r="50" spans="1:6">
      <c r="B50" s="262"/>
      <c r="C50" s="294"/>
      <c r="D50" s="540" t="s">
        <v>430</v>
      </c>
      <c r="E50" s="541"/>
      <c r="F50" s="542"/>
    </row>
    <row r="51" spans="1:6">
      <c r="B51" s="262"/>
      <c r="C51" s="294"/>
      <c r="D51" s="540" t="s">
        <v>589</v>
      </c>
      <c r="E51" s="541"/>
      <c r="F51" s="542"/>
    </row>
    <row r="52" spans="1:6">
      <c r="B52" s="263"/>
      <c r="C52" s="295"/>
      <c r="D52" s="264" t="s">
        <v>402</v>
      </c>
      <c r="E52" s="533" t="s">
        <v>403</v>
      </c>
      <c r="F52" s="534"/>
    </row>
    <row r="53" spans="1:6">
      <c r="A53" s="238" t="s">
        <v>431</v>
      </c>
      <c r="C53" s="265"/>
      <c r="D53" s="247"/>
      <c r="F53" s="247"/>
    </row>
    <row r="54" spans="1:6">
      <c r="B54" s="266" t="s">
        <v>394</v>
      </c>
      <c r="C54" s="294"/>
      <c r="D54" s="549" t="s">
        <v>432</v>
      </c>
      <c r="E54" s="550"/>
      <c r="F54" s="551"/>
    </row>
    <row r="55" spans="1:6">
      <c r="B55" s="262"/>
      <c r="C55" s="294"/>
      <c r="D55" s="540" t="s">
        <v>433</v>
      </c>
      <c r="E55" s="541"/>
      <c r="F55" s="542"/>
    </row>
    <row r="56" spans="1:6">
      <c r="B56" s="262"/>
      <c r="C56" s="294"/>
      <c r="D56" s="540" t="s">
        <v>434</v>
      </c>
      <c r="E56" s="541"/>
      <c r="F56" s="542"/>
    </row>
    <row r="57" spans="1:6">
      <c r="B57" s="262"/>
      <c r="C57" s="294"/>
      <c r="D57" s="540" t="s">
        <v>435</v>
      </c>
      <c r="E57" s="541"/>
      <c r="F57" s="542"/>
    </row>
    <row r="58" spans="1:6" ht="14.25" customHeight="1">
      <c r="C58" s="296"/>
      <c r="D58" s="264" t="s">
        <v>402</v>
      </c>
      <c r="E58" s="533" t="s">
        <v>403</v>
      </c>
      <c r="F58" s="534"/>
    </row>
    <row r="59" spans="1:6" ht="14.25" customHeight="1">
      <c r="A59" s="267" t="s">
        <v>436</v>
      </c>
      <c r="C59" s="535"/>
      <c r="D59" s="536"/>
      <c r="E59" s="536"/>
      <c r="F59" s="537"/>
    </row>
    <row r="60" spans="1:6">
      <c r="A60" s="238" t="s">
        <v>437</v>
      </c>
    </row>
    <row r="61" spans="1:6">
      <c r="B61" s="268" t="s">
        <v>438</v>
      </c>
      <c r="C61" s="524"/>
      <c r="D61" s="525"/>
      <c r="E61" s="525"/>
      <c r="F61" s="526"/>
    </row>
    <row r="62" spans="1:6">
      <c r="A62" s="538" t="s">
        <v>439</v>
      </c>
      <c r="B62" s="539"/>
      <c r="C62" s="524"/>
      <c r="D62" s="525"/>
      <c r="E62" s="525"/>
      <c r="F62" s="526"/>
    </row>
    <row r="63" spans="1:6" s="272" customFormat="1" ht="7.5" customHeight="1">
      <c r="A63" s="269"/>
      <c r="B63" s="270"/>
      <c r="C63" s="271"/>
      <c r="D63" s="271"/>
      <c r="E63" s="271"/>
      <c r="F63" s="271"/>
    </row>
    <row r="64" spans="1:6">
      <c r="A64" s="238" t="s">
        <v>440</v>
      </c>
    </row>
    <row r="65" spans="1:6">
      <c r="B65" s="268" t="s">
        <v>441</v>
      </c>
      <c r="C65" s="524"/>
      <c r="D65" s="525"/>
      <c r="E65" s="525"/>
      <c r="F65" s="526"/>
    </row>
    <row r="66" spans="1:6" ht="13.15" customHeight="1">
      <c r="A66" s="238" t="s">
        <v>442</v>
      </c>
      <c r="C66" s="252"/>
      <c r="D66" s="253"/>
      <c r="E66" s="252"/>
      <c r="F66" s="253"/>
    </row>
    <row r="67" spans="1:6">
      <c r="B67" s="268" t="s">
        <v>443</v>
      </c>
      <c r="C67" s="524"/>
      <c r="D67" s="525"/>
      <c r="E67" s="525"/>
      <c r="F67" s="526"/>
    </row>
    <row r="68" spans="1:6" ht="12.75" customHeight="1">
      <c r="A68" s="527" t="s">
        <v>444</v>
      </c>
      <c r="B68" s="527"/>
      <c r="C68" s="294"/>
      <c r="D68" s="259" t="s">
        <v>445</v>
      </c>
      <c r="E68" s="295"/>
      <c r="F68" s="256" t="s">
        <v>446</v>
      </c>
    </row>
    <row r="69" spans="1:6" ht="13.5" customHeight="1">
      <c r="A69" s="273" t="s">
        <v>447</v>
      </c>
      <c r="C69" s="252"/>
      <c r="D69" s="252"/>
      <c r="E69" s="252"/>
      <c r="F69" s="252"/>
    </row>
    <row r="70" spans="1:6" ht="18.75" customHeight="1">
      <c r="A70" s="528" t="s">
        <v>670</v>
      </c>
      <c r="B70" s="529"/>
      <c r="C70" s="530" t="str">
        <f>IF(B_補助要件適合確認シート!E36="はい","「★一つ星」又は「★★二つ星」のいずれかを宣言している（同等の対策含む）","")</f>
        <v/>
      </c>
      <c r="D70" s="531"/>
      <c r="E70" s="531"/>
      <c r="F70" s="532"/>
    </row>
    <row r="71" spans="1:6" ht="5.25" customHeight="1"/>
  </sheetData>
  <sheetProtection algorithmName="SHA-512" hashValue="+ByyzNcYTuQ2Hg7/bAt3Bsfgm1MHu/AscHGomYvt/YsQprJzXVfDfV9dkd67VrMJ99XSiVGvcCImzaQGze45Ng==" saltValue="svj6DdppLgBm/I4t3b/uVg==" spinCount="100000" sheet="1" objects="1" scenarios="1" selectLockedCells="1"/>
  <dataConsolidate/>
  <mergeCells count="46">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14"/>
  <pageMargins left="0" right="0" top="0" bottom="0" header="0.31496062992125984" footer="0.31496062992125984"/>
  <pageSetup paperSize="9" scale="89" fitToHeight="0"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データセット!$Q$2</xm:f>
          </x14:formula1>
          <xm:sqref>C65:F65</xm:sqref>
        </x14:dataValidation>
        <x14:dataValidation type="list" allowBlank="1" showInputMessage="1" showErrorMessage="1">
          <x14:formula1>
            <xm:f>データセット!$O$6:$O$16</xm:f>
          </x14:formula1>
          <xm:sqref>C59:F59</xm:sqref>
        </x14:dataValidation>
        <x14:dataValidation type="list" allowBlank="1" showInputMessage="1" showErrorMessage="1">
          <x14:formula1>
            <xm:f>データセット!$N$2:$N$3</xm:f>
          </x14:formula1>
          <xm:sqref>C67:F67</xm:sqref>
        </x14:dataValidation>
        <x14:dataValidation type="list" allowBlank="1" showInputMessage="1" showErrorMessage="1">
          <x14:formula1>
            <xm:f>データセット!$H$9</xm:f>
          </x14:formula1>
          <xm:sqref>C62:F62</xm:sqref>
        </x14:dataValidation>
        <x14:dataValidation type="list" allowBlank="1" showInputMessage="1" showErrorMessage="1">
          <x14:formula1>
            <xm:f>データセット!$B$5:$B$7</xm:f>
          </x14:formula1>
          <xm:sqref>C26:C30 E26:E29</xm:sqref>
        </x14:dataValidation>
        <x14:dataValidation type="list" allowBlank="1" showInputMessage="1" showErrorMessage="1">
          <x14:formula1>
            <xm:f>データセット!$B$2:$B$3</xm:f>
          </x14:formula1>
          <xm:sqref>C20:C24 C45:C52 E68 A5:A6 E40:E42 E54:E57 E45:E51 C40:C43 E20:E23 C68 C54:C58 C32:C38</xm:sqref>
        </x14:dataValidation>
        <x14:dataValidation type="list" allowBlank="1" showInputMessage="1" showErrorMessage="1">
          <x14:formula1>
            <xm:f>データセット!$A$2:$A$48</xm:f>
          </x14:formula1>
          <xm:sqref>C12</xm:sqref>
        </x14:dataValidation>
        <x14:dataValidation type="list" allowBlank="1" showInputMessage="1" showErrorMessage="1">
          <x14:formula1>
            <xm:f>データセット!$G$2:$G$4</xm:f>
          </x14:formula1>
          <xm:sqref>C61:F61</xm:sqref>
        </x14:dataValidation>
        <x14:dataValidation type="list" allowBlank="1" showInputMessage="1" showErrorMessage="1">
          <x14:formula1>
            <xm:f>データセット!$F$2:$F$12</xm:f>
          </x14:formula1>
          <xm:sqref>C15:F15</xm:sqref>
        </x14:dataValidation>
        <x14:dataValidation type="list" allowBlank="1" showInputMessage="1" showErrorMessage="1">
          <x14:formula1>
            <xm:f>データセット!$E$2:$E$5</xm:f>
          </x14:formula1>
          <xm:sqref>C16:F16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zoomScaleNormal="100" workbookViewId="0">
      <selection activeCell="A2" sqref="A2"/>
    </sheetView>
  </sheetViews>
  <sheetFormatPr defaultRowHeight="13.5"/>
  <cols>
    <col min="1" max="1" width="13.125" style="280" customWidth="1"/>
    <col min="2" max="2" width="9" style="275"/>
    <col min="3" max="3" width="18.75" style="275" customWidth="1"/>
    <col min="4" max="4" width="75" style="275" bestFit="1" customWidth="1"/>
    <col min="5" max="6" width="9" style="275"/>
    <col min="7" max="7" width="14.5" style="275" customWidth="1"/>
    <col min="8" max="16384" width="9" style="275"/>
  </cols>
  <sheetData>
    <row r="1" spans="1:17">
      <c r="A1" s="274" t="s">
        <v>448</v>
      </c>
      <c r="B1" s="275" t="s">
        <v>449</v>
      </c>
      <c r="D1" s="274" t="s">
        <v>387</v>
      </c>
      <c r="E1" s="275" t="s">
        <v>450</v>
      </c>
      <c r="F1" s="275" t="s">
        <v>451</v>
      </c>
      <c r="G1" s="275" t="s">
        <v>590</v>
      </c>
      <c r="H1" s="275" t="s">
        <v>452</v>
      </c>
      <c r="Q1" s="276" t="s">
        <v>453</v>
      </c>
    </row>
    <row r="2" spans="1:17">
      <c r="A2" s="274" t="s">
        <v>454</v>
      </c>
      <c r="B2" s="275" t="s">
        <v>591</v>
      </c>
      <c r="C2" s="275" t="s">
        <v>613</v>
      </c>
      <c r="D2" s="274" t="s">
        <v>455</v>
      </c>
      <c r="E2" s="274" t="s">
        <v>456</v>
      </c>
      <c r="F2" s="274" t="s">
        <v>456</v>
      </c>
      <c r="G2" s="274" t="s">
        <v>457</v>
      </c>
      <c r="H2" s="291" t="s">
        <v>458</v>
      </c>
      <c r="N2" s="275" t="s">
        <v>459</v>
      </c>
      <c r="Q2" s="277" t="s">
        <v>460</v>
      </c>
    </row>
    <row r="3" spans="1:17">
      <c r="A3" s="274" t="s">
        <v>461</v>
      </c>
      <c r="B3" s="275" t="s">
        <v>592</v>
      </c>
      <c r="C3" s="275" t="s">
        <v>614</v>
      </c>
      <c r="D3" s="274" t="s">
        <v>462</v>
      </c>
      <c r="E3" s="274" t="s">
        <v>463</v>
      </c>
      <c r="F3" s="274" t="s">
        <v>463</v>
      </c>
      <c r="G3" s="274" t="s">
        <v>464</v>
      </c>
      <c r="H3" s="274" t="s">
        <v>465</v>
      </c>
      <c r="N3" s="275" t="s">
        <v>466</v>
      </c>
    </row>
    <row r="4" spans="1:17">
      <c r="A4" s="274" t="s">
        <v>467</v>
      </c>
      <c r="C4" s="275" t="s">
        <v>615</v>
      </c>
      <c r="D4" s="274" t="s">
        <v>468</v>
      </c>
      <c r="E4" s="274" t="s">
        <v>469</v>
      </c>
      <c r="F4" s="274" t="s">
        <v>469</v>
      </c>
      <c r="G4" s="274" t="s">
        <v>470</v>
      </c>
      <c r="J4" s="275" t="s">
        <v>471</v>
      </c>
    </row>
    <row r="5" spans="1:17">
      <c r="A5" s="274" t="s">
        <v>472</v>
      </c>
      <c r="B5" s="275" t="s">
        <v>593</v>
      </c>
      <c r="C5" s="275" t="s">
        <v>616</v>
      </c>
      <c r="D5" s="274" t="s">
        <v>473</v>
      </c>
      <c r="E5" s="274" t="s">
        <v>594</v>
      </c>
      <c r="F5" s="274" t="s">
        <v>474</v>
      </c>
      <c r="G5" s="274"/>
      <c r="J5" s="275" t="s">
        <v>475</v>
      </c>
    </row>
    <row r="6" spans="1:17">
      <c r="A6" s="274" t="s">
        <v>476</v>
      </c>
      <c r="B6" s="275" t="s">
        <v>591</v>
      </c>
      <c r="C6" s="275" t="s">
        <v>617</v>
      </c>
      <c r="D6" s="274" t="s">
        <v>477</v>
      </c>
      <c r="F6" s="274" t="s">
        <v>478</v>
      </c>
      <c r="H6" s="274" t="s">
        <v>479</v>
      </c>
      <c r="O6" s="275" t="s">
        <v>595</v>
      </c>
    </row>
    <row r="7" spans="1:17">
      <c r="A7" s="274" t="s">
        <v>480</v>
      </c>
      <c r="B7" s="275" t="s">
        <v>596</v>
      </c>
      <c r="D7" s="274" t="s">
        <v>481</v>
      </c>
      <c r="F7" s="274" t="s">
        <v>482</v>
      </c>
      <c r="H7" s="274" t="s">
        <v>483</v>
      </c>
      <c r="O7" s="275" t="s">
        <v>597</v>
      </c>
    </row>
    <row r="8" spans="1:17">
      <c r="A8" s="274" t="s">
        <v>484</v>
      </c>
      <c r="C8" s="275" t="s">
        <v>618</v>
      </c>
      <c r="D8" s="274" t="s">
        <v>485</v>
      </c>
      <c r="F8" s="274" t="s">
        <v>486</v>
      </c>
      <c r="O8" s="275" t="s">
        <v>598</v>
      </c>
    </row>
    <row r="9" spans="1:17">
      <c r="A9" s="274" t="s">
        <v>487</v>
      </c>
      <c r="C9" s="275" t="s">
        <v>619</v>
      </c>
      <c r="D9" s="274" t="s">
        <v>488</v>
      </c>
      <c r="F9" s="274" t="s">
        <v>489</v>
      </c>
      <c r="H9" s="275" t="s">
        <v>490</v>
      </c>
      <c r="O9" s="275" t="s">
        <v>599</v>
      </c>
    </row>
    <row r="10" spans="1:17">
      <c r="A10" s="274" t="s">
        <v>491</v>
      </c>
      <c r="C10" s="275" t="s">
        <v>620</v>
      </c>
      <c r="D10" s="274" t="s">
        <v>600</v>
      </c>
      <c r="F10" s="274" t="s">
        <v>492</v>
      </c>
      <c r="O10" s="275" t="s">
        <v>601</v>
      </c>
    </row>
    <row r="11" spans="1:17">
      <c r="A11" s="274" t="s">
        <v>493</v>
      </c>
      <c r="D11" s="274" t="s">
        <v>494</v>
      </c>
      <c r="F11" s="274" t="s">
        <v>495</v>
      </c>
      <c r="O11" s="275" t="s">
        <v>496</v>
      </c>
    </row>
    <row r="12" spans="1:17">
      <c r="A12" s="274" t="s">
        <v>497</v>
      </c>
      <c r="D12" s="274" t="s">
        <v>498</v>
      </c>
      <c r="F12" s="274" t="s">
        <v>499</v>
      </c>
      <c r="O12" s="275" t="s">
        <v>602</v>
      </c>
    </row>
    <row r="13" spans="1:17">
      <c r="A13" s="274" t="s">
        <v>500</v>
      </c>
      <c r="C13" s="275" t="s">
        <v>621</v>
      </c>
      <c r="D13" s="274" t="s">
        <v>501</v>
      </c>
      <c r="O13" s="275" t="s">
        <v>603</v>
      </c>
    </row>
    <row r="14" spans="1:17">
      <c r="A14" s="274" t="s">
        <v>502</v>
      </c>
      <c r="C14" s="275" t="s">
        <v>622</v>
      </c>
      <c r="D14" s="278" t="s">
        <v>503</v>
      </c>
      <c r="O14" s="275" t="s">
        <v>504</v>
      </c>
    </row>
    <row r="15" spans="1:17">
      <c r="A15" s="274" t="s">
        <v>505</v>
      </c>
      <c r="C15" s="275" t="s">
        <v>659</v>
      </c>
      <c r="D15" s="278" t="s">
        <v>604</v>
      </c>
      <c r="O15" s="275" t="s">
        <v>605</v>
      </c>
    </row>
    <row r="16" spans="1:17">
      <c r="A16" s="274" t="s">
        <v>506</v>
      </c>
      <c r="C16" s="275" t="s">
        <v>647</v>
      </c>
      <c r="D16" s="278" t="s">
        <v>507</v>
      </c>
      <c r="O16" s="275" t="s">
        <v>606</v>
      </c>
    </row>
    <row r="17" spans="1:11">
      <c r="A17" s="274" t="s">
        <v>508</v>
      </c>
      <c r="C17" s="275" t="s">
        <v>648</v>
      </c>
      <c r="D17" s="278" t="s">
        <v>509</v>
      </c>
    </row>
    <row r="18" spans="1:11">
      <c r="A18" s="274" t="s">
        <v>510</v>
      </c>
      <c r="C18" s="275" t="s">
        <v>649</v>
      </c>
      <c r="D18" s="278" t="s">
        <v>511</v>
      </c>
      <c r="K18" s="275" t="s">
        <v>512</v>
      </c>
    </row>
    <row r="19" spans="1:11">
      <c r="A19" s="274" t="s">
        <v>513</v>
      </c>
      <c r="C19" s="275" t="s">
        <v>650</v>
      </c>
      <c r="D19" s="278" t="s">
        <v>514</v>
      </c>
      <c r="K19" s="275" t="s">
        <v>515</v>
      </c>
    </row>
    <row r="20" spans="1:11">
      <c r="A20" s="274" t="s">
        <v>516</v>
      </c>
      <c r="C20" s="275" t="s">
        <v>651</v>
      </c>
      <c r="D20" s="278" t="s">
        <v>517</v>
      </c>
      <c r="K20" s="275" t="s">
        <v>518</v>
      </c>
    </row>
    <row r="21" spans="1:11">
      <c r="A21" s="274" t="s">
        <v>519</v>
      </c>
      <c r="C21" s="275" t="s">
        <v>652</v>
      </c>
      <c r="D21" s="278" t="s">
        <v>520</v>
      </c>
    </row>
    <row r="22" spans="1:11">
      <c r="A22" s="274" t="s">
        <v>521</v>
      </c>
      <c r="C22" s="275" t="s">
        <v>653</v>
      </c>
      <c r="D22" s="278" t="s">
        <v>607</v>
      </c>
    </row>
    <row r="23" spans="1:11">
      <c r="A23" s="274" t="s">
        <v>522</v>
      </c>
      <c r="C23" s="275" t="s">
        <v>654</v>
      </c>
      <c r="D23" s="278" t="s">
        <v>523</v>
      </c>
    </row>
    <row r="24" spans="1:11">
      <c r="A24" s="274" t="s">
        <v>524</v>
      </c>
      <c r="C24" s="275" t="s">
        <v>655</v>
      </c>
      <c r="D24" s="278" t="s">
        <v>525</v>
      </c>
    </row>
    <row r="25" spans="1:11">
      <c r="A25" s="274" t="s">
        <v>526</v>
      </c>
      <c r="C25" s="275" t="s">
        <v>656</v>
      </c>
      <c r="D25" s="283" t="s">
        <v>630</v>
      </c>
    </row>
    <row r="26" spans="1:11">
      <c r="A26" s="274" t="s">
        <v>527</v>
      </c>
      <c r="C26" s="275" t="s">
        <v>657</v>
      </c>
      <c r="D26" s="278" t="s">
        <v>528</v>
      </c>
    </row>
    <row r="27" spans="1:11">
      <c r="A27" s="274" t="s">
        <v>529</v>
      </c>
      <c r="C27" s="275" t="s">
        <v>658</v>
      </c>
      <c r="D27" s="278" t="s">
        <v>530</v>
      </c>
    </row>
    <row r="28" spans="1:11">
      <c r="A28" s="274" t="s">
        <v>531</v>
      </c>
      <c r="D28" s="278" t="s">
        <v>532</v>
      </c>
    </row>
    <row r="29" spans="1:11">
      <c r="A29" s="274" t="s">
        <v>533</v>
      </c>
      <c r="C29" s="275" t="s">
        <v>665</v>
      </c>
      <c r="D29" s="278" t="s">
        <v>534</v>
      </c>
    </row>
    <row r="30" spans="1:11">
      <c r="A30" s="274" t="s">
        <v>535</v>
      </c>
      <c r="C30" s="275" t="s">
        <v>667</v>
      </c>
      <c r="D30" s="278" t="s">
        <v>536</v>
      </c>
    </row>
    <row r="31" spans="1:11">
      <c r="A31" s="274" t="s">
        <v>537</v>
      </c>
      <c r="C31" s="275" t="s">
        <v>662</v>
      </c>
      <c r="D31" s="274" t="s">
        <v>538</v>
      </c>
    </row>
    <row r="32" spans="1:11">
      <c r="A32" s="274" t="s">
        <v>539</v>
      </c>
      <c r="C32" s="275" t="s">
        <v>663</v>
      </c>
      <c r="D32" s="274" t="s">
        <v>540</v>
      </c>
    </row>
    <row r="33" spans="1:4">
      <c r="A33" s="274" t="s">
        <v>541</v>
      </c>
      <c r="D33" s="274" t="s">
        <v>542</v>
      </c>
    </row>
    <row r="34" spans="1:4">
      <c r="A34" s="274" t="s">
        <v>543</v>
      </c>
      <c r="C34" s="275" t="s">
        <v>664</v>
      </c>
      <c r="D34" s="274" t="s">
        <v>544</v>
      </c>
    </row>
    <row r="35" spans="1:4">
      <c r="A35" s="274" t="s">
        <v>545</v>
      </c>
      <c r="C35" s="275" t="s">
        <v>666</v>
      </c>
      <c r="D35" s="274" t="s">
        <v>546</v>
      </c>
    </row>
    <row r="36" spans="1:4">
      <c r="A36" s="274" t="s">
        <v>547</v>
      </c>
      <c r="C36" s="275" t="s">
        <v>623</v>
      </c>
      <c r="D36" s="274" t="s">
        <v>548</v>
      </c>
    </row>
    <row r="37" spans="1:4">
      <c r="A37" s="274" t="s">
        <v>549</v>
      </c>
      <c r="C37" s="275" t="s">
        <v>625</v>
      </c>
      <c r="D37" s="274" t="s">
        <v>550</v>
      </c>
    </row>
    <row r="38" spans="1:4">
      <c r="A38" s="274" t="s">
        <v>551</v>
      </c>
      <c r="C38" s="275" t="s">
        <v>627</v>
      </c>
      <c r="D38" s="274" t="s">
        <v>552</v>
      </c>
    </row>
    <row r="39" spans="1:4">
      <c r="A39" s="274" t="s">
        <v>553</v>
      </c>
      <c r="C39" s="275" t="s">
        <v>624</v>
      </c>
      <c r="D39" s="274" t="s">
        <v>554</v>
      </c>
    </row>
    <row r="40" spans="1:4">
      <c r="A40" s="274" t="s">
        <v>555</v>
      </c>
      <c r="C40" s="275" t="s">
        <v>628</v>
      </c>
      <c r="D40" s="274" t="s">
        <v>556</v>
      </c>
    </row>
    <row r="41" spans="1:4">
      <c r="A41" s="274" t="s">
        <v>557</v>
      </c>
      <c r="C41" s="275" t="s">
        <v>626</v>
      </c>
      <c r="D41" s="274" t="s">
        <v>558</v>
      </c>
    </row>
    <row r="42" spans="1:4">
      <c r="A42" s="274" t="s">
        <v>559</v>
      </c>
      <c r="D42" s="279" t="s">
        <v>608</v>
      </c>
    </row>
    <row r="43" spans="1:4">
      <c r="A43" s="274" t="s">
        <v>560</v>
      </c>
      <c r="D43" s="279" t="s">
        <v>609</v>
      </c>
    </row>
    <row r="44" spans="1:4">
      <c r="A44" s="274" t="s">
        <v>561</v>
      </c>
      <c r="D44" s="279" t="s">
        <v>610</v>
      </c>
    </row>
    <row r="45" spans="1:4">
      <c r="A45" s="274" t="s">
        <v>562</v>
      </c>
      <c r="D45" s="279" t="s">
        <v>563</v>
      </c>
    </row>
    <row r="46" spans="1:4">
      <c r="A46" s="274" t="s">
        <v>564</v>
      </c>
      <c r="D46" s="279" t="s">
        <v>565</v>
      </c>
    </row>
    <row r="47" spans="1:4">
      <c r="A47" s="274" t="s">
        <v>566</v>
      </c>
      <c r="D47" s="279" t="s">
        <v>567</v>
      </c>
    </row>
    <row r="48" spans="1:4">
      <c r="A48" s="274" t="s">
        <v>568</v>
      </c>
      <c r="D48" s="279" t="s">
        <v>569</v>
      </c>
    </row>
    <row r="49" spans="3:4">
      <c r="D49" s="279" t="s">
        <v>570</v>
      </c>
    </row>
    <row r="50" spans="3:4">
      <c r="D50" s="279" t="s">
        <v>571</v>
      </c>
    </row>
    <row r="51" spans="3:4">
      <c r="D51" s="279" t="s">
        <v>572</v>
      </c>
    </row>
    <row r="52" spans="3:4">
      <c r="D52" s="279" t="s">
        <v>573</v>
      </c>
    </row>
    <row r="53" spans="3:4">
      <c r="D53" s="279" t="s">
        <v>574</v>
      </c>
    </row>
    <row r="54" spans="3:4">
      <c r="D54" s="279" t="s">
        <v>575</v>
      </c>
    </row>
    <row r="55" spans="3:4">
      <c r="D55" s="279" t="s">
        <v>576</v>
      </c>
    </row>
    <row r="56" spans="3:4">
      <c r="D56" s="279" t="s">
        <v>577</v>
      </c>
    </row>
    <row r="57" spans="3:4">
      <c r="D57" s="279" t="s">
        <v>578</v>
      </c>
    </row>
    <row r="58" spans="3:4">
      <c r="C58" s="275" t="s">
        <v>660</v>
      </c>
      <c r="D58" s="279" t="s">
        <v>579</v>
      </c>
    </row>
    <row r="59" spans="3:4">
      <c r="D59" s="279" t="s">
        <v>580</v>
      </c>
    </row>
    <row r="60" spans="3:4">
      <c r="C60" s="275" t="s">
        <v>661</v>
      </c>
      <c r="D60" s="279" t="s">
        <v>581</v>
      </c>
    </row>
    <row r="61" spans="3:4">
      <c r="D61" s="279" t="s">
        <v>582</v>
      </c>
    </row>
    <row r="62" spans="3:4">
      <c r="D62" s="279" t="s">
        <v>583</v>
      </c>
    </row>
    <row r="63" spans="3:4">
      <c r="D63" s="279" t="s">
        <v>584</v>
      </c>
    </row>
    <row r="64" spans="3:4">
      <c r="D64" s="279" t="s">
        <v>585</v>
      </c>
    </row>
    <row r="65" spans="3:4">
      <c r="D65" s="279" t="s">
        <v>586</v>
      </c>
    </row>
    <row r="66" spans="3:4">
      <c r="C66" s="275" t="s">
        <v>668</v>
      </c>
      <c r="D66" s="279" t="s">
        <v>611</v>
      </c>
    </row>
    <row r="67" spans="3:4">
      <c r="C67" s="275" t="s">
        <v>669</v>
      </c>
      <c r="D67" s="279" t="s">
        <v>612</v>
      </c>
    </row>
  </sheetData>
  <phoneticPr fontId="1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35"/>
  <sheetViews>
    <sheetView view="pageBreakPreview" zoomScale="145" zoomScaleNormal="100" zoomScaleSheetLayoutView="145" workbookViewId="0">
      <selection activeCell="C14" sqref="C14:F14"/>
    </sheetView>
  </sheetViews>
  <sheetFormatPr defaultRowHeight="13.5"/>
  <cols>
    <col min="1" max="1" width="41.625" style="44" customWidth="1"/>
    <col min="2" max="2" width="35.375" style="45" bestFit="1" customWidth="1"/>
    <col min="3" max="3" width="31.875" style="43" customWidth="1"/>
    <col min="4" max="4" width="9" style="43"/>
    <col min="5" max="5" width="24.625" style="43" customWidth="1"/>
    <col min="6" max="6" width="33.875" style="43" bestFit="1" customWidth="1"/>
    <col min="7" max="16384" width="9" style="43"/>
  </cols>
  <sheetData>
    <row r="1" spans="1:7">
      <c r="A1" s="85" t="s">
        <v>42</v>
      </c>
      <c r="B1" s="72" t="s">
        <v>200</v>
      </c>
      <c r="C1" s="72" t="s">
        <v>201</v>
      </c>
      <c r="E1" s="285" t="s">
        <v>631</v>
      </c>
      <c r="F1" s="285" t="s">
        <v>632</v>
      </c>
      <c r="G1" s="284" t="s">
        <v>633</v>
      </c>
    </row>
    <row r="2" spans="1:7">
      <c r="A2" s="47" t="s">
        <v>83</v>
      </c>
      <c r="B2" s="72" t="s">
        <v>202</v>
      </c>
      <c r="C2" s="73"/>
      <c r="E2" s="285" t="s">
        <v>634</v>
      </c>
      <c r="F2" s="285" t="s">
        <v>642</v>
      </c>
    </row>
    <row r="3" spans="1:7">
      <c r="A3" s="47" t="s">
        <v>84</v>
      </c>
      <c r="B3" s="46" t="s">
        <v>159</v>
      </c>
      <c r="C3" s="73"/>
      <c r="E3" s="285" t="s">
        <v>635</v>
      </c>
      <c r="F3" s="285" t="s">
        <v>635</v>
      </c>
    </row>
    <row r="4" spans="1:7">
      <c r="A4" s="47" t="s">
        <v>85</v>
      </c>
      <c r="B4" s="46" t="s">
        <v>159</v>
      </c>
      <c r="C4" s="73"/>
      <c r="E4" s="285" t="s">
        <v>636</v>
      </c>
      <c r="F4" s="285" t="s">
        <v>636</v>
      </c>
    </row>
    <row r="5" spans="1:7">
      <c r="A5" s="47" t="s">
        <v>86</v>
      </c>
      <c r="B5" s="46" t="s">
        <v>159</v>
      </c>
      <c r="C5" s="73"/>
      <c r="E5" s="285" t="s">
        <v>637</v>
      </c>
      <c r="F5" s="285" t="s">
        <v>643</v>
      </c>
    </row>
    <row r="6" spans="1:7">
      <c r="A6" s="47" t="s">
        <v>87</v>
      </c>
      <c r="B6" s="46" t="s">
        <v>159</v>
      </c>
      <c r="C6" s="73"/>
      <c r="E6" s="285" t="s">
        <v>638</v>
      </c>
      <c r="F6" s="286"/>
    </row>
    <row r="7" spans="1:7">
      <c r="A7" s="47" t="s">
        <v>88</v>
      </c>
      <c r="B7" s="46" t="s">
        <v>159</v>
      </c>
      <c r="C7" s="73"/>
      <c r="E7" s="285" t="s">
        <v>639</v>
      </c>
      <c r="F7" s="286"/>
    </row>
    <row r="8" spans="1:7">
      <c r="A8" s="47" t="s">
        <v>89</v>
      </c>
      <c r="B8" s="46" t="s">
        <v>159</v>
      </c>
      <c r="C8" s="73"/>
      <c r="E8" s="285" t="s">
        <v>640</v>
      </c>
      <c r="F8" s="286"/>
    </row>
    <row r="9" spans="1:7">
      <c r="A9" s="47" t="s">
        <v>90</v>
      </c>
      <c r="B9" s="46" t="s">
        <v>159</v>
      </c>
      <c r="C9" s="73" t="s">
        <v>159</v>
      </c>
      <c r="E9" s="285" t="s">
        <v>641</v>
      </c>
      <c r="F9" s="286"/>
    </row>
    <row r="10" spans="1:7">
      <c r="A10" s="47" t="s">
        <v>91</v>
      </c>
      <c r="B10" s="46" t="s">
        <v>159</v>
      </c>
      <c r="C10" s="73" t="s">
        <v>159</v>
      </c>
    </row>
    <row r="11" spans="1:7">
      <c r="A11" s="47" t="s">
        <v>92</v>
      </c>
      <c r="B11" s="46" t="s">
        <v>159</v>
      </c>
      <c r="C11" s="73"/>
    </row>
    <row r="12" spans="1:7">
      <c r="A12" s="47" t="s">
        <v>93</v>
      </c>
      <c r="B12" s="46" t="s">
        <v>159</v>
      </c>
      <c r="C12" s="73"/>
    </row>
    <row r="13" spans="1:7">
      <c r="A13" s="47" t="s">
        <v>94</v>
      </c>
      <c r="B13" s="46" t="s">
        <v>159</v>
      </c>
      <c r="C13" s="73"/>
    </row>
    <row r="14" spans="1:7">
      <c r="A14" s="47" t="s">
        <v>95</v>
      </c>
      <c r="B14" s="46" t="s">
        <v>159</v>
      </c>
      <c r="C14" s="73"/>
    </row>
    <row r="15" spans="1:7">
      <c r="A15" s="47" t="s">
        <v>96</v>
      </c>
      <c r="B15" s="46" t="s">
        <v>159</v>
      </c>
      <c r="C15" s="73"/>
    </row>
    <row r="16" spans="1:7">
      <c r="A16" s="81" t="s">
        <v>97</v>
      </c>
      <c r="B16" s="46" t="s">
        <v>159</v>
      </c>
      <c r="C16" s="73" t="s">
        <v>159</v>
      </c>
    </row>
    <row r="17" spans="1:3">
      <c r="A17" s="82" t="s">
        <v>206</v>
      </c>
      <c r="B17" s="46" t="s">
        <v>159</v>
      </c>
      <c r="C17" s="73" t="s">
        <v>159</v>
      </c>
    </row>
    <row r="18" spans="1:3">
      <c r="A18" s="81" t="s">
        <v>98</v>
      </c>
      <c r="B18" s="80" t="s">
        <v>208</v>
      </c>
      <c r="C18" s="73" t="s">
        <v>159</v>
      </c>
    </row>
    <row r="19" spans="1:3">
      <c r="A19" s="82" t="s">
        <v>207</v>
      </c>
      <c r="B19" s="80" t="s">
        <v>208</v>
      </c>
      <c r="C19" s="80" t="s">
        <v>209</v>
      </c>
    </row>
    <row r="20" spans="1:3">
      <c r="A20" s="47" t="s">
        <v>99</v>
      </c>
      <c r="B20" s="46"/>
      <c r="C20" s="73" t="s">
        <v>159</v>
      </c>
    </row>
    <row r="21" spans="1:3">
      <c r="A21" s="83" t="s">
        <v>100</v>
      </c>
      <c r="B21" s="46" t="s">
        <v>159</v>
      </c>
      <c r="C21" s="73" t="s">
        <v>159</v>
      </c>
    </row>
    <row r="22" spans="1:3">
      <c r="A22" s="47" t="s">
        <v>101</v>
      </c>
      <c r="B22" s="46"/>
      <c r="C22" s="73" t="s">
        <v>159</v>
      </c>
    </row>
    <row r="23" spans="1:3">
      <c r="A23" s="47" t="s">
        <v>102</v>
      </c>
      <c r="B23" s="46" t="s">
        <v>159</v>
      </c>
      <c r="C23" s="73" t="s">
        <v>159</v>
      </c>
    </row>
    <row r="24" spans="1:3">
      <c r="A24" s="47" t="s">
        <v>103</v>
      </c>
      <c r="B24" s="46"/>
      <c r="C24" s="73" t="s">
        <v>159</v>
      </c>
    </row>
    <row r="25" spans="1:3">
      <c r="A25" s="47" t="s">
        <v>104</v>
      </c>
      <c r="B25" s="80" t="s">
        <v>209</v>
      </c>
      <c r="C25" s="73" t="s">
        <v>159</v>
      </c>
    </row>
    <row r="26" spans="1:3">
      <c r="A26" s="47" t="s">
        <v>105</v>
      </c>
      <c r="B26" s="46" t="s">
        <v>159</v>
      </c>
      <c r="C26" s="73"/>
    </row>
    <row r="27" spans="1:3">
      <c r="A27" s="47" t="s">
        <v>106</v>
      </c>
      <c r="B27" s="46" t="s">
        <v>159</v>
      </c>
      <c r="C27" s="73"/>
    </row>
    <row r="28" spans="1:3">
      <c r="A28" s="47" t="s">
        <v>107</v>
      </c>
      <c r="B28" s="46"/>
      <c r="C28" s="73" t="s">
        <v>159</v>
      </c>
    </row>
    <row r="29" spans="1:3">
      <c r="A29" s="47" t="s">
        <v>108</v>
      </c>
      <c r="B29" s="46"/>
      <c r="C29" s="73" t="s">
        <v>159</v>
      </c>
    </row>
    <row r="30" spans="1:3">
      <c r="A30" s="47" t="s">
        <v>109</v>
      </c>
      <c r="B30" s="46"/>
      <c r="C30" s="73" t="s">
        <v>159</v>
      </c>
    </row>
    <row r="31" spans="1:3">
      <c r="A31" s="47" t="s">
        <v>110</v>
      </c>
      <c r="B31" s="46" t="s">
        <v>159</v>
      </c>
      <c r="C31" s="73"/>
    </row>
    <row r="32" spans="1:3">
      <c r="A32" s="84" t="s">
        <v>111</v>
      </c>
      <c r="B32" s="72"/>
      <c r="C32" s="73" t="s">
        <v>159</v>
      </c>
    </row>
    <row r="33" spans="1:3">
      <c r="A33" s="74" t="s">
        <v>199</v>
      </c>
      <c r="B33" s="73" t="s">
        <v>159</v>
      </c>
      <c r="C33" s="73"/>
    </row>
    <row r="34" spans="1:3">
      <c r="A34" s="82" t="s">
        <v>210</v>
      </c>
      <c r="B34" s="78"/>
      <c r="C34" s="86"/>
    </row>
    <row r="35" spans="1:3">
      <c r="A35" s="82" t="s">
        <v>211</v>
      </c>
      <c r="B35" s="79"/>
      <c r="C35" s="86"/>
    </row>
  </sheetData>
  <phoneticPr fontId="14"/>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2"/>
  <sheetViews>
    <sheetView view="pageBreakPreview" zoomScale="85" zoomScaleNormal="100" zoomScaleSheetLayoutView="85" workbookViewId="0">
      <selection activeCell="D3" sqref="D3"/>
    </sheetView>
  </sheetViews>
  <sheetFormatPr defaultRowHeight="18.75" customHeight="1"/>
  <cols>
    <col min="1" max="1" width="7.5" style="24" customWidth="1"/>
    <col min="2" max="2" width="25.125" customWidth="1"/>
    <col min="3" max="3" width="44.375" customWidth="1"/>
    <col min="4" max="4" width="42.75" style="39" customWidth="1"/>
    <col min="5" max="5" width="46.875" style="39" customWidth="1"/>
    <col min="6" max="6" width="9" customWidth="1"/>
    <col min="7" max="7" width="19.25" hidden="1" customWidth="1"/>
    <col min="8" max="8" width="13" hidden="1" customWidth="1"/>
    <col min="9" max="9" width="15.125" hidden="1" customWidth="1"/>
    <col min="10" max="10" width="11.5" hidden="1" customWidth="1"/>
    <col min="11" max="11" width="62.125" hidden="1" customWidth="1"/>
  </cols>
  <sheetData>
    <row r="1" spans="1:11" s="24" customFormat="1" ht="18.75" customHeight="1">
      <c r="A1" s="22" t="s">
        <v>38</v>
      </c>
      <c r="B1" s="23"/>
      <c r="C1" s="23"/>
      <c r="D1" s="37"/>
      <c r="E1" s="37"/>
    </row>
    <row r="2" spans="1:11" s="24" customFormat="1" ht="18.75" customHeight="1" thickBot="1">
      <c r="A2" s="23"/>
      <c r="B2" s="25" t="s">
        <v>30</v>
      </c>
      <c r="C2" s="23"/>
      <c r="D2" s="37"/>
      <c r="E2" s="37"/>
    </row>
    <row r="3" spans="1:11" ht="18.75" customHeight="1">
      <c r="A3" s="23"/>
      <c r="B3" s="312" t="s">
        <v>31</v>
      </c>
      <c r="C3" s="99" t="s">
        <v>160</v>
      </c>
      <c r="D3" s="100"/>
      <c r="E3" s="307" t="s">
        <v>286</v>
      </c>
      <c r="G3" s="75" t="s">
        <v>165</v>
      </c>
      <c r="H3" s="77" t="s">
        <v>188</v>
      </c>
      <c r="I3" s="76" t="s">
        <v>203</v>
      </c>
      <c r="K3" s="228" t="s">
        <v>646</v>
      </c>
    </row>
    <row r="4" spans="1:11" ht="18.75" customHeight="1">
      <c r="A4" s="23"/>
      <c r="B4" s="313"/>
      <c r="C4" s="101" t="s">
        <v>161</v>
      </c>
      <c r="D4" s="104"/>
      <c r="E4" s="308"/>
      <c r="G4" s="75" t="s">
        <v>166</v>
      </c>
      <c r="H4" s="77">
        <f>IF(D3="その他",D4,D3)</f>
        <v>0</v>
      </c>
      <c r="I4" s="76" t="e">
        <f>VLOOKUP(D18,'（非表示シート）サービス一覧'!A:C,2,FALSE)</f>
        <v>#N/A</v>
      </c>
      <c r="J4" t="s">
        <v>204</v>
      </c>
      <c r="K4" s="281">
        <f>IF(D18="特定施設入居者生活介護",D18&amp;"（"&amp;D19&amp;"）",IF(D18="地域密着型特定施設入居者生活介護",D18&amp;"（"&amp;D20&amp;"）",D18))</f>
        <v>0</v>
      </c>
    </row>
    <row r="5" spans="1:11" ht="18.75" customHeight="1">
      <c r="A5" s="23"/>
      <c r="B5" s="314"/>
      <c r="C5" s="102" t="s">
        <v>162</v>
      </c>
      <c r="D5" s="105"/>
      <c r="E5" s="308"/>
      <c r="G5" s="75" t="s">
        <v>167</v>
      </c>
      <c r="I5" s="76" t="e">
        <f>VLOOKUP(D18,'（非表示シート）サービス一覧'!A:C,3,FALSE)</f>
        <v>#N/A</v>
      </c>
      <c r="J5" t="s">
        <v>205</v>
      </c>
    </row>
    <row r="6" spans="1:11" ht="18.75" customHeight="1">
      <c r="A6" s="23"/>
      <c r="B6" s="314"/>
      <c r="C6" s="102" t="s">
        <v>163</v>
      </c>
      <c r="D6" s="105"/>
      <c r="E6" s="308"/>
      <c r="G6" s="75" t="s">
        <v>168</v>
      </c>
    </row>
    <row r="7" spans="1:11" ht="18.75" customHeight="1">
      <c r="A7" s="23"/>
      <c r="B7" s="314"/>
      <c r="C7" s="102" t="s">
        <v>164</v>
      </c>
      <c r="D7" s="106" t="str">
        <f>IF(D5="社名の前",H4&amp;" "&amp;D6,D6&amp;" "&amp;H4)</f>
        <v xml:space="preserve"> 0</v>
      </c>
      <c r="E7" s="308"/>
      <c r="G7" s="75" t="s">
        <v>169</v>
      </c>
    </row>
    <row r="8" spans="1:11" ht="18.75" customHeight="1">
      <c r="A8" s="23"/>
      <c r="B8" s="315" t="s">
        <v>32</v>
      </c>
      <c r="C8" s="102" t="s">
        <v>39</v>
      </c>
      <c r="D8" s="107"/>
      <c r="E8" s="308"/>
      <c r="G8" s="75" t="s">
        <v>170</v>
      </c>
    </row>
    <row r="9" spans="1:11" ht="18.75" customHeight="1">
      <c r="A9" s="23"/>
      <c r="B9" s="315"/>
      <c r="C9" s="102" t="s">
        <v>82</v>
      </c>
      <c r="D9" s="105"/>
      <c r="E9" s="308"/>
      <c r="G9" s="75" t="s">
        <v>171</v>
      </c>
    </row>
    <row r="10" spans="1:11" ht="18.75" customHeight="1">
      <c r="A10" s="23"/>
      <c r="B10" s="315"/>
      <c r="C10" s="102" t="s">
        <v>34</v>
      </c>
      <c r="D10" s="105"/>
      <c r="E10" s="308"/>
      <c r="G10" s="75" t="s">
        <v>172</v>
      </c>
    </row>
    <row r="11" spans="1:11" ht="18.75" customHeight="1">
      <c r="A11" s="23"/>
      <c r="B11" s="315" t="s">
        <v>35</v>
      </c>
      <c r="C11" s="102" t="s">
        <v>36</v>
      </c>
      <c r="D11" s="107"/>
      <c r="E11" s="308"/>
      <c r="G11" s="75" t="s">
        <v>173</v>
      </c>
    </row>
    <row r="12" spans="1:11" ht="18.75" customHeight="1" thickBot="1">
      <c r="A12" s="23"/>
      <c r="B12" s="316"/>
      <c r="C12" s="108" t="s">
        <v>37</v>
      </c>
      <c r="D12" s="109"/>
      <c r="E12" s="309"/>
      <c r="G12" s="75" t="s">
        <v>174</v>
      </c>
    </row>
    <row r="13" spans="1:11" ht="18.75" customHeight="1">
      <c r="A13" s="23"/>
      <c r="B13" s="98" t="s">
        <v>288</v>
      </c>
      <c r="C13" s="99" t="s">
        <v>2</v>
      </c>
      <c r="D13" s="100"/>
      <c r="E13" s="307" t="s">
        <v>287</v>
      </c>
      <c r="G13" s="75" t="s">
        <v>175</v>
      </c>
    </row>
    <row r="14" spans="1:11" ht="37.5" customHeight="1">
      <c r="A14" s="23"/>
      <c r="B14" s="103" t="s">
        <v>289</v>
      </c>
      <c r="C14" s="102" t="s">
        <v>40</v>
      </c>
      <c r="D14" s="107"/>
      <c r="E14" s="308"/>
      <c r="G14" s="75" t="s">
        <v>176</v>
      </c>
    </row>
    <row r="15" spans="1:11" ht="18.75" customHeight="1">
      <c r="A15" s="23"/>
      <c r="B15" s="315" t="s">
        <v>290</v>
      </c>
      <c r="C15" s="102" t="s">
        <v>41</v>
      </c>
      <c r="D15" s="107"/>
      <c r="E15" s="308"/>
      <c r="G15" s="75" t="s">
        <v>177</v>
      </c>
    </row>
    <row r="16" spans="1:11" ht="18.75" customHeight="1">
      <c r="A16" s="23"/>
      <c r="B16" s="315"/>
      <c r="C16" s="102" t="s">
        <v>33</v>
      </c>
      <c r="D16" s="105"/>
      <c r="E16" s="308"/>
      <c r="G16" s="75" t="s">
        <v>178</v>
      </c>
    </row>
    <row r="17" spans="1:7" ht="18.75" customHeight="1">
      <c r="A17" s="23"/>
      <c r="B17" s="315"/>
      <c r="C17" s="102" t="s">
        <v>34</v>
      </c>
      <c r="D17" s="105"/>
      <c r="E17" s="308"/>
      <c r="G17" s="75" t="s">
        <v>179</v>
      </c>
    </row>
    <row r="18" spans="1:7" ht="18.75" customHeight="1">
      <c r="A18" s="23"/>
      <c r="B18" s="317" t="s">
        <v>629</v>
      </c>
      <c r="C18" s="287" t="s">
        <v>42</v>
      </c>
      <c r="D18" s="105"/>
      <c r="E18" s="310"/>
      <c r="G18" s="75" t="s">
        <v>180</v>
      </c>
    </row>
    <row r="19" spans="1:7" ht="18.75" customHeight="1">
      <c r="A19" s="23"/>
      <c r="B19" s="318"/>
      <c r="C19" s="288" t="s">
        <v>644</v>
      </c>
      <c r="D19" s="289"/>
      <c r="E19" s="310"/>
      <c r="G19" s="75" t="s">
        <v>181</v>
      </c>
    </row>
    <row r="20" spans="1:7" ht="18.75" customHeight="1" thickBot="1">
      <c r="A20" s="23"/>
      <c r="B20" s="319"/>
      <c r="C20" s="290" t="s">
        <v>645</v>
      </c>
      <c r="D20" s="282"/>
      <c r="E20" s="311"/>
      <c r="G20" s="75" t="s">
        <v>182</v>
      </c>
    </row>
    <row r="21" spans="1:7" ht="41.25" customHeight="1">
      <c r="A21" s="23"/>
      <c r="B21" s="24"/>
      <c r="C21" s="24"/>
      <c r="D21" s="38"/>
      <c r="E21" s="52"/>
      <c r="G21" s="75" t="s">
        <v>183</v>
      </c>
    </row>
    <row r="22" spans="1:7" ht="38.25" customHeight="1" thickBot="1">
      <c r="A22" s="22" t="s">
        <v>44</v>
      </c>
      <c r="B22" s="24"/>
      <c r="C22" s="24"/>
      <c r="D22" s="38"/>
      <c r="E22" s="52"/>
      <c r="G22" s="75" t="s">
        <v>184</v>
      </c>
    </row>
    <row r="23" spans="1:7" ht="18.75" customHeight="1" thickBot="1">
      <c r="B23" s="19" t="s">
        <v>291</v>
      </c>
      <c r="C23" s="18" t="s">
        <v>43</v>
      </c>
      <c r="D23" s="42"/>
      <c r="E23" s="53" t="s">
        <v>358</v>
      </c>
      <c r="G23" s="75" t="s">
        <v>185</v>
      </c>
    </row>
    <row r="24" spans="1:7" ht="57" customHeight="1">
      <c r="B24" s="64" t="s">
        <v>45</v>
      </c>
      <c r="C24" s="65" t="s">
        <v>46</v>
      </c>
      <c r="D24" s="66"/>
      <c r="E24" s="67" t="s">
        <v>117</v>
      </c>
      <c r="G24" s="75" t="s">
        <v>186</v>
      </c>
    </row>
    <row r="25" spans="1:7" ht="61.5" customHeight="1" thickBot="1">
      <c r="B25" s="197" t="s">
        <v>292</v>
      </c>
      <c r="C25" s="198" t="s">
        <v>293</v>
      </c>
      <c r="D25" s="199"/>
      <c r="E25" s="68" t="s">
        <v>680</v>
      </c>
      <c r="G25" s="75" t="s">
        <v>187</v>
      </c>
    </row>
    <row r="29" spans="1:7" ht="25.5" customHeight="1"/>
    <row r="30" spans="1:7" ht="52.5" customHeight="1"/>
    <row r="31" spans="1:7" ht="48" customHeight="1"/>
    <row r="32" spans="1:7" ht="39.75" customHeight="1"/>
    <row r="35" spans="2:7" ht="18.75" customHeight="1">
      <c r="G35" s="24"/>
    </row>
    <row r="36" spans="2:7" ht="18.75" customHeight="1">
      <c r="F36" s="48"/>
      <c r="G36" s="24"/>
    </row>
    <row r="37" spans="2:7" s="24" customFormat="1" ht="18.75" customHeight="1">
      <c r="B37"/>
      <c r="C37"/>
      <c r="D37" s="39"/>
      <c r="E37" s="39"/>
      <c r="G37"/>
    </row>
    <row r="38" spans="2:7" s="24" customFormat="1" ht="18.75" customHeight="1">
      <c r="B38"/>
      <c r="C38"/>
      <c r="D38" s="39"/>
      <c r="E38" s="39"/>
      <c r="G38"/>
    </row>
    <row r="40" spans="2:7" ht="49.5" customHeight="1"/>
    <row r="41" spans="2:7" ht="42.75" customHeight="1"/>
    <row r="42" spans="2:7" ht="43.5" customHeight="1"/>
  </sheetData>
  <sheetProtection algorithmName="SHA-512" hashValue="9HpHTtJ0UYHFNVyRvK7GuwFIByAhFjHKf6mEtiiIl/ro5lBTQN7d/LZp2s3CHrlNNDnmPymtCOb/9U3xCxIJuQ==" saltValue="ZTPth+y9hsZLTDzPdgBlUQ==" spinCount="100000" sheet="1" objects="1" scenarios="1" selectLockedCells="1"/>
  <mergeCells count="7">
    <mergeCell ref="E3:E12"/>
    <mergeCell ref="E13:E20"/>
    <mergeCell ref="B3:B7"/>
    <mergeCell ref="B8:B10"/>
    <mergeCell ref="B11:B12"/>
    <mergeCell ref="B15:B17"/>
    <mergeCell ref="B18:B20"/>
  </mergeCells>
  <phoneticPr fontId="14"/>
  <conditionalFormatting sqref="C4">
    <cfRule type="expression" dxfId="40" priority="8">
      <formula>$D$3="その他"</formula>
    </cfRule>
  </conditionalFormatting>
  <conditionalFormatting sqref="D4">
    <cfRule type="expression" dxfId="39" priority="7">
      <formula>$D$3="その他"</formula>
    </cfRule>
  </conditionalFormatting>
  <conditionalFormatting sqref="C19">
    <cfRule type="expression" dxfId="38" priority="4">
      <formula>$D$18="特定施設入居者生活介護"</formula>
    </cfRule>
  </conditionalFormatting>
  <conditionalFormatting sqref="D19">
    <cfRule type="expression" dxfId="37" priority="3">
      <formula>$D$18="特定施設入居者生活介護"</formula>
    </cfRule>
  </conditionalFormatting>
  <conditionalFormatting sqref="C20">
    <cfRule type="expression" dxfId="36" priority="2">
      <formula>$D$18="地域密着型特定施設入居者生活介護"</formula>
    </cfRule>
  </conditionalFormatting>
  <conditionalFormatting sqref="D20">
    <cfRule type="expression" dxfId="35" priority="1">
      <formula>$D$18="地域密着型特定施設入居者生活介護"</formula>
    </cfRule>
  </conditionalFormatting>
  <dataValidations xWindow="860" yWindow="732" count="4">
    <dataValidation imeMode="halfAlpha" allowBlank="1" showInputMessage="1" showErrorMessage="1" sqref="D15 D8 D14 D25"/>
    <dataValidation type="date" allowBlank="1" showInputMessage="1" showErrorMessage="1" error="日付が不正です。" sqref="D23">
      <formula1>45988</formula1>
      <formula2>46053</formula2>
    </dataValidation>
    <dataValidation type="list" allowBlank="1" showInputMessage="1" showErrorMessage="1" sqref="D5">
      <formula1>"社名の前,社名の後"</formula1>
    </dataValidation>
    <dataValidation type="list" allowBlank="1" showInputMessage="1" showErrorMessage="1" sqref="D3">
      <formula1>$G$4:$G$25</formula1>
    </dataValidation>
  </dataValidations>
  <printOptions horizontalCentered="1"/>
  <pageMargins left="0.70866141732283472" right="0.70866141732283472" top="0.74803149606299213" bottom="0.35433070866141736" header="0.31496062992125984" footer="0.31496062992125984"/>
  <pageSetup paperSize="9" scale="74" orientation="portrait" horizontalDpi="1200" verticalDpi="1200" r:id="rId1"/>
  <headerFooter>
    <oddHeader>&amp;C&amp;18基本情報入力シート</oddHeader>
  </headerFooter>
  <extLst>
    <ext xmlns:x14="http://schemas.microsoft.com/office/spreadsheetml/2009/9/main" uri="{CCE6A557-97BC-4b89-ADB6-D9C93CAAB3DF}">
      <x14:dataValidations xmlns:xm="http://schemas.microsoft.com/office/excel/2006/main" xWindow="860" yWindow="732" count="3">
        <x14:dataValidation type="list" allowBlank="1" showInputMessage="1" showErrorMessage="1">
          <x14:formula1>
            <xm:f>'（非表示シート）サービス一覧'!$A$2:$A$35</xm:f>
          </x14:formula1>
          <xm:sqref>D18</xm:sqref>
        </x14:dataValidation>
        <x14:dataValidation type="list" allowBlank="1" showInputMessage="1" showErrorMessage="1">
          <x14:formula1>
            <xm:f>'（非表示シート）サービス一覧'!$E$2:$E$9</xm:f>
          </x14:formula1>
          <xm:sqref>D19</xm:sqref>
        </x14:dataValidation>
        <x14:dataValidation type="list" allowBlank="1" showInputMessage="1" showErrorMessage="1">
          <x14:formula1>
            <xm:f>'（非表示シート）サービス一覧'!$F$2:$F$5</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41"/>
  <sheetViews>
    <sheetView showGridLines="0" view="pageBreakPreview" zoomScaleNormal="100" zoomScaleSheetLayoutView="100" workbookViewId="0">
      <selection activeCell="E36" sqref="E36"/>
    </sheetView>
  </sheetViews>
  <sheetFormatPr defaultRowHeight="18.75" customHeight="1"/>
  <cols>
    <col min="1" max="1" width="5.375" style="115" customWidth="1"/>
    <col min="2" max="2" width="8.25" style="119" customWidth="1"/>
    <col min="3" max="3" width="32.5" style="119" customWidth="1"/>
    <col min="4" max="4" width="62.875" style="119" customWidth="1"/>
    <col min="5" max="5" width="11.375" style="121" customWidth="1"/>
    <col min="6" max="6" width="80.875" style="119" customWidth="1"/>
    <col min="7" max="7" width="40.5" style="119" bestFit="1" customWidth="1"/>
    <col min="8" max="16384" width="9" style="119"/>
  </cols>
  <sheetData>
    <row r="1" spans="1:7" s="115" customFormat="1" ht="18.75" customHeight="1">
      <c r="A1" s="112" t="s">
        <v>119</v>
      </c>
      <c r="B1" s="113"/>
      <c r="C1" s="113"/>
      <c r="D1" s="113"/>
      <c r="E1" s="114"/>
    </row>
    <row r="2" spans="1:7" s="115" customFormat="1" ht="18.75" customHeight="1">
      <c r="A2" s="113"/>
      <c r="B2" s="116" t="s">
        <v>325</v>
      </c>
      <c r="C2" s="116"/>
      <c r="D2" s="116"/>
      <c r="E2" s="114"/>
    </row>
    <row r="3" spans="1:7" s="115" customFormat="1" ht="18.75" customHeight="1" thickBot="1">
      <c r="A3" s="113"/>
      <c r="B3" s="116" t="s">
        <v>326</v>
      </c>
      <c r="C3" s="116"/>
      <c r="D3" s="116"/>
      <c r="E3" s="114"/>
    </row>
    <row r="4" spans="1:7" ht="24" customHeight="1">
      <c r="A4" s="113"/>
      <c r="B4" s="339" t="s">
        <v>294</v>
      </c>
      <c r="C4" s="340"/>
      <c r="D4" s="341"/>
      <c r="E4" s="110"/>
      <c r="F4" s="117" t="s">
        <v>295</v>
      </c>
      <c r="G4" s="118"/>
    </row>
    <row r="5" spans="1:7" ht="24" customHeight="1">
      <c r="A5" s="113"/>
      <c r="B5" s="345" t="s">
        <v>297</v>
      </c>
      <c r="C5" s="346"/>
      <c r="D5" s="347"/>
      <c r="E5" s="111"/>
      <c r="F5" s="117" t="s">
        <v>296</v>
      </c>
      <c r="G5" s="118"/>
    </row>
    <row r="6" spans="1:7" ht="43.5" customHeight="1">
      <c r="A6" s="113"/>
      <c r="B6" s="348" t="s">
        <v>298</v>
      </c>
      <c r="C6" s="349"/>
      <c r="D6" s="349"/>
      <c r="E6" s="350"/>
      <c r="F6" s="120"/>
      <c r="G6" s="118"/>
    </row>
    <row r="7" spans="1:7" ht="43.5" customHeight="1">
      <c r="A7" s="113"/>
      <c r="B7" s="351"/>
      <c r="C7" s="358" t="s">
        <v>126</v>
      </c>
      <c r="D7" s="359"/>
      <c r="E7" s="200"/>
      <c r="F7" s="363" t="s">
        <v>356</v>
      </c>
      <c r="G7" s="118"/>
    </row>
    <row r="8" spans="1:7" ht="43.5" customHeight="1">
      <c r="A8" s="113"/>
      <c r="B8" s="351"/>
      <c r="C8" s="358" t="s">
        <v>127</v>
      </c>
      <c r="D8" s="359"/>
      <c r="E8" s="201"/>
      <c r="F8" s="363"/>
      <c r="G8" s="118"/>
    </row>
    <row r="9" spans="1:7" ht="43.5" customHeight="1">
      <c r="A9" s="113"/>
      <c r="B9" s="351"/>
      <c r="C9" s="358" t="s">
        <v>131</v>
      </c>
      <c r="D9" s="359"/>
      <c r="E9" s="201"/>
      <c r="F9" s="363"/>
      <c r="G9" s="118"/>
    </row>
    <row r="10" spans="1:7" ht="43.5" customHeight="1">
      <c r="A10" s="113"/>
      <c r="B10" s="351"/>
      <c r="C10" s="358" t="s">
        <v>128</v>
      </c>
      <c r="D10" s="359"/>
      <c r="E10" s="201"/>
      <c r="F10" s="363"/>
      <c r="G10" s="118"/>
    </row>
    <row r="11" spans="1:7" ht="43.5" customHeight="1">
      <c r="A11" s="113"/>
      <c r="B11" s="351"/>
      <c r="C11" s="358" t="s">
        <v>129</v>
      </c>
      <c r="D11" s="359"/>
      <c r="E11" s="201"/>
      <c r="F11" s="363"/>
      <c r="G11" s="118"/>
    </row>
    <row r="12" spans="1:7" ht="43.5" customHeight="1">
      <c r="A12" s="113"/>
      <c r="B12" s="352"/>
      <c r="C12" s="358" t="s">
        <v>130</v>
      </c>
      <c r="D12" s="359"/>
      <c r="E12" s="201"/>
      <c r="F12" s="363"/>
      <c r="G12" s="118"/>
    </row>
    <row r="13" spans="1:7" ht="36.75" customHeight="1">
      <c r="B13" s="353" t="s">
        <v>305</v>
      </c>
      <c r="C13" s="325"/>
      <c r="D13" s="354"/>
      <c r="E13" s="202"/>
      <c r="F13" s="117" t="s">
        <v>301</v>
      </c>
      <c r="G13" s="118"/>
    </row>
    <row r="14" spans="1:7" ht="24" customHeight="1">
      <c r="A14" s="113"/>
      <c r="B14" s="342" t="s">
        <v>299</v>
      </c>
      <c r="C14" s="343"/>
      <c r="D14" s="344"/>
      <c r="E14" s="111"/>
      <c r="F14" s="117" t="s">
        <v>302</v>
      </c>
      <c r="G14" s="118"/>
    </row>
    <row r="15" spans="1:7" ht="24" customHeight="1">
      <c r="A15" s="113"/>
      <c r="B15" s="203"/>
      <c r="C15" s="360" t="s">
        <v>300</v>
      </c>
      <c r="D15" s="361"/>
      <c r="E15" s="200"/>
      <c r="F15" s="363" t="s">
        <v>303</v>
      </c>
      <c r="G15" s="118"/>
    </row>
    <row r="16" spans="1:7" ht="24" customHeight="1">
      <c r="A16" s="113"/>
      <c r="B16" s="203"/>
      <c r="C16" s="362" t="s">
        <v>306</v>
      </c>
      <c r="D16" s="357"/>
      <c r="E16" s="200"/>
      <c r="F16" s="363"/>
      <c r="G16" s="118"/>
    </row>
    <row r="17" spans="1:7" ht="40.5" customHeight="1">
      <c r="A17" s="113"/>
      <c r="B17" s="355" t="s">
        <v>304</v>
      </c>
      <c r="C17" s="356"/>
      <c r="D17" s="357"/>
      <c r="E17" s="202"/>
      <c r="F17" s="117" t="s">
        <v>357</v>
      </c>
      <c r="G17" s="118"/>
    </row>
    <row r="18" spans="1:7" ht="24" customHeight="1">
      <c r="B18" s="345" t="s">
        <v>327</v>
      </c>
      <c r="C18" s="346"/>
      <c r="D18" s="347"/>
      <c r="E18" s="111"/>
      <c r="F18" s="117" t="s">
        <v>307</v>
      </c>
      <c r="G18" s="118"/>
    </row>
    <row r="19" spans="1:7" ht="24" customHeight="1" thickBot="1">
      <c r="B19" s="365" t="s">
        <v>328</v>
      </c>
      <c r="C19" s="366"/>
      <c r="D19" s="367"/>
      <c r="E19" s="205"/>
      <c r="F19" s="210" t="s">
        <v>308</v>
      </c>
    </row>
    <row r="20" spans="1:7" ht="24" customHeight="1" thickBot="1">
      <c r="B20" s="209" t="s">
        <v>315</v>
      </c>
      <c r="C20" s="209"/>
      <c r="D20" s="209"/>
      <c r="E20" s="212"/>
      <c r="F20" s="208"/>
    </row>
    <row r="21" spans="1:7" ht="24" customHeight="1">
      <c r="B21" s="215" t="s">
        <v>316</v>
      </c>
      <c r="C21" s="216" t="s">
        <v>322</v>
      </c>
      <c r="D21" s="217" t="s">
        <v>323</v>
      </c>
      <c r="E21" s="212"/>
      <c r="F21" s="378" t="s">
        <v>324</v>
      </c>
    </row>
    <row r="22" spans="1:7" ht="24" customHeight="1">
      <c r="B22" s="218" t="s">
        <v>321</v>
      </c>
      <c r="C22" s="229"/>
      <c r="D22" s="230"/>
      <c r="E22" s="212"/>
      <c r="F22" s="379"/>
    </row>
    <row r="23" spans="1:7" ht="24" customHeight="1">
      <c r="B23" s="218" t="s">
        <v>317</v>
      </c>
      <c r="C23" s="229"/>
      <c r="D23" s="230"/>
      <c r="E23" s="212"/>
      <c r="F23" s="379"/>
    </row>
    <row r="24" spans="1:7" ht="24" customHeight="1">
      <c r="B24" s="218" t="s">
        <v>318</v>
      </c>
      <c r="C24" s="229"/>
      <c r="D24" s="230"/>
      <c r="E24" s="212"/>
      <c r="F24" s="379"/>
    </row>
    <row r="25" spans="1:7" ht="24" customHeight="1">
      <c r="B25" s="218" t="s">
        <v>319</v>
      </c>
      <c r="C25" s="229"/>
      <c r="D25" s="230"/>
      <c r="E25" s="212"/>
      <c r="F25" s="379"/>
    </row>
    <row r="26" spans="1:7" ht="24" customHeight="1" thickBot="1">
      <c r="B26" s="219" t="s">
        <v>320</v>
      </c>
      <c r="C26" s="231"/>
      <c r="D26" s="232"/>
      <c r="E26" s="212"/>
      <c r="F26" s="380"/>
    </row>
    <row r="27" spans="1:7" ht="15.75" customHeight="1">
      <c r="F27" s="123"/>
      <c r="G27" s="118"/>
    </row>
    <row r="28" spans="1:7" ht="18.75" customHeight="1">
      <c r="B28" s="122" t="s">
        <v>132</v>
      </c>
      <c r="C28" s="122"/>
      <c r="F28" s="123"/>
      <c r="G28" s="118"/>
    </row>
    <row r="29" spans="1:7" ht="18.75" customHeight="1" thickBot="1">
      <c r="B29" s="122" t="s">
        <v>120</v>
      </c>
      <c r="C29" s="122"/>
      <c r="E29" s="119"/>
      <c r="F29" s="124"/>
    </row>
    <row r="30" spans="1:7" ht="18.75" customHeight="1">
      <c r="B30" s="368" t="s">
        <v>125</v>
      </c>
      <c r="C30" s="369"/>
      <c r="D30" s="370"/>
      <c r="E30" s="371"/>
      <c r="F30" s="125"/>
    </row>
    <row r="31" spans="1:7" ht="18.75" customHeight="1">
      <c r="B31" s="372" t="s">
        <v>133</v>
      </c>
      <c r="C31" s="373"/>
      <c r="D31" s="373"/>
      <c r="E31" s="374"/>
      <c r="F31" s="126"/>
    </row>
    <row r="32" spans="1:7" ht="18.75" customHeight="1">
      <c r="B32" s="127"/>
      <c r="C32" s="375" t="s">
        <v>309</v>
      </c>
      <c r="D32" s="364"/>
      <c r="E32" s="130"/>
      <c r="F32" s="364" t="s">
        <v>675</v>
      </c>
    </row>
    <row r="33" spans="2:6" ht="39" customHeight="1">
      <c r="B33" s="128"/>
      <c r="C33" s="376" t="s">
        <v>310</v>
      </c>
      <c r="D33" s="377"/>
      <c r="E33" s="130"/>
      <c r="F33" s="364"/>
    </row>
    <row r="34" spans="2:6" ht="36.75" customHeight="1">
      <c r="B34" s="323" t="s">
        <v>311</v>
      </c>
      <c r="C34" s="324"/>
      <c r="D34" s="325"/>
      <c r="E34" s="204"/>
      <c r="F34" s="129" t="s">
        <v>676</v>
      </c>
    </row>
    <row r="35" spans="2:6" ht="25.5" customHeight="1">
      <c r="B35" s="326" t="s">
        <v>312</v>
      </c>
      <c r="C35" s="327"/>
      <c r="D35" s="328"/>
      <c r="E35" s="204"/>
      <c r="F35" s="129" t="s">
        <v>677</v>
      </c>
    </row>
    <row r="36" spans="2:6" ht="18.75" customHeight="1" thickBot="1">
      <c r="B36" s="320" t="s">
        <v>313</v>
      </c>
      <c r="C36" s="321"/>
      <c r="D36" s="329"/>
      <c r="E36" s="207"/>
      <c r="F36" s="129" t="s">
        <v>678</v>
      </c>
    </row>
    <row r="37" spans="2:6" ht="18.75" customHeight="1" thickBot="1">
      <c r="B37" s="206" t="s">
        <v>314</v>
      </c>
      <c r="C37" s="206"/>
      <c r="D37" s="206"/>
      <c r="E37" s="298"/>
      <c r="F37" s="185"/>
    </row>
    <row r="38" spans="2:6" ht="33.75" customHeight="1">
      <c r="B38" s="330" t="s">
        <v>121</v>
      </c>
      <c r="C38" s="331"/>
      <c r="D38" s="331"/>
      <c r="E38" s="332"/>
      <c r="F38" s="211"/>
    </row>
    <row r="39" spans="2:6" ht="31.5" customHeight="1">
      <c r="B39" s="333" t="s">
        <v>122</v>
      </c>
      <c r="C39" s="334"/>
      <c r="D39" s="334"/>
      <c r="E39" s="335"/>
      <c r="F39" s="211"/>
    </row>
    <row r="40" spans="2:6" ht="21" customHeight="1">
      <c r="B40" s="336" t="s">
        <v>123</v>
      </c>
      <c r="C40" s="337"/>
      <c r="D40" s="337"/>
      <c r="E40" s="338"/>
      <c r="F40" s="211"/>
    </row>
    <row r="41" spans="2:6" ht="18.75" customHeight="1" thickBot="1">
      <c r="B41" s="320" t="s">
        <v>124</v>
      </c>
      <c r="C41" s="321"/>
      <c r="D41" s="321"/>
      <c r="E41" s="322"/>
      <c r="F41" s="211"/>
    </row>
  </sheetData>
  <sheetProtection algorithmName="SHA-512" hashValue="ORPWr48MPTRdIu0woaeIK94UqiCHmP+8+T936p6x1TNl4SVs7YKcerlwjCEjxcr+gEBuw13vjj4OjrrICkSusA==" saltValue="7PQPu9hHU8JxVXUb7oEemQ==" spinCount="100000" sheet="1" objects="1" scenarios="1" selectLockedCells="1"/>
  <mergeCells count="32">
    <mergeCell ref="F7:F12"/>
    <mergeCell ref="F15:F16"/>
    <mergeCell ref="F32:F33"/>
    <mergeCell ref="B19:D19"/>
    <mergeCell ref="B30:E30"/>
    <mergeCell ref="B31:E31"/>
    <mergeCell ref="C32:D32"/>
    <mergeCell ref="C33:D33"/>
    <mergeCell ref="F21:F26"/>
    <mergeCell ref="B4:D4"/>
    <mergeCell ref="B14:D14"/>
    <mergeCell ref="B5:D5"/>
    <mergeCell ref="B18:D18"/>
    <mergeCell ref="B6:E6"/>
    <mergeCell ref="B7:B12"/>
    <mergeCell ref="B13:D13"/>
    <mergeCell ref="B17:D17"/>
    <mergeCell ref="C7:D7"/>
    <mergeCell ref="C8:D8"/>
    <mergeCell ref="C9:D9"/>
    <mergeCell ref="C10:D10"/>
    <mergeCell ref="C11:D11"/>
    <mergeCell ref="C12:D12"/>
    <mergeCell ref="C15:D15"/>
    <mergeCell ref="C16:D16"/>
    <mergeCell ref="B41:E41"/>
    <mergeCell ref="B34:D34"/>
    <mergeCell ref="B35:D35"/>
    <mergeCell ref="B36:D36"/>
    <mergeCell ref="B38:E38"/>
    <mergeCell ref="B39:E39"/>
    <mergeCell ref="B40:E40"/>
  </mergeCells>
  <phoneticPr fontId="14"/>
  <conditionalFormatting sqref="B15:C16">
    <cfRule type="expression" dxfId="34" priority="25">
      <formula>$E$14="○"</formula>
    </cfRule>
  </conditionalFormatting>
  <conditionalFormatting sqref="E15:E16">
    <cfRule type="expression" dxfId="33" priority="24">
      <formula>$E$14="○"</formula>
    </cfRule>
  </conditionalFormatting>
  <conditionalFormatting sqref="B6:E6 B7:C12">
    <cfRule type="expression" dxfId="32" priority="23">
      <formula>$E$5="○"</formula>
    </cfRule>
  </conditionalFormatting>
  <conditionalFormatting sqref="E7:E12">
    <cfRule type="expression" dxfId="31" priority="22">
      <formula>$E$5="○"</formula>
    </cfRule>
  </conditionalFormatting>
  <conditionalFormatting sqref="B17:D17">
    <cfRule type="expression" dxfId="30" priority="18">
      <formula>$E$14="○"</formula>
    </cfRule>
  </conditionalFormatting>
  <conditionalFormatting sqref="E17">
    <cfRule type="expression" dxfId="29" priority="17">
      <formula>$E$14="○"</formula>
    </cfRule>
  </conditionalFormatting>
  <conditionalFormatting sqref="B13:D13">
    <cfRule type="expression" dxfId="28" priority="7">
      <formula>OR($E$4="○",$E$5="○")</formula>
    </cfRule>
  </conditionalFormatting>
  <conditionalFormatting sqref="E13">
    <cfRule type="expression" dxfId="27" priority="6">
      <formula>OR($E$4="○",$E$5="○")</formula>
    </cfRule>
  </conditionalFormatting>
  <conditionalFormatting sqref="B19:D19">
    <cfRule type="expression" dxfId="26" priority="5">
      <formula>OR($E$4="○",$E$5="○",$E$14="○",$E$18="○")</formula>
    </cfRule>
  </conditionalFormatting>
  <conditionalFormatting sqref="E19">
    <cfRule type="expression" dxfId="25" priority="4">
      <formula>OR($E$4="○",$E$5="○",$E$14="○",$E$18="○")</formula>
    </cfRule>
  </conditionalFormatting>
  <conditionalFormatting sqref="B21:B26 C21:D21">
    <cfRule type="expression" dxfId="24" priority="3">
      <formula>$E$15="はい"</formula>
    </cfRule>
  </conditionalFormatting>
  <conditionalFormatting sqref="C22:D26">
    <cfRule type="expression" dxfId="23" priority="2">
      <formula>$E$15="はい"</formula>
    </cfRule>
  </conditionalFormatting>
  <dataValidations count="4">
    <dataValidation type="list" allowBlank="1" showInputMessage="1" showErrorMessage="1" sqref="E4:E5 E7:E12 E18:E19 E14">
      <formula1>"○"</formula1>
    </dataValidation>
    <dataValidation type="whole" imeMode="halfAlpha" allowBlank="1" showInputMessage="1" showErrorMessage="1" error="数字のみ入力してください。" sqref="E13 E17">
      <formula1>1</formula1>
      <formula2>1000</formula2>
    </dataValidation>
    <dataValidation type="list" allowBlank="1" showInputMessage="1" showErrorMessage="1" sqref="E16 E15">
      <formula1>"はい,いいえ"</formula1>
    </dataValidation>
    <dataValidation type="list" allowBlank="1" showInputMessage="1" showErrorMessage="1" sqref="E32:E36">
      <formula1>"はい"</formula1>
    </dataValidation>
  </dataValidations>
  <printOptions horizontalCentered="1"/>
  <pageMargins left="0.70866141732283472" right="0.70866141732283472" top="0.74803149606299213" bottom="0.35433070866141736" header="0.31496062992125984" footer="0.31496062992125984"/>
  <pageSetup paperSize="9" scale="74"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6" id="{A98DD3CD-AEE6-4707-8F74-13D7ED968998}">
            <xm:f>A_基本情報入力シート!$I$4="○"</xm:f>
            <x14:dxf>
              <fill>
                <patternFill patternType="none">
                  <bgColor auto="1"/>
                </patternFill>
              </fill>
            </x14:dxf>
          </x14:cfRule>
          <xm:sqref>B35:D35</xm:sqref>
        </x14:conditionalFormatting>
        <x14:conditionalFormatting xmlns:xm="http://schemas.microsoft.com/office/excel/2006/main">
          <x14:cfRule type="expression" priority="15" id="{EE16A53A-C48F-4F50-B83F-99E6E2315A66}">
            <xm:f>A_基本情報入力シート!$I$4="○"</xm:f>
            <x14:dxf>
              <fill>
                <patternFill>
                  <bgColor rgb="FFFFFF99"/>
                </patternFill>
              </fill>
            </x14:dxf>
          </x14:cfRule>
          <xm:sqref>E35</xm:sqref>
        </x14:conditionalFormatting>
        <x14:conditionalFormatting xmlns:xm="http://schemas.microsoft.com/office/excel/2006/main">
          <x14:cfRule type="expression" priority="12" id="{5267CC99-27B8-4154-BAF5-DDCC7EE472A9}">
            <xm:f>A_基本情報入力シート!$I$5="○"</xm:f>
            <x14:dxf>
              <fill>
                <patternFill patternType="none">
                  <bgColor auto="1"/>
                </patternFill>
              </fill>
            </x14:dxf>
          </x14:cfRule>
          <xm:sqref>B34:D34</xm:sqref>
        </x14:conditionalFormatting>
        <x14:conditionalFormatting xmlns:xm="http://schemas.microsoft.com/office/excel/2006/main">
          <x14:cfRule type="expression" priority="11" id="{A3A644C7-686A-4D4D-9ECC-99A22A77EF98}">
            <xm:f>A_基本情報入力シート!$I$5="○"</xm:f>
            <x14:dxf>
              <fill>
                <patternFill>
                  <bgColor rgb="FFFFFF99"/>
                </patternFill>
              </fill>
            </x14:dxf>
          </x14:cfRule>
          <xm:sqref>E34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34"/>
  <sheetViews>
    <sheetView view="pageBreakPreview" zoomScale="130" zoomScaleNormal="100" zoomScaleSheetLayoutView="130" workbookViewId="0">
      <selection activeCell="B10" sqref="B10"/>
    </sheetView>
  </sheetViews>
  <sheetFormatPr defaultRowHeight="27" customHeight="1"/>
  <cols>
    <col min="1" max="1" width="4.625" style="27" customWidth="1"/>
    <col min="2" max="6" width="9" style="20"/>
    <col min="7" max="7" width="9" style="20" customWidth="1"/>
    <col min="8" max="15" width="3.375" style="20" customWidth="1"/>
    <col min="16" max="16" width="6.375" style="27" customWidth="1"/>
    <col min="17" max="16384" width="9" style="20"/>
  </cols>
  <sheetData>
    <row r="1" spans="1:18" s="27" customFormat="1" ht="17.25">
      <c r="A1" s="26" t="s">
        <v>225</v>
      </c>
      <c r="N1" s="399"/>
      <c r="O1" s="400"/>
      <c r="P1" s="401"/>
    </row>
    <row r="2" spans="1:18" s="27" customFormat="1" ht="13.5">
      <c r="N2" s="402"/>
      <c r="O2" s="403"/>
      <c r="P2" s="404"/>
    </row>
    <row r="3" spans="1:18" s="27" customFormat="1" ht="22.5" customHeight="1">
      <c r="A3" s="406" t="s">
        <v>226</v>
      </c>
      <c r="B3" s="406"/>
      <c r="C3" s="406"/>
      <c r="D3" s="406"/>
      <c r="E3" s="406"/>
      <c r="F3" s="406"/>
      <c r="G3" s="406"/>
      <c r="H3" s="406"/>
      <c r="I3" s="406"/>
      <c r="J3" s="406"/>
      <c r="K3" s="406"/>
      <c r="L3" s="406"/>
      <c r="M3" s="406"/>
      <c r="N3" s="406"/>
      <c r="O3" s="406"/>
      <c r="P3" s="406"/>
    </row>
    <row r="4" spans="1:18" s="27" customFormat="1" ht="13.5"/>
    <row r="5" spans="1:18" ht="22.5" customHeight="1">
      <c r="B5" s="87" t="s">
        <v>212</v>
      </c>
      <c r="C5" s="413" t="str">
        <f>A_基本情報入力シート!D7</f>
        <v xml:space="preserve"> 0</v>
      </c>
      <c r="D5" s="413"/>
      <c r="E5" s="413"/>
      <c r="F5" s="413"/>
      <c r="G5" s="407" t="s">
        <v>47</v>
      </c>
      <c r="H5" s="407"/>
      <c r="I5" s="408">
        <f>A_基本情報入力シート!D14</f>
        <v>0</v>
      </c>
      <c r="J5" s="408"/>
      <c r="K5" s="408"/>
      <c r="L5" s="408"/>
      <c r="M5" s="408"/>
      <c r="N5" s="408"/>
      <c r="O5" s="408"/>
    </row>
    <row r="6" spans="1:18" s="21" customFormat="1" ht="22.5" customHeight="1">
      <c r="A6" s="27"/>
      <c r="B6" s="88" t="s">
        <v>213</v>
      </c>
      <c r="C6" s="413">
        <f>A_基本情報入力シート!D13</f>
        <v>0</v>
      </c>
      <c r="D6" s="413"/>
      <c r="E6" s="413"/>
      <c r="F6" s="413"/>
      <c r="G6" s="417" t="s">
        <v>214</v>
      </c>
      <c r="H6" s="418"/>
      <c r="I6" s="414">
        <f>A_基本情報入力シート!D18</f>
        <v>0</v>
      </c>
      <c r="J6" s="415"/>
      <c r="K6" s="415"/>
      <c r="L6" s="415"/>
      <c r="M6" s="415"/>
      <c r="N6" s="415"/>
      <c r="O6" s="416"/>
      <c r="P6" s="27"/>
    </row>
    <row r="7" spans="1:18" s="27" customFormat="1" ht="13.5">
      <c r="A7" s="54"/>
      <c r="B7" s="54"/>
      <c r="C7" s="54"/>
      <c r="D7" s="54"/>
      <c r="E7" s="54"/>
      <c r="F7" s="54"/>
      <c r="G7" s="54"/>
      <c r="H7" s="54"/>
      <c r="I7" s="54"/>
      <c r="J7" s="54"/>
      <c r="K7" s="54"/>
      <c r="L7" s="54"/>
      <c r="M7" s="54"/>
      <c r="N7" s="54"/>
      <c r="O7" s="54"/>
      <c r="P7" s="54"/>
    </row>
    <row r="8" spans="1:18" s="27" customFormat="1" ht="15" customHeight="1">
      <c r="A8" s="54"/>
      <c r="B8" s="55" t="s">
        <v>196</v>
      </c>
      <c r="C8" s="54"/>
      <c r="D8" s="54"/>
      <c r="E8" s="54"/>
      <c r="F8" s="54"/>
      <c r="G8" s="54"/>
      <c r="H8" s="54"/>
      <c r="I8" s="54"/>
      <c r="J8" s="54"/>
      <c r="K8" s="54"/>
      <c r="L8" s="54"/>
      <c r="M8" s="54"/>
      <c r="N8" s="54"/>
      <c r="O8" s="54"/>
      <c r="P8" s="54"/>
    </row>
    <row r="9" spans="1:18" ht="22.5" customHeight="1">
      <c r="A9" s="54"/>
      <c r="B9" s="56" t="s">
        <v>48</v>
      </c>
      <c r="C9" s="412" t="s">
        <v>49</v>
      </c>
      <c r="D9" s="412"/>
      <c r="E9" s="412"/>
      <c r="F9" s="412"/>
      <c r="G9" s="412"/>
      <c r="H9" s="412"/>
      <c r="I9" s="412"/>
      <c r="J9" s="412"/>
      <c r="K9" s="412"/>
      <c r="L9" s="412"/>
      <c r="M9" s="412"/>
      <c r="N9" s="412"/>
      <c r="O9" s="412"/>
      <c r="P9" s="54"/>
    </row>
    <row r="10" spans="1:18" s="21" customFormat="1" ht="22.5" customHeight="1">
      <c r="A10" s="54"/>
      <c r="B10" s="131"/>
      <c r="C10" s="405" t="s">
        <v>118</v>
      </c>
      <c r="D10" s="382"/>
      <c r="E10" s="382"/>
      <c r="F10" s="382"/>
      <c r="G10" s="382"/>
      <c r="H10" s="382"/>
      <c r="I10" s="382"/>
      <c r="J10" s="382"/>
      <c r="K10" s="382"/>
      <c r="L10" s="382"/>
      <c r="M10" s="382"/>
      <c r="N10" s="382"/>
      <c r="O10" s="383"/>
      <c r="P10" s="54"/>
      <c r="R10" s="184"/>
    </row>
    <row r="11" spans="1:18" s="21" customFormat="1" ht="22.5" customHeight="1">
      <c r="A11" s="54"/>
      <c r="B11" s="132"/>
      <c r="C11" s="409" t="s">
        <v>134</v>
      </c>
      <c r="D11" s="410"/>
      <c r="E11" s="410"/>
      <c r="F11" s="410"/>
      <c r="G11" s="410"/>
      <c r="H11" s="410"/>
      <c r="I11" s="410"/>
      <c r="J11" s="410"/>
      <c r="K11" s="410"/>
      <c r="L11" s="410"/>
      <c r="M11" s="410"/>
      <c r="N11" s="410"/>
      <c r="O11" s="411"/>
      <c r="P11" s="54"/>
      <c r="R11" s="184"/>
    </row>
    <row r="12" spans="1:18" ht="22.5" customHeight="1">
      <c r="A12" s="54"/>
      <c r="B12" s="131"/>
      <c r="C12" s="405" t="s">
        <v>335</v>
      </c>
      <c r="D12" s="382"/>
      <c r="E12" s="382"/>
      <c r="F12" s="382"/>
      <c r="G12" s="382"/>
      <c r="H12" s="382"/>
      <c r="I12" s="382"/>
      <c r="J12" s="382"/>
      <c r="K12" s="382"/>
      <c r="L12" s="382"/>
      <c r="M12" s="382"/>
      <c r="N12" s="382"/>
      <c r="O12" s="383"/>
      <c r="P12" s="54"/>
      <c r="R12" s="184"/>
    </row>
    <row r="13" spans="1:18" ht="22.5" customHeight="1">
      <c r="A13" s="54"/>
      <c r="B13" s="131"/>
      <c r="C13" s="381" t="s">
        <v>329</v>
      </c>
      <c r="D13" s="382"/>
      <c r="E13" s="382"/>
      <c r="F13" s="382"/>
      <c r="G13" s="382"/>
      <c r="H13" s="382"/>
      <c r="I13" s="382"/>
      <c r="J13" s="382"/>
      <c r="K13" s="382"/>
      <c r="L13" s="382"/>
      <c r="M13" s="382"/>
      <c r="N13" s="382"/>
      <c r="O13" s="383"/>
      <c r="P13" s="54"/>
      <c r="R13" s="184"/>
    </row>
    <row r="14" spans="1:18" s="21" customFormat="1" ht="22.5" customHeight="1">
      <c r="A14" s="54"/>
      <c r="B14" s="213"/>
      <c r="C14" s="58"/>
      <c r="D14" s="419" t="s">
        <v>330</v>
      </c>
      <c r="E14" s="420"/>
      <c r="F14" s="420"/>
      <c r="G14" s="420"/>
      <c r="H14" s="420"/>
      <c r="I14" s="420"/>
      <c r="J14" s="420"/>
      <c r="K14" s="420"/>
      <c r="L14" s="420"/>
      <c r="M14" s="420"/>
      <c r="N14" s="420"/>
      <c r="O14" s="421"/>
      <c r="P14" s="54"/>
      <c r="R14" s="184"/>
    </row>
    <row r="15" spans="1:18" s="21" customFormat="1" ht="22.5" customHeight="1">
      <c r="A15" s="54"/>
      <c r="B15" s="213"/>
      <c r="C15" s="58"/>
      <c r="D15" s="419" t="s">
        <v>331</v>
      </c>
      <c r="E15" s="420"/>
      <c r="F15" s="420"/>
      <c r="G15" s="420"/>
      <c r="H15" s="420"/>
      <c r="I15" s="420"/>
      <c r="J15" s="420"/>
      <c r="K15" s="420"/>
      <c r="L15" s="420"/>
      <c r="M15" s="420"/>
      <c r="N15" s="420"/>
      <c r="O15" s="421"/>
      <c r="P15" s="54"/>
      <c r="R15" s="184"/>
    </row>
    <row r="16" spans="1:18" s="21" customFormat="1" ht="22.5" customHeight="1">
      <c r="A16" s="54"/>
      <c r="B16" s="213"/>
      <c r="C16" s="58"/>
      <c r="D16" s="419" t="s">
        <v>332</v>
      </c>
      <c r="E16" s="420"/>
      <c r="F16" s="420"/>
      <c r="G16" s="420"/>
      <c r="H16" s="420"/>
      <c r="I16" s="420"/>
      <c r="J16" s="420"/>
      <c r="K16" s="420"/>
      <c r="L16" s="420"/>
      <c r="M16" s="420"/>
      <c r="N16" s="420"/>
      <c r="O16" s="421"/>
      <c r="P16" s="54"/>
      <c r="R16" s="184"/>
    </row>
    <row r="17" spans="1:18" s="21" customFormat="1" ht="22.5" customHeight="1">
      <c r="A17" s="54"/>
      <c r="B17" s="213"/>
      <c r="C17" s="59"/>
      <c r="D17" s="419" t="s">
        <v>333</v>
      </c>
      <c r="E17" s="420"/>
      <c r="F17" s="420"/>
      <c r="G17" s="420"/>
      <c r="H17" s="420"/>
      <c r="I17" s="420"/>
      <c r="J17" s="420"/>
      <c r="K17" s="420"/>
      <c r="L17" s="420"/>
      <c r="M17" s="420"/>
      <c r="N17" s="420"/>
      <c r="O17" s="421"/>
      <c r="P17" s="54"/>
      <c r="R17" s="184"/>
    </row>
    <row r="18" spans="1:18" ht="22.5" customHeight="1">
      <c r="A18" s="54"/>
      <c r="B18" s="131"/>
      <c r="C18" s="405" t="s">
        <v>334</v>
      </c>
      <c r="D18" s="382"/>
      <c r="E18" s="382"/>
      <c r="F18" s="382"/>
      <c r="G18" s="382"/>
      <c r="H18" s="382"/>
      <c r="I18" s="382"/>
      <c r="J18" s="382"/>
      <c r="K18" s="382"/>
      <c r="L18" s="382"/>
      <c r="M18" s="382"/>
      <c r="N18" s="382"/>
      <c r="O18" s="383"/>
      <c r="P18" s="54"/>
      <c r="R18" s="184"/>
    </row>
    <row r="19" spans="1:18" s="21" customFormat="1" ht="22.5" customHeight="1">
      <c r="A19" s="54"/>
      <c r="B19" s="151"/>
      <c r="C19" s="394" t="s">
        <v>683</v>
      </c>
      <c r="D19" s="395"/>
      <c r="E19" s="395"/>
      <c r="F19" s="395"/>
      <c r="G19" s="395"/>
      <c r="H19" s="395"/>
      <c r="I19" s="395"/>
      <c r="J19" s="395"/>
      <c r="K19" s="395"/>
      <c r="L19" s="395"/>
      <c r="M19" s="395"/>
      <c r="N19" s="395"/>
      <c r="O19" s="396"/>
      <c r="P19" s="54"/>
      <c r="R19" s="184"/>
    </row>
    <row r="20" spans="1:18" s="21" customFormat="1" ht="22.5" customHeight="1">
      <c r="A20" s="54"/>
      <c r="B20" s="151"/>
      <c r="C20" s="394" t="s">
        <v>336</v>
      </c>
      <c r="D20" s="395"/>
      <c r="E20" s="395"/>
      <c r="F20" s="395"/>
      <c r="G20" s="395"/>
      <c r="H20" s="395"/>
      <c r="I20" s="395"/>
      <c r="J20" s="395"/>
      <c r="K20" s="395"/>
      <c r="L20" s="395"/>
      <c r="M20" s="395"/>
      <c r="N20" s="395"/>
      <c r="O20" s="396"/>
      <c r="P20" s="54"/>
      <c r="R20" s="184"/>
    </row>
    <row r="21" spans="1:18" s="21" customFormat="1" ht="22.5" customHeight="1">
      <c r="A21" s="54"/>
      <c r="B21" s="151"/>
      <c r="C21" s="394" t="s">
        <v>337</v>
      </c>
      <c r="D21" s="395"/>
      <c r="E21" s="395"/>
      <c r="F21" s="395"/>
      <c r="G21" s="395"/>
      <c r="H21" s="395"/>
      <c r="I21" s="395"/>
      <c r="J21" s="395"/>
      <c r="K21" s="395"/>
      <c r="L21" s="395"/>
      <c r="M21" s="395"/>
      <c r="N21" s="395"/>
      <c r="O21" s="396"/>
      <c r="P21" s="54"/>
      <c r="R21" s="184"/>
    </row>
    <row r="22" spans="1:18" s="21" customFormat="1" ht="22.5" customHeight="1">
      <c r="A22" s="54"/>
      <c r="B22" s="151"/>
      <c r="C22" s="394" t="s">
        <v>338</v>
      </c>
      <c r="D22" s="395"/>
      <c r="E22" s="395"/>
      <c r="F22" s="395"/>
      <c r="G22" s="395"/>
      <c r="H22" s="395"/>
      <c r="I22" s="395"/>
      <c r="J22" s="395"/>
      <c r="K22" s="395"/>
      <c r="L22" s="395"/>
      <c r="M22" s="395"/>
      <c r="N22" s="395"/>
      <c r="O22" s="396"/>
      <c r="P22" s="54"/>
      <c r="R22" s="184"/>
    </row>
    <row r="23" spans="1:18" s="21" customFormat="1" ht="22.5" customHeight="1">
      <c r="A23" s="54"/>
      <c r="B23" s="151"/>
      <c r="C23" s="394" t="s">
        <v>674</v>
      </c>
      <c r="D23" s="395"/>
      <c r="E23" s="395"/>
      <c r="F23" s="395"/>
      <c r="G23" s="395"/>
      <c r="H23" s="395"/>
      <c r="I23" s="395"/>
      <c r="J23" s="395"/>
      <c r="K23" s="395"/>
      <c r="L23" s="395"/>
      <c r="M23" s="395"/>
      <c r="N23" s="395"/>
      <c r="O23" s="396"/>
      <c r="P23" s="54"/>
      <c r="R23" s="184"/>
    </row>
    <row r="24" spans="1:18" s="27" customFormat="1" ht="15" customHeight="1">
      <c r="A24" s="54"/>
      <c r="B24" s="214" t="s">
        <v>50</v>
      </c>
      <c r="C24" s="54"/>
      <c r="D24" s="54"/>
      <c r="E24" s="54"/>
      <c r="F24" s="54"/>
      <c r="G24" s="54"/>
      <c r="H24" s="54"/>
      <c r="I24" s="54"/>
      <c r="J24" s="54"/>
      <c r="K24" s="54"/>
      <c r="L24" s="54"/>
      <c r="M24" s="54"/>
      <c r="N24" s="54"/>
      <c r="O24" s="54"/>
      <c r="P24" s="54"/>
    </row>
    <row r="25" spans="1:18" s="27" customFormat="1" ht="34.5" customHeight="1">
      <c r="A25" s="54"/>
      <c r="B25" s="220" t="s">
        <v>51</v>
      </c>
      <c r="C25" s="397" t="s">
        <v>353</v>
      </c>
      <c r="D25" s="397"/>
      <c r="E25" s="397"/>
      <c r="F25" s="397"/>
      <c r="G25" s="397"/>
      <c r="H25" s="397"/>
      <c r="I25" s="397"/>
      <c r="J25" s="397"/>
      <c r="K25" s="397"/>
      <c r="L25" s="397"/>
      <c r="M25" s="397"/>
      <c r="N25" s="397"/>
      <c r="O25" s="397"/>
      <c r="P25" s="397"/>
    </row>
    <row r="26" spans="1:18" s="27" customFormat="1" ht="64.5" customHeight="1">
      <c r="A26" s="54"/>
      <c r="B26" s="220" t="s">
        <v>339</v>
      </c>
      <c r="C26" s="398" t="s">
        <v>343</v>
      </c>
      <c r="D26" s="398"/>
      <c r="E26" s="398"/>
      <c r="F26" s="398"/>
      <c r="G26" s="398"/>
      <c r="H26" s="398"/>
      <c r="I26" s="398"/>
      <c r="J26" s="398"/>
      <c r="K26" s="398"/>
      <c r="L26" s="398"/>
      <c r="M26" s="398"/>
      <c r="N26" s="398"/>
      <c r="O26" s="398"/>
      <c r="P26" s="398"/>
    </row>
    <row r="27" spans="1:18" s="27" customFormat="1" ht="45.75" customHeight="1">
      <c r="A27" s="54"/>
      <c r="B27" s="220" t="s">
        <v>340</v>
      </c>
      <c r="C27" s="393" t="s">
        <v>342</v>
      </c>
      <c r="D27" s="393"/>
      <c r="E27" s="393"/>
      <c r="F27" s="393"/>
      <c r="G27" s="393"/>
      <c r="H27" s="393"/>
      <c r="I27" s="393"/>
      <c r="J27" s="393"/>
      <c r="K27" s="393"/>
      <c r="L27" s="393"/>
      <c r="M27" s="393"/>
      <c r="N27" s="393"/>
      <c r="O27" s="393"/>
      <c r="P27" s="393"/>
      <c r="R27" s="28"/>
    </row>
    <row r="28" spans="1:18" s="27" customFormat="1" ht="24.75" customHeight="1">
      <c r="A28" s="54"/>
      <c r="B28" s="384" t="s">
        <v>341</v>
      </c>
      <c r="C28" s="393" t="s">
        <v>344</v>
      </c>
      <c r="D28" s="393"/>
      <c r="E28" s="393"/>
      <c r="F28" s="393"/>
      <c r="G28" s="393"/>
      <c r="H28" s="393"/>
      <c r="I28" s="393"/>
      <c r="J28" s="393"/>
      <c r="K28" s="393"/>
      <c r="L28" s="393"/>
      <c r="M28" s="393"/>
      <c r="N28" s="393"/>
      <c r="O28" s="393"/>
      <c r="P28" s="393"/>
      <c r="R28" s="28"/>
    </row>
    <row r="29" spans="1:18" s="27" customFormat="1" ht="38.25" customHeight="1">
      <c r="A29" s="54"/>
      <c r="B29" s="385"/>
      <c r="D29" s="387" t="s">
        <v>348</v>
      </c>
      <c r="E29" s="388"/>
      <c r="F29" s="388"/>
      <c r="G29" s="388"/>
      <c r="H29" s="388"/>
      <c r="I29" s="388"/>
      <c r="J29" s="388"/>
      <c r="K29" s="388"/>
      <c r="L29" s="388"/>
      <c r="M29" s="388"/>
      <c r="N29" s="388"/>
      <c r="O29" s="388"/>
      <c r="P29" s="389"/>
      <c r="R29" s="28"/>
    </row>
    <row r="30" spans="1:18" s="27" customFormat="1" ht="43.5" customHeight="1">
      <c r="A30" s="54"/>
      <c r="B30" s="385"/>
      <c r="D30" s="390" t="s">
        <v>345</v>
      </c>
      <c r="E30" s="391"/>
      <c r="F30" s="391"/>
      <c r="G30" s="391"/>
      <c r="H30" s="391"/>
      <c r="I30" s="391"/>
      <c r="J30" s="391"/>
      <c r="K30" s="391"/>
      <c r="L30" s="391"/>
      <c r="M30" s="391"/>
      <c r="N30" s="391"/>
      <c r="O30" s="391"/>
      <c r="P30" s="392"/>
    </row>
    <row r="31" spans="1:18" s="27" customFormat="1" ht="36.75" customHeight="1">
      <c r="A31" s="54"/>
      <c r="B31" s="385"/>
      <c r="D31" s="387" t="s">
        <v>349</v>
      </c>
      <c r="E31" s="388"/>
      <c r="F31" s="388"/>
      <c r="G31" s="388"/>
      <c r="H31" s="388"/>
      <c r="I31" s="388"/>
      <c r="J31" s="388"/>
      <c r="K31" s="388"/>
      <c r="L31" s="388"/>
      <c r="M31" s="388"/>
      <c r="N31" s="388"/>
      <c r="O31" s="388"/>
      <c r="P31" s="389"/>
      <c r="R31" s="28"/>
    </row>
    <row r="32" spans="1:18" s="27" customFormat="1" ht="48.75" customHeight="1">
      <c r="A32" s="54"/>
      <c r="B32" s="385"/>
      <c r="D32" s="390" t="s">
        <v>346</v>
      </c>
      <c r="E32" s="391"/>
      <c r="F32" s="391"/>
      <c r="G32" s="391"/>
      <c r="H32" s="391"/>
      <c r="I32" s="391"/>
      <c r="J32" s="391"/>
      <c r="K32" s="391"/>
      <c r="L32" s="391"/>
      <c r="M32" s="391"/>
      <c r="N32" s="391"/>
      <c r="O32" s="391"/>
      <c r="P32" s="392"/>
    </row>
    <row r="33" spans="1:18" s="27" customFormat="1" ht="30" customHeight="1">
      <c r="A33" s="54"/>
      <c r="B33" s="385"/>
      <c r="D33" s="387" t="s">
        <v>350</v>
      </c>
      <c r="E33" s="388"/>
      <c r="F33" s="388"/>
      <c r="G33" s="388"/>
      <c r="H33" s="388"/>
      <c r="I33" s="388"/>
      <c r="J33" s="388"/>
      <c r="K33" s="388"/>
      <c r="L33" s="388"/>
      <c r="M33" s="388"/>
      <c r="N33" s="388"/>
      <c r="O33" s="388"/>
      <c r="P33" s="389"/>
      <c r="R33" s="28"/>
    </row>
    <row r="34" spans="1:18" s="27" customFormat="1" ht="106.5" customHeight="1">
      <c r="A34" s="54"/>
      <c r="B34" s="386"/>
      <c r="C34" s="221"/>
      <c r="D34" s="390" t="s">
        <v>347</v>
      </c>
      <c r="E34" s="391"/>
      <c r="F34" s="391"/>
      <c r="G34" s="391"/>
      <c r="H34" s="391"/>
      <c r="I34" s="391"/>
      <c r="J34" s="391"/>
      <c r="K34" s="391"/>
      <c r="L34" s="391"/>
      <c r="M34" s="391"/>
      <c r="N34" s="391"/>
      <c r="O34" s="391"/>
      <c r="P34" s="392"/>
    </row>
  </sheetData>
  <sheetProtection algorithmName="SHA-512" hashValue="+XIav0kHUcSPgLlSwK+pNySECiIG7FWZVXiElHuj+eoSUT44y3umOzcXKSGi2NX7e3m4wK+Aqz/04S8R5oi9Aw==" saltValue="xzi/awfXfANGucM/Qnp+ig==" spinCount="100000" sheet="1" objects="1" scenarios="1" selectLockedCells="1"/>
  <mergeCells count="34">
    <mergeCell ref="C22:O22"/>
    <mergeCell ref="D14:O14"/>
    <mergeCell ref="D16:O16"/>
    <mergeCell ref="D17:O17"/>
    <mergeCell ref="D15:O15"/>
    <mergeCell ref="C18:O18"/>
    <mergeCell ref="N1:P2"/>
    <mergeCell ref="C12:O12"/>
    <mergeCell ref="A3:P3"/>
    <mergeCell ref="G5:H5"/>
    <mergeCell ref="I5:O5"/>
    <mergeCell ref="C11:O11"/>
    <mergeCell ref="C9:O9"/>
    <mergeCell ref="C5:F5"/>
    <mergeCell ref="C6:F6"/>
    <mergeCell ref="I6:O6"/>
    <mergeCell ref="G6:H6"/>
    <mergeCell ref="C10:O10"/>
    <mergeCell ref="C13:O13"/>
    <mergeCell ref="B28:B34"/>
    <mergeCell ref="D29:P29"/>
    <mergeCell ref="D30:P30"/>
    <mergeCell ref="D31:P31"/>
    <mergeCell ref="D32:P32"/>
    <mergeCell ref="D33:P33"/>
    <mergeCell ref="D34:P34"/>
    <mergeCell ref="C28:P28"/>
    <mergeCell ref="C20:O20"/>
    <mergeCell ref="C23:O23"/>
    <mergeCell ref="C21:O21"/>
    <mergeCell ref="C19:O19"/>
    <mergeCell ref="C27:P27"/>
    <mergeCell ref="C25:P25"/>
    <mergeCell ref="C26:P26"/>
  </mergeCells>
  <phoneticPr fontId="14"/>
  <dataValidations count="1">
    <dataValidation type="list" allowBlank="1" showInputMessage="1" showErrorMessage="1" sqref="B10:B23">
      <formula1>"○"</formula1>
    </dataValidation>
  </dataValidations>
  <printOptions horizontalCentered="1"/>
  <pageMargins left="0.70866141732283472" right="0.70866141732283472" top="0.35433070866141736" bottom="0.35433070866141736" header="0.31496062992125984" footer="0.31496062992125984"/>
  <pageSetup paperSize="9" scale="91"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6" id="{23FD3D59-AD73-40CB-8BC4-3416DCC2EB45}">
            <xm:f>OR(B_補助要件適合確認シート!$E$4="○",B_補助要件適合確認シート!$E$5="○")</xm:f>
            <x14:dxf>
              <fill>
                <patternFill>
                  <bgColor rgb="FFFFFF99"/>
                </patternFill>
              </fill>
            </x14:dxf>
          </x14:cfRule>
          <xm:sqref>B14</xm:sqref>
        </x14:conditionalFormatting>
        <x14:conditionalFormatting xmlns:xm="http://schemas.microsoft.com/office/excel/2006/main">
          <x14:cfRule type="expression" priority="15" id="{6DCBAFE0-A28F-4133-B1CA-AAFD63247062}">
            <xm:f>OR(B_補助要件適合確認シート!$E$4="○",B_補助要件適合確認シート!$E$5="○")</xm:f>
            <x14:dxf>
              <fill>
                <patternFill patternType="none">
                  <bgColor auto="1"/>
                </patternFill>
              </fill>
            </x14:dxf>
          </x14:cfRule>
          <xm:sqref>D14:O14</xm:sqref>
        </x14:conditionalFormatting>
        <x14:conditionalFormatting xmlns:xm="http://schemas.microsoft.com/office/excel/2006/main">
          <x14:cfRule type="expression" priority="14" id="{4DD1C5D7-3F16-4457-B3D4-8238A9F9F8D9}">
            <xm:f>B_補助要件適合確認シート!$E$14="○"</xm:f>
            <x14:dxf>
              <fill>
                <patternFill>
                  <bgColor rgb="FFFFFF99"/>
                </patternFill>
              </fill>
            </x14:dxf>
          </x14:cfRule>
          <xm:sqref>B15</xm:sqref>
        </x14:conditionalFormatting>
        <x14:conditionalFormatting xmlns:xm="http://schemas.microsoft.com/office/excel/2006/main">
          <x14:cfRule type="expression" priority="13" id="{23D3BA2E-A562-4FD1-AD7A-3EDC39DA6E74}">
            <xm:f>B_補助要件適合確認シート!$E$14="○"</xm:f>
            <x14:dxf>
              <fill>
                <patternFill patternType="none">
                  <bgColor auto="1"/>
                </patternFill>
              </fill>
            </x14:dxf>
          </x14:cfRule>
          <xm:sqref>D15:O15</xm:sqref>
        </x14:conditionalFormatting>
        <x14:conditionalFormatting xmlns:xm="http://schemas.microsoft.com/office/excel/2006/main">
          <x14:cfRule type="expression" priority="12" id="{9EEAFD9C-E9C3-46B8-B670-6A3006C27378}">
            <xm:f>B_補助要件適合確認シート!$E$18="○"</xm:f>
            <x14:dxf>
              <fill>
                <patternFill>
                  <bgColor rgb="FFFFFF99"/>
                </patternFill>
              </fill>
            </x14:dxf>
          </x14:cfRule>
          <xm:sqref>B16</xm:sqref>
        </x14:conditionalFormatting>
        <x14:conditionalFormatting xmlns:xm="http://schemas.microsoft.com/office/excel/2006/main">
          <x14:cfRule type="expression" priority="11" id="{BE0CF09F-EC5C-4B18-BEB8-323D938FA827}">
            <xm:f>B_補助要件適合確認シート!$E$18="○"</xm:f>
            <x14:dxf>
              <fill>
                <patternFill patternType="none">
                  <bgColor auto="1"/>
                </patternFill>
              </fill>
            </x14:dxf>
          </x14:cfRule>
          <xm:sqref>D16:O16</xm:sqref>
        </x14:conditionalFormatting>
        <x14:conditionalFormatting xmlns:xm="http://schemas.microsoft.com/office/excel/2006/main">
          <x14:cfRule type="expression" priority="10" id="{0846EEE2-DCB6-4C8B-83A1-17EDEDA51F1A}">
            <xm:f>B_補助要件適合確認シート!$E$19="○"</xm:f>
            <x14:dxf>
              <fill>
                <patternFill>
                  <bgColor rgb="FFFFFF99"/>
                </patternFill>
              </fill>
            </x14:dxf>
          </x14:cfRule>
          <xm:sqref>B17</xm:sqref>
        </x14:conditionalFormatting>
        <x14:conditionalFormatting xmlns:xm="http://schemas.microsoft.com/office/excel/2006/main">
          <x14:cfRule type="expression" priority="9" id="{F22BC304-1711-429C-853A-571F9EDE8966}">
            <xm:f>B_補助要件適合確認シート!$E$19="○"</xm:f>
            <x14:dxf>
              <fill>
                <patternFill patternType="none">
                  <bgColor auto="1"/>
                </patternFill>
              </fill>
            </x14:dxf>
          </x14:cfRule>
          <xm:sqref>D17:O17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I43"/>
  <sheetViews>
    <sheetView view="pageBreakPreview" zoomScaleNormal="100" zoomScaleSheetLayoutView="100" workbookViewId="0">
      <selection activeCell="A2" sqref="A2"/>
    </sheetView>
  </sheetViews>
  <sheetFormatPr defaultRowHeight="13.5"/>
  <cols>
    <col min="1" max="3" width="9.625" style="30" customWidth="1"/>
    <col min="4" max="4" width="11.625" style="30" bestFit="1" customWidth="1"/>
    <col min="5" max="9" width="9.625" style="30" customWidth="1"/>
    <col min="10" max="16384" width="9" style="30"/>
  </cols>
  <sheetData>
    <row r="2" spans="1:9" ht="14.25">
      <c r="A2" s="29" t="s">
        <v>227</v>
      </c>
      <c r="B2" s="29"/>
      <c r="C2" s="29"/>
      <c r="D2" s="29"/>
      <c r="E2" s="29"/>
      <c r="F2" s="29"/>
      <c r="G2" s="29"/>
      <c r="H2" s="29"/>
      <c r="I2" s="29"/>
    </row>
    <row r="3" spans="1:9" ht="14.25">
      <c r="A3" s="29"/>
      <c r="B3" s="29"/>
      <c r="C3" s="29"/>
      <c r="D3" s="29"/>
      <c r="E3" s="29"/>
      <c r="F3" s="29"/>
      <c r="G3" s="29"/>
      <c r="H3" s="29"/>
      <c r="I3" s="29"/>
    </row>
    <row r="4" spans="1:9" ht="14.25">
      <c r="A4" s="29"/>
      <c r="B4" s="29"/>
      <c r="C4" s="29"/>
      <c r="D4" s="29"/>
      <c r="E4" s="29"/>
      <c r="F4" s="29"/>
      <c r="G4" s="29"/>
      <c r="H4" s="29"/>
      <c r="I4" s="29"/>
    </row>
    <row r="5" spans="1:9" ht="14.25">
      <c r="A5" s="29"/>
      <c r="B5" s="29"/>
      <c r="C5" s="29"/>
      <c r="D5" s="29"/>
      <c r="E5" s="29"/>
      <c r="F5" s="29"/>
      <c r="G5" s="425" t="str">
        <f>IF(A_基本情報入力シート!D24&lt;&gt;0,DBCS(A_基本情報入力シート!D24),"")</f>
        <v/>
      </c>
      <c r="H5" s="425"/>
      <c r="I5" s="425"/>
    </row>
    <row r="6" spans="1:9" ht="14.25">
      <c r="A6" s="29"/>
      <c r="B6" s="29"/>
      <c r="C6" s="29"/>
      <c r="D6" s="29"/>
      <c r="E6" s="29"/>
      <c r="F6" s="29"/>
      <c r="G6" s="426" t="str">
        <f>TEXT(A_基本情報入力シート!D23,"[dbnum3]ggge年m月d日")</f>
        <v>明治３３年１月０日</v>
      </c>
      <c r="H6" s="426"/>
      <c r="I6" s="426"/>
    </row>
    <row r="7" spans="1:9" ht="18" customHeight="1">
      <c r="A7" s="29"/>
      <c r="B7" s="29"/>
      <c r="C7" s="29"/>
      <c r="D7" s="29"/>
      <c r="E7" s="29"/>
      <c r="F7" s="29"/>
      <c r="G7" s="29"/>
      <c r="H7" s="29"/>
      <c r="I7" s="29"/>
    </row>
    <row r="8" spans="1:9" ht="14.25">
      <c r="A8" s="29" t="s">
        <v>15</v>
      </c>
      <c r="B8" s="29"/>
      <c r="C8" s="29"/>
      <c r="D8" s="29"/>
      <c r="E8" s="29"/>
      <c r="F8" s="29"/>
      <c r="G8" s="29"/>
      <c r="H8" s="29"/>
      <c r="I8" s="29"/>
    </row>
    <row r="9" spans="1:9" ht="14.25">
      <c r="A9" s="29"/>
      <c r="B9" s="29"/>
      <c r="C9" s="29"/>
      <c r="D9" s="29"/>
      <c r="E9" s="29"/>
      <c r="F9" s="29"/>
      <c r="G9" s="29"/>
      <c r="H9" s="29"/>
      <c r="I9" s="29"/>
    </row>
    <row r="10" spans="1:9" ht="14.25">
      <c r="A10" s="29"/>
      <c r="B10" s="29"/>
      <c r="C10" s="29"/>
      <c r="D10" s="29"/>
      <c r="E10" s="29"/>
      <c r="F10" s="29"/>
      <c r="G10" s="29"/>
      <c r="H10" s="29"/>
      <c r="I10" s="29"/>
    </row>
    <row r="11" spans="1:9" ht="14.25">
      <c r="A11" s="29"/>
      <c r="B11" s="29"/>
      <c r="C11" s="29"/>
      <c r="D11" s="29"/>
      <c r="E11" s="29"/>
      <c r="F11" s="29"/>
      <c r="G11" s="29"/>
      <c r="H11" s="29"/>
      <c r="I11" s="29"/>
    </row>
    <row r="12" spans="1:9" ht="14.25">
      <c r="A12" s="29"/>
      <c r="B12" s="29"/>
      <c r="C12" s="29"/>
      <c r="D12" s="29"/>
      <c r="E12" s="40" t="s">
        <v>1</v>
      </c>
      <c r="F12" s="429" t="str">
        <f>DBCS(A_基本情報入力シート!D9&amp;"　"&amp;A_基本情報入力シート!D10)</f>
        <v>　</v>
      </c>
      <c r="G12" s="429"/>
      <c r="H12" s="429"/>
      <c r="I12" s="429"/>
    </row>
    <row r="13" spans="1:9" ht="14.25">
      <c r="A13" s="29"/>
      <c r="B13" s="29"/>
      <c r="C13" s="29"/>
      <c r="D13" s="29"/>
      <c r="E13" s="40" t="s">
        <v>16</v>
      </c>
      <c r="F13" s="429" t="str">
        <f>A_基本情報入力シート!D7</f>
        <v xml:space="preserve"> 0</v>
      </c>
      <c r="G13" s="429"/>
      <c r="H13" s="429"/>
      <c r="I13" s="429"/>
    </row>
    <row r="14" spans="1:9" ht="14.25">
      <c r="A14" s="29"/>
      <c r="B14" s="29"/>
      <c r="C14" s="29"/>
      <c r="D14" s="29"/>
      <c r="E14" s="40" t="s">
        <v>17</v>
      </c>
      <c r="F14" s="429" t="str">
        <f>A_基本情報入力シート!D11&amp;"　"&amp;A_基本情報入力シート!D12</f>
        <v>　</v>
      </c>
      <c r="G14" s="429"/>
      <c r="H14" s="429"/>
      <c r="I14" s="429"/>
    </row>
    <row r="15" spans="1:9" ht="14.25">
      <c r="A15" s="29"/>
      <c r="B15" s="29"/>
      <c r="C15" s="29"/>
      <c r="D15" s="29"/>
      <c r="E15" s="29"/>
      <c r="G15" s="29"/>
      <c r="H15" s="29"/>
      <c r="I15" s="29"/>
    </row>
    <row r="16" spans="1:9" ht="14.25">
      <c r="A16" s="29"/>
      <c r="B16" s="29"/>
      <c r="C16" s="29"/>
      <c r="D16" s="29"/>
      <c r="E16" s="29"/>
      <c r="F16" s="29"/>
      <c r="G16" s="29"/>
      <c r="H16" s="29"/>
      <c r="I16" s="29"/>
    </row>
    <row r="17" spans="1:9" ht="14.25">
      <c r="A17" s="29"/>
      <c r="B17" s="29"/>
      <c r="C17" s="29"/>
      <c r="D17" s="29"/>
      <c r="E17" s="29"/>
      <c r="F17" s="29"/>
      <c r="G17" s="29"/>
      <c r="H17" s="29"/>
      <c r="I17" s="29"/>
    </row>
    <row r="18" spans="1:9" ht="14.25">
      <c r="A18" s="29"/>
      <c r="B18" s="29"/>
      <c r="C18" s="29"/>
      <c r="D18" s="29"/>
      <c r="E18" s="29"/>
      <c r="F18" s="29"/>
      <c r="G18" s="29"/>
      <c r="H18" s="29"/>
      <c r="I18" s="29"/>
    </row>
    <row r="19" spans="1:9" ht="14.25">
      <c r="A19" s="427" t="s">
        <v>228</v>
      </c>
      <c r="B19" s="427"/>
      <c r="C19" s="427"/>
      <c r="D19" s="427"/>
      <c r="E19" s="427"/>
      <c r="F19" s="427"/>
      <c r="G19" s="427"/>
      <c r="H19" s="427"/>
      <c r="I19" s="427"/>
    </row>
    <row r="20" spans="1:9" ht="14.25">
      <c r="A20" s="51"/>
      <c r="B20" s="51"/>
      <c r="C20" s="51"/>
      <c r="D20" s="51"/>
      <c r="E20" s="51"/>
      <c r="F20" s="51"/>
      <c r="G20" s="51"/>
      <c r="H20" s="51"/>
      <c r="I20" s="51"/>
    </row>
    <row r="21" spans="1:9" ht="14.25">
      <c r="A21" s="51"/>
      <c r="B21" s="51"/>
      <c r="C21" s="51"/>
      <c r="D21" s="51"/>
      <c r="E21" s="51"/>
      <c r="F21" s="51"/>
      <c r="G21" s="51"/>
      <c r="H21" s="51"/>
      <c r="I21" s="51"/>
    </row>
    <row r="22" spans="1:9" ht="18" customHeight="1">
      <c r="A22" s="428" t="str">
        <f>"　　令和７年１１月２７日７高ケ推第２２１８号"&amp;IF(A_基本情報入力シート!D25=1,"","－"&amp;DBCS(A_基本情報入力シート!D25))&amp;"で交付決定を受けた福岡県介護ＤＸ支援事業費補助金に係る実績報告について、福岡県介護ＤＸ支援事業費補助金交付要綱第１４条の規定に基づき、下記の関係書類を添えて報告します。"</f>
        <v>　　令和７年１１月２７日７高ケ推第２２１８号－で交付決定を受けた福岡県介護ＤＸ支援事業費補助金に係る実績報告について、福岡県介護ＤＸ支援事業費補助金交付要綱第１４条の規定に基づき、下記の関係書類を添えて報告します。</v>
      </c>
      <c r="B22" s="428"/>
      <c r="C22" s="428"/>
      <c r="D22" s="428"/>
      <c r="E22" s="428"/>
      <c r="F22" s="428"/>
      <c r="G22" s="428"/>
      <c r="H22" s="428"/>
      <c r="I22" s="428"/>
    </row>
    <row r="23" spans="1:9" ht="18" customHeight="1">
      <c r="A23" s="428"/>
      <c r="B23" s="428"/>
      <c r="C23" s="428"/>
      <c r="D23" s="428"/>
      <c r="E23" s="428"/>
      <c r="F23" s="428"/>
      <c r="G23" s="428"/>
      <c r="H23" s="428"/>
      <c r="I23" s="428"/>
    </row>
    <row r="24" spans="1:9" ht="18" customHeight="1">
      <c r="A24" s="428"/>
      <c r="B24" s="428"/>
      <c r="C24" s="428"/>
      <c r="D24" s="428"/>
      <c r="E24" s="428"/>
      <c r="F24" s="428"/>
      <c r="G24" s="428"/>
      <c r="H24" s="428"/>
      <c r="I24" s="428"/>
    </row>
    <row r="25" spans="1:9" ht="14.25">
      <c r="A25" s="31"/>
      <c r="B25" s="31"/>
      <c r="C25" s="31"/>
      <c r="D25" s="31"/>
      <c r="E25" s="31"/>
      <c r="F25" s="31"/>
      <c r="G25" s="31"/>
      <c r="H25" s="31"/>
      <c r="I25" s="31"/>
    </row>
    <row r="26" spans="1:9" ht="19.5" customHeight="1">
      <c r="A26" s="31"/>
      <c r="B26" s="31"/>
      <c r="C26" s="31"/>
      <c r="D26" s="31"/>
      <c r="E26" s="32" t="s">
        <v>3</v>
      </c>
      <c r="F26" s="31"/>
      <c r="G26" s="31"/>
      <c r="H26" s="31"/>
      <c r="I26" s="31"/>
    </row>
    <row r="27" spans="1:9" ht="19.5" customHeight="1">
      <c r="A27" s="31"/>
      <c r="B27" s="31"/>
      <c r="C27" s="31"/>
      <c r="D27" s="31"/>
      <c r="E27" s="31"/>
      <c r="F27" s="31"/>
      <c r="G27" s="31"/>
      <c r="H27" s="31"/>
      <c r="I27" s="31"/>
    </row>
    <row r="28" spans="1:9" ht="19.5" customHeight="1">
      <c r="A28" s="33" t="s">
        <v>23</v>
      </c>
      <c r="B28" s="34" t="s">
        <v>18</v>
      </c>
      <c r="C28" s="34"/>
      <c r="D28" s="40" t="s">
        <v>21</v>
      </c>
      <c r="E28" s="422">
        <f>A_基本情報入力シート!D13</f>
        <v>0</v>
      </c>
      <c r="F28" s="422"/>
      <c r="G28" s="422"/>
      <c r="H28" s="422"/>
      <c r="I28" s="31"/>
    </row>
    <row r="29" spans="1:9" ht="19.5" customHeight="1">
      <c r="A29" s="31"/>
      <c r="B29" s="31"/>
      <c r="C29" s="31"/>
      <c r="D29" s="41" t="s">
        <v>22</v>
      </c>
      <c r="E29" s="423" t="str">
        <f>DBCS(A_基本情報入力シート!D16&amp;A_基本情報入力シート!D17)</f>
        <v/>
      </c>
      <c r="F29" s="423"/>
      <c r="G29" s="423"/>
      <c r="H29" s="423"/>
      <c r="I29" s="31"/>
    </row>
    <row r="30" spans="1:9" ht="19.5" customHeight="1">
      <c r="A30" s="31"/>
      <c r="B30" s="31"/>
      <c r="C30" s="31"/>
      <c r="D30" s="31"/>
      <c r="E30" s="31"/>
      <c r="F30" s="31"/>
      <c r="G30" s="31"/>
      <c r="H30" s="31"/>
      <c r="I30" s="31"/>
    </row>
    <row r="31" spans="1:9" ht="19.5" customHeight="1">
      <c r="A31" s="33" t="s">
        <v>24</v>
      </c>
      <c r="B31" s="34" t="s">
        <v>229</v>
      </c>
      <c r="C31" s="35"/>
      <c r="D31" s="31" t="s">
        <v>19</v>
      </c>
      <c r="E31" s="424">
        <f>SUM('E_６－２（1）'!L27+'F_６－２（２）'!K12+'G_６－２（３）'!J12+'H_６－２（４）'!J12)</f>
        <v>0</v>
      </c>
      <c r="F31" s="424"/>
      <c r="G31" s="31"/>
      <c r="H31" s="31"/>
      <c r="I31" s="31"/>
    </row>
    <row r="32" spans="1:9" ht="19.5" customHeight="1">
      <c r="A32" s="31"/>
      <c r="B32" s="31"/>
      <c r="C32" s="31"/>
      <c r="D32" s="31"/>
      <c r="E32" s="31"/>
      <c r="F32" s="31"/>
      <c r="G32" s="31"/>
      <c r="H32" s="31"/>
      <c r="I32" s="31"/>
    </row>
    <row r="33" spans="1:9" ht="19.5" customHeight="1">
      <c r="A33" s="36" t="s">
        <v>25</v>
      </c>
      <c r="B33" s="29" t="s">
        <v>230</v>
      </c>
      <c r="C33" s="29"/>
      <c r="D33" s="29"/>
      <c r="E33" s="29"/>
      <c r="F33" s="29"/>
      <c r="G33" s="29"/>
      <c r="H33" s="29"/>
      <c r="I33" s="29"/>
    </row>
    <row r="34" spans="1:9" ht="19.5" customHeight="1">
      <c r="A34" s="29"/>
      <c r="B34" s="29"/>
      <c r="C34" s="29"/>
      <c r="D34" s="29"/>
      <c r="E34" s="29"/>
      <c r="F34" s="29"/>
      <c r="G34" s="29"/>
      <c r="H34" s="29"/>
      <c r="I34" s="29"/>
    </row>
    <row r="35" spans="1:9" ht="19.5" customHeight="1">
      <c r="A35" s="36" t="s">
        <v>26</v>
      </c>
      <c r="B35" s="29" t="s">
        <v>231</v>
      </c>
      <c r="C35" s="29"/>
      <c r="D35" s="29"/>
      <c r="E35" s="29"/>
      <c r="F35" s="29"/>
      <c r="G35" s="29"/>
      <c r="H35" s="29"/>
      <c r="I35" s="29"/>
    </row>
    <row r="36" spans="1:9" ht="19.5" customHeight="1">
      <c r="A36" s="29"/>
      <c r="B36" s="29"/>
      <c r="C36" s="29"/>
      <c r="D36" s="29"/>
      <c r="E36" s="29"/>
      <c r="F36" s="29"/>
      <c r="G36" s="29"/>
      <c r="H36" s="29"/>
      <c r="I36" s="29"/>
    </row>
    <row r="37" spans="1:9" ht="19.5" customHeight="1">
      <c r="A37" s="36" t="s">
        <v>27</v>
      </c>
      <c r="B37" s="29" t="s">
        <v>232</v>
      </c>
      <c r="C37" s="29"/>
      <c r="D37" s="29"/>
      <c r="E37" s="29"/>
      <c r="F37" s="29"/>
      <c r="G37" s="29"/>
      <c r="H37" s="29"/>
      <c r="I37" s="29"/>
    </row>
    <row r="38" spans="1:9" ht="19.5" customHeight="1">
      <c r="A38" s="29"/>
      <c r="B38" s="29"/>
      <c r="C38" s="29"/>
      <c r="D38" s="29"/>
      <c r="E38" s="29"/>
      <c r="F38" s="29"/>
      <c r="G38" s="29"/>
      <c r="H38" s="29"/>
      <c r="I38" s="29"/>
    </row>
    <row r="39" spans="1:9" ht="19.5" customHeight="1">
      <c r="A39" s="36" t="s">
        <v>28</v>
      </c>
      <c r="B39" s="29" t="s">
        <v>233</v>
      </c>
      <c r="C39" s="29"/>
      <c r="D39" s="29"/>
      <c r="E39" s="29"/>
      <c r="F39" s="29"/>
      <c r="G39" s="29"/>
      <c r="H39" s="29"/>
      <c r="I39" s="29"/>
    </row>
    <row r="40" spans="1:9" ht="19.5" customHeight="1">
      <c r="A40" s="29"/>
      <c r="B40" s="29"/>
      <c r="C40" s="29"/>
      <c r="D40" s="29"/>
      <c r="E40" s="29"/>
      <c r="F40" s="29"/>
      <c r="G40" s="29"/>
      <c r="H40" s="29"/>
      <c r="I40" s="29"/>
    </row>
    <row r="41" spans="1:9" ht="19.5" customHeight="1">
      <c r="A41" s="36" t="s">
        <v>29</v>
      </c>
      <c r="B41" s="29" t="s">
        <v>20</v>
      </c>
      <c r="C41" s="29"/>
      <c r="D41" s="29"/>
      <c r="E41" s="29"/>
      <c r="F41" s="29"/>
      <c r="G41" s="29"/>
      <c r="H41" s="29"/>
      <c r="I41" s="29"/>
    </row>
    <row r="42" spans="1:9" ht="19.5" customHeight="1">
      <c r="A42" s="29"/>
      <c r="B42" s="29" t="s">
        <v>234</v>
      </c>
      <c r="C42" s="29"/>
      <c r="D42" s="29"/>
      <c r="E42" s="29"/>
      <c r="F42" s="29"/>
      <c r="G42" s="29"/>
      <c r="H42" s="29"/>
      <c r="I42" s="29"/>
    </row>
    <row r="43" spans="1:9" ht="19.5" customHeight="1">
      <c r="A43" s="29"/>
      <c r="B43" s="29" t="s">
        <v>235</v>
      </c>
      <c r="C43" s="29"/>
      <c r="D43" s="29"/>
      <c r="E43" s="29"/>
      <c r="F43" s="29"/>
      <c r="G43" s="29"/>
      <c r="H43" s="29"/>
      <c r="I43" s="29"/>
    </row>
  </sheetData>
  <sheetProtection algorithmName="SHA-512" hashValue="ScYFR2SznFIa6vR496iZTWnETJGn/LumWrtXgeKrA4RDq5SfL+mpOMroI/ky8aV1pV8Pjz+8yNbZ1o7xtnnWMA==" saltValue="U572udyzzuIjghTqChiVpg==" spinCount="100000" sheet="1" objects="1" scenarios="1" selectLockedCells="1" selectUnlockedCells="1"/>
  <mergeCells count="10">
    <mergeCell ref="E28:H28"/>
    <mergeCell ref="E29:H29"/>
    <mergeCell ref="E31:F31"/>
    <mergeCell ref="G5:I5"/>
    <mergeCell ref="G6:I6"/>
    <mergeCell ref="A19:I19"/>
    <mergeCell ref="A22:I24"/>
    <mergeCell ref="F12:I12"/>
    <mergeCell ref="F13:I13"/>
    <mergeCell ref="F14:I14"/>
  </mergeCells>
  <phoneticPr fontId="14"/>
  <printOptions horizontalCentered="1"/>
  <pageMargins left="0.70866141732283472" right="0.70866141732283472" top="0.35433070866141736" bottom="0.35433070866141736" header="0.31496062992125984" footer="0.31496062992125984"/>
  <pageSetup paperSize="9" orientation="portrait" blackAndWhite="1"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O43"/>
  <sheetViews>
    <sheetView view="pageBreakPreview" zoomScale="85" zoomScaleNormal="100" zoomScaleSheetLayoutView="85" workbookViewId="0">
      <selection activeCell="A10" sqref="A10:A11"/>
    </sheetView>
  </sheetViews>
  <sheetFormatPr defaultRowHeight="13.5"/>
  <cols>
    <col min="1" max="1" width="18.75" style="142" customWidth="1"/>
    <col min="2" max="2" width="17.5" style="142" customWidth="1"/>
    <col min="3" max="3" width="15" style="142" customWidth="1"/>
    <col min="4" max="5" width="17.5" style="142" customWidth="1"/>
    <col min="6" max="11" width="15" style="142" customWidth="1"/>
    <col min="12" max="12" width="17.5" style="142" customWidth="1"/>
    <col min="13" max="13" width="11.625" style="142" hidden="1" customWidth="1"/>
    <col min="14" max="14" width="17.5" style="142" hidden="1" customWidth="1"/>
    <col min="15" max="16384" width="9" style="142"/>
  </cols>
  <sheetData>
    <row r="1" spans="1:15" s="134" customFormat="1" ht="18.75" customHeight="1">
      <c r="A1" s="133" t="s">
        <v>238</v>
      </c>
    </row>
    <row r="2" spans="1:15" s="134" customFormat="1" ht="30" customHeight="1">
      <c r="A2" s="474" t="s">
        <v>237</v>
      </c>
      <c r="B2" s="474"/>
      <c r="C2" s="474"/>
      <c r="D2" s="474"/>
      <c r="E2" s="474"/>
      <c r="F2" s="474"/>
      <c r="G2" s="474"/>
      <c r="H2" s="474"/>
      <c r="I2" s="474"/>
      <c r="J2" s="474"/>
      <c r="K2" s="474"/>
      <c r="L2" s="474"/>
      <c r="M2" s="135"/>
      <c r="N2" s="136"/>
      <c r="O2" s="136"/>
    </row>
    <row r="3" spans="1:15" s="134" customFormat="1" ht="18.75" customHeight="1">
      <c r="B3" s="137"/>
      <c r="C3" s="137"/>
      <c r="D3" s="137"/>
      <c r="E3" s="137"/>
      <c r="F3" s="137"/>
      <c r="G3" s="189"/>
      <c r="H3" s="190"/>
      <c r="I3" s="190"/>
      <c r="J3" s="138" t="s">
        <v>13</v>
      </c>
      <c r="K3" s="479">
        <f>A_基本情報入力シート!D14</f>
        <v>0</v>
      </c>
      <c r="L3" s="479"/>
      <c r="M3" s="137"/>
      <c r="N3" s="136"/>
      <c r="O3" s="136"/>
    </row>
    <row r="4" spans="1:15" s="134" customFormat="1" ht="18.75" customHeight="1">
      <c r="B4" s="137"/>
      <c r="C4" s="137"/>
      <c r="D4" s="137"/>
      <c r="E4" s="137"/>
      <c r="F4" s="137"/>
      <c r="G4" s="189"/>
      <c r="H4" s="190"/>
      <c r="I4" s="190"/>
      <c r="J4" s="138" t="s">
        <v>5</v>
      </c>
      <c r="K4" s="480">
        <f>A_基本情報入力シート!D13</f>
        <v>0</v>
      </c>
      <c r="L4" s="480"/>
      <c r="M4" s="139"/>
      <c r="N4" s="136"/>
      <c r="O4" s="136"/>
    </row>
    <row r="5" spans="1:15" s="134" customFormat="1" ht="18.75" customHeight="1">
      <c r="B5" s="137"/>
      <c r="C5" s="137"/>
      <c r="D5" s="137"/>
      <c r="E5" s="137"/>
      <c r="F5" s="137"/>
      <c r="G5" s="189"/>
      <c r="H5" s="190"/>
      <c r="I5" s="190"/>
      <c r="J5" s="189" t="s">
        <v>6</v>
      </c>
      <c r="K5" s="480">
        <f>A_基本情報入力シート!D18</f>
        <v>0</v>
      </c>
      <c r="L5" s="480"/>
      <c r="M5" s="139"/>
      <c r="N5" s="136"/>
      <c r="O5" s="136"/>
    </row>
    <row r="6" spans="1:15" s="134" customFormat="1" ht="18.75" customHeight="1">
      <c r="A6" s="133" t="s">
        <v>137</v>
      </c>
      <c r="C6" s="133"/>
      <c r="D6" s="133"/>
      <c r="E6" s="133"/>
      <c r="F6" s="133"/>
      <c r="G6" s="138"/>
      <c r="H6" s="479"/>
      <c r="I6" s="479"/>
      <c r="J6" s="479"/>
      <c r="K6" s="480"/>
      <c r="L6" s="481"/>
      <c r="M6" s="133"/>
    </row>
    <row r="7" spans="1:15" s="141" customFormat="1" ht="60" customHeight="1">
      <c r="A7" s="475" t="s">
        <v>62</v>
      </c>
      <c r="B7" s="477" t="s">
        <v>239</v>
      </c>
      <c r="C7" s="475" t="s">
        <v>8</v>
      </c>
      <c r="D7" s="152" t="s">
        <v>240</v>
      </c>
      <c r="E7" s="475" t="s">
        <v>63</v>
      </c>
      <c r="F7" s="475" t="s">
        <v>64</v>
      </c>
      <c r="G7" s="153" t="s">
        <v>65</v>
      </c>
      <c r="H7" s="475" t="s">
        <v>241</v>
      </c>
      <c r="I7" s="435" t="s">
        <v>352</v>
      </c>
      <c r="J7" s="435" t="s">
        <v>242</v>
      </c>
      <c r="K7" s="435" t="s">
        <v>244</v>
      </c>
      <c r="L7" s="475" t="s">
        <v>284</v>
      </c>
      <c r="M7" s="140"/>
      <c r="N7" s="140"/>
    </row>
    <row r="8" spans="1:15" s="141" customFormat="1" ht="15" customHeight="1">
      <c r="A8" s="436"/>
      <c r="B8" s="478"/>
      <c r="C8" s="436"/>
      <c r="D8" s="154" t="s">
        <v>66</v>
      </c>
      <c r="E8" s="436"/>
      <c r="F8" s="436"/>
      <c r="G8" s="154" t="s">
        <v>67</v>
      </c>
      <c r="H8" s="436"/>
      <c r="I8" s="436"/>
      <c r="J8" s="436"/>
      <c r="K8" s="436"/>
      <c r="L8" s="436"/>
      <c r="M8" s="140"/>
      <c r="N8" s="140"/>
    </row>
    <row r="9" spans="1:15" s="134" customFormat="1" ht="15" customHeight="1">
      <c r="A9" s="476"/>
      <c r="B9" s="155" t="s">
        <v>68</v>
      </c>
      <c r="C9" s="155" t="s">
        <v>69</v>
      </c>
      <c r="D9" s="155" t="s">
        <v>14</v>
      </c>
      <c r="E9" s="155" t="s">
        <v>70</v>
      </c>
      <c r="F9" s="155" t="s">
        <v>71</v>
      </c>
      <c r="G9" s="155" t="s">
        <v>72</v>
      </c>
      <c r="H9" s="155" t="s">
        <v>73</v>
      </c>
      <c r="I9" s="186" t="s">
        <v>351</v>
      </c>
      <c r="J9" s="186" t="s">
        <v>243</v>
      </c>
      <c r="K9" s="186" t="s">
        <v>245</v>
      </c>
      <c r="L9" s="155" t="s">
        <v>285</v>
      </c>
      <c r="M9" s="430" t="s">
        <v>194</v>
      </c>
      <c r="N9" s="430" t="s">
        <v>195</v>
      </c>
    </row>
    <row r="10" spans="1:15" ht="15" customHeight="1">
      <c r="A10" s="470"/>
      <c r="B10" s="156" t="s">
        <v>0</v>
      </c>
      <c r="C10" s="482" t="s">
        <v>74</v>
      </c>
      <c r="D10" s="156" t="s">
        <v>0</v>
      </c>
      <c r="E10" s="156" t="s">
        <v>0</v>
      </c>
      <c r="F10" s="156" t="s">
        <v>4</v>
      </c>
      <c r="G10" s="156" t="s">
        <v>75</v>
      </c>
      <c r="H10" s="157" t="s">
        <v>75</v>
      </c>
      <c r="I10" s="187" t="s">
        <v>355</v>
      </c>
      <c r="J10" s="187" t="s">
        <v>355</v>
      </c>
      <c r="K10" s="187" t="s">
        <v>355</v>
      </c>
      <c r="L10" s="156" t="s">
        <v>0</v>
      </c>
      <c r="M10" s="430"/>
      <c r="N10" s="430"/>
    </row>
    <row r="11" spans="1:15" ht="21" customHeight="1">
      <c r="A11" s="471"/>
      <c r="B11" s="433"/>
      <c r="C11" s="464"/>
      <c r="D11" s="441" t="str">
        <f>IF(B11="","",INT(B11*0.75/1000)*1000)</f>
        <v/>
      </c>
      <c r="E11" s="441" t="str">
        <f>IF(B11="","",IF(OR(A12=$A$41,A12=$A$43),MIN(D11,$E$32),MIN(D11,$E$33)))</f>
        <v/>
      </c>
      <c r="F11" s="464">
        <f>B_補助要件適合確認シート!E13</f>
        <v>0</v>
      </c>
      <c r="G11" s="467">
        <f>ROUNDUP(F11*0.2,0)</f>
        <v>0</v>
      </c>
      <c r="H11" s="472"/>
      <c r="I11" s="437" t="str">
        <f>IF(B11="","",E11*H11)</f>
        <v/>
      </c>
      <c r="J11" s="433"/>
      <c r="K11" s="433"/>
      <c r="L11" s="431" t="str">
        <f>IF(B11="","",IF(A12="","機器の区分が選択されていません",I11-K11))</f>
        <v/>
      </c>
      <c r="M11" s="439" t="str">
        <f>IF(A12="","",IF(A12="その他の機器","Ｂ","Ａ"))</f>
        <v/>
      </c>
      <c r="N11" s="440" t="str">
        <f>IF(B11="","",B11*H11)</f>
        <v/>
      </c>
    </row>
    <row r="12" spans="1:15" ht="24.95" customHeight="1">
      <c r="A12" s="222"/>
      <c r="B12" s="434"/>
      <c r="C12" s="464"/>
      <c r="D12" s="442"/>
      <c r="E12" s="442"/>
      <c r="F12" s="464"/>
      <c r="G12" s="467"/>
      <c r="H12" s="444"/>
      <c r="I12" s="438"/>
      <c r="J12" s="434"/>
      <c r="K12" s="434"/>
      <c r="L12" s="432"/>
      <c r="M12" s="439"/>
      <c r="N12" s="440"/>
    </row>
    <row r="13" spans="1:15" s="143" customFormat="1" ht="36.75" customHeight="1">
      <c r="A13" s="223"/>
      <c r="B13" s="451"/>
      <c r="C13" s="464"/>
      <c r="D13" s="441" t="str">
        <f t="shared" ref="D13" si="0">IF(B13="","",INT(B13*0.75/1000)*1000)</f>
        <v/>
      </c>
      <c r="E13" s="441" t="str">
        <f>IF(B13="","",IF(OR(A14=$A$41,A14=$A$43),MIN(D13,$E$32),MIN(D13,$E$33)))</f>
        <v/>
      </c>
      <c r="F13" s="464"/>
      <c r="G13" s="467"/>
      <c r="H13" s="443"/>
      <c r="I13" s="437" t="str">
        <f>IF(B13="","",E13*H13)</f>
        <v/>
      </c>
      <c r="J13" s="433"/>
      <c r="K13" s="433"/>
      <c r="L13" s="431" t="str">
        <f t="shared" ref="L13" si="1">IF(B13="","",IF(A14="","機器の区分が選択されていません",I13-K13))</f>
        <v/>
      </c>
      <c r="M13" s="439" t="str">
        <f>IF(A14="","",IF(A14="その他の機器","Ｂ","Ａ"))</f>
        <v/>
      </c>
      <c r="N13" s="440" t="str">
        <f>IF(B13="","",B13*H13)</f>
        <v/>
      </c>
    </row>
    <row r="14" spans="1:15" s="143" customFormat="1" ht="24.95" customHeight="1">
      <c r="A14" s="222"/>
      <c r="B14" s="434"/>
      <c r="C14" s="464"/>
      <c r="D14" s="442"/>
      <c r="E14" s="442"/>
      <c r="F14" s="464"/>
      <c r="G14" s="467"/>
      <c r="H14" s="444"/>
      <c r="I14" s="438"/>
      <c r="J14" s="434"/>
      <c r="K14" s="434"/>
      <c r="L14" s="432"/>
      <c r="M14" s="439"/>
      <c r="N14" s="440"/>
    </row>
    <row r="15" spans="1:15" s="143" customFormat="1" ht="36.75" customHeight="1">
      <c r="A15" s="223"/>
      <c r="B15" s="451"/>
      <c r="C15" s="464"/>
      <c r="D15" s="441" t="str">
        <f t="shared" ref="D15" si="2">IF(B15="","",INT(B15*0.75/1000)*1000)</f>
        <v/>
      </c>
      <c r="E15" s="441" t="str">
        <f t="shared" ref="E15" si="3">IF(B15="","",IF(OR(A16=$A$41,A16=$A$43),MIN(D15,$E$32),MIN(D15,$E$33)))</f>
        <v/>
      </c>
      <c r="F15" s="464"/>
      <c r="G15" s="467"/>
      <c r="H15" s="443"/>
      <c r="I15" s="437" t="str">
        <f>IF(B15="","",E15*H15)</f>
        <v/>
      </c>
      <c r="J15" s="433"/>
      <c r="K15" s="433"/>
      <c r="L15" s="431" t="str">
        <f t="shared" ref="L15" si="4">IF(B15="","",IF(A16="","機器の区分が選択されていません",I15-K15))</f>
        <v/>
      </c>
      <c r="M15" s="439" t="str">
        <f>IF(A16="","",IF(A16="その他の機器","Ｂ","Ａ"))</f>
        <v/>
      </c>
      <c r="N15" s="440" t="str">
        <f t="shared" ref="N15" si="5">IF(B15="","",B15*H15)</f>
        <v/>
      </c>
    </row>
    <row r="16" spans="1:15" s="143" customFormat="1" ht="24.95" customHeight="1">
      <c r="A16" s="222"/>
      <c r="B16" s="434"/>
      <c r="C16" s="464"/>
      <c r="D16" s="442"/>
      <c r="E16" s="442"/>
      <c r="F16" s="464"/>
      <c r="G16" s="467"/>
      <c r="H16" s="444"/>
      <c r="I16" s="438"/>
      <c r="J16" s="434"/>
      <c r="K16" s="434"/>
      <c r="L16" s="432"/>
      <c r="M16" s="439"/>
      <c r="N16" s="440"/>
    </row>
    <row r="17" spans="1:14" s="143" customFormat="1" ht="36.75" customHeight="1">
      <c r="A17" s="223"/>
      <c r="B17" s="451"/>
      <c r="C17" s="464"/>
      <c r="D17" s="441" t="str">
        <f t="shared" ref="D17" si="6">IF(B17="","",INT(B17*0.75/1000)*1000)</f>
        <v/>
      </c>
      <c r="E17" s="441" t="str">
        <f t="shared" ref="E17" si="7">IF(B17="","",IF(OR(A18=$A$41,A18=$A$43),MIN(D17,$E$32),MIN(D17,$E$33)))</f>
        <v/>
      </c>
      <c r="F17" s="464"/>
      <c r="G17" s="467"/>
      <c r="H17" s="443"/>
      <c r="I17" s="437" t="str">
        <f>IF(B17="","",E17*H17)</f>
        <v/>
      </c>
      <c r="J17" s="433"/>
      <c r="K17" s="433"/>
      <c r="L17" s="431" t="str">
        <f t="shared" ref="L17" si="8">IF(B17="","",IF(A18="","機器の区分が選択されていません",I17-K17))</f>
        <v/>
      </c>
      <c r="M17" s="439" t="str">
        <f>IF(A18="","",IF(A18="その他の機器","Ｂ","Ａ"))</f>
        <v/>
      </c>
      <c r="N17" s="440" t="str">
        <f t="shared" ref="N17" si="9">IF(B17="","",B17*H17)</f>
        <v/>
      </c>
    </row>
    <row r="18" spans="1:14" s="143" customFormat="1" ht="24.95" customHeight="1">
      <c r="A18" s="222"/>
      <c r="B18" s="434"/>
      <c r="C18" s="464"/>
      <c r="D18" s="442"/>
      <c r="E18" s="442"/>
      <c r="F18" s="464"/>
      <c r="G18" s="467"/>
      <c r="H18" s="444"/>
      <c r="I18" s="438"/>
      <c r="J18" s="434"/>
      <c r="K18" s="434"/>
      <c r="L18" s="432"/>
      <c r="M18" s="439"/>
      <c r="N18" s="440"/>
    </row>
    <row r="19" spans="1:14" s="143" customFormat="1" ht="36.75" customHeight="1">
      <c r="A19" s="223"/>
      <c r="B19" s="451"/>
      <c r="C19" s="465"/>
      <c r="D19" s="441" t="str">
        <f t="shared" ref="D19" si="10">IF(B19="","",INT(B19*0.75/1000)*1000)</f>
        <v/>
      </c>
      <c r="E19" s="441" t="str">
        <f t="shared" ref="E19" si="11">IF(B19="","",IF(OR(A20=$A$41,A20=$A$43),MIN(D19,$E$32),MIN(D19,$E$33)))</f>
        <v/>
      </c>
      <c r="F19" s="465"/>
      <c r="G19" s="467"/>
      <c r="H19" s="443"/>
      <c r="I19" s="437" t="str">
        <f>IF(B19="","",E19*H19)</f>
        <v/>
      </c>
      <c r="J19" s="433"/>
      <c r="K19" s="433"/>
      <c r="L19" s="431" t="str">
        <f t="shared" ref="L19" si="12">IF(B19="","",IF(A20="","機器の区分が選択されていません",I19-K19))</f>
        <v/>
      </c>
      <c r="M19" s="439" t="str">
        <f>IF(A20="","",IF(A20="その他の機器","Ｂ","Ａ"))</f>
        <v/>
      </c>
      <c r="N19" s="440" t="str">
        <f t="shared" ref="N19" si="13">IF(B19="","",B19*H19)</f>
        <v/>
      </c>
    </row>
    <row r="20" spans="1:14" s="143" customFormat="1" ht="24.95" customHeight="1">
      <c r="A20" s="222"/>
      <c r="B20" s="434"/>
      <c r="C20" s="465"/>
      <c r="D20" s="442"/>
      <c r="E20" s="442"/>
      <c r="F20" s="465"/>
      <c r="G20" s="467"/>
      <c r="H20" s="444"/>
      <c r="I20" s="438"/>
      <c r="J20" s="434"/>
      <c r="K20" s="434"/>
      <c r="L20" s="432"/>
      <c r="M20" s="439"/>
      <c r="N20" s="440"/>
    </row>
    <row r="21" spans="1:14" s="143" customFormat="1" ht="36.75" customHeight="1">
      <c r="A21" s="223"/>
      <c r="B21" s="451"/>
      <c r="C21" s="465"/>
      <c r="D21" s="441" t="str">
        <f t="shared" ref="D21" si="14">IF(B21="","",INT(B21*0.75/1000)*1000)</f>
        <v/>
      </c>
      <c r="E21" s="441" t="str">
        <f t="shared" ref="E21" si="15">IF(B21="","",IF(OR(A22=$A$41,A22=$A$43),MIN(D21,$E$32),MIN(D21,$E$33)))</f>
        <v/>
      </c>
      <c r="F21" s="465"/>
      <c r="G21" s="467"/>
      <c r="H21" s="443"/>
      <c r="I21" s="437" t="str">
        <f>IF(B21="","",E21*H21)</f>
        <v/>
      </c>
      <c r="J21" s="433"/>
      <c r="K21" s="433"/>
      <c r="L21" s="431" t="str">
        <f t="shared" ref="L21" si="16">IF(B21="","",IF(A22="","機器の区分が選択されていません",I21-K21))</f>
        <v/>
      </c>
      <c r="M21" s="439" t="str">
        <f>IF(A22="","",IF(A22="その他の機器","Ｂ","Ａ"))</f>
        <v/>
      </c>
      <c r="N21" s="440" t="str">
        <f t="shared" ref="N21" si="17">IF(B21="","",B21*H21)</f>
        <v/>
      </c>
    </row>
    <row r="22" spans="1:14" s="143" customFormat="1" ht="24.95" customHeight="1">
      <c r="A22" s="222"/>
      <c r="B22" s="434"/>
      <c r="C22" s="465"/>
      <c r="D22" s="442"/>
      <c r="E22" s="442"/>
      <c r="F22" s="465"/>
      <c r="G22" s="467"/>
      <c r="H22" s="444"/>
      <c r="I22" s="438"/>
      <c r="J22" s="434"/>
      <c r="K22" s="434"/>
      <c r="L22" s="432"/>
      <c r="M22" s="439"/>
      <c r="N22" s="440"/>
    </row>
    <row r="23" spans="1:14" s="143" customFormat="1" ht="36.75" customHeight="1">
      <c r="A23" s="223"/>
      <c r="B23" s="451"/>
      <c r="C23" s="464"/>
      <c r="D23" s="441" t="str">
        <f t="shared" ref="D23" si="18">IF(B23="","",INT(B23*0.75/1000)*1000)</f>
        <v/>
      </c>
      <c r="E23" s="441" t="str">
        <f t="shared" ref="E23" si="19">IF(B23="","",IF(OR(A24=$A$41,A24=$A$43),MIN(D23,$E$32),MIN(D23,$E$33)))</f>
        <v/>
      </c>
      <c r="F23" s="464"/>
      <c r="G23" s="467"/>
      <c r="H23" s="443"/>
      <c r="I23" s="437" t="str">
        <f>IF(B23="","",E23*H23)</f>
        <v/>
      </c>
      <c r="J23" s="433"/>
      <c r="K23" s="433"/>
      <c r="L23" s="431" t="str">
        <f t="shared" ref="L23" si="20">IF(B23="","",IF(A24="","機器の区分が選択されていません",I23-K23))</f>
        <v/>
      </c>
      <c r="M23" s="439" t="str">
        <f>IF(A24="","",IF(A24="その他の機器","Ｂ","Ａ"))</f>
        <v/>
      </c>
      <c r="N23" s="440" t="str">
        <f t="shared" ref="N23" si="21">IF(B23="","",B23*H23)</f>
        <v/>
      </c>
    </row>
    <row r="24" spans="1:14" s="143" customFormat="1" ht="24.95" customHeight="1">
      <c r="A24" s="222"/>
      <c r="B24" s="434"/>
      <c r="C24" s="464"/>
      <c r="D24" s="442"/>
      <c r="E24" s="442"/>
      <c r="F24" s="464"/>
      <c r="G24" s="467"/>
      <c r="H24" s="444"/>
      <c r="I24" s="438"/>
      <c r="J24" s="434"/>
      <c r="K24" s="434"/>
      <c r="L24" s="432"/>
      <c r="M24" s="439"/>
      <c r="N24" s="440"/>
    </row>
    <row r="25" spans="1:14" s="143" customFormat="1" ht="36" customHeight="1">
      <c r="A25" s="224"/>
      <c r="B25" s="451"/>
      <c r="C25" s="464"/>
      <c r="D25" s="441" t="str">
        <f t="shared" ref="D25" si="22">IF(B25="","",INT(B25*0.75/1000)*1000)</f>
        <v/>
      </c>
      <c r="E25" s="441" t="str">
        <f t="shared" ref="E25" si="23">IF(B25="","",IF(OR(A26=$A$41,A26=$A$43),MIN(D25,$E$32),MIN(D25,$E$33)))</f>
        <v/>
      </c>
      <c r="F25" s="464"/>
      <c r="G25" s="467"/>
      <c r="H25" s="443"/>
      <c r="I25" s="437" t="str">
        <f>IF(B25="","",E25*H25)</f>
        <v/>
      </c>
      <c r="J25" s="433"/>
      <c r="K25" s="433"/>
      <c r="L25" s="431" t="str">
        <f>IF(B25="","",IF(A26="","機器の区分が選択されていません",I25-K25))</f>
        <v/>
      </c>
      <c r="M25" s="439" t="str">
        <f>IF(A26="","",IF(A26="その他の機器","Ｂ","Ａ"))</f>
        <v/>
      </c>
      <c r="N25" s="440" t="str">
        <f>IF(B25="","",B25*H25)</f>
        <v/>
      </c>
    </row>
    <row r="26" spans="1:14" s="143" customFormat="1" ht="24.95" customHeight="1" thickBot="1">
      <c r="A26" s="225"/>
      <c r="B26" s="469"/>
      <c r="C26" s="466"/>
      <c r="D26" s="442"/>
      <c r="E26" s="442"/>
      <c r="F26" s="466"/>
      <c r="G26" s="468"/>
      <c r="H26" s="473"/>
      <c r="I26" s="438"/>
      <c r="J26" s="434"/>
      <c r="K26" s="434"/>
      <c r="L26" s="432"/>
      <c r="M26" s="439"/>
      <c r="N26" s="440"/>
    </row>
    <row r="27" spans="1:14" ht="36" customHeight="1" thickBot="1">
      <c r="A27" s="452" t="s">
        <v>76</v>
      </c>
      <c r="B27" s="453"/>
      <c r="C27" s="453"/>
      <c r="D27" s="453"/>
      <c r="E27" s="453"/>
      <c r="F27" s="453"/>
      <c r="G27" s="454"/>
      <c r="H27" s="158">
        <f>SUM(H11:H26)</f>
        <v>0</v>
      </c>
      <c r="I27" s="158">
        <f>SUM(I11:I26)</f>
        <v>0</v>
      </c>
      <c r="J27" s="158">
        <f>SUM(J11:J26)</f>
        <v>0</v>
      </c>
      <c r="K27" s="158">
        <f>SUM(K11:K26)</f>
        <v>0</v>
      </c>
      <c r="L27" s="159">
        <f>SUM(L11:L26)</f>
        <v>0</v>
      </c>
    </row>
    <row r="28" spans="1:14" s="134" customFormat="1" ht="12" customHeight="1">
      <c r="B28" s="133"/>
      <c r="C28" s="133"/>
      <c r="D28" s="133"/>
      <c r="E28" s="133"/>
      <c r="F28" s="133"/>
      <c r="G28" s="133"/>
      <c r="H28" s="133"/>
      <c r="I28" s="133"/>
      <c r="J28" s="133"/>
      <c r="K28" s="133"/>
      <c r="L28" s="133"/>
      <c r="M28" s="133"/>
    </row>
    <row r="29" spans="1:14" s="144" customFormat="1" ht="18.75" customHeight="1">
      <c r="A29" s="160" t="s">
        <v>246</v>
      </c>
      <c r="B29" s="133"/>
      <c r="C29" s="133"/>
      <c r="D29" s="133"/>
      <c r="E29" s="133"/>
      <c r="F29" s="133"/>
    </row>
    <row r="30" spans="1:14" s="134" customFormat="1" ht="18.75" customHeight="1">
      <c r="A30" s="160" t="s">
        <v>247</v>
      </c>
      <c r="B30" s="133"/>
      <c r="C30" s="133"/>
      <c r="D30" s="133"/>
      <c r="E30" s="161"/>
      <c r="F30" s="133"/>
    </row>
    <row r="31" spans="1:14" s="134" customFormat="1" ht="15" customHeight="1">
      <c r="A31" s="160"/>
      <c r="B31" s="455" t="s">
        <v>77</v>
      </c>
      <c r="C31" s="456"/>
      <c r="D31" s="457"/>
      <c r="E31" s="196" t="s">
        <v>9</v>
      </c>
      <c r="F31" s="162"/>
      <c r="G31" s="445" t="str">
        <f>IF(H27&gt;G11,"申請台数が限度台数を超過しています","")</f>
        <v/>
      </c>
      <c r="H31" s="446"/>
      <c r="I31" s="188"/>
      <c r="J31" s="188"/>
      <c r="K31" s="188"/>
    </row>
    <row r="32" spans="1:14" s="134" customFormat="1" ht="15" customHeight="1">
      <c r="A32" s="160"/>
      <c r="B32" s="458" t="s">
        <v>136</v>
      </c>
      <c r="C32" s="459"/>
      <c r="D32" s="460"/>
      <c r="E32" s="163">
        <v>1000000</v>
      </c>
      <c r="F32" s="162"/>
      <c r="G32" s="447"/>
      <c r="H32" s="448"/>
      <c r="I32" s="188"/>
      <c r="J32" s="188"/>
      <c r="K32" s="188"/>
    </row>
    <row r="33" spans="1:11" s="134" customFormat="1" ht="15" customHeight="1">
      <c r="A33" s="160"/>
      <c r="B33" s="461" t="s">
        <v>78</v>
      </c>
      <c r="C33" s="462"/>
      <c r="D33" s="463"/>
      <c r="E33" s="164">
        <v>300000</v>
      </c>
      <c r="F33" s="162"/>
      <c r="G33" s="449"/>
      <c r="H33" s="450"/>
      <c r="I33" s="188"/>
      <c r="J33" s="188"/>
      <c r="K33" s="188"/>
    </row>
    <row r="34" spans="1:11" s="134" customFormat="1" ht="18.75" customHeight="1">
      <c r="A34" s="160" t="s">
        <v>248</v>
      </c>
      <c r="B34" s="133"/>
      <c r="C34" s="133"/>
      <c r="D34" s="133"/>
      <c r="E34" s="165"/>
      <c r="F34" s="133"/>
    </row>
    <row r="35" spans="1:11" s="134" customFormat="1" ht="14.25">
      <c r="A35" s="160" t="s">
        <v>249</v>
      </c>
      <c r="B35" s="133"/>
      <c r="C35" s="133"/>
      <c r="D35" s="133"/>
      <c r="E35" s="133"/>
      <c r="F35" s="133"/>
    </row>
    <row r="36" spans="1:11" s="134" customFormat="1" ht="18.75" customHeight="1"/>
    <row r="37" spans="1:11" s="134" customFormat="1"/>
    <row r="41" spans="1:11">
      <c r="A41" s="142" t="s">
        <v>80</v>
      </c>
      <c r="B41" s="145"/>
    </row>
    <row r="42" spans="1:11">
      <c r="A42" s="142" t="s">
        <v>81</v>
      </c>
    </row>
    <row r="43" spans="1:11">
      <c r="A43" s="142" t="s">
        <v>135</v>
      </c>
    </row>
  </sheetData>
  <sheetProtection algorithmName="SHA-512" hashValue="lZ/kXMoYxvKopfVfGViqd0FF8f5v+XlfrY9VLCN1XqypYdYs7kbGoS1jAYITceACBB6mBCzhwMlTToY3EGKIUg==" saltValue="G6j+4E4VbFtQdm5vf3nx4g==" spinCount="100000" sheet="1" objects="1" scenarios="1" selectLockedCells="1"/>
  <dataConsolidate/>
  <mergeCells count="106">
    <mergeCell ref="B15:B16"/>
    <mergeCell ref="D15:D16"/>
    <mergeCell ref="B17:B18"/>
    <mergeCell ref="D17:D18"/>
    <mergeCell ref="C10:C26"/>
    <mergeCell ref="D11:D12"/>
    <mergeCell ref="D23:D24"/>
    <mergeCell ref="B21:B22"/>
    <mergeCell ref="D21:D22"/>
    <mergeCell ref="B19:B20"/>
    <mergeCell ref="D19:D20"/>
    <mergeCell ref="A2:L2"/>
    <mergeCell ref="A7:A9"/>
    <mergeCell ref="B7:B8"/>
    <mergeCell ref="C7:C8"/>
    <mergeCell ref="E7:E8"/>
    <mergeCell ref="F7:F8"/>
    <mergeCell ref="H7:H8"/>
    <mergeCell ref="L7:L8"/>
    <mergeCell ref="H6:L6"/>
    <mergeCell ref="J7:J8"/>
    <mergeCell ref="K7:K8"/>
    <mergeCell ref="K3:L3"/>
    <mergeCell ref="K4:L4"/>
    <mergeCell ref="K5:L5"/>
    <mergeCell ref="G31:H33"/>
    <mergeCell ref="B13:B14"/>
    <mergeCell ref="D13:D14"/>
    <mergeCell ref="E13:E14"/>
    <mergeCell ref="H13:H14"/>
    <mergeCell ref="A27:G27"/>
    <mergeCell ref="B31:D31"/>
    <mergeCell ref="B32:D32"/>
    <mergeCell ref="B33:D33"/>
    <mergeCell ref="D25:D26"/>
    <mergeCell ref="F11:F26"/>
    <mergeCell ref="G11:G26"/>
    <mergeCell ref="B11:B12"/>
    <mergeCell ref="B23:B24"/>
    <mergeCell ref="B25:B26"/>
    <mergeCell ref="A10:A11"/>
    <mergeCell ref="E11:E12"/>
    <mergeCell ref="E23:E24"/>
    <mergeCell ref="E25:E26"/>
    <mergeCell ref="H11:H12"/>
    <mergeCell ref="H23:H24"/>
    <mergeCell ref="H25:H26"/>
    <mergeCell ref="E15:E16"/>
    <mergeCell ref="H15:H16"/>
    <mergeCell ref="E19:E20"/>
    <mergeCell ref="H19:H20"/>
    <mergeCell ref="L19:L20"/>
    <mergeCell ref="M17:M18"/>
    <mergeCell ref="M19:M20"/>
    <mergeCell ref="J19:J20"/>
    <mergeCell ref="H21:H22"/>
    <mergeCell ref="L21:L22"/>
    <mergeCell ref="M9:M10"/>
    <mergeCell ref="M21:M22"/>
    <mergeCell ref="L11:L12"/>
    <mergeCell ref="J21:J22"/>
    <mergeCell ref="L15:L16"/>
    <mergeCell ref="L13:L14"/>
    <mergeCell ref="E17:E18"/>
    <mergeCell ref="H17:H18"/>
    <mergeCell ref="L17:L18"/>
    <mergeCell ref="E21:E22"/>
    <mergeCell ref="J11:J12"/>
    <mergeCell ref="J13:J14"/>
    <mergeCell ref="J15:J16"/>
    <mergeCell ref="J17:J18"/>
    <mergeCell ref="N11:N12"/>
    <mergeCell ref="N13:N14"/>
    <mergeCell ref="N15:N16"/>
    <mergeCell ref="N17:N18"/>
    <mergeCell ref="N19:N20"/>
    <mergeCell ref="N21:N22"/>
    <mergeCell ref="N23:N24"/>
    <mergeCell ref="N25:N26"/>
    <mergeCell ref="M11:M12"/>
    <mergeCell ref="M13:M14"/>
    <mergeCell ref="M15:M16"/>
    <mergeCell ref="N9:N10"/>
    <mergeCell ref="L23:L24"/>
    <mergeCell ref="L25:L26"/>
    <mergeCell ref="K23:K24"/>
    <mergeCell ref="K25:K26"/>
    <mergeCell ref="I7:I8"/>
    <mergeCell ref="I11:I12"/>
    <mergeCell ref="I13:I14"/>
    <mergeCell ref="I15:I16"/>
    <mergeCell ref="I17:I18"/>
    <mergeCell ref="I19:I20"/>
    <mergeCell ref="I21:I22"/>
    <mergeCell ref="I23:I24"/>
    <mergeCell ref="I25:I26"/>
    <mergeCell ref="J23:J24"/>
    <mergeCell ref="J25:J26"/>
    <mergeCell ref="K11:K12"/>
    <mergeCell ref="K13:K14"/>
    <mergeCell ref="K15:K16"/>
    <mergeCell ref="K17:K18"/>
    <mergeCell ref="K19:K20"/>
    <mergeCell ref="K21:K22"/>
    <mergeCell ref="M23:M24"/>
    <mergeCell ref="M25:M26"/>
  </mergeCells>
  <phoneticPr fontId="14"/>
  <dataValidations count="3">
    <dataValidation type="whole" imeMode="halfAlpha" allowBlank="1" showInputMessage="1" showErrorMessage="1" error="数字のみ入力してください。" sqref="H11:H26">
      <formula1>1</formula1>
      <formula2>1000</formula2>
    </dataValidation>
    <dataValidation type="whole" imeMode="halfAlpha" allowBlank="1" showInputMessage="1" showErrorMessage="1" error="数字のみ入力してください。" sqref="B11:B26">
      <formula1>1</formula1>
      <formula2>99999999</formula2>
    </dataValidation>
    <dataValidation type="list" allowBlank="1" showInputMessage="1" showErrorMessage="1" sqref="A12 A22 A26 A16 A14 A24 A18 A20">
      <formula1>$A$41:$A$43</formula1>
    </dataValidation>
  </dataValidations>
  <printOptions horizontalCentered="1"/>
  <pageMargins left="0.70866141732283472" right="0.70866141732283472" top="0.35433070866141736" bottom="0.35433070866141736" header="0.31496062992125984" footer="0.31496062992125984"/>
  <pageSetup paperSize="9" scale="66" orientation="landscape" blackAndWhite="1" horizontalDpi="1200" verticalDpi="12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59A1EC93-ED9F-4C6E-802A-9B4F8EFF8E6E}">
            <xm:f>OR(B_補助要件適合確認シート!$E$4="○",B_補助要件適合確認シート!$E$5="○")</xm:f>
            <x14:dxf>
              <fill>
                <patternFill>
                  <bgColor rgb="FFFFFF99"/>
                </patternFill>
              </fill>
            </x14:dxf>
          </x14:cfRule>
          <xm:sqref>B11:B26 H11:H26 J11:K26</xm:sqref>
        </x14:conditionalFormatting>
        <x14:conditionalFormatting xmlns:xm="http://schemas.microsoft.com/office/excel/2006/main">
          <x14:cfRule type="expression" priority="2" id="{899A7DA5-7827-4711-B170-7F2003780918}">
            <xm:f>OR(B_補助要件適合確認シート!$E$4="○",B_補助要件適合確認シート!$E$5="○")</xm:f>
            <x14:dxf>
              <fill>
                <patternFill>
                  <bgColor rgb="FFFFFF99"/>
                </patternFill>
              </fill>
            </x14:dxf>
          </x14:cfRule>
          <xm:sqref>A10:A11 A13 A15 A17 A19 A21 A23 A25</xm:sqref>
        </x14:conditionalFormatting>
        <x14:conditionalFormatting xmlns:xm="http://schemas.microsoft.com/office/excel/2006/main">
          <x14:cfRule type="expression" priority="1" id="{C96AF47C-BE2A-429E-87B9-060AAE4A9D1C}">
            <xm:f>OR(B_補助要件適合確認シート!$E$4="○",B_補助要件適合確認シート!$E$5="○")</xm:f>
            <x14:dxf>
              <fill>
                <patternFill>
                  <bgColor rgb="FFFFC000"/>
                </patternFill>
              </fill>
            </x14:dxf>
          </x14:cfRule>
          <xm:sqref>A12 A14 A16 A18 A20 A22 A24 A26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M27"/>
  <sheetViews>
    <sheetView view="pageBreakPreview" zoomScaleNormal="100" zoomScaleSheetLayoutView="100" workbookViewId="0">
      <selection activeCell="A12" sqref="A12"/>
    </sheetView>
  </sheetViews>
  <sheetFormatPr defaultRowHeight="13.5"/>
  <cols>
    <col min="1" max="1" width="13.375" style="1" customWidth="1"/>
    <col min="2" max="2" width="17.5" style="1" customWidth="1"/>
    <col min="3" max="11" width="13.375" style="1" customWidth="1"/>
    <col min="12" max="13" width="13.25" style="1" hidden="1" customWidth="1"/>
    <col min="14" max="16384" width="9" style="1"/>
  </cols>
  <sheetData>
    <row r="1" spans="1:13" ht="18.75" customHeight="1">
      <c r="A1" s="166" t="s">
        <v>236</v>
      </c>
      <c r="B1" s="167"/>
      <c r="C1" s="167"/>
      <c r="D1" s="167"/>
      <c r="E1" s="167"/>
      <c r="F1" s="167"/>
      <c r="G1" s="167"/>
      <c r="H1" s="167"/>
      <c r="I1" s="167"/>
      <c r="J1" s="167"/>
      <c r="K1" s="167"/>
    </row>
    <row r="2" spans="1:13" ht="30" customHeight="1">
      <c r="A2" s="487" t="s">
        <v>237</v>
      </c>
      <c r="B2" s="487"/>
      <c r="C2" s="487"/>
      <c r="D2" s="487"/>
      <c r="E2" s="487"/>
      <c r="F2" s="487"/>
      <c r="G2" s="487"/>
      <c r="H2" s="487"/>
      <c r="I2" s="487"/>
      <c r="J2" s="487"/>
      <c r="K2" s="487"/>
      <c r="L2" s="60"/>
      <c r="M2" s="60"/>
    </row>
    <row r="3" spans="1:13" ht="12.75" customHeight="1">
      <c r="A3" s="168"/>
      <c r="B3" s="168"/>
      <c r="C3" s="168"/>
      <c r="D3" s="168"/>
      <c r="E3" s="168"/>
      <c r="F3" s="168"/>
      <c r="G3" s="168"/>
      <c r="H3" s="168"/>
      <c r="I3" s="168"/>
      <c r="J3" s="168"/>
      <c r="K3" s="168"/>
      <c r="L3" s="60"/>
      <c r="M3" s="60"/>
    </row>
    <row r="4" spans="1:13" ht="18.75">
      <c r="A4" s="168"/>
      <c r="B4" s="168"/>
      <c r="C4" s="168"/>
      <c r="D4" s="168"/>
      <c r="E4" s="194"/>
      <c r="F4" s="195"/>
      <c r="G4" s="195"/>
      <c r="H4" s="167"/>
      <c r="I4" s="169" t="s">
        <v>13</v>
      </c>
      <c r="J4" s="485">
        <f>A_基本情報入力シート!D14</f>
        <v>0</v>
      </c>
      <c r="K4" s="485"/>
      <c r="L4" s="60"/>
      <c r="M4" s="60"/>
    </row>
    <row r="5" spans="1:13" ht="18.75">
      <c r="A5" s="168"/>
      <c r="B5" s="168"/>
      <c r="C5" s="168"/>
      <c r="D5" s="168"/>
      <c r="E5" s="194"/>
      <c r="F5" s="195"/>
      <c r="G5" s="195"/>
      <c r="H5" s="167"/>
      <c r="I5" s="169" t="s">
        <v>5</v>
      </c>
      <c r="J5" s="486">
        <f>A_基本情報入力シート!D13</f>
        <v>0</v>
      </c>
      <c r="K5" s="486"/>
      <c r="L5" s="60"/>
      <c r="M5" s="60"/>
    </row>
    <row r="6" spans="1:13" ht="18.75">
      <c r="A6" s="168"/>
      <c r="B6" s="168"/>
      <c r="C6" s="168"/>
      <c r="D6" s="168"/>
      <c r="E6" s="194"/>
      <c r="F6" s="195"/>
      <c r="G6" s="195"/>
      <c r="H6" s="167"/>
      <c r="I6" s="169" t="s">
        <v>6</v>
      </c>
      <c r="J6" s="486">
        <f>A_基本情報入力シート!D18</f>
        <v>0</v>
      </c>
      <c r="K6" s="486"/>
      <c r="L6" s="60"/>
      <c r="M6" s="60"/>
    </row>
    <row r="7" spans="1:13" ht="18.75" customHeight="1">
      <c r="A7" s="166" t="s">
        <v>138</v>
      </c>
      <c r="B7" s="166"/>
      <c r="C7" s="166"/>
      <c r="D7" s="166"/>
      <c r="E7" s="166"/>
      <c r="F7" s="166"/>
      <c r="G7" s="166"/>
      <c r="H7" s="166"/>
      <c r="I7" s="166"/>
      <c r="J7" s="166"/>
      <c r="K7" s="166"/>
    </row>
    <row r="8" spans="1:13" s="62" customFormat="1" ht="60" customHeight="1">
      <c r="A8" s="488" t="s">
        <v>7</v>
      </c>
      <c r="B8" s="488" t="s">
        <v>250</v>
      </c>
      <c r="C8" s="488" t="s">
        <v>8</v>
      </c>
      <c r="D8" s="170" t="s">
        <v>263</v>
      </c>
      <c r="E8" s="488" t="s">
        <v>139</v>
      </c>
      <c r="F8" s="488" t="s">
        <v>9</v>
      </c>
      <c r="G8" s="483" t="s">
        <v>251</v>
      </c>
      <c r="H8" s="483" t="s">
        <v>252</v>
      </c>
      <c r="I8" s="483" t="s">
        <v>253</v>
      </c>
      <c r="J8" s="483" t="s">
        <v>244</v>
      </c>
      <c r="K8" s="488" t="s">
        <v>254</v>
      </c>
      <c r="L8" s="61"/>
      <c r="M8" s="61"/>
    </row>
    <row r="9" spans="1:13" s="62" customFormat="1" ht="16.5" customHeight="1">
      <c r="A9" s="484"/>
      <c r="B9" s="484"/>
      <c r="C9" s="484"/>
      <c r="D9" s="171" t="s">
        <v>140</v>
      </c>
      <c r="E9" s="484"/>
      <c r="F9" s="484"/>
      <c r="G9" s="484"/>
      <c r="H9" s="484"/>
      <c r="I9" s="484"/>
      <c r="J9" s="484"/>
      <c r="K9" s="484"/>
      <c r="L9" s="61"/>
      <c r="M9" s="61"/>
    </row>
    <row r="10" spans="1:13" ht="15" customHeight="1">
      <c r="A10" s="489"/>
      <c r="B10" s="172" t="s">
        <v>68</v>
      </c>
      <c r="C10" s="172" t="s">
        <v>69</v>
      </c>
      <c r="D10" s="172" t="s">
        <v>14</v>
      </c>
      <c r="E10" s="172" t="s">
        <v>141</v>
      </c>
      <c r="F10" s="172" t="s">
        <v>142</v>
      </c>
      <c r="G10" s="191" t="s">
        <v>255</v>
      </c>
      <c r="H10" s="191" t="s">
        <v>256</v>
      </c>
      <c r="I10" s="191" t="s">
        <v>257</v>
      </c>
      <c r="J10" s="191" t="s">
        <v>258</v>
      </c>
      <c r="K10" s="172" t="s">
        <v>259</v>
      </c>
    </row>
    <row r="11" spans="1:13" ht="15" customHeight="1">
      <c r="A11" s="173"/>
      <c r="B11" s="174" t="s">
        <v>0</v>
      </c>
      <c r="C11" s="174"/>
      <c r="D11" s="174" t="s">
        <v>0</v>
      </c>
      <c r="E11" s="174" t="s">
        <v>4</v>
      </c>
      <c r="F11" s="174" t="s">
        <v>0</v>
      </c>
      <c r="G11" s="192" t="s">
        <v>355</v>
      </c>
      <c r="H11" s="192" t="s">
        <v>354</v>
      </c>
      <c r="I11" s="192" t="s">
        <v>354</v>
      </c>
      <c r="J11" s="192" t="s">
        <v>354</v>
      </c>
      <c r="K11" s="174" t="s">
        <v>0</v>
      </c>
    </row>
    <row r="12" spans="1:13" ht="75" customHeight="1">
      <c r="A12" s="226"/>
      <c r="B12" s="227"/>
      <c r="C12" s="175" t="s">
        <v>143</v>
      </c>
      <c r="D12" s="176">
        <f>ROUNDDOWN(B12*0.75,-3)</f>
        <v>0</v>
      </c>
      <c r="E12" s="177">
        <f>B_補助要件適合確認シート!E17</f>
        <v>0</v>
      </c>
      <c r="F12" s="176">
        <f>IF(B_補助要件適合確認シート!E16="いいえ",'F_６－２（２）'!M17,IF(E12&lt;=10,L17,IF(E12&lt;=20,L18,IF(E12&lt;=30,L19,L20))))</f>
        <v>1000000</v>
      </c>
      <c r="G12" s="193">
        <f>IF(D12&lt;F12,D12,F12)</f>
        <v>0</v>
      </c>
      <c r="H12" s="297"/>
      <c r="I12" s="193">
        <f>IF(G12&lt;H12,G12,H12)</f>
        <v>0</v>
      </c>
      <c r="J12" s="297"/>
      <c r="K12" s="176">
        <f>I12-J12</f>
        <v>0</v>
      </c>
    </row>
    <row r="13" spans="1:13" s="63" customFormat="1" ht="18.75" customHeight="1">
      <c r="A13" s="178" t="s">
        <v>260</v>
      </c>
      <c r="B13" s="166"/>
      <c r="C13" s="166"/>
      <c r="D13" s="166"/>
      <c r="E13" s="166"/>
      <c r="F13" s="166"/>
      <c r="G13" s="166"/>
      <c r="H13" s="166"/>
      <c r="I13" s="166"/>
      <c r="J13" s="166"/>
      <c r="K13" s="179"/>
    </row>
    <row r="14" spans="1:13" s="63" customFormat="1" ht="18.75" customHeight="1">
      <c r="A14" s="178" t="s">
        <v>144</v>
      </c>
      <c r="B14" s="166"/>
      <c r="C14" s="166"/>
      <c r="D14" s="166"/>
      <c r="E14" s="166"/>
      <c r="F14" s="166"/>
      <c r="G14" s="166"/>
      <c r="H14" s="166"/>
      <c r="I14" s="166"/>
      <c r="J14" s="166"/>
      <c r="K14" s="179"/>
    </row>
    <row r="15" spans="1:13" ht="18.75" customHeight="1">
      <c r="A15" s="178" t="s">
        <v>145</v>
      </c>
      <c r="B15" s="166"/>
      <c r="C15" s="166"/>
      <c r="D15" s="166"/>
      <c r="E15" s="166"/>
      <c r="F15" s="166"/>
      <c r="G15" s="166"/>
      <c r="H15" s="166"/>
      <c r="I15" s="166"/>
      <c r="J15" s="166"/>
      <c r="K15" s="167"/>
    </row>
    <row r="16" spans="1:13" ht="14.25">
      <c r="A16" s="178"/>
      <c r="B16" s="180" t="s">
        <v>146</v>
      </c>
      <c r="C16" s="180" t="s">
        <v>9</v>
      </c>
      <c r="D16" s="181"/>
      <c r="E16" s="166"/>
      <c r="F16" s="166"/>
      <c r="G16" s="166"/>
      <c r="H16" s="166"/>
      <c r="I16" s="166"/>
      <c r="J16" s="166"/>
      <c r="K16" s="167"/>
      <c r="L16" s="69" t="s">
        <v>198</v>
      </c>
      <c r="M16" s="71" t="s">
        <v>197</v>
      </c>
    </row>
    <row r="17" spans="1:13" ht="14.25">
      <c r="A17" s="178"/>
      <c r="B17" s="180" t="s">
        <v>147</v>
      </c>
      <c r="C17" s="182">
        <v>1000000</v>
      </c>
      <c r="D17" s="183"/>
      <c r="E17" s="166"/>
      <c r="F17" s="166"/>
      <c r="G17" s="166"/>
      <c r="H17" s="166"/>
      <c r="I17" s="166"/>
      <c r="J17" s="166"/>
      <c r="K17" s="167"/>
      <c r="L17" s="70">
        <f>IF(B_補助要件適合確認シート!E15="はい",'F_６－２（２）'!C17+50000,C17)</f>
        <v>1000000</v>
      </c>
      <c r="M17" s="70">
        <f>IF(B_補助要件適合確認シート!E15="はい",2550000,2500000)</f>
        <v>2500000</v>
      </c>
    </row>
    <row r="18" spans="1:13" ht="14.25">
      <c r="A18" s="178"/>
      <c r="B18" s="180" t="s">
        <v>148</v>
      </c>
      <c r="C18" s="182">
        <v>1500000</v>
      </c>
      <c r="D18" s="183"/>
      <c r="E18" s="166"/>
      <c r="F18" s="166"/>
      <c r="G18" s="166"/>
      <c r="H18" s="166"/>
      <c r="I18" s="166"/>
      <c r="J18" s="166"/>
      <c r="K18" s="167"/>
      <c r="L18" s="70">
        <f>IF(B_補助要件適合確認シート!E15="はい",'F_６－２（２）'!C18+50000,C18)</f>
        <v>1500000</v>
      </c>
    </row>
    <row r="19" spans="1:13" ht="14.25">
      <c r="A19" s="178"/>
      <c r="B19" s="180" t="s">
        <v>149</v>
      </c>
      <c r="C19" s="182">
        <v>2000000</v>
      </c>
      <c r="D19" s="183"/>
      <c r="E19" s="166"/>
      <c r="F19" s="166"/>
      <c r="G19" s="166"/>
      <c r="H19" s="166"/>
      <c r="I19" s="166"/>
      <c r="J19" s="166"/>
      <c r="K19" s="167"/>
      <c r="L19" s="70">
        <f>IF(B_補助要件適合確認シート!E15="はい",'F_６－２（２）'!C19+50000,C19)</f>
        <v>2000000</v>
      </c>
    </row>
    <row r="20" spans="1:13" ht="14.25">
      <c r="A20" s="178"/>
      <c r="B20" s="180" t="s">
        <v>150</v>
      </c>
      <c r="C20" s="182">
        <v>2500000</v>
      </c>
      <c r="D20" s="183"/>
      <c r="E20" s="166"/>
      <c r="F20" s="166"/>
      <c r="G20" s="166"/>
      <c r="H20" s="166"/>
      <c r="I20" s="166"/>
      <c r="J20" s="166"/>
      <c r="K20" s="167"/>
      <c r="L20" s="70">
        <f>IF(B_補助要件適合確認シート!E15="はい",'F_６－２（２）'!C20+50000,C20)</f>
        <v>2500000</v>
      </c>
    </row>
    <row r="21" spans="1:13" ht="14.25">
      <c r="A21" s="178" t="s">
        <v>151</v>
      </c>
      <c r="B21" s="181"/>
      <c r="C21" s="183"/>
      <c r="D21" s="183"/>
      <c r="E21" s="166"/>
      <c r="F21" s="166"/>
      <c r="G21" s="166"/>
      <c r="H21" s="166"/>
      <c r="I21" s="166"/>
      <c r="J21" s="166"/>
      <c r="K21" s="167"/>
    </row>
    <row r="22" spans="1:13" ht="14.25">
      <c r="A22" s="178" t="s">
        <v>152</v>
      </c>
      <c r="B22" s="181"/>
      <c r="C22" s="183"/>
      <c r="D22" s="183"/>
      <c r="E22" s="166"/>
      <c r="F22" s="166"/>
      <c r="G22" s="166"/>
      <c r="H22" s="166"/>
      <c r="I22" s="166"/>
      <c r="J22" s="166"/>
      <c r="K22" s="167"/>
    </row>
    <row r="23" spans="1:13" ht="14.25">
      <c r="A23" s="178" t="s">
        <v>153</v>
      </c>
      <c r="B23" s="181"/>
      <c r="C23" s="183"/>
      <c r="D23" s="183"/>
      <c r="E23" s="166"/>
      <c r="F23" s="166"/>
      <c r="G23" s="166"/>
      <c r="H23" s="166"/>
      <c r="I23" s="166"/>
      <c r="J23" s="166"/>
      <c r="K23" s="167"/>
    </row>
    <row r="24" spans="1:13" ht="18.75" customHeight="1">
      <c r="A24" s="178" t="s">
        <v>154</v>
      </c>
      <c r="B24" s="166"/>
      <c r="C24" s="166"/>
      <c r="D24" s="166"/>
      <c r="E24" s="166"/>
      <c r="F24" s="166"/>
      <c r="G24" s="166"/>
      <c r="H24" s="166"/>
      <c r="I24" s="166"/>
      <c r="J24" s="166"/>
      <c r="K24" s="167"/>
    </row>
    <row r="25" spans="1:13" ht="18.75" customHeight="1">
      <c r="A25" s="178" t="s">
        <v>261</v>
      </c>
      <c r="B25" s="166"/>
      <c r="C25" s="166"/>
      <c r="D25" s="166"/>
      <c r="E25" s="166"/>
      <c r="F25" s="166"/>
      <c r="G25" s="166"/>
      <c r="H25" s="166"/>
      <c r="I25" s="166"/>
      <c r="J25" s="166"/>
      <c r="K25" s="167"/>
    </row>
    <row r="26" spans="1:13" ht="18.75" customHeight="1">
      <c r="A26" s="178" t="s">
        <v>262</v>
      </c>
      <c r="B26" s="166"/>
      <c r="C26" s="166"/>
      <c r="D26" s="166"/>
      <c r="E26" s="166"/>
      <c r="F26" s="166"/>
      <c r="G26" s="166"/>
      <c r="H26" s="166"/>
      <c r="I26" s="166"/>
      <c r="J26" s="166"/>
      <c r="K26" s="167"/>
    </row>
    <row r="27" spans="1:13">
      <c r="A27" s="2"/>
    </row>
  </sheetData>
  <sheetProtection algorithmName="SHA-512" hashValue="6nGMOU/yRTxxt/P6+qeeDDhIGyEyL864BYLLioF+KIEGKnWVOQS5awKy46QpZrQSEdzHyWJI5+KO9F419fhb3A==" saltValue="+Sw+nedP0+W0AaxTY8Pyng==" spinCount="100000" sheet="1" objects="1" scenarios="1" selectLockedCells="1"/>
  <mergeCells count="14">
    <mergeCell ref="J8:J9"/>
    <mergeCell ref="J4:K4"/>
    <mergeCell ref="J5:K5"/>
    <mergeCell ref="J6:K6"/>
    <mergeCell ref="A2:K2"/>
    <mergeCell ref="A8:A10"/>
    <mergeCell ref="B8:B9"/>
    <mergeCell ref="C8:C9"/>
    <mergeCell ref="E8:E9"/>
    <mergeCell ref="F8:F9"/>
    <mergeCell ref="K8:K9"/>
    <mergeCell ref="G8:G9"/>
    <mergeCell ref="H8:H9"/>
    <mergeCell ref="I8:I9"/>
  </mergeCells>
  <phoneticPr fontId="14"/>
  <dataValidations count="1">
    <dataValidation type="whole" allowBlank="1" showInputMessage="1" showErrorMessage="1" sqref="B12">
      <formula1>1</formula1>
      <formula2>99999999</formula2>
    </dataValidation>
  </dataValidations>
  <printOptions horizontalCentered="1"/>
  <pageMargins left="0.39370078740157483" right="0.35433070866141736" top="1.1023622047244095" bottom="0.55118110236220474" header="0.9055118110236221" footer="0.51181102362204722"/>
  <pageSetup paperSize="9" scale="94" orientation="landscape" blackAndWhite="1"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70769E44-711B-4223-85F2-AA41EE3BC3F0}">
            <xm:f>B_補助要件適合確認シート!$E$14="○"</xm:f>
            <x14:dxf>
              <fill>
                <patternFill>
                  <bgColor rgb="FFFFFF99"/>
                </patternFill>
              </fill>
            </x14:dxf>
          </x14:cfRule>
          <xm:sqref>A12:B12 H12 J12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L18"/>
  <sheetViews>
    <sheetView view="pageBreakPreview" zoomScale="115" zoomScaleNormal="100" zoomScaleSheetLayoutView="115" workbookViewId="0">
      <selection activeCell="A12" sqref="A12"/>
    </sheetView>
  </sheetViews>
  <sheetFormatPr defaultRowHeight="13.5"/>
  <cols>
    <col min="1" max="10" width="15.25" style="1" customWidth="1"/>
    <col min="11" max="16384" width="9" style="1"/>
  </cols>
  <sheetData>
    <row r="1" spans="1:12" ht="18.75" customHeight="1">
      <c r="A1" s="166" t="s">
        <v>264</v>
      </c>
      <c r="B1" s="167"/>
      <c r="C1" s="167"/>
      <c r="D1" s="167"/>
      <c r="E1" s="167"/>
      <c r="F1" s="167"/>
      <c r="G1" s="167"/>
      <c r="H1" s="167"/>
      <c r="I1" s="167"/>
      <c r="J1" s="167"/>
    </row>
    <row r="2" spans="1:12" ht="30" customHeight="1">
      <c r="A2" s="487" t="s">
        <v>237</v>
      </c>
      <c r="B2" s="487"/>
      <c r="C2" s="487"/>
      <c r="D2" s="487"/>
      <c r="E2" s="487"/>
      <c r="F2" s="487"/>
      <c r="G2" s="487"/>
      <c r="H2" s="487"/>
      <c r="I2" s="487"/>
      <c r="J2" s="487"/>
      <c r="K2" s="60"/>
      <c r="L2" s="60"/>
    </row>
    <row r="3" spans="1:12" ht="12.75" customHeight="1">
      <c r="A3" s="168"/>
      <c r="B3" s="168"/>
      <c r="C3" s="168"/>
      <c r="D3" s="168"/>
      <c r="E3" s="168"/>
      <c r="F3" s="168"/>
      <c r="G3" s="168"/>
      <c r="H3" s="168"/>
      <c r="I3" s="168"/>
      <c r="J3" s="168"/>
      <c r="K3" s="60"/>
      <c r="L3" s="60"/>
    </row>
    <row r="4" spans="1:12" ht="18.75">
      <c r="A4" s="168"/>
      <c r="B4" s="168"/>
      <c r="C4" s="168"/>
      <c r="D4" s="168"/>
      <c r="E4" s="167"/>
      <c r="F4" s="169"/>
      <c r="G4" s="169"/>
      <c r="H4" s="169" t="s">
        <v>13</v>
      </c>
      <c r="I4" s="485">
        <f>A_基本情報入力シート!D14</f>
        <v>0</v>
      </c>
      <c r="J4" s="485"/>
      <c r="K4" s="60"/>
      <c r="L4" s="60"/>
    </row>
    <row r="5" spans="1:12" ht="18.75">
      <c r="A5" s="168"/>
      <c r="B5" s="168"/>
      <c r="C5" s="168"/>
      <c r="D5" s="168"/>
      <c r="E5" s="167"/>
      <c r="F5" s="169"/>
      <c r="G5" s="169"/>
      <c r="H5" s="169" t="s">
        <v>5</v>
      </c>
      <c r="I5" s="486">
        <f>A_基本情報入力シート!D13</f>
        <v>0</v>
      </c>
      <c r="J5" s="486"/>
      <c r="K5" s="60"/>
      <c r="L5" s="60"/>
    </row>
    <row r="6" spans="1:12" ht="18.75">
      <c r="A6" s="168"/>
      <c r="B6" s="168"/>
      <c r="C6" s="168"/>
      <c r="D6" s="168"/>
      <c r="E6" s="167"/>
      <c r="F6" s="169"/>
      <c r="G6" s="169"/>
      <c r="H6" s="169" t="s">
        <v>6</v>
      </c>
      <c r="I6" s="486">
        <f>A_基本情報入力シート!D18</f>
        <v>0</v>
      </c>
      <c r="J6" s="486"/>
      <c r="K6" s="60"/>
      <c r="L6" s="60"/>
    </row>
    <row r="7" spans="1:12" ht="18.75" customHeight="1">
      <c r="A7" s="166" t="s">
        <v>155</v>
      </c>
      <c r="B7" s="166"/>
      <c r="C7" s="166"/>
      <c r="D7" s="166"/>
      <c r="E7" s="166"/>
      <c r="F7" s="166"/>
      <c r="G7" s="166"/>
      <c r="H7" s="166"/>
      <c r="I7" s="166"/>
      <c r="J7" s="166"/>
    </row>
    <row r="8" spans="1:12" s="62" customFormat="1" ht="60" customHeight="1">
      <c r="A8" s="488" t="s">
        <v>7</v>
      </c>
      <c r="B8" s="488" t="s">
        <v>250</v>
      </c>
      <c r="C8" s="488" t="s">
        <v>8</v>
      </c>
      <c r="D8" s="170" t="s">
        <v>275</v>
      </c>
      <c r="E8" s="488" t="s">
        <v>9</v>
      </c>
      <c r="F8" s="483" t="s">
        <v>265</v>
      </c>
      <c r="G8" s="490" t="s">
        <v>242</v>
      </c>
      <c r="H8" s="483" t="s">
        <v>266</v>
      </c>
      <c r="I8" s="483" t="s">
        <v>244</v>
      </c>
      <c r="J8" s="488" t="s">
        <v>274</v>
      </c>
      <c r="K8" s="61"/>
      <c r="L8" s="61"/>
    </row>
    <row r="9" spans="1:12" s="62" customFormat="1" ht="17.25" customHeight="1">
      <c r="A9" s="484"/>
      <c r="B9" s="484"/>
      <c r="C9" s="484"/>
      <c r="D9" s="171" t="s">
        <v>140</v>
      </c>
      <c r="E9" s="484"/>
      <c r="F9" s="484"/>
      <c r="G9" s="491"/>
      <c r="H9" s="484"/>
      <c r="I9" s="484"/>
      <c r="J9" s="484"/>
      <c r="K9" s="61"/>
      <c r="L9" s="61"/>
    </row>
    <row r="10" spans="1:12" ht="15" customHeight="1">
      <c r="A10" s="489"/>
      <c r="B10" s="172" t="s">
        <v>156</v>
      </c>
      <c r="C10" s="172" t="s">
        <v>69</v>
      </c>
      <c r="D10" s="172" t="s">
        <v>14</v>
      </c>
      <c r="E10" s="172" t="s">
        <v>70</v>
      </c>
      <c r="F10" s="191" t="s">
        <v>267</v>
      </c>
      <c r="G10" s="191" t="s">
        <v>255</v>
      </c>
      <c r="H10" s="191" t="s">
        <v>256</v>
      </c>
      <c r="I10" s="191" t="s">
        <v>257</v>
      </c>
      <c r="J10" s="172" t="s">
        <v>268</v>
      </c>
    </row>
    <row r="11" spans="1:12" ht="15" customHeight="1">
      <c r="A11" s="173"/>
      <c r="B11" s="174" t="s">
        <v>0</v>
      </c>
      <c r="C11" s="174"/>
      <c r="D11" s="174" t="s">
        <v>0</v>
      </c>
      <c r="E11" s="174" t="s">
        <v>0</v>
      </c>
      <c r="F11" s="192" t="s">
        <v>354</v>
      </c>
      <c r="G11" s="192" t="s">
        <v>354</v>
      </c>
      <c r="H11" s="192" t="s">
        <v>354</v>
      </c>
      <c r="I11" s="192" t="s">
        <v>354</v>
      </c>
      <c r="J11" s="174" t="s">
        <v>0</v>
      </c>
    </row>
    <row r="12" spans="1:12" ht="75" customHeight="1">
      <c r="A12" s="226"/>
      <c r="B12" s="227"/>
      <c r="C12" s="175" t="s">
        <v>143</v>
      </c>
      <c r="D12" s="176">
        <f>ROUNDDOWN(B12*0.75,-3)</f>
        <v>0</v>
      </c>
      <c r="E12" s="176">
        <v>10000000</v>
      </c>
      <c r="F12" s="193">
        <f>IF(D12&lt;E12,D12,E12)</f>
        <v>0</v>
      </c>
      <c r="G12" s="297"/>
      <c r="H12" s="193">
        <f>IF(F12&lt;G12,F12,G12)</f>
        <v>0</v>
      </c>
      <c r="I12" s="297"/>
      <c r="J12" s="176">
        <f>H12-I12</f>
        <v>0</v>
      </c>
    </row>
    <row r="13" spans="1:12" s="63" customFormat="1" ht="18.75" customHeight="1">
      <c r="A13" s="178" t="s">
        <v>260</v>
      </c>
      <c r="B13" s="166"/>
      <c r="C13" s="166"/>
      <c r="D13" s="166"/>
      <c r="E13" s="166"/>
      <c r="F13" s="166"/>
      <c r="G13" s="166"/>
      <c r="H13" s="166"/>
      <c r="I13" s="166"/>
      <c r="J13" s="179"/>
    </row>
    <row r="14" spans="1:12" s="63" customFormat="1" ht="18.75" customHeight="1">
      <c r="A14" s="178" t="s">
        <v>269</v>
      </c>
      <c r="B14" s="166"/>
      <c r="C14" s="166"/>
      <c r="D14" s="166"/>
      <c r="E14" s="166"/>
      <c r="F14" s="166"/>
      <c r="G14" s="166"/>
      <c r="H14" s="166"/>
      <c r="I14" s="166"/>
      <c r="J14" s="179"/>
    </row>
    <row r="15" spans="1:12" ht="18.75" customHeight="1">
      <c r="A15" s="178" t="s">
        <v>270</v>
      </c>
      <c r="B15" s="166"/>
      <c r="C15" s="166"/>
      <c r="D15" s="166"/>
      <c r="E15" s="166"/>
      <c r="F15" s="166"/>
      <c r="G15" s="166"/>
      <c r="H15" s="166"/>
      <c r="I15" s="166"/>
      <c r="J15" s="167"/>
    </row>
    <row r="16" spans="1:12" s="63" customFormat="1" ht="18.75" customHeight="1">
      <c r="A16" s="178" t="s">
        <v>271</v>
      </c>
      <c r="B16" s="166"/>
      <c r="C16" s="166"/>
      <c r="D16" s="166"/>
      <c r="E16" s="166"/>
      <c r="F16" s="166"/>
      <c r="G16" s="166"/>
      <c r="H16" s="166"/>
      <c r="I16" s="166"/>
      <c r="J16" s="179"/>
    </row>
    <row r="17" spans="1:10" ht="18.75" customHeight="1">
      <c r="A17" s="178" t="s">
        <v>272</v>
      </c>
      <c r="B17" s="166"/>
      <c r="C17" s="166"/>
      <c r="D17" s="166"/>
      <c r="E17" s="166"/>
      <c r="F17" s="166"/>
      <c r="G17" s="166"/>
      <c r="H17" s="166"/>
      <c r="I17" s="166"/>
      <c r="J17" s="167"/>
    </row>
    <row r="18" spans="1:10">
      <c r="A18" s="2"/>
    </row>
  </sheetData>
  <sheetProtection algorithmName="SHA-512" hashValue="Ke5eu3K88A475wCLsHE1vzd3X4zCStGOqgTkW9qqesXgr7X+khL2NI+QTnUuKYsejPdC/SESqozFaJfwCsJvSw==" saltValue="aYd7T+HYrmUDyJool2FgOQ==" spinCount="100000" sheet="1" objects="1" scenarios="1" selectLockedCells="1"/>
  <mergeCells count="13">
    <mergeCell ref="A2:J2"/>
    <mergeCell ref="A8:A10"/>
    <mergeCell ref="B8:B9"/>
    <mergeCell ref="C8:C9"/>
    <mergeCell ref="E8:E9"/>
    <mergeCell ref="J8:J9"/>
    <mergeCell ref="F8:F9"/>
    <mergeCell ref="G8:G9"/>
    <mergeCell ref="H8:H9"/>
    <mergeCell ref="I8:I9"/>
    <mergeCell ref="I4:J4"/>
    <mergeCell ref="I5:J5"/>
    <mergeCell ref="I6:J6"/>
  </mergeCells>
  <phoneticPr fontId="14"/>
  <dataValidations count="1">
    <dataValidation type="whole" allowBlank="1" showInputMessage="1" showErrorMessage="1" sqref="B12">
      <formula1>1</formula1>
      <formula2>99999999</formula2>
    </dataValidation>
  </dataValidations>
  <printOptions horizontalCentered="1"/>
  <pageMargins left="0.39370078740157483" right="0.35433070866141736" top="1.1023622047244095" bottom="0.55118110236220474" header="0.9055118110236221" footer="0.51181102362204722"/>
  <pageSetup paperSize="9" scale="93" orientation="landscape" blackAndWhite="1"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D8E4DE59-17C5-44F9-8C62-FF32259FFA12}">
            <xm:f>B_補助要件適合確認シート!$E$18="○"</xm:f>
            <x14:dxf>
              <fill>
                <patternFill>
                  <bgColor rgb="FFFFFF99"/>
                </patternFill>
              </fill>
            </x14:dxf>
          </x14:cfRule>
          <xm:sqref>A12:B12 G12 I12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L18"/>
  <sheetViews>
    <sheetView view="pageBreakPreview" zoomScale="115" zoomScaleNormal="100" zoomScaleSheetLayoutView="115" workbookViewId="0">
      <selection activeCell="A12" sqref="A12"/>
    </sheetView>
  </sheetViews>
  <sheetFormatPr defaultRowHeight="13.5"/>
  <cols>
    <col min="1" max="10" width="16.375" style="1" customWidth="1"/>
    <col min="11" max="16384" width="9" style="1"/>
  </cols>
  <sheetData>
    <row r="1" spans="1:12" ht="18.75" customHeight="1">
      <c r="A1" s="166" t="s">
        <v>273</v>
      </c>
      <c r="B1" s="167"/>
      <c r="C1" s="167"/>
      <c r="D1" s="167"/>
      <c r="E1" s="167"/>
      <c r="F1" s="167"/>
      <c r="G1" s="167"/>
      <c r="H1" s="167"/>
      <c r="I1" s="167"/>
      <c r="J1" s="167"/>
    </row>
    <row r="2" spans="1:12" ht="30" customHeight="1">
      <c r="A2" s="487" t="s">
        <v>237</v>
      </c>
      <c r="B2" s="487"/>
      <c r="C2" s="487"/>
      <c r="D2" s="487"/>
      <c r="E2" s="487"/>
      <c r="F2" s="487"/>
      <c r="G2" s="487"/>
      <c r="H2" s="487"/>
      <c r="I2" s="487"/>
      <c r="J2" s="487"/>
      <c r="K2" s="60"/>
      <c r="L2" s="60"/>
    </row>
    <row r="3" spans="1:12" ht="12.75" customHeight="1">
      <c r="A3" s="168"/>
      <c r="B3" s="168"/>
      <c r="C3" s="168"/>
      <c r="D3" s="168"/>
      <c r="E3" s="168"/>
      <c r="F3" s="168"/>
      <c r="G3" s="168"/>
      <c r="H3" s="168"/>
      <c r="I3" s="168"/>
      <c r="J3" s="168"/>
      <c r="K3" s="60"/>
      <c r="L3" s="60"/>
    </row>
    <row r="4" spans="1:12" ht="18.75">
      <c r="A4" s="168"/>
      <c r="B4" s="168"/>
      <c r="C4" s="168"/>
      <c r="D4" s="168"/>
      <c r="E4" s="167"/>
      <c r="F4" s="169"/>
      <c r="G4" s="167"/>
      <c r="H4" s="169" t="s">
        <v>13</v>
      </c>
      <c r="I4" s="485">
        <f>A_基本情報入力シート!D14</f>
        <v>0</v>
      </c>
      <c r="J4" s="485"/>
      <c r="K4" s="60"/>
      <c r="L4" s="60"/>
    </row>
    <row r="5" spans="1:12" ht="18.75">
      <c r="A5" s="168"/>
      <c r="B5" s="168"/>
      <c r="C5" s="168"/>
      <c r="D5" s="168"/>
      <c r="E5" s="167"/>
      <c r="F5" s="169"/>
      <c r="G5" s="167"/>
      <c r="H5" s="169" t="s">
        <v>5</v>
      </c>
      <c r="I5" s="486">
        <f>A_基本情報入力シート!D13</f>
        <v>0</v>
      </c>
      <c r="J5" s="486"/>
      <c r="K5" s="60"/>
      <c r="L5" s="60"/>
    </row>
    <row r="6" spans="1:12" ht="18.75">
      <c r="A6" s="168"/>
      <c r="B6" s="168"/>
      <c r="C6" s="168"/>
      <c r="D6" s="168"/>
      <c r="E6" s="167"/>
      <c r="F6" s="169"/>
      <c r="G6" s="167"/>
      <c r="H6" s="169" t="s">
        <v>6</v>
      </c>
      <c r="I6" s="486">
        <f>A_基本情報入力シート!D18</f>
        <v>0</v>
      </c>
      <c r="J6" s="486"/>
      <c r="K6" s="60"/>
      <c r="L6" s="60"/>
    </row>
    <row r="7" spans="1:12" ht="18.75" customHeight="1">
      <c r="A7" s="166" t="s">
        <v>157</v>
      </c>
      <c r="B7" s="166"/>
      <c r="C7" s="166"/>
      <c r="D7" s="166"/>
      <c r="E7" s="166"/>
      <c r="F7" s="166"/>
      <c r="G7" s="166"/>
      <c r="H7" s="166"/>
      <c r="I7" s="166"/>
      <c r="J7" s="166"/>
    </row>
    <row r="8" spans="1:12" s="62" customFormat="1" ht="60" customHeight="1">
      <c r="A8" s="488" t="s">
        <v>7</v>
      </c>
      <c r="B8" s="488" t="s">
        <v>250</v>
      </c>
      <c r="C8" s="488" t="s">
        <v>8</v>
      </c>
      <c r="D8" s="170" t="s">
        <v>276</v>
      </c>
      <c r="E8" s="488" t="s">
        <v>9</v>
      </c>
      <c r="F8" s="483" t="s">
        <v>265</v>
      </c>
      <c r="G8" s="483" t="s">
        <v>277</v>
      </c>
      <c r="H8" s="483" t="s">
        <v>266</v>
      </c>
      <c r="I8" s="483" t="s">
        <v>278</v>
      </c>
      <c r="J8" s="488" t="s">
        <v>274</v>
      </c>
      <c r="K8" s="61"/>
      <c r="L8" s="61"/>
    </row>
    <row r="9" spans="1:12" s="62" customFormat="1" ht="18" customHeight="1">
      <c r="A9" s="484"/>
      <c r="B9" s="484"/>
      <c r="C9" s="484"/>
      <c r="D9" s="171" t="s">
        <v>140</v>
      </c>
      <c r="E9" s="484"/>
      <c r="F9" s="484"/>
      <c r="G9" s="484"/>
      <c r="H9" s="484"/>
      <c r="I9" s="484"/>
      <c r="J9" s="484"/>
      <c r="K9" s="61"/>
      <c r="L9" s="61"/>
    </row>
    <row r="10" spans="1:12" ht="15" customHeight="1">
      <c r="A10" s="172"/>
      <c r="B10" s="172" t="s">
        <v>158</v>
      </c>
      <c r="C10" s="172" t="s">
        <v>69</v>
      </c>
      <c r="D10" s="172" t="s">
        <v>14</v>
      </c>
      <c r="E10" s="172" t="s">
        <v>70</v>
      </c>
      <c r="F10" s="191" t="s">
        <v>267</v>
      </c>
      <c r="G10" s="191" t="s">
        <v>255</v>
      </c>
      <c r="H10" s="191" t="s">
        <v>256</v>
      </c>
      <c r="I10" s="191" t="s">
        <v>257</v>
      </c>
      <c r="J10" s="172" t="s">
        <v>279</v>
      </c>
    </row>
    <row r="11" spans="1:12" ht="15" customHeight="1">
      <c r="A11" s="173"/>
      <c r="B11" s="174" t="s">
        <v>0</v>
      </c>
      <c r="C11" s="174"/>
      <c r="D11" s="174" t="s">
        <v>0</v>
      </c>
      <c r="E11" s="174" t="s">
        <v>0</v>
      </c>
      <c r="F11" s="192" t="s">
        <v>354</v>
      </c>
      <c r="G11" s="192" t="s">
        <v>354</v>
      </c>
      <c r="H11" s="192" t="s">
        <v>354</v>
      </c>
      <c r="I11" s="192" t="s">
        <v>354</v>
      </c>
      <c r="J11" s="174" t="s">
        <v>0</v>
      </c>
    </row>
    <row r="12" spans="1:12" ht="75" customHeight="1">
      <c r="A12" s="226"/>
      <c r="B12" s="227"/>
      <c r="C12" s="175" t="s">
        <v>143</v>
      </c>
      <c r="D12" s="176">
        <f>ROUNDDOWN(B12*0.75,-3)</f>
        <v>0</v>
      </c>
      <c r="E12" s="176">
        <v>450000</v>
      </c>
      <c r="F12" s="193">
        <f>IF(D12&lt;E12,D12,E12)</f>
        <v>0</v>
      </c>
      <c r="G12" s="297"/>
      <c r="H12" s="193">
        <f>IF(F12&lt;G12,F12,G12)</f>
        <v>0</v>
      </c>
      <c r="I12" s="297"/>
      <c r="J12" s="176">
        <f>H12-I12</f>
        <v>0</v>
      </c>
    </row>
    <row r="13" spans="1:12" s="63" customFormat="1" ht="18.75" customHeight="1">
      <c r="A13" s="178" t="s">
        <v>260</v>
      </c>
      <c r="B13" s="166"/>
      <c r="C13" s="166"/>
      <c r="D13" s="166"/>
      <c r="E13" s="166"/>
      <c r="F13" s="166"/>
      <c r="G13" s="166"/>
      <c r="H13" s="166"/>
      <c r="I13" s="166"/>
      <c r="J13" s="179"/>
    </row>
    <row r="14" spans="1:12" s="63" customFormat="1" ht="18.75" customHeight="1">
      <c r="A14" s="178" t="s">
        <v>269</v>
      </c>
      <c r="B14" s="166"/>
      <c r="C14" s="166"/>
      <c r="D14" s="166"/>
      <c r="E14" s="166"/>
      <c r="F14" s="166"/>
      <c r="G14" s="166"/>
      <c r="H14" s="166"/>
      <c r="I14" s="166"/>
      <c r="J14" s="179"/>
    </row>
    <row r="15" spans="1:12" ht="18.75" customHeight="1">
      <c r="A15" s="178" t="s">
        <v>280</v>
      </c>
      <c r="B15" s="166"/>
      <c r="C15" s="166"/>
      <c r="D15" s="166"/>
      <c r="E15" s="166"/>
      <c r="F15" s="166"/>
      <c r="G15" s="166"/>
      <c r="H15" s="166"/>
      <c r="I15" s="166"/>
      <c r="J15" s="167"/>
    </row>
    <row r="16" spans="1:12" s="63" customFormat="1" ht="18.75" customHeight="1">
      <c r="A16" s="178" t="s">
        <v>271</v>
      </c>
      <c r="B16" s="166"/>
      <c r="C16" s="166"/>
      <c r="D16" s="166"/>
      <c r="E16" s="166"/>
      <c r="F16" s="166"/>
      <c r="G16" s="166"/>
      <c r="H16" s="166"/>
      <c r="I16" s="166"/>
      <c r="J16" s="179"/>
    </row>
    <row r="17" spans="1:10" ht="18.75" customHeight="1">
      <c r="A17" s="178" t="s">
        <v>272</v>
      </c>
      <c r="B17" s="166"/>
      <c r="C17" s="166"/>
      <c r="D17" s="166"/>
      <c r="E17" s="166"/>
      <c r="F17" s="166"/>
      <c r="G17" s="166"/>
      <c r="H17" s="166"/>
      <c r="I17" s="166"/>
      <c r="J17" s="167"/>
    </row>
    <row r="18" spans="1:10">
      <c r="A18" s="2"/>
    </row>
  </sheetData>
  <sheetProtection algorithmName="SHA-512" hashValue="GVDdm0Rzcy+g7t1loOGW0ZJATwQBCROmdV/TuqBuqwfhmU5sajSYjjEEYPezGUv0NCaV+CVp/+SJ4KmzS9XZag==" saltValue="WHxn3OIigWhqTUqj/VEr/g==" spinCount="100000" sheet="1" objects="1" scenarios="1" selectLockedCells="1"/>
  <mergeCells count="13">
    <mergeCell ref="A2:J2"/>
    <mergeCell ref="A8:A9"/>
    <mergeCell ref="B8:B9"/>
    <mergeCell ref="C8:C9"/>
    <mergeCell ref="E8:E9"/>
    <mergeCell ref="J8:J9"/>
    <mergeCell ref="F8:F9"/>
    <mergeCell ref="G8:G9"/>
    <mergeCell ref="H8:H9"/>
    <mergeCell ref="I8:I9"/>
    <mergeCell ref="I4:J4"/>
    <mergeCell ref="I5:J5"/>
    <mergeCell ref="I6:J6"/>
  </mergeCells>
  <phoneticPr fontId="14"/>
  <dataValidations count="1">
    <dataValidation type="whole" allowBlank="1" showInputMessage="1" showErrorMessage="1" sqref="B12">
      <formula1>1</formula1>
      <formula2>99999999</formula2>
    </dataValidation>
  </dataValidations>
  <printOptions horizontalCentered="1"/>
  <pageMargins left="0.39370078740157483" right="0.35433070866141736" top="1.1023622047244095" bottom="0.55118110236220474" header="0.9055118110236221" footer="0.51181102362204722"/>
  <pageSetup paperSize="9" scale="87" orientation="landscape" blackAndWhite="1" r:id="rId1"/>
  <headerFooter alignWithMargins="0"/>
  <rowBreaks count="1" manualBreakCount="1">
    <brk id="11" max="5" man="1"/>
  </rowBreaks>
  <colBreaks count="1" manualBreakCount="1">
    <brk id="1" max="14"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02DB7746-72B0-47B6-A5A8-02C52FABDD02}">
            <xm:f>B_補助要件適合確認シート!$E$19="○"</xm:f>
            <x14:dxf>
              <fill>
                <patternFill>
                  <bgColor rgb="FFFFFF99"/>
                </patternFill>
              </fill>
            </x14:dxf>
          </x14:cfRule>
          <xm:sqref>A12:B12 G12 I12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はじめに</vt:lpstr>
      <vt:lpstr>A_基本情報入力シート</vt:lpstr>
      <vt:lpstr>B_補助要件適合確認シート</vt:lpstr>
      <vt:lpstr>C_チェックリスト</vt:lpstr>
      <vt:lpstr>D_様式６</vt:lpstr>
      <vt:lpstr>E_６－２（1）</vt:lpstr>
      <vt:lpstr>F_６－２（２）</vt:lpstr>
      <vt:lpstr>G_６－２（３）</vt:lpstr>
      <vt:lpstr>H_６－２（４）</vt:lpstr>
      <vt:lpstr>I_６－３</vt:lpstr>
      <vt:lpstr>Ｊ_業務改善計画</vt:lpstr>
      <vt:lpstr>データセット</vt:lpstr>
      <vt:lpstr>（非表示シート）サービス一覧</vt:lpstr>
      <vt:lpstr>'（非表示シート）サービス一覧'!Print_Area</vt:lpstr>
      <vt:lpstr>A_基本情報入力シート!Print_Area</vt:lpstr>
      <vt:lpstr>B_補助要件適合確認シート!Print_Area</vt:lpstr>
      <vt:lpstr>C_チェックリスト!Print_Area</vt:lpstr>
      <vt:lpstr>D_様式６!Print_Area</vt:lpstr>
      <vt:lpstr>'E_６－２（1）'!Print_Area</vt:lpstr>
      <vt:lpstr>'F_６－２（２）'!Print_Area</vt:lpstr>
      <vt:lpstr>'G_６－２（３）'!Print_Area</vt:lpstr>
      <vt:lpstr>'H_６－２（４）'!Print_Area</vt:lpstr>
      <vt:lpstr>'I_６－３'!Print_Area</vt:lpstr>
      <vt:lpstr>Ｊ_業務改善計画!Print_Area</vt:lpstr>
      <vt:lpstr>はじめに!Print_Area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岩見　有沙</dc:creator>
  <cp:lastModifiedBy>福岡県</cp:lastModifiedBy>
  <cp:lastPrinted>2025-11-18T09:11:32Z</cp:lastPrinted>
  <dcterms:created xsi:type="dcterms:W3CDTF">2023-06-23T00:40:38Z</dcterms:created>
  <dcterms:modified xsi:type="dcterms:W3CDTF">2025-12-08T00:24:36Z</dcterms:modified>
</cp:coreProperties>
</file>