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78介護保険課\R7年度\2025年度（令和7年度）★★★★（保存用）\Y_施設整備\Y2_福祉施設等\Y216_整備方針\02_整備方針（令和８年度）\01_整備方針、協議手続き\00 元データ\02 【元データ】協議手続\02 別冊（Ｒ８）\"/>
    </mc:Choice>
  </mc:AlternateContent>
  <bookViews>
    <workbookView xWindow="240" yWindow="60" windowWidth="11715" windowHeight="8445" firstSheet="1" activeTab="1"/>
  </bookViews>
  <sheets>
    <sheet name="収支見込（参考様式１）" sheetId="1" r:id="rId1"/>
    <sheet name="記入例（開設１年目）" sheetId="2" r:id="rId2"/>
    <sheet name="記入例（開設２年目）" sheetId="3" r:id="rId3"/>
  </sheets>
  <definedNames>
    <definedName name="_xlnm.Print_Area" localSheetId="1">'記入例（開設１年目）'!$A$1:$S$63</definedName>
    <definedName name="_xlnm.Print_Area" localSheetId="2">'記入例（開設２年目）'!$A$1:$S$63</definedName>
    <definedName name="_xlnm.Print_Area" localSheetId="0">'収支見込（参考様式１）'!$A$1:$S$63</definedName>
  </definedNames>
  <calcPr calcId="152511"/>
</workbook>
</file>

<file path=xl/calcChain.xml><?xml version="1.0" encoding="utf-8"?>
<calcChain xmlns="http://schemas.openxmlformats.org/spreadsheetml/2006/main">
  <c r="E16" i="3" l="1"/>
  <c r="M38" i="3"/>
  <c r="M38" i="2"/>
  <c r="Q25" i="3"/>
  <c r="I11" i="3"/>
  <c r="Q26" i="3"/>
  <c r="I12" i="3"/>
  <c r="M12" i="3"/>
  <c r="Q27" i="3"/>
  <c r="I13" i="3"/>
  <c r="M13" i="3"/>
  <c r="Q28" i="3"/>
  <c r="I14" i="3"/>
  <c r="M14" i="3"/>
  <c r="Q29" i="3"/>
  <c r="I15" i="3"/>
  <c r="M15" i="3"/>
  <c r="E30" i="3"/>
  <c r="F30" i="3"/>
  <c r="G30" i="3"/>
  <c r="H30" i="3"/>
  <c r="I30" i="3"/>
  <c r="J30" i="3"/>
  <c r="K30" i="3"/>
  <c r="L30" i="3"/>
  <c r="Q30" i="3"/>
  <c r="M30" i="3"/>
  <c r="N30" i="3"/>
  <c r="O30" i="3"/>
  <c r="P30" i="3"/>
  <c r="M36" i="3"/>
  <c r="M39" i="3"/>
  <c r="B37" i="3"/>
  <c r="M42" i="3"/>
  <c r="M48" i="3"/>
  <c r="M57" i="3"/>
  <c r="Q25" i="2"/>
  <c r="I11" i="2"/>
  <c r="Q26" i="2"/>
  <c r="I12" i="2"/>
  <c r="M12" i="2"/>
  <c r="Q27" i="2"/>
  <c r="I13" i="2"/>
  <c r="Q28" i="2"/>
  <c r="I14" i="2"/>
  <c r="M14" i="2"/>
  <c r="Q29" i="2"/>
  <c r="I15" i="2"/>
  <c r="M15" i="2"/>
  <c r="E30" i="2"/>
  <c r="F30" i="2"/>
  <c r="G30" i="2"/>
  <c r="H30" i="2"/>
  <c r="I30" i="2"/>
  <c r="J30" i="2"/>
  <c r="K30" i="2"/>
  <c r="L30" i="2"/>
  <c r="M30" i="2"/>
  <c r="N30" i="2"/>
  <c r="O30" i="2"/>
  <c r="P30" i="2"/>
  <c r="M36" i="2"/>
  <c r="M39" i="2"/>
  <c r="M42" i="2"/>
  <c r="M48" i="2"/>
  <c r="M57" i="2"/>
  <c r="I20" i="3"/>
  <c r="M20" i="3"/>
  <c r="I45" i="3"/>
  <c r="M45" i="3"/>
  <c r="I19" i="3"/>
  <c r="M19" i="3"/>
  <c r="M21" i="3"/>
  <c r="M16" i="3"/>
  <c r="M11" i="2"/>
  <c r="M11" i="3"/>
  <c r="M17" i="3"/>
  <c r="B11" i="3"/>
  <c r="B60" i="3"/>
  <c r="Q30" i="2"/>
  <c r="I19" i="2"/>
  <c r="M19" i="2"/>
  <c r="E16" i="2"/>
  <c r="M16" i="2"/>
  <c r="M13" i="2"/>
  <c r="I45" i="2"/>
  <c r="M45" i="2"/>
  <c r="B37" i="2"/>
  <c r="I20" i="2"/>
  <c r="M20" i="2"/>
  <c r="M21" i="2"/>
  <c r="M17" i="2"/>
  <c r="B11" i="2"/>
  <c r="B60" i="2"/>
</calcChain>
</file>

<file path=xl/sharedStrings.xml><?xml version="1.0" encoding="utf-8"?>
<sst xmlns="http://schemas.openxmlformats.org/spreadsheetml/2006/main" count="282" uniqueCount="69">
  <si>
    <t>収入</t>
    <rPh sb="0" eb="2">
      <t>シュウニュウ</t>
    </rPh>
    <phoneticPr fontId="2"/>
  </si>
  <si>
    <t>○介護保険収入</t>
    <rPh sb="1" eb="3">
      <t>カイゴ</t>
    </rPh>
    <rPh sb="3" eb="5">
      <t>ホケン</t>
    </rPh>
    <rPh sb="5" eb="7">
      <t>シュウニュウ</t>
    </rPh>
    <phoneticPr fontId="2"/>
  </si>
  <si>
    <t>○ホテルコスト</t>
    <phoneticPr fontId="2"/>
  </si>
  <si>
    <t>○その他の収入</t>
    <rPh sb="3" eb="4">
      <t>タ</t>
    </rPh>
    <rPh sb="5" eb="7">
      <t>シュウニュウ</t>
    </rPh>
    <phoneticPr fontId="2"/>
  </si>
  <si>
    <t>施設名</t>
    <rPh sb="0" eb="3">
      <t>シセツメイ</t>
    </rPh>
    <phoneticPr fontId="2"/>
  </si>
  <si>
    <t>開設予定時期</t>
    <rPh sb="0" eb="2">
      <t>カイセツ</t>
    </rPh>
    <rPh sb="2" eb="4">
      <t>ヨテイ</t>
    </rPh>
    <rPh sb="4" eb="6">
      <t>ジキ</t>
    </rPh>
    <phoneticPr fontId="2"/>
  </si>
  <si>
    <t>定員</t>
    <rPh sb="0" eb="2">
      <t>テイイン</t>
    </rPh>
    <phoneticPr fontId="2"/>
  </si>
  <si>
    <t>事業区分</t>
    <rPh sb="0" eb="2">
      <t>ジギョウ</t>
    </rPh>
    <rPh sb="2" eb="4">
      <t>クブン</t>
    </rPh>
    <phoneticPr fontId="2"/>
  </si>
  <si>
    <t>支出</t>
    <rPh sb="0" eb="2">
      <t>シシュツ</t>
    </rPh>
    <phoneticPr fontId="2"/>
  </si>
  <si>
    <t>○人件費</t>
    <rPh sb="1" eb="4">
      <t>ジンケンヒ</t>
    </rPh>
    <phoneticPr fontId="2"/>
  </si>
  <si>
    <t>○事務費</t>
    <rPh sb="1" eb="4">
      <t>ジムヒ</t>
    </rPh>
    <phoneticPr fontId="2"/>
  </si>
  <si>
    <t>○その他</t>
    <rPh sb="3" eb="4">
      <t>タ</t>
    </rPh>
    <phoneticPr fontId="2"/>
  </si>
  <si>
    <t>○借入金元金償還金</t>
    <rPh sb="1" eb="4">
      <t>カリイレキン</t>
    </rPh>
    <rPh sb="4" eb="5">
      <t>モト</t>
    </rPh>
    <rPh sb="5" eb="6">
      <t>キン</t>
    </rPh>
    <rPh sb="6" eb="9">
      <t>ショウカンキン</t>
    </rPh>
    <phoneticPr fontId="2"/>
  </si>
  <si>
    <t>○借入金利息返還金</t>
    <rPh sb="1" eb="4">
      <t>カリイレキン</t>
    </rPh>
    <rPh sb="4" eb="6">
      <t>リソク</t>
    </rPh>
    <rPh sb="6" eb="8">
      <t>ヘンカン</t>
    </rPh>
    <rPh sb="8" eb="9">
      <t>キン</t>
    </rPh>
    <phoneticPr fontId="2"/>
  </si>
  <si>
    <t>○事業費（給食費のみ）</t>
    <rPh sb="1" eb="4">
      <t>ジギョウヒ</t>
    </rPh>
    <rPh sb="5" eb="7">
      <t>キュウショク</t>
    </rPh>
    <rPh sb="7" eb="8">
      <t>ヒ</t>
    </rPh>
    <phoneticPr fontId="2"/>
  </si>
  <si>
    <t>○事業費（給食費除く）</t>
    <rPh sb="1" eb="4">
      <t>ジギョウヒ</t>
    </rPh>
    <rPh sb="5" eb="8">
      <t>キュウショクヒ</t>
    </rPh>
    <rPh sb="8" eb="9">
      <t>ノゾ</t>
    </rPh>
    <phoneticPr fontId="2"/>
  </si>
  <si>
    <t>収支差</t>
    <rPh sb="0" eb="3">
      <t>シュウシサ</t>
    </rPh>
    <phoneticPr fontId="2"/>
  </si>
  <si>
    <t>事業種別</t>
    <rPh sb="0" eb="2">
      <t>ジギョウ</t>
    </rPh>
    <rPh sb="2" eb="4">
      <t>シュベツ</t>
    </rPh>
    <phoneticPr fontId="2"/>
  </si>
  <si>
    <t>特別養護老人ホーム　○○苑</t>
    <rPh sb="0" eb="2">
      <t>トクベツ</t>
    </rPh>
    <rPh sb="2" eb="4">
      <t>ヨウゴ</t>
    </rPh>
    <rPh sb="4" eb="6">
      <t>ロウジン</t>
    </rPh>
    <rPh sb="12" eb="13">
      <t>エン</t>
    </rPh>
    <phoneticPr fontId="2"/>
  </si>
  <si>
    <t>特別養護老人ホーム</t>
    <rPh sb="0" eb="2">
      <t>トクベツ</t>
    </rPh>
    <rPh sb="2" eb="4">
      <t>ヨウゴ</t>
    </rPh>
    <rPh sb="4" eb="6">
      <t>ロウジン</t>
    </rPh>
    <phoneticPr fontId="2"/>
  </si>
  <si>
    <t>要介護１</t>
    <rPh sb="0" eb="3">
      <t>ヨウカイゴ</t>
    </rPh>
    <phoneticPr fontId="2"/>
  </si>
  <si>
    <t>点×</t>
    <rPh sb="0" eb="1">
      <t>テン</t>
    </rPh>
    <phoneticPr fontId="2"/>
  </si>
  <si>
    <t>円×</t>
    <rPh sb="0" eb="1">
      <t>エン</t>
    </rPh>
    <phoneticPr fontId="2"/>
  </si>
  <si>
    <t>人×</t>
    <rPh sb="0" eb="1">
      <t>ニン</t>
    </rPh>
    <phoneticPr fontId="2"/>
  </si>
  <si>
    <t>日＝</t>
    <rPh sb="0" eb="1">
      <t>ニチ</t>
    </rPh>
    <phoneticPr fontId="2"/>
  </si>
  <si>
    <t>円</t>
    <rPh sb="0" eb="1">
      <t>エン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</si>
  <si>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</si>
  <si>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</si>
  <si>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</si>
  <si>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</si>
  <si>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合計</t>
    <rPh sb="0" eb="2">
      <t>ゴウケイ</t>
    </rPh>
    <phoneticPr fontId="2"/>
  </si>
  <si>
    <t>食費</t>
    <rPh sb="0" eb="2">
      <t>ショクヒ</t>
    </rPh>
    <phoneticPr fontId="2"/>
  </si>
  <si>
    <t>×</t>
    <phoneticPr fontId="2"/>
  </si>
  <si>
    <t>居住費</t>
    <rPh sb="0" eb="2">
      <t>キョジュウ</t>
    </rPh>
    <rPh sb="2" eb="3">
      <t>ヒ</t>
    </rPh>
    <phoneticPr fontId="2"/>
  </si>
  <si>
    <t>参考：日数の積算表</t>
    <rPh sb="0" eb="2">
      <t>サンコウ</t>
    </rPh>
    <rPh sb="3" eb="5">
      <t>ニッスウ</t>
    </rPh>
    <rPh sb="6" eb="8">
      <t>セキサン</t>
    </rPh>
    <rPh sb="8" eb="9">
      <t>ヒョウ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</si>
  <si>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</si>
  <si>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</si>
  <si>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</si>
  <si>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  <rPh sb="1" eb="2">
      <t>ガツ</t>
    </rPh>
    <phoneticPr fontId="2"/>
  </si>
  <si>
    <t>８月</t>
    <rPh sb="1" eb="2">
      <t>ガツ</t>
    </rPh>
    <phoneticPr fontId="2"/>
  </si>
  <si>
    <t>９月</t>
    <rPh sb="1" eb="2">
      <t>ガツ</t>
    </rPh>
    <phoneticPr fontId="2"/>
  </si>
  <si>
    <t>１０月</t>
    <rPh sb="2" eb="3">
      <t>ガツ</t>
    </rPh>
    <phoneticPr fontId="2"/>
  </si>
  <si>
    <t>１１月</t>
    <rPh sb="2" eb="3">
      <t>ガツ</t>
    </rPh>
    <phoneticPr fontId="2"/>
  </si>
  <si>
    <t>１２月</t>
    <rPh sb="2" eb="3">
      <t>ガツ</t>
    </rPh>
    <phoneticPr fontId="2"/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</si>
  <si>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</si>
  <si>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</si>
  <si>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</si>
  <si>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給与・諸手当</t>
    <rPh sb="0" eb="2">
      <t>キュウヨ</t>
    </rPh>
    <rPh sb="3" eb="6">
      <t>ショテアテ</t>
    </rPh>
    <phoneticPr fontId="2"/>
  </si>
  <si>
    <t>月＝</t>
    <rPh sb="0" eb="1">
      <t>ツキ</t>
    </rPh>
    <phoneticPr fontId="2"/>
  </si>
  <si>
    <t>賞与</t>
    <rPh sb="0" eb="2">
      <t>ショウヨ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</si>
  <si>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</si>
  <si>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月額</t>
    <rPh sb="0" eb="1">
      <t>ツキ</t>
    </rPh>
    <rPh sb="1" eb="2">
      <t>ガク</t>
    </rPh>
    <phoneticPr fontId="2"/>
  </si>
  <si>
    <t>※償還計画表から記入</t>
    <rPh sb="1" eb="3">
      <t>ショウカン</t>
    </rPh>
    <rPh sb="3" eb="5">
      <t>ケイカク</t>
    </rPh>
    <rPh sb="5" eb="6">
      <t>ヒョウ</t>
    </rPh>
    <rPh sb="8" eb="10">
      <t>キニュウ</t>
    </rPh>
    <phoneticPr fontId="2"/>
  </si>
  <si>
    <t>○ホテルコスト</t>
    <phoneticPr fontId="2"/>
  </si>
  <si>
    <t>×</t>
    <phoneticPr fontId="2"/>
  </si>
  <si>
    <t>※内訳別紙</t>
    <rPh sb="1" eb="3">
      <t>ウチワケ</t>
    </rPh>
    <rPh sb="3" eb="5">
      <t>ベッシ</t>
    </rPh>
    <phoneticPr fontId="2"/>
  </si>
  <si>
    <t>〔参考様式　１〕</t>
    <rPh sb="1" eb="3">
      <t>サンコウ</t>
    </rPh>
    <rPh sb="3" eb="5">
      <t>ヨウシキ</t>
    </rPh>
    <phoneticPr fontId="2"/>
  </si>
  <si>
    <t>※デイサービス、ショートステイ等の併設施設がある場合は事業別に作成すること。</t>
    <rPh sb="15" eb="16">
      <t>トウ</t>
    </rPh>
    <rPh sb="17" eb="19">
      <t>ヘイセツ</t>
    </rPh>
    <rPh sb="19" eb="21">
      <t>シセツ</t>
    </rPh>
    <rPh sb="24" eb="26">
      <t>バアイ</t>
    </rPh>
    <rPh sb="27" eb="29">
      <t>ジギョウ</t>
    </rPh>
    <rPh sb="29" eb="30">
      <t>ベツ</t>
    </rPh>
    <rPh sb="31" eb="33">
      <t>サクセイ</t>
    </rPh>
    <phoneticPr fontId="2"/>
  </si>
  <si>
    <t>※この様式により難い場合は、独自の様式でも作成可。</t>
    <rPh sb="3" eb="5">
      <t>ヨウシキ</t>
    </rPh>
    <rPh sb="8" eb="9">
      <t>ガタ</t>
    </rPh>
    <rPh sb="10" eb="12">
      <t>バアイ</t>
    </rPh>
    <rPh sb="14" eb="16">
      <t>ドクジ</t>
    </rPh>
    <rPh sb="17" eb="19">
      <t>ヨウシキ</t>
    </rPh>
    <rPh sb="21" eb="23">
      <t>サクセイ</t>
    </rPh>
    <rPh sb="23" eb="24">
      <t>カ</t>
    </rPh>
    <phoneticPr fontId="2"/>
  </si>
  <si>
    <t>介護職員処遇改善加算(Ⅰ)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2"/>
  </si>
  <si>
    <t>%×</t>
    <phoneticPr fontId="2"/>
  </si>
  <si>
    <t>→土地を賃借する場合は、借地料が該当。</t>
    <rPh sb="1" eb="3">
      <t>トチ</t>
    </rPh>
    <rPh sb="4" eb="6">
      <t>チンシャク</t>
    </rPh>
    <rPh sb="8" eb="10">
      <t>バアイ</t>
    </rPh>
    <rPh sb="12" eb="15">
      <t>シャクチリョウ</t>
    </rPh>
    <rPh sb="16" eb="18">
      <t>ガイトウ</t>
    </rPh>
    <phoneticPr fontId="2"/>
  </si>
  <si>
    <t>〇〇年１月</t>
    <rPh sb="2" eb="3">
      <t>ネン</t>
    </rPh>
    <rPh sb="4" eb="5">
      <t>ガツ</t>
    </rPh>
    <phoneticPr fontId="2"/>
  </si>
  <si>
    <t>（元号）　　年度（開設　　年目）　収入・支出見込計算書</t>
    <rPh sb="1" eb="3">
      <t>ゲンゴウ</t>
    </rPh>
    <rPh sb="6" eb="8">
      <t>ネンド</t>
    </rPh>
    <rPh sb="9" eb="11">
      <t>カイセツ</t>
    </rPh>
    <rPh sb="13" eb="15">
      <t>ネンメ</t>
    </rPh>
    <rPh sb="17" eb="19">
      <t>シュウニュウ</t>
    </rPh>
    <rPh sb="20" eb="22">
      <t>シシュツ</t>
    </rPh>
    <rPh sb="22" eb="24">
      <t>ミコ</t>
    </rPh>
    <rPh sb="24" eb="27">
      <t>ケイサンショ</t>
    </rPh>
    <phoneticPr fontId="2"/>
  </si>
  <si>
    <t>（元号）○○年度（開設１年目）　収入・支出見込計算書</t>
    <rPh sb="1" eb="3">
      <t>ゲンゴウ</t>
    </rPh>
    <rPh sb="6" eb="8">
      <t>ネンド</t>
    </rPh>
    <rPh sb="9" eb="11">
      <t>カイセツ</t>
    </rPh>
    <rPh sb="12" eb="14">
      <t>ネンメ</t>
    </rPh>
    <rPh sb="16" eb="18">
      <t>シュウニュウ</t>
    </rPh>
    <rPh sb="19" eb="21">
      <t>シシュツ</t>
    </rPh>
    <rPh sb="21" eb="23">
      <t>ミコ</t>
    </rPh>
    <rPh sb="23" eb="26">
      <t>ケイサンショ</t>
    </rPh>
    <phoneticPr fontId="2"/>
  </si>
  <si>
    <t>（元号）○○年度（開設２年目）　収入・支出見込計算書</t>
    <rPh sb="1" eb="3">
      <t>ゲンゴウ</t>
    </rPh>
    <rPh sb="6" eb="8">
      <t>ネンド</t>
    </rPh>
    <rPh sb="9" eb="11">
      <t>カイセツ</t>
    </rPh>
    <rPh sb="12" eb="14">
      <t>ネンメ</t>
    </rPh>
    <rPh sb="16" eb="18">
      <t>シュウニュウ</t>
    </rPh>
    <rPh sb="19" eb="21">
      <t>シシュツ</t>
    </rPh>
    <rPh sb="21" eb="23">
      <t>ミコ</t>
    </rPh>
    <rPh sb="23" eb="26">
      <t>ケイサンショ</t>
    </rPh>
    <phoneticPr fontId="2"/>
  </si>
  <si>
    <t>予定時期</t>
    <rPh sb="0" eb="2">
      <t>ヨテイ</t>
    </rPh>
    <rPh sb="2" eb="4">
      <t>ジキ</t>
    </rPh>
    <phoneticPr fontId="2"/>
  </si>
  <si>
    <t>現在４０人、改築（床）後５０人</t>
    <rPh sb="0" eb="2">
      <t>ゲンザイ</t>
    </rPh>
    <rPh sb="4" eb="5">
      <t>ニン</t>
    </rPh>
    <rPh sb="6" eb="8">
      <t>カイチク</t>
    </rPh>
    <rPh sb="9" eb="10">
      <t>ユカ</t>
    </rPh>
    <rPh sb="11" eb="12">
      <t>ゴ</t>
    </rPh>
    <rPh sb="14" eb="15">
      <t>ニン</t>
    </rPh>
    <phoneticPr fontId="2"/>
  </si>
  <si>
    <t>移転改築（床）</t>
    <rPh sb="0" eb="2">
      <t>イテン</t>
    </rPh>
    <rPh sb="2" eb="4">
      <t>カイチク</t>
    </rPh>
    <rPh sb="5" eb="6">
      <t>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</si>
</sst>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81" formatCode="0.0"/>
    <numFmt numFmtId="182" formatCode="#,##0.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0" xfId="0" applyNumberFormat="1" applyBorder="1" applyAlignment="1">
      <alignment horizontal="right" vertical="center"/>
    </xf>
    <xf numFmtId="176" fontId="0" fillId="0" borderId="0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176" fontId="3" fillId="0" borderId="12" xfId="0" applyNumberFormat="1" applyFont="1" applyBorder="1">
      <alignment vertical="center"/>
    </xf>
    <xf numFmtId="0" fontId="3" fillId="0" borderId="0" xfId="0" applyFont="1" applyBorder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12" xfId="0" applyNumberFormat="1" applyBorder="1">
      <alignment vertical="center"/>
    </xf>
    <xf numFmtId="177" fontId="3" fillId="0" borderId="12" xfId="0" applyNumberFormat="1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176" fontId="1" fillId="0" borderId="0" xfId="0" applyNumberFormat="1" applyFont="1" applyBorder="1" applyAlignment="1">
      <alignment vertical="center"/>
    </xf>
    <xf numFmtId="0" fontId="0" fillId="0" borderId="0" xfId="0" applyFill="1" applyBorder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vertical="center"/>
    </xf>
    <xf numFmtId="176" fontId="0" fillId="0" borderId="0" xfId="0" applyNumberFormat="1" applyBorder="1" applyAlignment="1">
      <alignment vertical="center" shrinkToFit="1"/>
    </xf>
    <xf numFmtId="38" fontId="0" fillId="0" borderId="0" xfId="1" applyFont="1" applyBorder="1">
      <alignment vertical="center"/>
    </xf>
    <xf numFmtId="181" fontId="3" fillId="0" borderId="0" xfId="0" applyNumberFormat="1" applyFont="1" applyBorder="1" applyAlignment="1">
      <alignment horizontal="right" vertical="center"/>
    </xf>
    <xf numFmtId="182" fontId="3" fillId="0" borderId="0" xfId="0" applyNumberFormat="1" applyFont="1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0" xfId="0" applyNumberFormat="1" applyFont="1" applyBorder="1" applyAlignment="1">
      <alignment horizontal="right" vertical="center"/>
    </xf>
    <xf numFmtId="176" fontId="0" fillId="0" borderId="2" xfId="0" applyNumberForma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14" xfId="0" applyNumberFormat="1" applyFont="1" applyBorder="1" applyAlignment="1">
      <alignment horizontal="right" vertical="center"/>
    </xf>
    <xf numFmtId="176" fontId="1" fillId="0" borderId="15" xfId="0" applyNumberFormat="1" applyFon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6" fontId="1" fillId="0" borderId="0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66675</xdr:rowOff>
    </xdr:from>
    <xdr:to>
      <xdr:col>16</xdr:col>
      <xdr:colOff>371475</xdr:colOff>
      <xdr:row>3</xdr:row>
      <xdr:rowOff>114300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6181725" y="238125"/>
          <a:ext cx="1228725" cy="561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66675</xdr:rowOff>
    </xdr:from>
    <xdr:to>
      <xdr:col>16</xdr:col>
      <xdr:colOff>371475</xdr:colOff>
      <xdr:row>3</xdr:row>
      <xdr:rowOff>114300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6181725" y="238125"/>
          <a:ext cx="1228725" cy="561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2100"/>
            </a:lnSpc>
            <a:defRPr sz="1000"/>
          </a:pPr>
          <a:r>
            <a:rPr lang="ja-JP" altLang="en-US" sz="18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4"/>
  <sheetViews>
    <sheetView view="pageBreakPreview" zoomScaleNormal="100" workbookViewId="0">
      <selection activeCell="B1" sqref="B1"/>
    </sheetView>
  </sheetViews>
  <sheetFormatPr defaultRowHeight="13.5"/>
  <cols>
    <col min="1" max="1" width="1.125" customWidth="1"/>
    <col min="2" max="2" width="13.5" customWidth="1"/>
    <col min="3" max="3" width="1.625" customWidth="1"/>
    <col min="4" max="4" width="8" customWidth="1"/>
    <col min="5" max="5" width="6.25" customWidth="1"/>
    <col min="6" max="17" width="5.625" customWidth="1"/>
    <col min="18" max="18" width="0.625" customWidth="1"/>
    <col min="19" max="19" width="0.875" customWidth="1"/>
  </cols>
  <sheetData>
    <row r="1" spans="2:18">
      <c r="B1" t="s">
        <v>56</v>
      </c>
    </row>
    <row r="2" spans="2:18" ht="27" customHeight="1">
      <c r="B2" s="41" t="s">
        <v>63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2:18" ht="13.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3.5" customHeight="1">
      <c r="B4" s="15" t="s">
        <v>4</v>
      </c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18" ht="13.5" customHeight="1">
      <c r="B5" s="15" t="s">
        <v>17</v>
      </c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18" ht="13.5" customHeight="1">
      <c r="B6" s="2" t="s">
        <v>7</v>
      </c>
      <c r="C6" s="3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0"/>
    </row>
    <row r="7" spans="2:18" ht="13.5" customHeight="1">
      <c r="B7" s="2" t="s">
        <v>6</v>
      </c>
      <c r="C7" s="3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20"/>
    </row>
    <row r="8" spans="2:18" ht="13.5" customHeight="1">
      <c r="B8" s="17" t="s">
        <v>5</v>
      </c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4"/>
    </row>
    <row r="9" spans="2:18" s="4" customFormat="1" ht="13.5" customHeight="1">
      <c r="B9" s="16"/>
      <c r="R9" s="11"/>
    </row>
    <row r="10" spans="2:18" ht="13.5" customHeight="1">
      <c r="B10" s="16" t="s">
        <v>0</v>
      </c>
      <c r="C10" s="4" t="s">
        <v>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11"/>
    </row>
    <row r="11" spans="2:18" ht="13.5" customHeight="1">
      <c r="B11" s="21"/>
      <c r="C11" s="4"/>
      <c r="D11" s="4"/>
      <c r="E11" s="10"/>
      <c r="F11" s="4"/>
      <c r="G11" s="4"/>
      <c r="H11" s="4"/>
      <c r="I11" s="22"/>
      <c r="J11" s="4"/>
      <c r="K11" s="4"/>
      <c r="L11" s="4"/>
      <c r="M11" s="28"/>
      <c r="N11" s="28"/>
      <c r="O11" s="28"/>
      <c r="P11" s="10"/>
      <c r="Q11" s="4"/>
      <c r="R11" s="11"/>
    </row>
    <row r="12" spans="2:18" ht="13.5" customHeight="1">
      <c r="B12" s="16"/>
      <c r="C12" s="4"/>
      <c r="D12" s="4"/>
      <c r="E12" s="10"/>
      <c r="F12" s="4"/>
      <c r="G12" s="4"/>
      <c r="H12" s="4"/>
      <c r="I12" s="22"/>
      <c r="J12" s="4"/>
      <c r="K12" s="4"/>
      <c r="L12" s="4"/>
      <c r="M12" s="28"/>
      <c r="N12" s="28"/>
      <c r="O12" s="28"/>
      <c r="P12" s="10"/>
      <c r="Q12" s="4"/>
      <c r="R12" s="11"/>
    </row>
    <row r="13" spans="2:18" ht="13.5" customHeight="1">
      <c r="B13" s="16"/>
      <c r="C13" s="4"/>
      <c r="D13" s="4"/>
      <c r="E13" s="10"/>
      <c r="F13" s="4"/>
      <c r="G13" s="4"/>
      <c r="H13" s="4"/>
      <c r="I13" s="22"/>
      <c r="J13" s="4"/>
      <c r="K13" s="4"/>
      <c r="L13" s="4"/>
      <c r="M13" s="28"/>
      <c r="N13" s="28"/>
      <c r="O13" s="28"/>
      <c r="P13" s="10"/>
      <c r="Q13" s="4"/>
      <c r="R13" s="11"/>
    </row>
    <row r="14" spans="2:18" ht="13.5" customHeight="1">
      <c r="B14" s="16"/>
      <c r="C14" s="4"/>
      <c r="D14" s="4"/>
      <c r="E14" s="10"/>
      <c r="F14" s="4"/>
      <c r="G14" s="4"/>
      <c r="H14" s="4"/>
      <c r="I14" s="22"/>
      <c r="J14" s="4"/>
      <c r="K14" s="4"/>
      <c r="L14" s="4"/>
      <c r="M14" s="28"/>
      <c r="N14" s="28"/>
      <c r="O14" s="28"/>
      <c r="P14" s="10"/>
      <c r="Q14" s="4"/>
      <c r="R14" s="11"/>
    </row>
    <row r="15" spans="2:18" ht="13.5" customHeight="1">
      <c r="B15" s="16"/>
      <c r="C15" s="4"/>
      <c r="D15" s="4"/>
      <c r="E15" s="10"/>
      <c r="F15" s="4"/>
      <c r="G15" s="4"/>
      <c r="H15" s="4"/>
      <c r="I15" s="22"/>
      <c r="J15" s="4"/>
      <c r="K15" s="4"/>
      <c r="L15" s="4"/>
      <c r="M15" s="28"/>
      <c r="N15" s="28"/>
      <c r="O15" s="28"/>
      <c r="P15" s="10"/>
      <c r="Q15" s="4"/>
      <c r="R15" s="11"/>
    </row>
    <row r="16" spans="2:18" ht="13.5" customHeight="1">
      <c r="B16" s="16"/>
      <c r="C16" s="4"/>
      <c r="D16" s="4"/>
      <c r="E16" s="10"/>
      <c r="F16" s="4"/>
      <c r="G16" s="4"/>
      <c r="H16" s="4"/>
      <c r="I16" s="4"/>
      <c r="J16" s="4"/>
      <c r="K16" s="4"/>
      <c r="L16" s="4"/>
      <c r="M16" s="28"/>
      <c r="N16" s="28"/>
      <c r="O16" s="28"/>
      <c r="P16" s="10"/>
      <c r="Q16" s="4"/>
      <c r="R16" s="11"/>
    </row>
    <row r="17" spans="2:18" ht="13.5" customHeight="1">
      <c r="B17" s="16"/>
      <c r="C17" s="8"/>
      <c r="D17" s="4"/>
      <c r="E17" s="10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11"/>
    </row>
    <row r="18" spans="2:18" ht="13.5" customHeight="1">
      <c r="B18" s="16"/>
      <c r="C18" s="8"/>
      <c r="D18" s="4"/>
      <c r="E18" s="10"/>
      <c r="F18" s="4"/>
      <c r="G18" s="4"/>
      <c r="H18" s="4"/>
      <c r="I18" s="22"/>
      <c r="J18" s="4"/>
      <c r="K18" s="4"/>
      <c r="L18" s="4"/>
      <c r="M18" s="28"/>
      <c r="N18" s="28"/>
      <c r="O18" s="28"/>
      <c r="P18" s="10"/>
      <c r="Q18" s="4"/>
      <c r="R18" s="11"/>
    </row>
    <row r="19" spans="2:18" ht="13.5" customHeight="1">
      <c r="B19" s="16"/>
      <c r="C19" s="8" t="s">
        <v>2</v>
      </c>
      <c r="D19" s="4"/>
      <c r="E19" s="10"/>
      <c r="F19" s="4"/>
      <c r="G19" s="4"/>
      <c r="H19" s="4"/>
      <c r="I19" s="22"/>
      <c r="J19" s="4"/>
      <c r="K19" s="4"/>
      <c r="L19" s="4"/>
      <c r="M19" s="28"/>
      <c r="N19" s="28"/>
      <c r="O19" s="28"/>
      <c r="P19" s="10"/>
      <c r="Q19" s="4"/>
      <c r="R19" s="11"/>
    </row>
    <row r="20" spans="2:18" ht="13.5" customHeight="1">
      <c r="B20" s="16"/>
      <c r="C20" s="8"/>
      <c r="D20" s="4"/>
      <c r="E20" s="4"/>
      <c r="F20" s="4"/>
      <c r="G20" s="4"/>
      <c r="H20" s="4"/>
      <c r="I20" s="4"/>
      <c r="J20" s="4"/>
      <c r="K20" s="4"/>
      <c r="L20" s="4"/>
      <c r="M20" s="28"/>
      <c r="N20" s="35"/>
      <c r="O20" s="35"/>
      <c r="P20" s="10"/>
      <c r="Q20" s="4"/>
      <c r="R20" s="11"/>
    </row>
    <row r="21" spans="2:18" ht="13.5" customHeight="1">
      <c r="B21" s="16"/>
      <c r="C21" s="8"/>
      <c r="D21" s="4"/>
      <c r="E21" s="4"/>
      <c r="F21" s="4"/>
      <c r="G21" s="4"/>
      <c r="H21" s="4"/>
      <c r="I21" s="4"/>
      <c r="J21" s="4"/>
      <c r="K21" s="4"/>
      <c r="L21" s="4"/>
      <c r="M21" s="9"/>
      <c r="N21" s="18"/>
      <c r="O21" s="18"/>
      <c r="P21" s="10"/>
      <c r="Q21" s="4"/>
      <c r="R21" s="11"/>
    </row>
    <row r="22" spans="2:18" ht="13.5" customHeight="1">
      <c r="B22" s="1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1"/>
    </row>
    <row r="23" spans="2:18" ht="13.5" customHeight="1">
      <c r="B23" s="16"/>
      <c r="C23" s="4"/>
      <c r="D23" s="4"/>
      <c r="E23" s="26"/>
      <c r="F23" s="26"/>
      <c r="G23" s="26"/>
      <c r="H23" s="26"/>
      <c r="I23" s="26"/>
      <c r="J23" s="26"/>
      <c r="K23" s="26"/>
      <c r="L23" s="26"/>
      <c r="M23" s="27"/>
      <c r="N23" s="26"/>
      <c r="O23" s="26"/>
      <c r="P23" s="26"/>
      <c r="Q23" s="26"/>
      <c r="R23" s="11"/>
    </row>
    <row r="24" spans="2:18" ht="13.5" customHeight="1">
      <c r="B24" s="16"/>
      <c r="C24" s="4"/>
      <c r="D24" s="4"/>
      <c r="E24" s="4"/>
      <c r="F24" s="4"/>
      <c r="G24" s="4"/>
      <c r="H24" s="4"/>
      <c r="I24" s="4"/>
      <c r="J24" s="4"/>
      <c r="K24" s="4"/>
      <c r="L24" s="4"/>
      <c r="M24" s="27"/>
      <c r="N24" s="4"/>
      <c r="O24" s="4"/>
      <c r="P24" s="4"/>
      <c r="Q24" s="22"/>
      <c r="R24" s="11"/>
    </row>
    <row r="25" spans="2:18" ht="13.5" customHeight="1">
      <c r="B25" s="16"/>
      <c r="C25" s="4"/>
      <c r="D25" s="4"/>
      <c r="E25" s="4"/>
      <c r="F25" s="4"/>
      <c r="G25" s="4"/>
      <c r="H25" s="4"/>
      <c r="I25" s="4"/>
      <c r="J25" s="4"/>
      <c r="K25" s="4"/>
      <c r="L25" s="4"/>
      <c r="M25" s="27"/>
      <c r="N25" s="4"/>
      <c r="O25" s="4"/>
      <c r="P25" s="4"/>
      <c r="Q25" s="22"/>
      <c r="R25" s="11"/>
    </row>
    <row r="26" spans="2:18" ht="13.5" customHeight="1">
      <c r="B26" s="16"/>
      <c r="C26" s="4"/>
      <c r="D26" s="4"/>
      <c r="E26" s="4"/>
      <c r="F26" s="4"/>
      <c r="G26" s="4"/>
      <c r="H26" s="4"/>
      <c r="I26" s="4"/>
      <c r="J26" s="4"/>
      <c r="K26" s="4"/>
      <c r="L26" s="4"/>
      <c r="M26" s="27"/>
      <c r="N26" s="4"/>
      <c r="O26" s="4"/>
      <c r="P26" s="4"/>
      <c r="Q26" s="22"/>
      <c r="R26" s="11"/>
    </row>
    <row r="27" spans="2:18" ht="13.5" customHeight="1">
      <c r="B27" s="16"/>
      <c r="C27" s="4"/>
      <c r="D27" s="4"/>
      <c r="E27" s="4"/>
      <c r="F27" s="4"/>
      <c r="G27" s="4"/>
      <c r="H27" s="4"/>
      <c r="I27" s="4"/>
      <c r="J27" s="4"/>
      <c r="K27" s="4"/>
      <c r="L27" s="4"/>
      <c r="M27" s="27"/>
      <c r="N27" s="4"/>
      <c r="O27" s="4"/>
      <c r="P27" s="4"/>
      <c r="Q27" s="22"/>
      <c r="R27" s="11"/>
    </row>
    <row r="28" spans="2:18" ht="13.5" customHeight="1">
      <c r="B28" s="16"/>
      <c r="C28" s="4"/>
      <c r="D28" s="4"/>
      <c r="E28" s="4"/>
      <c r="F28" s="4"/>
      <c r="G28" s="4"/>
      <c r="H28" s="4"/>
      <c r="I28" s="4"/>
      <c r="J28" s="4"/>
      <c r="K28" s="4"/>
      <c r="L28" s="4"/>
      <c r="M28" s="27"/>
      <c r="N28" s="4"/>
      <c r="O28" s="4"/>
      <c r="P28" s="4"/>
      <c r="Q28" s="22"/>
      <c r="R28" s="11"/>
    </row>
    <row r="29" spans="2:18" ht="13.5" customHeight="1">
      <c r="B29" s="16"/>
      <c r="C29" s="8" t="s">
        <v>3</v>
      </c>
      <c r="D29" s="4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11"/>
    </row>
    <row r="30" spans="2:18" ht="13.5" customHeight="1">
      <c r="B30" s="16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11"/>
    </row>
    <row r="31" spans="2:18" ht="13.5" customHeight="1">
      <c r="B31" s="16"/>
      <c r="C31" s="8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11"/>
    </row>
    <row r="32" spans="2:18" ht="13.5" customHeight="1">
      <c r="B32" s="16"/>
      <c r="C32" s="8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11"/>
    </row>
    <row r="33" spans="2:18" ht="13.5" customHeight="1">
      <c r="B33" s="16"/>
      <c r="C33" s="8"/>
      <c r="D33" s="4"/>
      <c r="E33" s="4"/>
      <c r="F33" s="4"/>
      <c r="G33" s="4"/>
      <c r="H33" s="4"/>
      <c r="I33" s="4"/>
      <c r="J33" s="4"/>
      <c r="K33" s="4"/>
      <c r="L33" s="4"/>
      <c r="M33" s="23"/>
      <c r="N33" s="27"/>
      <c r="O33" s="27"/>
      <c r="P33" s="4"/>
      <c r="Q33" s="4"/>
      <c r="R33" s="11"/>
    </row>
    <row r="34" spans="2:18" ht="13.5" customHeight="1">
      <c r="B34" s="17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4"/>
    </row>
    <row r="35" spans="2:18" ht="13.5" customHeight="1">
      <c r="B35" s="15"/>
      <c r="C35" s="5" t="s">
        <v>9</v>
      </c>
      <c r="D35" s="6"/>
      <c r="E35" s="6" t="s">
        <v>55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</row>
    <row r="36" spans="2:18" ht="13.5" customHeight="1">
      <c r="B36" s="16" t="s">
        <v>8</v>
      </c>
      <c r="C36" s="8"/>
      <c r="D36" s="4"/>
      <c r="E36" s="23"/>
      <c r="F36" s="40"/>
      <c r="G36" s="40"/>
      <c r="H36" s="4"/>
      <c r="I36" s="4"/>
      <c r="J36" s="4"/>
      <c r="K36" s="4"/>
      <c r="L36" s="4"/>
      <c r="M36" s="28"/>
      <c r="N36" s="28"/>
      <c r="O36" s="28"/>
      <c r="P36" s="4"/>
      <c r="Q36" s="4"/>
      <c r="R36" s="11"/>
    </row>
    <row r="37" spans="2:18" ht="13.5" customHeight="1">
      <c r="B37" s="24"/>
      <c r="C37" s="8"/>
      <c r="D37" s="4"/>
      <c r="E37" s="9"/>
      <c r="F37" s="9"/>
      <c r="G37" s="9"/>
      <c r="H37" s="4"/>
      <c r="I37" s="4"/>
      <c r="J37" s="4"/>
      <c r="K37" s="4"/>
      <c r="L37" s="4"/>
      <c r="M37" s="29"/>
      <c r="N37" s="29"/>
      <c r="O37" s="29"/>
      <c r="P37" s="4"/>
      <c r="Q37" s="4"/>
      <c r="R37" s="11"/>
    </row>
    <row r="38" spans="2:18" ht="13.5" customHeight="1">
      <c r="B38" s="16"/>
      <c r="C38" s="8"/>
      <c r="D38" s="4"/>
      <c r="E38" s="9"/>
      <c r="F38" s="40"/>
      <c r="G38" s="40"/>
      <c r="H38" s="4"/>
      <c r="I38" s="4"/>
      <c r="J38" s="4"/>
      <c r="K38" s="4"/>
      <c r="L38" s="4"/>
      <c r="M38" s="28"/>
      <c r="N38" s="28"/>
      <c r="O38" s="28"/>
      <c r="P38" s="4"/>
      <c r="Q38" s="4"/>
      <c r="R38" s="11"/>
    </row>
    <row r="39" spans="2:18" ht="13.5" customHeight="1">
      <c r="B39" s="16"/>
      <c r="C39" s="8"/>
      <c r="D39" s="4"/>
      <c r="E39" s="9"/>
      <c r="F39" s="9"/>
      <c r="G39" s="9"/>
      <c r="H39" s="4"/>
      <c r="I39" s="4"/>
      <c r="J39" s="4"/>
      <c r="K39" s="4"/>
      <c r="L39" s="4"/>
      <c r="M39" s="28"/>
      <c r="N39" s="28"/>
      <c r="O39" s="28"/>
      <c r="P39" s="4"/>
      <c r="Q39" s="4"/>
      <c r="R39" s="11"/>
    </row>
    <row r="40" spans="2:18" ht="13.5" customHeight="1">
      <c r="B40" s="21"/>
      <c r="C40" s="8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11"/>
    </row>
    <row r="41" spans="2:18" ht="13.5" customHeight="1">
      <c r="B41" s="16"/>
      <c r="C41" s="8" t="s">
        <v>10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11"/>
    </row>
    <row r="42" spans="2:18" ht="13.5" customHeight="1">
      <c r="B42" s="16"/>
      <c r="C42" s="8"/>
      <c r="D42" s="4"/>
      <c r="E42" s="23"/>
      <c r="F42" s="23"/>
      <c r="G42" s="23"/>
      <c r="H42" s="4"/>
      <c r="I42" s="4"/>
      <c r="J42" s="4"/>
      <c r="K42" s="4"/>
      <c r="L42" s="4"/>
      <c r="M42" s="28"/>
      <c r="N42" s="28"/>
      <c r="O42" s="28"/>
      <c r="P42" s="4"/>
      <c r="Q42" s="4"/>
      <c r="R42" s="11"/>
    </row>
    <row r="43" spans="2:18" ht="13.5" customHeight="1">
      <c r="B43" s="16"/>
      <c r="C43" s="8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11"/>
    </row>
    <row r="44" spans="2:18" ht="13.5" customHeight="1">
      <c r="B44" s="16"/>
      <c r="C44" s="8" t="s">
        <v>14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11"/>
    </row>
    <row r="45" spans="2:18" ht="13.5" customHeight="1">
      <c r="B45" s="16"/>
      <c r="C45" s="8"/>
      <c r="D45" s="4"/>
      <c r="E45" s="4"/>
      <c r="F45" s="4"/>
      <c r="G45" s="4"/>
      <c r="H45" s="4"/>
      <c r="I45" s="4"/>
      <c r="J45" s="4"/>
      <c r="K45" s="4"/>
      <c r="L45" s="4"/>
      <c r="M45" s="28"/>
      <c r="N45" s="28"/>
      <c r="O45" s="28"/>
      <c r="P45" s="10"/>
      <c r="Q45" s="4"/>
      <c r="R45" s="11"/>
    </row>
    <row r="46" spans="2:18" ht="13.5" customHeight="1">
      <c r="B46" s="16"/>
      <c r="C46" s="8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11"/>
    </row>
    <row r="47" spans="2:18" ht="13.5" customHeight="1">
      <c r="B47" s="16"/>
      <c r="C47" s="8" t="s">
        <v>15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11"/>
    </row>
    <row r="48" spans="2:18" ht="13.5" customHeight="1">
      <c r="B48" s="16"/>
      <c r="C48" s="8"/>
      <c r="D48" s="4"/>
      <c r="E48" s="40"/>
      <c r="F48" s="40"/>
      <c r="G48" s="40"/>
      <c r="H48" s="4"/>
      <c r="I48" s="4"/>
      <c r="J48" s="4"/>
      <c r="K48" s="4"/>
      <c r="L48" s="4"/>
      <c r="M48" s="28"/>
      <c r="N48" s="28"/>
      <c r="O48" s="28"/>
      <c r="P48" s="4"/>
      <c r="Q48" s="4"/>
      <c r="R48" s="11"/>
    </row>
    <row r="49" spans="2:21" ht="13.5" customHeight="1">
      <c r="B49" s="16"/>
      <c r="C49" s="8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11"/>
    </row>
    <row r="50" spans="2:21" ht="13.5" customHeight="1">
      <c r="B50" s="16"/>
      <c r="C50" s="8" t="s">
        <v>12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11"/>
    </row>
    <row r="51" spans="2:21" ht="13.5" customHeight="1">
      <c r="B51" s="16"/>
      <c r="C51" s="8"/>
      <c r="D51" s="4"/>
      <c r="E51" s="4"/>
      <c r="F51" s="4"/>
      <c r="G51" s="4"/>
      <c r="H51" s="4"/>
      <c r="I51" s="4"/>
      <c r="J51" s="4"/>
      <c r="K51" s="4"/>
      <c r="L51" s="4"/>
      <c r="M51" s="29"/>
      <c r="N51" s="29"/>
      <c r="O51" s="29"/>
      <c r="P51" s="4"/>
      <c r="Q51" s="4"/>
      <c r="R51" s="11"/>
    </row>
    <row r="52" spans="2:21" ht="13.5" customHeight="1">
      <c r="B52" s="16"/>
      <c r="C52" s="8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11"/>
    </row>
    <row r="53" spans="2:21" ht="13.5" customHeight="1">
      <c r="B53" s="16"/>
      <c r="C53" s="8" t="s">
        <v>13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11"/>
    </row>
    <row r="54" spans="2:21" ht="13.5" customHeight="1">
      <c r="B54" s="16"/>
      <c r="C54" s="8"/>
      <c r="D54" s="4"/>
      <c r="E54" s="4"/>
      <c r="F54" s="4"/>
      <c r="G54" s="4"/>
      <c r="H54" s="4"/>
      <c r="I54" s="4"/>
      <c r="J54" s="4"/>
      <c r="K54" s="4"/>
      <c r="L54" s="4"/>
      <c r="M54" s="23"/>
      <c r="N54" s="23"/>
      <c r="O54" s="23"/>
      <c r="P54" s="4"/>
      <c r="Q54" s="4"/>
      <c r="R54" s="11"/>
    </row>
    <row r="55" spans="2:21" ht="13.5" customHeight="1">
      <c r="B55" s="16"/>
      <c r="C55" s="8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11"/>
    </row>
    <row r="56" spans="2:21" ht="13.5" customHeight="1">
      <c r="B56" s="16"/>
      <c r="C56" s="8" t="s">
        <v>11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11"/>
    </row>
    <row r="57" spans="2:21" ht="13.5" customHeight="1">
      <c r="B57" s="16"/>
      <c r="C57" s="8"/>
      <c r="D57" s="4"/>
      <c r="E57" s="4"/>
      <c r="F57" s="4"/>
      <c r="G57" s="4"/>
      <c r="H57" s="4"/>
      <c r="I57" s="4"/>
      <c r="J57" s="4"/>
      <c r="K57" s="4"/>
      <c r="L57" s="4"/>
      <c r="M57" s="23"/>
      <c r="N57" s="23"/>
      <c r="O57" s="23"/>
      <c r="P57" s="4"/>
      <c r="Q57" s="4"/>
      <c r="R57" s="11"/>
      <c r="U57" t="s">
        <v>61</v>
      </c>
    </row>
    <row r="58" spans="2:21" ht="13.5" customHeight="1">
      <c r="B58" s="17"/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</row>
    <row r="59" spans="2:21" ht="13.5" customHeight="1">
      <c r="B59" s="15" t="s">
        <v>16</v>
      </c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7"/>
    </row>
    <row r="60" spans="2:21" ht="13.5" customHeight="1">
      <c r="B60" s="25"/>
      <c r="C60" s="8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11"/>
    </row>
    <row r="61" spans="2:21" ht="13.5" customHeight="1">
      <c r="B61" s="17"/>
      <c r="C61" s="12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</row>
    <row r="62" spans="2:21" ht="13.5" customHeight="1">
      <c r="B62" t="s">
        <v>58</v>
      </c>
    </row>
    <row r="63" spans="2:21" ht="13.5" customHeight="1">
      <c r="B63" t="s">
        <v>57</v>
      </c>
    </row>
    <row r="64" spans="2:21" ht="13.5" customHeight="1"/>
  </sheetData>
  <mergeCells count="4">
    <mergeCell ref="E48:G48"/>
    <mergeCell ref="F36:G36"/>
    <mergeCell ref="F38:G38"/>
    <mergeCell ref="B2:R2"/>
  </mergeCells>
  <phoneticPr fontId="2"/>
  <pageMargins left="0.43307086614173229" right="0.15748031496062992" top="0.59055118110236227" bottom="0.39370078740157483" header="0.39370078740157483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3"/>
  <sheetViews>
    <sheetView tabSelected="1" view="pageBreakPreview" zoomScaleNormal="100" zoomScaleSheetLayoutView="100" workbookViewId="0"/>
  </sheetViews>
  <sheetFormatPr defaultRowHeight="13.5"/>
  <cols>
    <col min="1" max="1" width="1.125" customWidth="1"/>
    <col min="2" max="2" width="13.5" customWidth="1"/>
    <col min="3" max="3" width="1.625" customWidth="1"/>
    <col min="4" max="4" width="8" customWidth="1"/>
    <col min="5" max="5" width="6.25" customWidth="1"/>
    <col min="6" max="17" width="5.625" customWidth="1"/>
    <col min="18" max="18" width="0.625" customWidth="1"/>
    <col min="19" max="19" width="0.875" customWidth="1"/>
  </cols>
  <sheetData>
    <row r="1" spans="2:18">
      <c r="B1" t="s">
        <v>56</v>
      </c>
    </row>
    <row r="2" spans="2:18" ht="27" customHeight="1">
      <c r="B2" s="41" t="s">
        <v>64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2:18" ht="13.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3.5" customHeight="1">
      <c r="B4" s="15" t="s">
        <v>4</v>
      </c>
      <c r="C4" s="5" t="s">
        <v>18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18" ht="13.5" customHeight="1">
      <c r="B5" s="15" t="s">
        <v>17</v>
      </c>
      <c r="C5" s="5" t="s">
        <v>19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18" ht="13.5" customHeight="1">
      <c r="B6" s="2" t="s">
        <v>7</v>
      </c>
      <c r="C6" s="3" t="s">
        <v>68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0"/>
    </row>
    <row r="7" spans="2:18" ht="13.5" customHeight="1">
      <c r="B7" s="2" t="s">
        <v>6</v>
      </c>
      <c r="C7" s="3" t="s">
        <v>67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20"/>
    </row>
    <row r="8" spans="2:18" ht="13.5" customHeight="1">
      <c r="B8" s="17" t="s">
        <v>66</v>
      </c>
      <c r="C8" s="12" t="s">
        <v>62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4"/>
    </row>
    <row r="9" spans="2:18" s="4" customFormat="1" ht="13.5" customHeight="1">
      <c r="B9" s="16"/>
      <c r="R9" s="11"/>
    </row>
    <row r="10" spans="2:18" ht="13.5" customHeight="1">
      <c r="B10" s="16" t="s">
        <v>0</v>
      </c>
      <c r="C10" s="4" t="s">
        <v>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11"/>
    </row>
    <row r="11" spans="2:18" ht="13.5" customHeight="1">
      <c r="B11" s="21">
        <f>M17+M21+M33</f>
        <v>188984767.68000001</v>
      </c>
      <c r="C11" s="4"/>
      <c r="D11" s="4" t="s">
        <v>20</v>
      </c>
      <c r="E11" s="10">
        <v>670</v>
      </c>
      <c r="F11" s="4" t="s">
        <v>21</v>
      </c>
      <c r="G11" s="4">
        <v>10</v>
      </c>
      <c r="H11" s="4" t="s">
        <v>22</v>
      </c>
      <c r="I11" s="22">
        <f>Q25</f>
        <v>0</v>
      </c>
      <c r="J11" s="4" t="s">
        <v>23</v>
      </c>
      <c r="K11" s="4">
        <v>30.4</v>
      </c>
      <c r="L11" s="4" t="s">
        <v>24</v>
      </c>
      <c r="M11" s="45">
        <f>E11*G11*I11*K11</f>
        <v>0</v>
      </c>
      <c r="N11" s="45"/>
      <c r="O11" s="45"/>
      <c r="P11" s="10" t="s">
        <v>25</v>
      </c>
      <c r="Q11" s="4"/>
      <c r="R11" s="11"/>
    </row>
    <row r="12" spans="2:18" ht="13.5" customHeight="1">
      <c r="B12" s="16"/>
      <c r="C12" s="4"/>
      <c r="D12" s="4" t="s">
        <v>26</v>
      </c>
      <c r="E12" s="10">
        <v>740</v>
      </c>
      <c r="F12" s="4" t="s">
        <v>21</v>
      </c>
      <c r="G12" s="4">
        <v>10</v>
      </c>
      <c r="H12" s="4" t="s">
        <v>22</v>
      </c>
      <c r="I12" s="22">
        <f>Q26</f>
        <v>0</v>
      </c>
      <c r="J12" s="4" t="s">
        <v>23</v>
      </c>
      <c r="K12" s="4">
        <v>30.4</v>
      </c>
      <c r="L12" s="4" t="s">
        <v>24</v>
      </c>
      <c r="M12" s="45">
        <f>E12*G12*I12*K12</f>
        <v>0</v>
      </c>
      <c r="N12" s="45"/>
      <c r="O12" s="45"/>
      <c r="P12" s="10" t="s">
        <v>25</v>
      </c>
      <c r="Q12" s="4"/>
      <c r="R12" s="11"/>
    </row>
    <row r="13" spans="2:18" ht="13.5" customHeight="1">
      <c r="B13" s="16"/>
      <c r="C13" s="4"/>
      <c r="D13" s="4" t="s">
        <v>27</v>
      </c>
      <c r="E13" s="10">
        <v>815</v>
      </c>
      <c r="F13" s="4" t="s">
        <v>21</v>
      </c>
      <c r="G13" s="4">
        <v>10</v>
      </c>
      <c r="H13" s="4" t="s">
        <v>22</v>
      </c>
      <c r="I13" s="22">
        <f>Q27</f>
        <v>153</v>
      </c>
      <c r="J13" s="4" t="s">
        <v>23</v>
      </c>
      <c r="K13" s="4">
        <v>30.4</v>
      </c>
      <c r="L13" s="4" t="s">
        <v>24</v>
      </c>
      <c r="M13" s="45">
        <f>E13*G13*I13*K13</f>
        <v>37907280</v>
      </c>
      <c r="N13" s="45"/>
      <c r="O13" s="45"/>
      <c r="P13" s="10" t="s">
        <v>25</v>
      </c>
      <c r="Q13" s="4"/>
      <c r="R13" s="11"/>
    </row>
    <row r="14" spans="2:18" ht="13.5" customHeight="1">
      <c r="B14" s="16"/>
      <c r="C14" s="4"/>
      <c r="D14" s="4" t="s">
        <v>28</v>
      </c>
      <c r="E14" s="10">
        <v>886</v>
      </c>
      <c r="F14" s="4" t="s">
        <v>21</v>
      </c>
      <c r="G14" s="4">
        <v>10</v>
      </c>
      <c r="H14" s="4" t="s">
        <v>22</v>
      </c>
      <c r="I14" s="22">
        <f>Q28</f>
        <v>153</v>
      </c>
      <c r="J14" s="4" t="s">
        <v>23</v>
      </c>
      <c r="K14" s="4">
        <v>30.4</v>
      </c>
      <c r="L14" s="4" t="s">
        <v>24</v>
      </c>
      <c r="M14" s="45">
        <f>E14*G14*I14*K14</f>
        <v>41209632</v>
      </c>
      <c r="N14" s="45"/>
      <c r="O14" s="45"/>
      <c r="P14" s="10" t="s">
        <v>25</v>
      </c>
      <c r="Q14" s="4"/>
      <c r="R14" s="11"/>
    </row>
    <row r="15" spans="2:18" ht="13.5" customHeight="1">
      <c r="B15" s="16"/>
      <c r="C15" s="4"/>
      <c r="D15" s="4" t="s">
        <v>29</v>
      </c>
      <c r="E15" s="10">
        <v>955</v>
      </c>
      <c r="F15" s="4" t="s">
        <v>21</v>
      </c>
      <c r="G15" s="4">
        <v>10</v>
      </c>
      <c r="H15" s="4" t="s">
        <v>22</v>
      </c>
      <c r="I15" s="22">
        <f>Q29</f>
        <v>153</v>
      </c>
      <c r="J15" s="4" t="s">
        <v>23</v>
      </c>
      <c r="K15" s="4">
        <v>30.4</v>
      </c>
      <c r="L15" s="4" t="s">
        <v>24</v>
      </c>
      <c r="M15" s="45">
        <f>E15*G15*I15*K15</f>
        <v>44418960</v>
      </c>
      <c r="N15" s="45"/>
      <c r="O15" s="45"/>
      <c r="P15" s="10" t="s">
        <v>25</v>
      </c>
      <c r="Q15" s="4"/>
      <c r="R15" s="11"/>
    </row>
    <row r="16" spans="2:18" ht="13.5" customHeight="1">
      <c r="B16" s="16"/>
      <c r="C16" s="4"/>
      <c r="D16" s="30" t="s">
        <v>59</v>
      </c>
      <c r="E16" s="36">
        <f>(E11*I11)+(E12*I12)+(E13*I13)+(E14*I14)+(E15*I15)</f>
        <v>406368</v>
      </c>
      <c r="F16" s="4" t="s">
        <v>21</v>
      </c>
      <c r="G16" s="31">
        <v>10</v>
      </c>
      <c r="H16" s="4" t="s">
        <v>22</v>
      </c>
      <c r="I16" s="38">
        <v>14</v>
      </c>
      <c r="J16" s="4" t="s">
        <v>60</v>
      </c>
      <c r="K16" s="4">
        <v>30.4</v>
      </c>
      <c r="L16" s="4" t="s">
        <v>24</v>
      </c>
      <c r="M16" s="45">
        <f>E16*G16*I16*0.01*K16</f>
        <v>17295022.080000002</v>
      </c>
      <c r="N16" s="45"/>
      <c r="O16" s="45"/>
      <c r="P16" s="10" t="s">
        <v>25</v>
      </c>
      <c r="Q16" s="4"/>
      <c r="R16" s="11"/>
    </row>
    <row r="17" spans="2:18" ht="13.5" customHeight="1">
      <c r="B17" s="16"/>
      <c r="C17" s="4"/>
      <c r="D17" s="4"/>
      <c r="E17" s="10"/>
      <c r="F17" s="4"/>
      <c r="G17" s="4"/>
      <c r="H17" s="4"/>
      <c r="I17" s="4"/>
      <c r="J17" s="4"/>
      <c r="K17" s="4"/>
      <c r="L17" s="4" t="s">
        <v>30</v>
      </c>
      <c r="M17" s="42">
        <f>SUM(M11:M16)</f>
        <v>140830894.08000001</v>
      </c>
      <c r="N17" s="43"/>
      <c r="O17" s="44"/>
      <c r="P17" s="10" t="s">
        <v>25</v>
      </c>
      <c r="Q17" s="4"/>
      <c r="R17" s="11"/>
    </row>
    <row r="18" spans="2:18" ht="13.5" customHeight="1">
      <c r="B18" s="16"/>
      <c r="C18" s="8" t="s">
        <v>53</v>
      </c>
      <c r="D18" s="4"/>
      <c r="E18" s="10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11"/>
    </row>
    <row r="19" spans="2:18" ht="13.5" customHeight="1">
      <c r="B19" s="16"/>
      <c r="C19" s="8"/>
      <c r="D19" s="4" t="s">
        <v>31</v>
      </c>
      <c r="E19" s="10">
        <v>1445</v>
      </c>
      <c r="F19" s="4" t="s">
        <v>54</v>
      </c>
      <c r="G19" s="4"/>
      <c r="H19" s="4"/>
      <c r="I19" s="22">
        <f>Q30</f>
        <v>459</v>
      </c>
      <c r="J19" s="4" t="s">
        <v>23</v>
      </c>
      <c r="K19" s="4">
        <v>30.4</v>
      </c>
      <c r="L19" s="4" t="s">
        <v>24</v>
      </c>
      <c r="M19" s="45">
        <f>E19*I19*K19</f>
        <v>20162952</v>
      </c>
      <c r="N19" s="45"/>
      <c r="O19" s="45"/>
      <c r="P19" s="10" t="s">
        <v>25</v>
      </c>
      <c r="Q19" s="4"/>
      <c r="R19" s="11"/>
    </row>
    <row r="20" spans="2:18" ht="13.5" customHeight="1">
      <c r="B20" s="16"/>
      <c r="C20" s="8"/>
      <c r="D20" s="4" t="s">
        <v>33</v>
      </c>
      <c r="E20" s="10">
        <v>2006</v>
      </c>
      <c r="F20" s="4" t="s">
        <v>32</v>
      </c>
      <c r="G20" s="4"/>
      <c r="H20" s="4"/>
      <c r="I20" s="22">
        <f>Q30</f>
        <v>459</v>
      </c>
      <c r="J20" s="4" t="s">
        <v>23</v>
      </c>
      <c r="K20" s="4">
        <v>30.4</v>
      </c>
      <c r="L20" s="4" t="s">
        <v>24</v>
      </c>
      <c r="M20" s="45">
        <f>E20*I20*K20</f>
        <v>27990921.599999998</v>
      </c>
      <c r="N20" s="45"/>
      <c r="O20" s="45"/>
      <c r="P20" s="10" t="s">
        <v>25</v>
      </c>
      <c r="Q20" s="4"/>
      <c r="R20" s="11"/>
    </row>
    <row r="21" spans="2:18" ht="13.5" customHeight="1">
      <c r="B21" s="16"/>
      <c r="C21" s="8"/>
      <c r="D21" s="4"/>
      <c r="E21" s="4"/>
      <c r="F21" s="4"/>
      <c r="G21" s="4"/>
      <c r="H21" s="4"/>
      <c r="I21" s="4"/>
      <c r="J21" s="4"/>
      <c r="K21" s="4"/>
      <c r="L21" s="4" t="s">
        <v>30</v>
      </c>
      <c r="M21" s="42">
        <f>SUM(M19:O20)</f>
        <v>48153873.599999994</v>
      </c>
      <c r="N21" s="49"/>
      <c r="O21" s="50"/>
      <c r="P21" s="10" t="s">
        <v>25</v>
      </c>
      <c r="Q21" s="4"/>
      <c r="R21" s="11"/>
    </row>
    <row r="22" spans="2:18" ht="13.5" customHeight="1">
      <c r="B22" s="16"/>
      <c r="C22" s="4"/>
      <c r="D22" s="4"/>
      <c r="E22" s="4"/>
      <c r="F22" s="4"/>
      <c r="G22" s="4"/>
      <c r="H22" s="4"/>
      <c r="I22" s="4"/>
      <c r="J22" s="4"/>
      <c r="K22" s="4"/>
      <c r="L22" s="4"/>
      <c r="M22" s="9"/>
      <c r="N22" s="18"/>
      <c r="O22" s="18"/>
      <c r="P22" s="10"/>
      <c r="Q22" s="4"/>
      <c r="R22" s="11"/>
    </row>
    <row r="23" spans="2:18" ht="13.5" customHeight="1">
      <c r="B23" s="16"/>
      <c r="C23" s="4"/>
      <c r="D23" s="4" t="s">
        <v>34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11"/>
    </row>
    <row r="24" spans="2:18" ht="13.5" customHeight="1">
      <c r="B24" s="16"/>
      <c r="C24" s="4"/>
      <c r="D24" s="2"/>
      <c r="E24" s="32" t="s">
        <v>35</v>
      </c>
      <c r="F24" s="32" t="s">
        <v>36</v>
      </c>
      <c r="G24" s="32" t="s">
        <v>37</v>
      </c>
      <c r="H24" s="32" t="s">
        <v>38</v>
      </c>
      <c r="I24" s="32" t="s">
        <v>39</v>
      </c>
      <c r="J24" s="32" t="s">
        <v>40</v>
      </c>
      <c r="K24" s="32" t="s">
        <v>41</v>
      </c>
      <c r="L24" s="32" t="s">
        <v>42</v>
      </c>
      <c r="M24" s="33" t="s">
        <v>43</v>
      </c>
      <c r="N24" s="32" t="s">
        <v>44</v>
      </c>
      <c r="O24" s="32" t="s">
        <v>45</v>
      </c>
      <c r="P24" s="32" t="s">
        <v>46</v>
      </c>
      <c r="Q24" s="32" t="s">
        <v>30</v>
      </c>
      <c r="R24" s="11"/>
    </row>
    <row r="25" spans="2:18" ht="13.5" customHeight="1">
      <c r="B25" s="16"/>
      <c r="C25" s="4"/>
      <c r="D25" s="2" t="s">
        <v>20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33">
        <v>0</v>
      </c>
      <c r="N25" s="2">
        <v>0</v>
      </c>
      <c r="O25" s="2">
        <v>0</v>
      </c>
      <c r="P25" s="2">
        <v>0</v>
      </c>
      <c r="Q25" s="34">
        <f t="shared" ref="Q25:Q30" si="0">SUM(E25:P25)</f>
        <v>0</v>
      </c>
      <c r="R25" s="11"/>
    </row>
    <row r="26" spans="2:18" ht="13.5" customHeight="1">
      <c r="B26" s="16"/>
      <c r="C26" s="4"/>
      <c r="D26" s="2" t="s">
        <v>26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33">
        <v>0</v>
      </c>
      <c r="N26" s="2">
        <v>0</v>
      </c>
      <c r="O26" s="2">
        <v>0</v>
      </c>
      <c r="P26" s="2">
        <v>0</v>
      </c>
      <c r="Q26" s="34">
        <f t="shared" si="0"/>
        <v>0</v>
      </c>
      <c r="R26" s="11"/>
    </row>
    <row r="27" spans="2:18" ht="13.5" customHeight="1">
      <c r="B27" s="16"/>
      <c r="C27" s="4"/>
      <c r="D27" s="2" t="s">
        <v>27</v>
      </c>
      <c r="E27" s="2">
        <v>12</v>
      </c>
      <c r="F27" s="2">
        <v>12</v>
      </c>
      <c r="G27" s="2">
        <v>12</v>
      </c>
      <c r="H27" s="2">
        <v>12</v>
      </c>
      <c r="I27" s="2">
        <v>12</v>
      </c>
      <c r="J27" s="2">
        <v>12</v>
      </c>
      <c r="K27" s="2">
        <v>12</v>
      </c>
      <c r="L27" s="2">
        <v>12</v>
      </c>
      <c r="M27" s="2">
        <v>12</v>
      </c>
      <c r="N27" s="2">
        <v>15</v>
      </c>
      <c r="O27" s="2">
        <v>15</v>
      </c>
      <c r="P27" s="2">
        <v>15</v>
      </c>
      <c r="Q27" s="34">
        <f t="shared" si="0"/>
        <v>153</v>
      </c>
      <c r="R27" s="11"/>
    </row>
    <row r="28" spans="2:18" ht="13.5" customHeight="1">
      <c r="B28" s="16"/>
      <c r="C28" s="4"/>
      <c r="D28" s="2" t="s">
        <v>28</v>
      </c>
      <c r="E28" s="2">
        <v>12</v>
      </c>
      <c r="F28" s="2">
        <v>12</v>
      </c>
      <c r="G28" s="2">
        <v>12</v>
      </c>
      <c r="H28" s="2">
        <v>12</v>
      </c>
      <c r="I28" s="2">
        <v>12</v>
      </c>
      <c r="J28" s="2">
        <v>12</v>
      </c>
      <c r="K28" s="2">
        <v>12</v>
      </c>
      <c r="L28" s="2">
        <v>12</v>
      </c>
      <c r="M28" s="2">
        <v>12</v>
      </c>
      <c r="N28" s="2">
        <v>15</v>
      </c>
      <c r="O28" s="2">
        <v>15</v>
      </c>
      <c r="P28" s="2">
        <v>15</v>
      </c>
      <c r="Q28" s="34">
        <f t="shared" si="0"/>
        <v>153</v>
      </c>
      <c r="R28" s="11"/>
    </row>
    <row r="29" spans="2:18" ht="13.5" customHeight="1">
      <c r="B29" s="16"/>
      <c r="C29" s="4"/>
      <c r="D29" s="2" t="s">
        <v>29</v>
      </c>
      <c r="E29" s="2">
        <v>12</v>
      </c>
      <c r="F29" s="2">
        <v>12</v>
      </c>
      <c r="G29" s="2">
        <v>12</v>
      </c>
      <c r="H29" s="2">
        <v>12</v>
      </c>
      <c r="I29" s="2">
        <v>12</v>
      </c>
      <c r="J29" s="2">
        <v>12</v>
      </c>
      <c r="K29" s="2">
        <v>12</v>
      </c>
      <c r="L29" s="2">
        <v>12</v>
      </c>
      <c r="M29" s="2">
        <v>12</v>
      </c>
      <c r="N29" s="2">
        <v>15</v>
      </c>
      <c r="O29" s="2">
        <v>15</v>
      </c>
      <c r="P29" s="2">
        <v>15</v>
      </c>
      <c r="Q29" s="34">
        <f t="shared" si="0"/>
        <v>153</v>
      </c>
      <c r="R29" s="11"/>
    </row>
    <row r="30" spans="2:18" ht="13.5" customHeight="1">
      <c r="B30" s="16"/>
      <c r="C30" s="4"/>
      <c r="D30" s="2" t="s">
        <v>30</v>
      </c>
      <c r="E30" s="34">
        <f t="shared" ref="E30:P30" si="1">SUM(E25:E29)</f>
        <v>36</v>
      </c>
      <c r="F30" s="34">
        <f t="shared" si="1"/>
        <v>36</v>
      </c>
      <c r="G30" s="34">
        <f t="shared" si="1"/>
        <v>36</v>
      </c>
      <c r="H30" s="34">
        <f t="shared" si="1"/>
        <v>36</v>
      </c>
      <c r="I30" s="34">
        <f t="shared" si="1"/>
        <v>36</v>
      </c>
      <c r="J30" s="34">
        <f t="shared" si="1"/>
        <v>36</v>
      </c>
      <c r="K30" s="34">
        <f t="shared" si="1"/>
        <v>36</v>
      </c>
      <c r="L30" s="34">
        <f t="shared" si="1"/>
        <v>36</v>
      </c>
      <c r="M30" s="34">
        <f t="shared" si="1"/>
        <v>36</v>
      </c>
      <c r="N30" s="34">
        <f t="shared" si="1"/>
        <v>45</v>
      </c>
      <c r="O30" s="34">
        <f t="shared" si="1"/>
        <v>45</v>
      </c>
      <c r="P30" s="34">
        <f t="shared" si="1"/>
        <v>45</v>
      </c>
      <c r="Q30" s="34">
        <f t="shared" si="0"/>
        <v>459</v>
      </c>
      <c r="R30" s="11"/>
    </row>
    <row r="31" spans="2:18" ht="13.5" customHeight="1">
      <c r="B31" s="16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11"/>
    </row>
    <row r="32" spans="2:18" ht="13.5" customHeight="1">
      <c r="B32" s="16"/>
      <c r="C32" s="8" t="s">
        <v>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11"/>
    </row>
    <row r="33" spans="2:18" ht="13.5" customHeight="1">
      <c r="B33" s="16"/>
      <c r="C33" s="8"/>
      <c r="D33" s="4"/>
      <c r="E33" s="4"/>
      <c r="F33" s="4"/>
      <c r="G33" s="4"/>
      <c r="H33" s="4"/>
      <c r="I33" s="4"/>
      <c r="J33" s="4"/>
      <c r="K33" s="4"/>
      <c r="L33" s="4"/>
      <c r="M33" s="46">
        <v>0</v>
      </c>
      <c r="N33" s="47"/>
      <c r="O33" s="48"/>
      <c r="P33" s="4" t="s">
        <v>25</v>
      </c>
      <c r="Q33" s="4"/>
      <c r="R33" s="11"/>
    </row>
    <row r="34" spans="2:18" ht="13.5" customHeight="1">
      <c r="B34" s="17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4"/>
    </row>
    <row r="35" spans="2:18" ht="13.5" customHeight="1">
      <c r="B35" s="15"/>
      <c r="C35" s="5" t="s">
        <v>9</v>
      </c>
      <c r="D35" s="6"/>
      <c r="E35" s="6" t="s">
        <v>55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</row>
    <row r="36" spans="2:18" ht="13.5" customHeight="1">
      <c r="B36" s="16" t="s">
        <v>8</v>
      </c>
      <c r="C36" s="8"/>
      <c r="D36" s="4" t="s">
        <v>47</v>
      </c>
      <c r="E36" s="23"/>
      <c r="F36" s="40">
        <v>7860000</v>
      </c>
      <c r="G36" s="40"/>
      <c r="H36" s="4" t="s">
        <v>22</v>
      </c>
      <c r="I36" s="4">
        <v>12</v>
      </c>
      <c r="J36" s="4" t="s">
        <v>48</v>
      </c>
      <c r="K36" s="4"/>
      <c r="L36" s="4"/>
      <c r="M36" s="45">
        <f>F36*I36</f>
        <v>94320000</v>
      </c>
      <c r="N36" s="45"/>
      <c r="O36" s="45"/>
      <c r="P36" s="4" t="s">
        <v>25</v>
      </c>
      <c r="Q36" s="4"/>
      <c r="R36" s="11"/>
    </row>
    <row r="37" spans="2:18" ht="13.5" customHeight="1">
      <c r="B37" s="24">
        <f>M39+M42+M45+M48+M51+M54+M57</f>
        <v>185610000</v>
      </c>
      <c r="C37" s="8"/>
      <c r="D37" s="4" t="s">
        <v>49</v>
      </c>
      <c r="E37" s="9"/>
      <c r="F37" s="9"/>
      <c r="G37" s="9"/>
      <c r="H37" s="4"/>
      <c r="I37" s="4"/>
      <c r="J37" s="4"/>
      <c r="K37" s="4"/>
      <c r="L37" s="4"/>
      <c r="M37" s="56">
        <v>24440000</v>
      </c>
      <c r="N37" s="56"/>
      <c r="O37" s="56"/>
      <c r="P37" s="4" t="s">
        <v>25</v>
      </c>
      <c r="Q37" s="4"/>
      <c r="R37" s="11"/>
    </row>
    <row r="38" spans="2:18" ht="13.5" customHeight="1">
      <c r="B38" s="16"/>
      <c r="C38" s="8"/>
      <c r="D38" s="4" t="s">
        <v>50</v>
      </c>
      <c r="E38" s="9"/>
      <c r="F38" s="40">
        <v>1572000</v>
      </c>
      <c r="G38" s="40"/>
      <c r="H38" s="4" t="s">
        <v>22</v>
      </c>
      <c r="I38" s="4">
        <v>12</v>
      </c>
      <c r="J38" s="4" t="s">
        <v>48</v>
      </c>
      <c r="K38" s="4"/>
      <c r="L38" s="4"/>
      <c r="M38" s="45">
        <f>F38*I38</f>
        <v>18864000</v>
      </c>
      <c r="N38" s="45"/>
      <c r="O38" s="45"/>
      <c r="P38" s="4" t="s">
        <v>25</v>
      </c>
      <c r="Q38" s="4"/>
      <c r="R38" s="11"/>
    </row>
    <row r="39" spans="2:18" ht="13.5" customHeight="1">
      <c r="B39" s="16"/>
      <c r="C39" s="8"/>
      <c r="D39" s="4"/>
      <c r="E39" s="9"/>
      <c r="F39" s="9"/>
      <c r="G39" s="9"/>
      <c r="H39" s="4"/>
      <c r="I39" s="4"/>
      <c r="J39" s="4"/>
      <c r="K39" s="4"/>
      <c r="L39" s="4"/>
      <c r="M39" s="42">
        <f>SUM(M36:O38)</f>
        <v>137624000</v>
      </c>
      <c r="N39" s="43"/>
      <c r="O39" s="44"/>
      <c r="P39" s="4" t="s">
        <v>25</v>
      </c>
      <c r="Q39" s="4"/>
      <c r="R39" s="11"/>
    </row>
    <row r="40" spans="2:18" ht="13.5" customHeight="1">
      <c r="B40" s="21"/>
      <c r="C40" s="8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11"/>
    </row>
    <row r="41" spans="2:18" ht="13.5" customHeight="1">
      <c r="B41" s="16"/>
      <c r="C41" s="8" t="s">
        <v>10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11"/>
    </row>
    <row r="42" spans="2:18" ht="13.5" customHeight="1">
      <c r="B42" s="16"/>
      <c r="C42" s="8"/>
      <c r="D42" s="4" t="s">
        <v>51</v>
      </c>
      <c r="E42" s="40">
        <v>600000</v>
      </c>
      <c r="F42" s="40"/>
      <c r="G42" s="40"/>
      <c r="H42" s="4" t="s">
        <v>22</v>
      </c>
      <c r="I42" s="4">
        <v>12</v>
      </c>
      <c r="J42" s="4" t="s">
        <v>48</v>
      </c>
      <c r="K42" s="4"/>
      <c r="L42" s="4"/>
      <c r="M42" s="42">
        <f>E42*I42</f>
        <v>7200000</v>
      </c>
      <c r="N42" s="43"/>
      <c r="O42" s="44"/>
      <c r="P42" s="4" t="s">
        <v>25</v>
      </c>
      <c r="Q42" s="4"/>
      <c r="R42" s="11"/>
    </row>
    <row r="43" spans="2:18" ht="13.5" customHeight="1">
      <c r="B43" s="16"/>
      <c r="C43" s="8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11"/>
    </row>
    <row r="44" spans="2:18" ht="13.5" customHeight="1">
      <c r="B44" s="16"/>
      <c r="C44" s="8" t="s">
        <v>14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11"/>
    </row>
    <row r="45" spans="2:18" ht="13.5" customHeight="1">
      <c r="B45" s="16"/>
      <c r="C45" s="8"/>
      <c r="D45" s="4" t="s">
        <v>31</v>
      </c>
      <c r="E45" s="37">
        <v>1800</v>
      </c>
      <c r="F45" s="4" t="s">
        <v>22</v>
      </c>
      <c r="G45" s="4"/>
      <c r="H45" s="4"/>
      <c r="I45" s="4">
        <f>Q30</f>
        <v>459</v>
      </c>
      <c r="J45" s="4" t="s">
        <v>23</v>
      </c>
      <c r="K45" s="4">
        <v>30</v>
      </c>
      <c r="L45" s="4" t="s">
        <v>24</v>
      </c>
      <c r="M45" s="42">
        <f>E45*I45*K45</f>
        <v>24786000</v>
      </c>
      <c r="N45" s="43"/>
      <c r="O45" s="44"/>
      <c r="P45" s="10" t="s">
        <v>25</v>
      </c>
      <c r="Q45" s="4"/>
      <c r="R45" s="11"/>
    </row>
    <row r="46" spans="2:18" ht="13.5" customHeight="1">
      <c r="B46" s="16"/>
      <c r="C46" s="8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11"/>
    </row>
    <row r="47" spans="2:18" ht="13.5" customHeight="1">
      <c r="B47" s="16"/>
      <c r="C47" s="8" t="s">
        <v>15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11"/>
    </row>
    <row r="48" spans="2:18" ht="13.5" customHeight="1">
      <c r="B48" s="16"/>
      <c r="C48" s="8"/>
      <c r="D48" s="4" t="s">
        <v>51</v>
      </c>
      <c r="E48" s="40">
        <v>1000000</v>
      </c>
      <c r="F48" s="40"/>
      <c r="G48" s="40"/>
      <c r="H48" s="4" t="s">
        <v>22</v>
      </c>
      <c r="I48" s="4">
        <v>12</v>
      </c>
      <c r="J48" s="4" t="s">
        <v>48</v>
      </c>
      <c r="K48" s="4"/>
      <c r="L48" s="4"/>
      <c r="M48" s="42">
        <f>E48*I48</f>
        <v>12000000</v>
      </c>
      <c r="N48" s="43"/>
      <c r="O48" s="44"/>
      <c r="P48" s="4" t="s">
        <v>25</v>
      </c>
      <c r="Q48" s="4"/>
      <c r="R48" s="11"/>
    </row>
    <row r="49" spans="2:21" ht="13.5" customHeight="1">
      <c r="B49" s="16"/>
      <c r="C49" s="8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11"/>
    </row>
    <row r="50" spans="2:21" ht="13.5" customHeight="1">
      <c r="B50" s="16"/>
      <c r="C50" s="8" t="s">
        <v>12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11"/>
    </row>
    <row r="51" spans="2:21" ht="13.5" customHeight="1">
      <c r="B51" s="16"/>
      <c r="C51" s="8"/>
      <c r="D51" s="4" t="s">
        <v>52</v>
      </c>
      <c r="E51" s="4"/>
      <c r="F51" s="4"/>
      <c r="G51" s="4"/>
      <c r="H51" s="4"/>
      <c r="I51" s="4"/>
      <c r="J51" s="4"/>
      <c r="K51" s="4"/>
      <c r="L51" s="4"/>
      <c r="M51" s="51">
        <v>0</v>
      </c>
      <c r="N51" s="52"/>
      <c r="O51" s="53"/>
      <c r="P51" s="4" t="s">
        <v>25</v>
      </c>
      <c r="Q51" s="4"/>
      <c r="R51" s="11"/>
    </row>
    <row r="52" spans="2:21" ht="13.5" customHeight="1">
      <c r="B52" s="16"/>
      <c r="C52" s="8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11"/>
    </row>
    <row r="53" spans="2:21" ht="13.5" customHeight="1">
      <c r="B53" s="16"/>
      <c r="C53" s="8" t="s">
        <v>13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11"/>
    </row>
    <row r="54" spans="2:21" ht="13.5" customHeight="1">
      <c r="B54" s="16"/>
      <c r="C54" s="8"/>
      <c r="D54" s="4" t="s">
        <v>52</v>
      </c>
      <c r="E54" s="4"/>
      <c r="F54" s="4"/>
      <c r="G54" s="4"/>
      <c r="H54" s="4"/>
      <c r="I54" s="4"/>
      <c r="J54" s="4"/>
      <c r="K54" s="4"/>
      <c r="L54" s="4"/>
      <c r="M54" s="46">
        <v>4000000</v>
      </c>
      <c r="N54" s="54"/>
      <c r="O54" s="55"/>
      <c r="P54" s="4" t="s">
        <v>25</v>
      </c>
      <c r="Q54" s="4"/>
      <c r="R54" s="11"/>
    </row>
    <row r="55" spans="2:21" ht="13.5" customHeight="1">
      <c r="B55" s="16"/>
      <c r="C55" s="8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11"/>
    </row>
    <row r="56" spans="2:21" ht="13.5" customHeight="1">
      <c r="B56" s="16"/>
      <c r="C56" s="8" t="s">
        <v>11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11"/>
    </row>
    <row r="57" spans="2:21" ht="13.5" customHeight="1">
      <c r="B57" s="16"/>
      <c r="C57" s="8"/>
      <c r="D57" s="4"/>
      <c r="E57" s="4"/>
      <c r="F57" s="4"/>
      <c r="G57" s="4"/>
      <c r="H57" s="4"/>
      <c r="I57" s="4"/>
      <c r="J57" s="4"/>
      <c r="K57" s="4"/>
      <c r="L57" s="4"/>
      <c r="M57" s="46">
        <f>E57*I57</f>
        <v>0</v>
      </c>
      <c r="N57" s="54"/>
      <c r="O57" s="55"/>
      <c r="P57" s="4" t="s">
        <v>25</v>
      </c>
      <c r="Q57" s="4"/>
      <c r="R57" s="11"/>
      <c r="U57" t="s">
        <v>61</v>
      </c>
    </row>
    <row r="58" spans="2:21" ht="13.5" customHeight="1">
      <c r="B58" s="17"/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</row>
    <row r="59" spans="2:21" ht="13.5" customHeight="1">
      <c r="B59" s="15" t="s">
        <v>16</v>
      </c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7"/>
    </row>
    <row r="60" spans="2:21" ht="13.5" customHeight="1">
      <c r="B60" s="25">
        <f>B11-B37</f>
        <v>3374767.6800000072</v>
      </c>
      <c r="C60" s="8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11"/>
    </row>
    <row r="61" spans="2:21" ht="13.5" customHeight="1">
      <c r="B61" s="17"/>
      <c r="C61" s="12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</row>
    <row r="62" spans="2:21" ht="13.5" customHeight="1">
      <c r="B62" t="s">
        <v>58</v>
      </c>
    </row>
    <row r="63" spans="2:21" ht="13.5" customHeight="1">
      <c r="B63" t="s">
        <v>57</v>
      </c>
    </row>
  </sheetData>
  <mergeCells count="26">
    <mergeCell ref="M54:O54"/>
    <mergeCell ref="M57:O57"/>
    <mergeCell ref="M11:O11"/>
    <mergeCell ref="M12:O12"/>
    <mergeCell ref="M13:O13"/>
    <mergeCell ref="M14:O14"/>
    <mergeCell ref="M15:O15"/>
    <mergeCell ref="M39:O39"/>
    <mergeCell ref="M37:O37"/>
    <mergeCell ref="M38:O38"/>
    <mergeCell ref="E48:G48"/>
    <mergeCell ref="M48:O48"/>
    <mergeCell ref="M17:O17"/>
    <mergeCell ref="M51:O51"/>
    <mergeCell ref="F36:G36"/>
    <mergeCell ref="F38:G38"/>
    <mergeCell ref="B2:R2"/>
    <mergeCell ref="M42:O42"/>
    <mergeCell ref="E42:G42"/>
    <mergeCell ref="M45:O45"/>
    <mergeCell ref="M36:O36"/>
    <mergeCell ref="M33:O33"/>
    <mergeCell ref="M19:O19"/>
    <mergeCell ref="M20:O20"/>
    <mergeCell ref="M21:O21"/>
    <mergeCell ref="M16:O16"/>
  </mergeCells>
  <phoneticPr fontId="2"/>
  <pageMargins left="0.43307086614173229" right="0.15748031496062992" top="0.39370078740157483" bottom="0.39370078740157483" header="0.39370078740157483" footer="0.51181102362204722"/>
  <pageSetup paperSize="9" scale="9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3"/>
  <sheetViews>
    <sheetView view="pageBreakPreview" zoomScaleNormal="100" zoomScaleSheetLayoutView="100" workbookViewId="0"/>
  </sheetViews>
  <sheetFormatPr defaultRowHeight="13.5"/>
  <cols>
    <col min="1" max="1" width="1.125" customWidth="1"/>
    <col min="2" max="2" width="13.5" customWidth="1"/>
    <col min="3" max="3" width="1.625" customWidth="1"/>
    <col min="4" max="4" width="8" customWidth="1"/>
    <col min="5" max="5" width="6.25" customWidth="1"/>
    <col min="6" max="17" width="5.625" customWidth="1"/>
    <col min="18" max="18" width="0.625" customWidth="1"/>
    <col min="19" max="19" width="0.875" customWidth="1"/>
  </cols>
  <sheetData>
    <row r="1" spans="2:18">
      <c r="B1" t="s">
        <v>56</v>
      </c>
    </row>
    <row r="2" spans="2:18" ht="27" customHeight="1">
      <c r="B2" s="41" t="s">
        <v>65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2:18" ht="13.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2:18" ht="13.5" customHeight="1">
      <c r="B4" s="15" t="s">
        <v>4</v>
      </c>
      <c r="C4" s="5" t="s">
        <v>18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18" ht="13.5" customHeight="1">
      <c r="B5" s="15" t="s">
        <v>17</v>
      </c>
      <c r="C5" s="5" t="s">
        <v>19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18" ht="13.5" customHeight="1">
      <c r="B6" s="2" t="s">
        <v>7</v>
      </c>
      <c r="C6" s="3" t="s">
        <v>68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20"/>
    </row>
    <row r="7" spans="2:18" ht="13.5" customHeight="1">
      <c r="B7" s="2" t="s">
        <v>6</v>
      </c>
      <c r="C7" s="3" t="s">
        <v>67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20"/>
    </row>
    <row r="8" spans="2:18" ht="13.5" customHeight="1">
      <c r="B8" s="17" t="s">
        <v>66</v>
      </c>
      <c r="C8" s="12" t="s">
        <v>62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4"/>
    </row>
    <row r="9" spans="2:18" s="4" customFormat="1" ht="13.5" customHeight="1">
      <c r="B9" s="16"/>
      <c r="R9" s="11"/>
    </row>
    <row r="10" spans="2:18" ht="13.5" customHeight="1">
      <c r="B10" s="16" t="s">
        <v>0</v>
      </c>
      <c r="C10" s="4" t="s">
        <v>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11"/>
    </row>
    <row r="11" spans="2:18" ht="13.5" customHeight="1">
      <c r="B11" s="21">
        <f>M17+M21+M33</f>
        <v>222335020.80000001</v>
      </c>
      <c r="C11" s="4"/>
      <c r="D11" s="4" t="s">
        <v>20</v>
      </c>
      <c r="E11" s="10">
        <v>670</v>
      </c>
      <c r="F11" s="4" t="s">
        <v>32</v>
      </c>
      <c r="G11" s="4">
        <v>10</v>
      </c>
      <c r="H11" s="4" t="s">
        <v>21</v>
      </c>
      <c r="I11" s="22">
        <f>Q25</f>
        <v>0</v>
      </c>
      <c r="J11" s="4" t="s">
        <v>23</v>
      </c>
      <c r="K11" s="4">
        <v>30.4</v>
      </c>
      <c r="L11" s="4" t="s">
        <v>24</v>
      </c>
      <c r="M11" s="45">
        <f>E11*G11*I11*K11</f>
        <v>0</v>
      </c>
      <c r="N11" s="45"/>
      <c r="O11" s="45"/>
      <c r="P11" s="10" t="s">
        <v>25</v>
      </c>
      <c r="Q11" s="4"/>
      <c r="R11" s="11"/>
    </row>
    <row r="12" spans="2:18" ht="13.5" customHeight="1">
      <c r="B12" s="16"/>
      <c r="C12" s="4"/>
      <c r="D12" s="4" t="s">
        <v>26</v>
      </c>
      <c r="E12" s="10">
        <v>740</v>
      </c>
      <c r="F12" s="4" t="s">
        <v>32</v>
      </c>
      <c r="G12" s="4">
        <v>10</v>
      </c>
      <c r="H12" s="4" t="s">
        <v>21</v>
      </c>
      <c r="I12" s="22">
        <f>Q26</f>
        <v>0</v>
      </c>
      <c r="J12" s="4" t="s">
        <v>23</v>
      </c>
      <c r="K12" s="4">
        <v>30.4</v>
      </c>
      <c r="L12" s="4" t="s">
        <v>24</v>
      </c>
      <c r="M12" s="45">
        <f>E12*G12*I12*K12</f>
        <v>0</v>
      </c>
      <c r="N12" s="45"/>
      <c r="O12" s="45"/>
      <c r="P12" s="10" t="s">
        <v>25</v>
      </c>
      <c r="Q12" s="4"/>
      <c r="R12" s="11"/>
    </row>
    <row r="13" spans="2:18" ht="13.5" customHeight="1">
      <c r="B13" s="16"/>
      <c r="C13" s="4"/>
      <c r="D13" s="4" t="s">
        <v>27</v>
      </c>
      <c r="E13" s="10">
        <v>815</v>
      </c>
      <c r="F13" s="4" t="s">
        <v>32</v>
      </c>
      <c r="G13" s="4">
        <v>10</v>
      </c>
      <c r="H13" s="4" t="s">
        <v>21</v>
      </c>
      <c r="I13" s="22">
        <f>Q27</f>
        <v>180</v>
      </c>
      <c r="J13" s="4" t="s">
        <v>23</v>
      </c>
      <c r="K13" s="4">
        <v>30.4</v>
      </c>
      <c r="L13" s="4" t="s">
        <v>24</v>
      </c>
      <c r="M13" s="45">
        <f>E13*G13*I13*K13</f>
        <v>44596800</v>
      </c>
      <c r="N13" s="45"/>
      <c r="O13" s="45"/>
      <c r="P13" s="10" t="s">
        <v>25</v>
      </c>
      <c r="Q13" s="4"/>
      <c r="R13" s="11"/>
    </row>
    <row r="14" spans="2:18" ht="13.5" customHeight="1">
      <c r="B14" s="16"/>
      <c r="C14" s="4"/>
      <c r="D14" s="4" t="s">
        <v>28</v>
      </c>
      <c r="E14" s="10">
        <v>886</v>
      </c>
      <c r="F14" s="4" t="s">
        <v>32</v>
      </c>
      <c r="G14" s="4">
        <v>10</v>
      </c>
      <c r="H14" s="4" t="s">
        <v>21</v>
      </c>
      <c r="I14" s="22">
        <f>Q28</f>
        <v>180</v>
      </c>
      <c r="J14" s="4" t="s">
        <v>23</v>
      </c>
      <c r="K14" s="4">
        <v>30.4</v>
      </c>
      <c r="L14" s="4" t="s">
        <v>24</v>
      </c>
      <c r="M14" s="45">
        <f>E14*G14*I14*K14</f>
        <v>48481920</v>
      </c>
      <c r="N14" s="45"/>
      <c r="O14" s="45"/>
      <c r="P14" s="10" t="s">
        <v>25</v>
      </c>
      <c r="Q14" s="4"/>
      <c r="R14" s="11"/>
    </row>
    <row r="15" spans="2:18" ht="13.5" customHeight="1">
      <c r="B15" s="16"/>
      <c r="C15" s="4"/>
      <c r="D15" s="4" t="s">
        <v>29</v>
      </c>
      <c r="E15" s="10">
        <v>955</v>
      </c>
      <c r="F15" s="4" t="s">
        <v>32</v>
      </c>
      <c r="G15" s="4">
        <v>10</v>
      </c>
      <c r="H15" s="4" t="s">
        <v>21</v>
      </c>
      <c r="I15" s="22">
        <f>Q29</f>
        <v>180</v>
      </c>
      <c r="J15" s="4" t="s">
        <v>23</v>
      </c>
      <c r="K15" s="4">
        <v>30.4</v>
      </c>
      <c r="L15" s="4" t="s">
        <v>24</v>
      </c>
      <c r="M15" s="45">
        <f>E15*G15*I15*K15</f>
        <v>52257600</v>
      </c>
      <c r="N15" s="45"/>
      <c r="O15" s="45"/>
      <c r="P15" s="10" t="s">
        <v>25</v>
      </c>
      <c r="Q15" s="4"/>
      <c r="R15" s="11"/>
    </row>
    <row r="16" spans="2:18" ht="13.5" customHeight="1">
      <c r="B16" s="16"/>
      <c r="C16" s="4"/>
      <c r="D16" s="30" t="s">
        <v>59</v>
      </c>
      <c r="E16" s="36">
        <f>(E11*I11)+(E12*I12)+(E13*I13)+(E14*I14)+(E15*I15)</f>
        <v>478080</v>
      </c>
      <c r="F16" s="4" t="s">
        <v>21</v>
      </c>
      <c r="G16" s="31">
        <v>10</v>
      </c>
      <c r="H16" s="4" t="s">
        <v>22</v>
      </c>
      <c r="I16" s="39">
        <v>14</v>
      </c>
      <c r="J16" s="4" t="s">
        <v>60</v>
      </c>
      <c r="K16" s="4">
        <v>30.4</v>
      </c>
      <c r="L16" s="4" t="s">
        <v>24</v>
      </c>
      <c r="M16" s="45">
        <f>E16*G16*I16*0.01*K16</f>
        <v>20347084.800000001</v>
      </c>
      <c r="N16" s="45"/>
      <c r="O16" s="45"/>
      <c r="P16" s="10" t="s">
        <v>25</v>
      </c>
      <c r="Q16" s="4"/>
      <c r="R16" s="11"/>
    </row>
    <row r="17" spans="2:18" ht="13.5" customHeight="1">
      <c r="B17" s="16"/>
      <c r="C17" s="4"/>
      <c r="D17" s="4"/>
      <c r="E17" s="10"/>
      <c r="F17" s="4"/>
      <c r="G17" s="4"/>
      <c r="H17" s="4"/>
      <c r="I17" s="4"/>
      <c r="J17" s="4"/>
      <c r="K17" s="4"/>
      <c r="L17" s="4" t="s">
        <v>30</v>
      </c>
      <c r="M17" s="42">
        <f>SUM(M11:M16)</f>
        <v>165683404.80000001</v>
      </c>
      <c r="N17" s="43"/>
      <c r="O17" s="44"/>
      <c r="P17" s="10" t="s">
        <v>25</v>
      </c>
      <c r="Q17" s="4"/>
      <c r="R17" s="11"/>
    </row>
    <row r="18" spans="2:18" ht="13.5" customHeight="1">
      <c r="B18" s="16"/>
      <c r="C18" s="8" t="s">
        <v>53</v>
      </c>
      <c r="D18" s="4"/>
      <c r="E18" s="10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11"/>
    </row>
    <row r="19" spans="2:18" ht="13.5" customHeight="1">
      <c r="B19" s="16"/>
      <c r="C19" s="8"/>
      <c r="D19" s="4" t="s">
        <v>31</v>
      </c>
      <c r="E19" s="10">
        <v>1445</v>
      </c>
      <c r="F19" s="4" t="s">
        <v>54</v>
      </c>
      <c r="G19" s="4"/>
      <c r="H19" s="4"/>
      <c r="I19" s="22">
        <f>Q30</f>
        <v>540</v>
      </c>
      <c r="J19" s="4" t="s">
        <v>23</v>
      </c>
      <c r="K19" s="4">
        <v>30.4</v>
      </c>
      <c r="L19" s="4" t="s">
        <v>24</v>
      </c>
      <c r="M19" s="45">
        <f>E19*I19*K19</f>
        <v>23721120</v>
      </c>
      <c r="N19" s="45"/>
      <c r="O19" s="45"/>
      <c r="P19" s="10" t="s">
        <v>25</v>
      </c>
      <c r="Q19" s="4"/>
      <c r="R19" s="11"/>
    </row>
    <row r="20" spans="2:18" ht="13.5" customHeight="1">
      <c r="B20" s="16"/>
      <c r="C20" s="8"/>
      <c r="D20" s="4" t="s">
        <v>33</v>
      </c>
      <c r="E20" s="10">
        <v>2006</v>
      </c>
      <c r="F20" s="4" t="s">
        <v>32</v>
      </c>
      <c r="G20" s="4"/>
      <c r="H20" s="4"/>
      <c r="I20" s="22">
        <f>Q30</f>
        <v>540</v>
      </c>
      <c r="J20" s="4" t="s">
        <v>23</v>
      </c>
      <c r="K20" s="4">
        <v>30.4</v>
      </c>
      <c r="L20" s="4" t="s">
        <v>24</v>
      </c>
      <c r="M20" s="45">
        <f>E20*I20*K20</f>
        <v>32930496</v>
      </c>
      <c r="N20" s="45"/>
      <c r="O20" s="45"/>
      <c r="P20" s="10" t="s">
        <v>25</v>
      </c>
      <c r="Q20" s="4"/>
      <c r="R20" s="11"/>
    </row>
    <row r="21" spans="2:18" ht="13.5" customHeight="1">
      <c r="B21" s="16"/>
      <c r="C21" s="8"/>
      <c r="D21" s="4"/>
      <c r="E21" s="4"/>
      <c r="F21" s="4"/>
      <c r="G21" s="4"/>
      <c r="H21" s="4"/>
      <c r="I21" s="4"/>
      <c r="J21" s="4"/>
      <c r="K21" s="4"/>
      <c r="L21" s="4" t="s">
        <v>30</v>
      </c>
      <c r="M21" s="42">
        <f>SUM(M19:O20)</f>
        <v>56651616</v>
      </c>
      <c r="N21" s="49"/>
      <c r="O21" s="50"/>
      <c r="P21" s="10" t="s">
        <v>25</v>
      </c>
      <c r="Q21" s="4"/>
      <c r="R21" s="11"/>
    </row>
    <row r="22" spans="2:18" ht="13.5" customHeight="1">
      <c r="B22" s="16"/>
      <c r="C22" s="4"/>
      <c r="D22" s="4"/>
      <c r="E22" s="4"/>
      <c r="F22" s="4"/>
      <c r="G22" s="4"/>
      <c r="H22" s="4"/>
      <c r="I22" s="4"/>
      <c r="J22" s="4"/>
      <c r="K22" s="4"/>
      <c r="L22" s="4"/>
      <c r="M22" s="9"/>
      <c r="N22" s="18"/>
      <c r="O22" s="18"/>
      <c r="P22" s="10"/>
      <c r="Q22" s="4"/>
      <c r="R22" s="11"/>
    </row>
    <row r="23" spans="2:18" ht="13.5" customHeight="1">
      <c r="B23" s="16"/>
      <c r="C23" s="4"/>
      <c r="D23" s="4" t="s">
        <v>34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11"/>
    </row>
    <row r="24" spans="2:18" ht="13.5" customHeight="1">
      <c r="B24" s="16"/>
      <c r="C24" s="4"/>
      <c r="D24" s="2"/>
      <c r="E24" s="32" t="s">
        <v>35</v>
      </c>
      <c r="F24" s="32" t="s">
        <v>36</v>
      </c>
      <c r="G24" s="32" t="s">
        <v>37</v>
      </c>
      <c r="H24" s="32" t="s">
        <v>38</v>
      </c>
      <c r="I24" s="32" t="s">
        <v>39</v>
      </c>
      <c r="J24" s="32" t="s">
        <v>40</v>
      </c>
      <c r="K24" s="32" t="s">
        <v>41</v>
      </c>
      <c r="L24" s="32" t="s">
        <v>42</v>
      </c>
      <c r="M24" s="33" t="s">
        <v>43</v>
      </c>
      <c r="N24" s="32" t="s">
        <v>44</v>
      </c>
      <c r="O24" s="32" t="s">
        <v>45</v>
      </c>
      <c r="P24" s="32" t="s">
        <v>46</v>
      </c>
      <c r="Q24" s="32" t="s">
        <v>30</v>
      </c>
      <c r="R24" s="11"/>
    </row>
    <row r="25" spans="2:18" ht="13.5" customHeight="1">
      <c r="B25" s="16"/>
      <c r="C25" s="4"/>
      <c r="D25" s="2" t="s">
        <v>20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33">
        <v>0</v>
      </c>
      <c r="N25" s="2">
        <v>0</v>
      </c>
      <c r="O25" s="2">
        <v>0</v>
      </c>
      <c r="P25" s="2">
        <v>0</v>
      </c>
      <c r="Q25" s="34">
        <f t="shared" ref="Q25:Q30" si="0">SUM(E25:P25)</f>
        <v>0</v>
      </c>
      <c r="R25" s="11"/>
    </row>
    <row r="26" spans="2:18" ht="13.5" customHeight="1">
      <c r="B26" s="16"/>
      <c r="C26" s="4"/>
      <c r="D26" s="2" t="s">
        <v>26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33">
        <v>0</v>
      </c>
      <c r="N26" s="2">
        <v>0</v>
      </c>
      <c r="O26" s="2">
        <v>0</v>
      </c>
      <c r="P26" s="2">
        <v>0</v>
      </c>
      <c r="Q26" s="34">
        <f t="shared" si="0"/>
        <v>0</v>
      </c>
      <c r="R26" s="11"/>
    </row>
    <row r="27" spans="2:18" ht="13.5" customHeight="1">
      <c r="B27" s="16"/>
      <c r="C27" s="4"/>
      <c r="D27" s="2" t="s">
        <v>27</v>
      </c>
      <c r="E27" s="2">
        <v>15</v>
      </c>
      <c r="F27" s="2">
        <v>15</v>
      </c>
      <c r="G27" s="2">
        <v>15</v>
      </c>
      <c r="H27" s="2">
        <v>15</v>
      </c>
      <c r="I27" s="2">
        <v>15</v>
      </c>
      <c r="J27" s="2">
        <v>15</v>
      </c>
      <c r="K27" s="2">
        <v>15</v>
      </c>
      <c r="L27" s="2">
        <v>15</v>
      </c>
      <c r="M27" s="2">
        <v>15</v>
      </c>
      <c r="N27" s="2">
        <v>15</v>
      </c>
      <c r="O27" s="2">
        <v>15</v>
      </c>
      <c r="P27" s="2">
        <v>15</v>
      </c>
      <c r="Q27" s="34">
        <f t="shared" si="0"/>
        <v>180</v>
      </c>
      <c r="R27" s="11"/>
    </row>
    <row r="28" spans="2:18" ht="13.5" customHeight="1">
      <c r="B28" s="16"/>
      <c r="C28" s="4"/>
      <c r="D28" s="2" t="s">
        <v>28</v>
      </c>
      <c r="E28" s="2">
        <v>15</v>
      </c>
      <c r="F28" s="2">
        <v>15</v>
      </c>
      <c r="G28" s="2">
        <v>15</v>
      </c>
      <c r="H28" s="2">
        <v>15</v>
      </c>
      <c r="I28" s="2">
        <v>15</v>
      </c>
      <c r="J28" s="2">
        <v>15</v>
      </c>
      <c r="K28" s="2">
        <v>15</v>
      </c>
      <c r="L28" s="2">
        <v>15</v>
      </c>
      <c r="M28" s="2">
        <v>15</v>
      </c>
      <c r="N28" s="2">
        <v>15</v>
      </c>
      <c r="O28" s="2">
        <v>15</v>
      </c>
      <c r="P28" s="2">
        <v>15</v>
      </c>
      <c r="Q28" s="34">
        <f t="shared" si="0"/>
        <v>180</v>
      </c>
      <c r="R28" s="11"/>
    </row>
    <row r="29" spans="2:18" ht="13.5" customHeight="1">
      <c r="B29" s="16"/>
      <c r="C29" s="4"/>
      <c r="D29" s="2" t="s">
        <v>29</v>
      </c>
      <c r="E29" s="2">
        <v>15</v>
      </c>
      <c r="F29" s="2">
        <v>15</v>
      </c>
      <c r="G29" s="2">
        <v>15</v>
      </c>
      <c r="H29" s="2">
        <v>15</v>
      </c>
      <c r="I29" s="2">
        <v>15</v>
      </c>
      <c r="J29" s="2">
        <v>15</v>
      </c>
      <c r="K29" s="2">
        <v>15</v>
      </c>
      <c r="L29" s="2">
        <v>15</v>
      </c>
      <c r="M29" s="2">
        <v>15</v>
      </c>
      <c r="N29" s="2">
        <v>15</v>
      </c>
      <c r="O29" s="2">
        <v>15</v>
      </c>
      <c r="P29" s="2">
        <v>15</v>
      </c>
      <c r="Q29" s="34">
        <f t="shared" si="0"/>
        <v>180</v>
      </c>
      <c r="R29" s="11"/>
    </row>
    <row r="30" spans="2:18" ht="13.5" customHeight="1">
      <c r="B30" s="16"/>
      <c r="C30" s="4"/>
      <c r="D30" s="2" t="s">
        <v>30</v>
      </c>
      <c r="E30" s="34">
        <f t="shared" ref="E30:P30" si="1">SUM(E25:E29)</f>
        <v>45</v>
      </c>
      <c r="F30" s="34">
        <f t="shared" si="1"/>
        <v>45</v>
      </c>
      <c r="G30" s="34">
        <f t="shared" si="1"/>
        <v>45</v>
      </c>
      <c r="H30" s="34">
        <f t="shared" si="1"/>
        <v>45</v>
      </c>
      <c r="I30" s="34">
        <f t="shared" si="1"/>
        <v>45</v>
      </c>
      <c r="J30" s="34">
        <f t="shared" si="1"/>
        <v>45</v>
      </c>
      <c r="K30" s="34">
        <f t="shared" si="1"/>
        <v>45</v>
      </c>
      <c r="L30" s="34">
        <f t="shared" si="1"/>
        <v>45</v>
      </c>
      <c r="M30" s="34">
        <f t="shared" si="1"/>
        <v>45</v>
      </c>
      <c r="N30" s="34">
        <f t="shared" si="1"/>
        <v>45</v>
      </c>
      <c r="O30" s="34">
        <f t="shared" si="1"/>
        <v>45</v>
      </c>
      <c r="P30" s="34">
        <f t="shared" si="1"/>
        <v>45</v>
      </c>
      <c r="Q30" s="34">
        <f t="shared" si="0"/>
        <v>540</v>
      </c>
      <c r="R30" s="11"/>
    </row>
    <row r="31" spans="2:18" ht="13.5" customHeight="1">
      <c r="B31" s="16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11"/>
    </row>
    <row r="32" spans="2:18" ht="13.5" customHeight="1">
      <c r="B32" s="16"/>
      <c r="C32" s="8" t="s">
        <v>3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11"/>
    </row>
    <row r="33" spans="2:18" ht="13.5" customHeight="1">
      <c r="B33" s="16"/>
      <c r="C33" s="8"/>
      <c r="D33" s="4"/>
      <c r="E33" s="4"/>
      <c r="F33" s="4"/>
      <c r="G33" s="4"/>
      <c r="H33" s="4"/>
      <c r="I33" s="4"/>
      <c r="J33" s="4"/>
      <c r="K33" s="4"/>
      <c r="L33" s="4"/>
      <c r="M33" s="46">
        <v>0</v>
      </c>
      <c r="N33" s="47"/>
      <c r="O33" s="48"/>
      <c r="P33" s="4" t="s">
        <v>25</v>
      </c>
      <c r="Q33" s="4"/>
      <c r="R33" s="11"/>
    </row>
    <row r="34" spans="2:18" ht="13.5" customHeight="1">
      <c r="B34" s="17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4"/>
    </row>
    <row r="35" spans="2:18" ht="13.5" customHeight="1">
      <c r="B35" s="15"/>
      <c r="C35" s="5" t="s">
        <v>9</v>
      </c>
      <c r="D35" s="6"/>
      <c r="E35" s="6" t="s">
        <v>55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7"/>
    </row>
    <row r="36" spans="2:18" ht="13.5" customHeight="1">
      <c r="B36" s="16" t="s">
        <v>8</v>
      </c>
      <c r="C36" s="8"/>
      <c r="D36" s="4" t="s">
        <v>47</v>
      </c>
      <c r="E36" s="23"/>
      <c r="F36" s="40">
        <v>7860000</v>
      </c>
      <c r="G36" s="40"/>
      <c r="H36" s="4" t="s">
        <v>22</v>
      </c>
      <c r="I36" s="4">
        <v>12</v>
      </c>
      <c r="J36" s="4" t="s">
        <v>48</v>
      </c>
      <c r="K36" s="4"/>
      <c r="L36" s="4"/>
      <c r="M36" s="45">
        <f>F36*I36</f>
        <v>94320000</v>
      </c>
      <c r="N36" s="45"/>
      <c r="O36" s="45"/>
      <c r="P36" s="4" t="s">
        <v>25</v>
      </c>
      <c r="Q36" s="4"/>
      <c r="R36" s="11"/>
    </row>
    <row r="37" spans="2:18" ht="13.5" customHeight="1">
      <c r="B37" s="24">
        <f>M39+M42+M45+M48+M51+M54+M57</f>
        <v>203984000</v>
      </c>
      <c r="C37" s="8"/>
      <c r="D37" s="4" t="s">
        <v>49</v>
      </c>
      <c r="E37" s="9"/>
      <c r="F37" s="9"/>
      <c r="G37" s="9"/>
      <c r="H37" s="4"/>
      <c r="I37" s="4"/>
      <c r="J37" s="4"/>
      <c r="K37" s="4"/>
      <c r="L37" s="4"/>
      <c r="M37" s="56">
        <v>24440000</v>
      </c>
      <c r="N37" s="56"/>
      <c r="O37" s="56"/>
      <c r="P37" s="4" t="s">
        <v>25</v>
      </c>
      <c r="Q37" s="4"/>
      <c r="R37" s="11"/>
    </row>
    <row r="38" spans="2:18" ht="13.5" customHeight="1">
      <c r="B38" s="16"/>
      <c r="C38" s="8"/>
      <c r="D38" s="4" t="s">
        <v>50</v>
      </c>
      <c r="E38" s="9"/>
      <c r="F38" s="40">
        <v>1572000</v>
      </c>
      <c r="G38" s="40"/>
      <c r="H38" s="4" t="s">
        <v>22</v>
      </c>
      <c r="I38" s="4">
        <v>12</v>
      </c>
      <c r="J38" s="4" t="s">
        <v>48</v>
      </c>
      <c r="K38" s="4"/>
      <c r="L38" s="4"/>
      <c r="M38" s="45">
        <f>F38*I38</f>
        <v>18864000</v>
      </c>
      <c r="N38" s="45"/>
      <c r="O38" s="45"/>
      <c r="P38" s="4" t="s">
        <v>25</v>
      </c>
      <c r="Q38" s="4"/>
      <c r="R38" s="11"/>
    </row>
    <row r="39" spans="2:18" ht="13.5" customHeight="1">
      <c r="B39" s="16"/>
      <c r="C39" s="8"/>
      <c r="D39" s="4"/>
      <c r="E39" s="9"/>
      <c r="F39" s="9"/>
      <c r="G39" s="9"/>
      <c r="H39" s="4"/>
      <c r="I39" s="4"/>
      <c r="J39" s="4"/>
      <c r="K39" s="4"/>
      <c r="L39" s="4"/>
      <c r="M39" s="42">
        <f>SUM(M36:O38)</f>
        <v>137624000</v>
      </c>
      <c r="N39" s="43"/>
      <c r="O39" s="44"/>
      <c r="P39" s="4" t="s">
        <v>25</v>
      </c>
      <c r="Q39" s="4"/>
      <c r="R39" s="11"/>
    </row>
    <row r="40" spans="2:18" ht="13.5" customHeight="1">
      <c r="B40" s="21"/>
      <c r="C40" s="8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11"/>
    </row>
    <row r="41" spans="2:18" ht="13.5" customHeight="1">
      <c r="B41" s="16"/>
      <c r="C41" s="8" t="s">
        <v>10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11"/>
    </row>
    <row r="42" spans="2:18" ht="13.5" customHeight="1">
      <c r="B42" s="16"/>
      <c r="C42" s="8"/>
      <c r="D42" s="4" t="s">
        <v>51</v>
      </c>
      <c r="E42" s="40">
        <v>600000</v>
      </c>
      <c r="F42" s="40"/>
      <c r="G42" s="40"/>
      <c r="H42" s="4" t="s">
        <v>22</v>
      </c>
      <c r="I42" s="4">
        <v>12</v>
      </c>
      <c r="J42" s="4" t="s">
        <v>48</v>
      </c>
      <c r="K42" s="4"/>
      <c r="L42" s="4"/>
      <c r="M42" s="42">
        <f>E42*I42</f>
        <v>7200000</v>
      </c>
      <c r="N42" s="43"/>
      <c r="O42" s="44"/>
      <c r="P42" s="4" t="s">
        <v>25</v>
      </c>
      <c r="Q42" s="4"/>
      <c r="R42" s="11"/>
    </row>
    <row r="43" spans="2:18" ht="13.5" customHeight="1">
      <c r="B43" s="16"/>
      <c r="C43" s="8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11"/>
    </row>
    <row r="44" spans="2:18" ht="13.5" customHeight="1">
      <c r="B44" s="16"/>
      <c r="C44" s="8" t="s">
        <v>14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11"/>
    </row>
    <row r="45" spans="2:18" ht="13.5" customHeight="1">
      <c r="B45" s="16"/>
      <c r="C45" s="8"/>
      <c r="D45" s="4" t="s">
        <v>31</v>
      </c>
      <c r="E45" s="37">
        <v>1800</v>
      </c>
      <c r="F45" s="4" t="s">
        <v>22</v>
      </c>
      <c r="G45" s="4"/>
      <c r="H45" s="4"/>
      <c r="I45" s="4">
        <f>Q30</f>
        <v>540</v>
      </c>
      <c r="J45" s="4" t="s">
        <v>23</v>
      </c>
      <c r="K45" s="4">
        <v>30</v>
      </c>
      <c r="L45" s="4" t="s">
        <v>24</v>
      </c>
      <c r="M45" s="42">
        <f>E45*I45*K45</f>
        <v>29160000</v>
      </c>
      <c r="N45" s="43"/>
      <c r="O45" s="44"/>
      <c r="P45" s="10" t="s">
        <v>25</v>
      </c>
      <c r="Q45" s="4"/>
      <c r="R45" s="11"/>
    </row>
    <row r="46" spans="2:18" ht="13.5" customHeight="1">
      <c r="B46" s="16"/>
      <c r="C46" s="8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11"/>
    </row>
    <row r="47" spans="2:18" ht="13.5" customHeight="1">
      <c r="B47" s="16"/>
      <c r="C47" s="8" t="s">
        <v>15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11"/>
    </row>
    <row r="48" spans="2:18" ht="13.5" customHeight="1">
      <c r="B48" s="16"/>
      <c r="C48" s="8"/>
      <c r="D48" s="4" t="s">
        <v>51</v>
      </c>
      <c r="E48" s="40">
        <v>1000000</v>
      </c>
      <c r="F48" s="40"/>
      <c r="G48" s="40"/>
      <c r="H48" s="4" t="s">
        <v>22</v>
      </c>
      <c r="I48" s="4">
        <v>12</v>
      </c>
      <c r="J48" s="4" t="s">
        <v>48</v>
      </c>
      <c r="K48" s="4"/>
      <c r="L48" s="4"/>
      <c r="M48" s="42">
        <f>E48*I48</f>
        <v>12000000</v>
      </c>
      <c r="N48" s="43"/>
      <c r="O48" s="44"/>
      <c r="P48" s="4" t="s">
        <v>25</v>
      </c>
      <c r="Q48" s="4"/>
      <c r="R48" s="11"/>
    </row>
    <row r="49" spans="2:21" ht="13.5" customHeight="1">
      <c r="B49" s="16"/>
      <c r="C49" s="8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11"/>
    </row>
    <row r="50" spans="2:21" ht="13.5" customHeight="1">
      <c r="B50" s="16"/>
      <c r="C50" s="8" t="s">
        <v>12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11"/>
    </row>
    <row r="51" spans="2:21" ht="13.5" customHeight="1">
      <c r="B51" s="16"/>
      <c r="C51" s="8"/>
      <c r="D51" s="4" t="s">
        <v>52</v>
      </c>
      <c r="E51" s="4"/>
      <c r="F51" s="4"/>
      <c r="G51" s="4"/>
      <c r="H51" s="4"/>
      <c r="I51" s="4"/>
      <c r="J51" s="4"/>
      <c r="K51" s="4"/>
      <c r="L51" s="4"/>
      <c r="M51" s="51">
        <v>10000000</v>
      </c>
      <c r="N51" s="52"/>
      <c r="O51" s="53"/>
      <c r="P51" s="4" t="s">
        <v>25</v>
      </c>
      <c r="Q51" s="4"/>
      <c r="R51" s="11"/>
    </row>
    <row r="52" spans="2:21" ht="13.5" customHeight="1">
      <c r="B52" s="16"/>
      <c r="C52" s="8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11"/>
    </row>
    <row r="53" spans="2:21" ht="13.5" customHeight="1">
      <c r="B53" s="16"/>
      <c r="C53" s="8" t="s">
        <v>13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11"/>
    </row>
    <row r="54" spans="2:21" ht="13.5" customHeight="1">
      <c r="B54" s="16"/>
      <c r="C54" s="8"/>
      <c r="D54" s="4" t="s">
        <v>52</v>
      </c>
      <c r="E54" s="4"/>
      <c r="F54" s="4"/>
      <c r="G54" s="4"/>
      <c r="H54" s="4"/>
      <c r="I54" s="4"/>
      <c r="J54" s="4"/>
      <c r="K54" s="4"/>
      <c r="L54" s="4"/>
      <c r="M54" s="46">
        <v>8000000</v>
      </c>
      <c r="N54" s="54"/>
      <c r="O54" s="55"/>
      <c r="P54" s="4" t="s">
        <v>25</v>
      </c>
      <c r="Q54" s="4"/>
      <c r="R54" s="11"/>
    </row>
    <row r="55" spans="2:21" ht="13.5" customHeight="1">
      <c r="B55" s="16"/>
      <c r="C55" s="8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11"/>
    </row>
    <row r="56" spans="2:21" ht="13.5" customHeight="1">
      <c r="B56" s="16"/>
      <c r="C56" s="8" t="s">
        <v>11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11"/>
    </row>
    <row r="57" spans="2:21" ht="13.5" customHeight="1">
      <c r="B57" s="16"/>
      <c r="C57" s="8"/>
      <c r="D57" s="4"/>
      <c r="E57" s="4"/>
      <c r="F57" s="4"/>
      <c r="G57" s="4"/>
      <c r="H57" s="4"/>
      <c r="I57" s="4"/>
      <c r="J57" s="4"/>
      <c r="K57" s="4"/>
      <c r="L57" s="4"/>
      <c r="M57" s="46">
        <f>E57*I57</f>
        <v>0</v>
      </c>
      <c r="N57" s="54"/>
      <c r="O57" s="55"/>
      <c r="P57" s="4" t="s">
        <v>25</v>
      </c>
      <c r="Q57" s="4"/>
      <c r="R57" s="11"/>
      <c r="U57" t="s">
        <v>61</v>
      </c>
    </row>
    <row r="58" spans="2:21" ht="13.5" customHeight="1">
      <c r="B58" s="17"/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4"/>
    </row>
    <row r="59" spans="2:21" ht="13.5" customHeight="1">
      <c r="B59" s="15" t="s">
        <v>16</v>
      </c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7"/>
    </row>
    <row r="60" spans="2:21" ht="13.5" customHeight="1">
      <c r="B60" s="25">
        <f>B11-B37</f>
        <v>18351020.800000012</v>
      </c>
      <c r="C60" s="8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11"/>
    </row>
    <row r="61" spans="2:21" ht="13.5" customHeight="1">
      <c r="B61" s="17"/>
      <c r="C61" s="12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4"/>
    </row>
    <row r="62" spans="2:21" ht="13.5" customHeight="1">
      <c r="B62" t="s">
        <v>58</v>
      </c>
    </row>
    <row r="63" spans="2:21" ht="13.5" customHeight="1">
      <c r="B63" t="s">
        <v>57</v>
      </c>
    </row>
  </sheetData>
  <mergeCells count="26">
    <mergeCell ref="M54:O54"/>
    <mergeCell ref="M57:O57"/>
    <mergeCell ref="M11:O11"/>
    <mergeCell ref="M12:O12"/>
    <mergeCell ref="M13:O13"/>
    <mergeCell ref="M14:O14"/>
    <mergeCell ref="M15:O15"/>
    <mergeCell ref="M39:O39"/>
    <mergeCell ref="M37:O37"/>
    <mergeCell ref="M38:O38"/>
    <mergeCell ref="E48:G48"/>
    <mergeCell ref="M48:O48"/>
    <mergeCell ref="M17:O17"/>
    <mergeCell ref="M51:O51"/>
    <mergeCell ref="F36:G36"/>
    <mergeCell ref="F38:G38"/>
    <mergeCell ref="B2:R2"/>
    <mergeCell ref="M42:O42"/>
    <mergeCell ref="E42:G42"/>
    <mergeCell ref="M45:O45"/>
    <mergeCell ref="M36:O36"/>
    <mergeCell ref="M33:O33"/>
    <mergeCell ref="M19:O19"/>
    <mergeCell ref="M20:O20"/>
    <mergeCell ref="M21:O21"/>
    <mergeCell ref="M16:O16"/>
  </mergeCells>
  <phoneticPr fontId="2"/>
  <pageMargins left="0.43307086614173229" right="0.15748031496062992" top="0.39370078740157483" bottom="0.39370078740157483" header="0.39370078740157483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収支見込（参考様式１）</vt:lpstr>
      <vt:lpstr>記入例（開設１年目）</vt:lpstr>
      <vt:lpstr>記入例（開設２年目）</vt:lpstr>
      <vt:lpstr>'記入例（開設１年目）'!Print_Area</vt:lpstr>
      <vt:lpstr>'記入例（開設２年目）'!Print_Area</vt:lpstr>
      <vt:lpstr>'収支見込（参考様式１）'!Print_Area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福岡県</cp:lastModifiedBy>
  <cp:lastPrinted>2024-03-07T23:35:55Z</cp:lastPrinted>
  <dcterms:created xsi:type="dcterms:W3CDTF">2012-05-23T01:35:32Z</dcterms:created>
  <dcterms:modified xsi:type="dcterms:W3CDTF">2025-09-10T04:50:38Z</dcterms:modified>
</cp:coreProperties>
</file>