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asakura\Desktop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Area" localSheetId="0">内訳書!$J$1:$O$125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内訳書!$O$123</definedName>
    <definedName name="工事番号" localSheetId="0">内訳書!$K$8</definedName>
    <definedName name="工事番号">#REF!</definedName>
    <definedName name="工事費計" localSheetId="0">内訳書!$O$125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内訳書!$O$124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7" i="41" l="1"/>
  <c r="O26" i="41" s="1"/>
  <c r="O25" i="41" s="1"/>
  <c r="O29" i="41"/>
  <c r="O32" i="41"/>
  <c r="O36" i="41"/>
  <c r="O42" i="41"/>
  <c r="O41" i="41" s="1"/>
  <c r="O40" i="41" s="1"/>
  <c r="O46" i="41"/>
  <c r="O45" i="41" s="1"/>
  <c r="O44" i="41" s="1"/>
  <c r="O57" i="41"/>
  <c r="O56" i="41" s="1"/>
  <c r="O55" i="41" s="1"/>
  <c r="O62" i="41"/>
  <c r="O61" i="41" s="1"/>
  <c r="O60" i="41" s="1"/>
  <c r="O68" i="41"/>
  <c r="O72" i="41"/>
  <c r="O74" i="41"/>
  <c r="O78" i="41"/>
  <c r="O67" i="41" s="1"/>
  <c r="O82" i="41"/>
  <c r="O84" i="41"/>
  <c r="O86" i="41"/>
  <c r="O89" i="41"/>
  <c r="O90" i="41"/>
  <c r="O94" i="41"/>
  <c r="O93" i="41" s="1"/>
  <c r="O92" i="41" s="1"/>
  <c r="O97" i="41"/>
  <c r="O96" i="41" s="1"/>
  <c r="O109" i="41"/>
  <c r="O108" i="41" s="1"/>
  <c r="O107" i="41" s="1"/>
  <c r="O106" i="41" s="1"/>
  <c r="O105" i="41" s="1"/>
  <c r="O121" i="41" s="1"/>
  <c r="O113" i="41"/>
  <c r="O112" i="41" s="1"/>
  <c r="O111" i="41" s="1"/>
  <c r="O115" i="41"/>
  <c r="O116" i="41"/>
  <c r="O118" i="41"/>
  <c r="O54" i="41" l="1"/>
  <c r="O53" i="41" s="1"/>
  <c r="O24" i="41"/>
  <c r="O23" i="41" s="1"/>
  <c r="O22" i="41" s="1"/>
  <c r="O21" i="41" l="1"/>
  <c r="O103" i="41" s="1"/>
  <c r="O123" i="41" s="1"/>
  <c r="O124" i="41" l="1"/>
  <c r="O125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<sst xmlns="http://schemas.openxmlformats.org/spreadsheetml/2006/main" count="349" uniqueCount="177">
  <si>
    <t>#&amp;$SKHDIN_HINAGATA3#&amp;$</t>
  </si>
  <si>
    <t>07-7310800020745</t>
  </si>
  <si>
    <t>新川排水機場自家発電設備工事</t>
  </si>
  <si>
    <t>工事費内訳書</t>
  </si>
  <si>
    <t>20250804143539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</si>
  <si>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</si>
  <si>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</si>
  <si>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</si>
  <si>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</si>
  <si>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</si>
  <si>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</si>
  <si>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</si>
  <si>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</si>
  <si>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2号</t>
  </si>
  <si>
    <t>業    者    名　　　　</t>
  </si>
  <si>
    <t>L_規格</t>
  </si>
  <si>
    <t>入力(積上無し）背景色</t>
  </si>
  <si>
    <t>事業名</t>
  </si>
  <si>
    <t>湛水防除事業</t>
  </si>
  <si>
    <t>M_数量</t>
  </si>
  <si>
    <t>積上げ無し文字色</t>
  </si>
  <si>
    <t>年度,1,20,1</t>
  </si>
  <si>
    <t>地区名</t>
  </si>
  <si>
    <t>大刀洗川・陣屋川流域地区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</si>
  <si>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</si>
  <si>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</si>
  <si>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</si>
  <si>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</si>
  <si>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</si>
  <si>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</si>
  <si>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</si>
  <si>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</si>
  <si>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</si>
  <si>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</si>
  <si>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</si>
  <si>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</si>
  <si>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</si>
  <si>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</si>
  <si>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>新川排水機自家発電設備工事</t>
  </si>
  <si>
    <t/>
  </si>
  <si>
    <t xml:space="preserve">  工事原価</t>
  </si>
  <si>
    <t>式</t>
  </si>
  <si>
    <t xml:space="preserve">   製作工事原価</t>
  </si>
  <si>
    <t xml:space="preserve">    直接製作費</t>
  </si>
  <si>
    <t xml:space="preserve">     直接製作費</t>
  </si>
  <si>
    <t xml:space="preserve">      機器単体費</t>
  </si>
  <si>
    <t xml:space="preserve">       機器単体費</t>
  </si>
  <si>
    <t xml:space="preserve">        エンジン設備工</t>
  </si>
  <si>
    <t xml:space="preserve">         ディーゼル発電装置</t>
  </si>
  <si>
    <t>超低騒音型 625kVA 440V 60Hz</t>
  </si>
  <si>
    <t>台</t>
  </si>
  <si>
    <t xml:space="preserve">        制御盤工</t>
  </si>
  <si>
    <t xml:space="preserve">         自動始動発電機盤（No1･2･3)</t>
  </si>
  <si>
    <t>屋内自立閉鎖形 B900×D1800×H2300</t>
  </si>
  <si>
    <t>面</t>
  </si>
  <si>
    <t xml:space="preserve">         自動始動直流電源盤（No1･2･3）</t>
  </si>
  <si>
    <t>屋内自立閉鎖形 B800×D1000×H2300</t>
  </si>
  <si>
    <t xml:space="preserve">        消音設備工</t>
  </si>
  <si>
    <t xml:space="preserve">         排気消音器</t>
  </si>
  <si>
    <t>天井吊下式</t>
  </si>
  <si>
    <t>組</t>
  </si>
  <si>
    <t xml:space="preserve">         給気消音器</t>
  </si>
  <si>
    <t>自立形 55dB(A)</t>
  </si>
  <si>
    <t xml:space="preserve">         排風消音器</t>
  </si>
  <si>
    <t>自立形 70dB(A)</t>
  </si>
  <si>
    <t xml:space="preserve">        燃料設備工</t>
  </si>
  <si>
    <t xml:space="preserve">         地下燃料タンク</t>
  </si>
  <si>
    <t>地下式二重殻円筒横形30kL</t>
  </si>
  <si>
    <t>基</t>
  </si>
  <si>
    <t xml:space="preserve">         燃料小出槽</t>
  </si>
  <si>
    <t>鋼板製角形(屋内架台上設置形)1.5KL</t>
  </si>
  <si>
    <t xml:space="preserve">         燃料移送ポンプ</t>
  </si>
  <si>
    <t>横軸歯車ﾎﾟﾝﾌﾟφ25×2台,0.75kW 210V</t>
  </si>
  <si>
    <t xml:space="preserve">      燃料設備工</t>
  </si>
  <si>
    <t xml:space="preserve">       燃料設備工</t>
  </si>
  <si>
    <t xml:space="preserve">        燃料配管材</t>
  </si>
  <si>
    <t xml:space="preserve">         燃料配管材</t>
  </si>
  <si>
    <t xml:space="preserve">      鋼製付属設備工</t>
  </si>
  <si>
    <t xml:space="preserve">       鋼製付属設備工</t>
  </si>
  <si>
    <t xml:space="preserve">        鋼製付属設備工(直接製作工)</t>
  </si>
  <si>
    <t xml:space="preserve">         鋼製付属設備製作工</t>
  </si>
  <si>
    <t>架台,0.1≦ｘ≦5.0,0.00,0.00,３基,0.93,排風消音器架台,230.917</t>
  </si>
  <si>
    <t>架台,0.1≦ｘ≦5.0,0.00,0.00,１基,1.00,天井吊下げ架台,1406.216</t>
  </si>
  <si>
    <t>架台,0.1≦ｘ≦5.0,0.00,0.00,４基,0.92,各盤架台,110.76</t>
  </si>
  <si>
    <t xml:space="preserve">         鋼製付属設備工</t>
  </si>
  <si>
    <t>直接部材費</t>
  </si>
  <si>
    <t>部品費</t>
  </si>
  <si>
    <t xml:space="preserve">         製作補助材料費</t>
  </si>
  <si>
    <t>鋼製付属設備,,13％</t>
  </si>
  <si>
    <t xml:space="preserve">   据付工事原価</t>
  </si>
  <si>
    <t xml:space="preserve">    直接工事費</t>
  </si>
  <si>
    <t xml:space="preserve">     輸送費</t>
  </si>
  <si>
    <t xml:space="preserve">      輸送費</t>
  </si>
  <si>
    <t xml:space="preserve">       輸送費（用排水機）</t>
  </si>
  <si>
    <t xml:space="preserve">        輸送費（電気通信設備）兵庫県尼崎市</t>
  </si>
  <si>
    <t>60.75ton,610km</t>
  </si>
  <si>
    <t xml:space="preserve">        輸送費（鋼製付属設備）兵庫県尼崎市</t>
  </si>
  <si>
    <t>鋼製付属設備,,,,33.515[各単位],610km</t>
  </si>
  <si>
    <t xml:space="preserve">     付帯設備据付工</t>
  </si>
  <si>
    <t xml:space="preserve">      電源設備工</t>
  </si>
  <si>
    <t xml:space="preserve">       発電設備工</t>
  </si>
  <si>
    <t xml:space="preserve">        発動発電設備据付</t>
  </si>
  <si>
    <t>750kVA以下</t>
  </si>
  <si>
    <t xml:space="preserve">        発動発電設備据付（2台目以降）</t>
  </si>
  <si>
    <t xml:space="preserve">        発電設備調整工</t>
  </si>
  <si>
    <t>標準形,ﾗｼﾞｴｰﾀ式(1体),750kVA以下,,無</t>
  </si>
  <si>
    <t xml:space="preserve">        発電設備調整工（2台目以降）</t>
  </si>
  <si>
    <t>標準形,ﾗｼﾞｴｰﾀ式(1体),750kVA以下,,有</t>
  </si>
  <si>
    <t xml:space="preserve">      付帯設備据付工</t>
  </si>
  <si>
    <t xml:space="preserve">       燃料貯油槽据付工</t>
  </si>
  <si>
    <t xml:space="preserve">        地下燃料タンク</t>
  </si>
  <si>
    <t>30ｋＬ</t>
  </si>
  <si>
    <t xml:space="preserve">        据付材料費</t>
  </si>
  <si>
    <t>その他,燃料貯油槽設備,,,,,625kW,－</t>
  </si>
  <si>
    <t xml:space="preserve">        補助材料費(据付)</t>
  </si>
  <si>
    <t>用排水ポンプ設備,,2％</t>
  </si>
  <si>
    <t xml:space="preserve">       圧力タンク据付工</t>
  </si>
  <si>
    <t xml:space="preserve">        燃料小出槽設置</t>
  </si>
  <si>
    <t>1500L以下</t>
  </si>
  <si>
    <t xml:space="preserve">       鋼製付属設備据付工</t>
  </si>
  <si>
    <t xml:space="preserve">        鋼製付属設備据付工</t>
  </si>
  <si>
    <t>架台,0.1≦ｘ≦5.0,0.00,３基,0.92,排風消音器架台,230.917</t>
  </si>
  <si>
    <t>架台,0.1≦ｘ≦5.0,0.00,１基,1.00,天井吊下げ架台,1406.216</t>
  </si>
  <si>
    <t>鋼製付属設備,,1％</t>
  </si>
  <si>
    <t xml:space="preserve">       鋼製付属設備据付工（直接経費）－用排水機－</t>
  </si>
  <si>
    <t xml:space="preserve">        電気溶接機[交流ｱｰｸ式(手動･電撃防止器内蔵型)]</t>
  </si>
  <si>
    <t>,定格電流200A,交替制補正対象外,運転１日当たり算出</t>
  </si>
  <si>
    <t>日</t>
  </si>
  <si>
    <t xml:space="preserve">        ﾗﾌﾃﾚｰﾝｸﾚｰﾝ[油圧伸縮ｼﾞﾌﾞ型・~低騒･排対型(~2014)]</t>
  </si>
  <si>
    <t>ﾗﾌﾃﾚｰﾝｸﾚｰﾝ(油圧伸縮ｼﾞﾌﾞ型),25ton吊り,あり</t>
  </si>
  <si>
    <t xml:space="preserve">        雑器具損料</t>
  </si>
  <si>
    <t xml:space="preserve">       プルボックス設置工</t>
  </si>
  <si>
    <t xml:space="preserve">        プルボックス取付工</t>
  </si>
  <si>
    <t>400□×400WP SUS</t>
  </si>
  <si>
    <t>個</t>
  </si>
  <si>
    <t xml:space="preserve">       ダクト取付工</t>
  </si>
  <si>
    <t xml:space="preserve">        ダクト取付工</t>
  </si>
  <si>
    <t>ｱﾙﾐｹｰﾌﾞﾙﾀﾞｸﾄ 300×200</t>
  </si>
  <si>
    <t>ｍ</t>
  </si>
  <si>
    <t xml:space="preserve">       付帯設備工(材料費)</t>
  </si>
  <si>
    <t xml:space="preserve">        配線機器等設置工(材料費)</t>
  </si>
  <si>
    <t xml:space="preserve">        配管工(材料費)</t>
  </si>
  <si>
    <t xml:space="preserve">      複合工</t>
  </si>
  <si>
    <t xml:space="preserve">       築造工・埋設工</t>
  </si>
  <si>
    <t xml:space="preserve">        築造工・埋設工</t>
  </si>
  <si>
    <t xml:space="preserve">     試運転調整工</t>
  </si>
  <si>
    <t xml:space="preserve">      試運転調整工</t>
  </si>
  <si>
    <t xml:space="preserve">       試運転調整工</t>
  </si>
  <si>
    <t xml:space="preserve">        総合試運転調整労務</t>
  </si>
  <si>
    <t>,70超～90以下m3/min,４台,横軸軸・斜流及び立軸軸・斜流,2,台数制御,0.00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</si>
  <si>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</si>
  <si>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</si>
  <si>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</si>
  <si>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</si>
  <si>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据付間接費</t>
  </si>
  <si>
    <t xml:space="preserve">   設計技術費</t>
  </si>
  <si>
    <t xml:space="preserve">  一般管理費等</t>
  </si>
  <si>
    <t xml:space="preserve"> 工事価格</t>
  </si>
  <si>
    <t xml:space="preserve">   直接工事費</t>
  </si>
  <si>
    <t xml:space="preserve">    直接工事費（仮設工を除く）</t>
  </si>
  <si>
    <t xml:space="preserve">     地下タンク本体工</t>
  </si>
  <si>
    <t xml:space="preserve">      地下タンク本体工</t>
  </si>
  <si>
    <t xml:space="preserve">       地下タンク本体工</t>
  </si>
  <si>
    <t xml:space="preserve">    直接工事費（仮設工）</t>
  </si>
  <si>
    <t xml:space="preserve">     排水工</t>
  </si>
  <si>
    <t xml:space="preserve">      排水工</t>
  </si>
  <si>
    <t xml:space="preserve">       排水ポンプ（仮設）</t>
  </si>
  <si>
    <t>0以上～6未満</t>
  </si>
  <si>
    <t>箇所</t>
  </si>
  <si>
    <t xml:space="preserve">   間接工事費</t>
  </si>
  <si>
    <t xml:space="preserve">    共通仮設費</t>
  </si>
  <si>
    <t xml:space="preserve">     運搬費～営繕費等</t>
  </si>
  <si>
    <t xml:space="preserve">    現場管理費</t>
  </si>
  <si>
    <t xml:space="preserve">     現場管理費（率計上）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</si>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</sst>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7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76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7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76" fontId="1" fillId="0" borderId="6" xfId="0" applyNumberFormat="1" applyFont="1" applyBorder="1"/>
    <xf numFmtId="176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7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76" fontId="1" fillId="0" borderId="7" xfId="0" applyNumberFormat="1" applyFont="1" applyBorder="1"/>
    <xf numFmtId="178" fontId="1" fillId="0" borderId="0" xfId="0" applyNumberFormat="1" applyFont="1"/>
    <xf numFmtId="176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76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76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76" fontId="1" fillId="7" borderId="10" xfId="0" applyNumberFormat="1" applyFont="1" applyFill="1" applyBorder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126"/>
  <sheetViews>
    <sheetView showGridLines="0" tabSelected="1" topLeftCell="K1" zoomScale="90" zoomScaleNormal="90" workbookViewId="0">
      <selection activeCell="J1" sqref="J1"/>
    </sheetView>
  </sheetViews>
  <sheetFormatPr defaultColWidth="9" defaultRowHeight="13.5" x14ac:dyDescent="0.1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 spans="1:17" x14ac:dyDescent="0.15">
      <c r="A1" t="s">
        <v>0</v>
      </c>
      <c r="D1" s="4" t="s">
        <v>1</v>
      </c>
      <c r="E1" s="4"/>
      <c r="F1" s="4"/>
      <c r="G1" s="4"/>
      <c r="H1" s="4"/>
      <c r="I1" s="4"/>
    </row>
    <row r="2" spans="1:17" ht="14.25" thickBot="1" x14ac:dyDescent="0.2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spans="1:17" x14ac:dyDescent="0.1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spans="1:17" x14ac:dyDescent="0.1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spans="1:17" x14ac:dyDescent="0.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42"/>
      <c r="N5" s="43"/>
      <c r="O5" s="44"/>
      <c r="P5" s="12"/>
      <c r="Q5" s="13"/>
    </row>
    <row r="6" spans="1:17" x14ac:dyDescent="0.15">
      <c r="A6" t="s">
        <v>15</v>
      </c>
      <c r="B6" s="14" t="s">
        <v>16</v>
      </c>
      <c r="C6" s="15"/>
      <c r="J6" t="s">
        <v>17</v>
      </c>
      <c r="K6" s="1" t="s">
        <v>18</v>
      </c>
      <c r="N6" s="12"/>
      <c r="O6" s="12"/>
      <c r="P6" s="12"/>
      <c r="Q6" s="13"/>
    </row>
    <row r="7" spans="1:17" x14ac:dyDescent="0.15">
      <c r="A7" t="s">
        <v>19</v>
      </c>
      <c r="B7" s="13" t="s">
        <v>20</v>
      </c>
      <c r="C7" s="13"/>
      <c r="D7" t="s">
        <v>21</v>
      </c>
      <c r="J7" t="s">
        <v>22</v>
      </c>
      <c r="K7" s="1" t="s">
        <v>23</v>
      </c>
      <c r="N7" s="12"/>
      <c r="O7" s="12"/>
      <c r="P7" s="12"/>
      <c r="Q7" s="13"/>
    </row>
    <row r="8" spans="1:17" x14ac:dyDescent="0.15">
      <c r="A8" t="s">
        <v>24</v>
      </c>
      <c r="B8" s="16" t="s">
        <v>25</v>
      </c>
      <c r="C8" s="15"/>
      <c r="D8" t="s">
        <v>26</v>
      </c>
      <c r="J8" s="1" t="s">
        <v>27</v>
      </c>
      <c r="K8" s="17" t="s">
        <v>1</v>
      </c>
      <c r="N8" s="12"/>
      <c r="O8" s="12"/>
      <c r="P8" s="12"/>
      <c r="Q8" s="13"/>
    </row>
    <row r="9" spans="1:17" x14ac:dyDescent="0.15">
      <c r="A9" t="s">
        <v>28</v>
      </c>
      <c r="B9" t="s">
        <v>29</v>
      </c>
      <c r="D9" t="s">
        <v>30</v>
      </c>
      <c r="J9" s="1" t="s">
        <v>31</v>
      </c>
      <c r="K9" s="17" t="s">
        <v>2</v>
      </c>
      <c r="N9" s="12"/>
      <c r="O9" s="12"/>
      <c r="P9" s="12"/>
      <c r="Q9" s="13"/>
    </row>
    <row r="10" spans="1:17" ht="14.25" thickBot="1" x14ac:dyDescent="0.2">
      <c r="D10" t="s">
        <v>32</v>
      </c>
      <c r="N10" s="12"/>
      <c r="O10" s="12"/>
      <c r="P10" s="12"/>
      <c r="Q10" s="13"/>
    </row>
    <row r="11" spans="1:17" hidden="1" x14ac:dyDescent="0.15">
      <c r="N11" s="12"/>
      <c r="O11" s="12"/>
      <c r="P11" s="12"/>
      <c r="Q11" s="13"/>
    </row>
    <row r="12" spans="1:17" hidden="1" x14ac:dyDescent="0.15">
      <c r="N12" s="12"/>
      <c r="O12" s="12"/>
      <c r="P12" s="12"/>
      <c r="Q12" s="13"/>
    </row>
    <row r="13" spans="1:17" hidden="1" x14ac:dyDescent="0.15">
      <c r="N13" s="12"/>
      <c r="O13" s="12"/>
      <c r="P13" s="12"/>
      <c r="Q13" s="13"/>
    </row>
    <row r="14" spans="1:17" hidden="1" x14ac:dyDescent="0.15">
      <c r="N14" s="12"/>
      <c r="O14" s="12"/>
      <c r="P14" s="12"/>
      <c r="Q14" s="13"/>
    </row>
    <row r="15" spans="1:17" hidden="1" x14ac:dyDescent="0.15">
      <c r="N15" s="12"/>
      <c r="O15" s="12"/>
      <c r="P15" s="12"/>
      <c r="Q15" s="13"/>
    </row>
    <row r="16" spans="1:17" hidden="1" x14ac:dyDescent="0.15">
      <c r="N16" s="12"/>
      <c r="O16" s="12"/>
      <c r="P16" s="12"/>
      <c r="Q16" s="13"/>
    </row>
    <row r="17" spans="5:17" hidden="1" x14ac:dyDescent="0.15">
      <c r="N17" s="12"/>
      <c r="O17" s="12"/>
      <c r="P17" s="12"/>
      <c r="Q17" s="13"/>
    </row>
    <row r="18" spans="5:17" ht="14.25" hidden="1" thickBot="1" x14ac:dyDescent="0.2"/>
    <row r="19" spans="5:17" ht="15" thickTop="1" thickBot="1" x14ac:dyDescent="0.2">
      <c r="K19" s="18" t="s">
        <v>33</v>
      </c>
      <c r="L19" s="18" t="s">
        <v>34</v>
      </c>
      <c r="M19" s="19" t="s">
        <v>35</v>
      </c>
      <c r="N19" s="18" t="s">
        <v>36</v>
      </c>
      <c r="O19" s="20" t="s">
        <v>37</v>
      </c>
    </row>
    <row r="20" spans="5:17" ht="14.25" thickTop="1" x14ac:dyDescent="0.15">
      <c r="E20">
        <v>0</v>
      </c>
      <c r="G20">
        <v>0</v>
      </c>
      <c r="K20" s="21" t="s">
        <v>38</v>
      </c>
      <c r="L20" s="21" t="s">
        <v>39</v>
      </c>
      <c r="M20" s="22"/>
      <c r="N20" s="23" t="s">
        <v>39</v>
      </c>
      <c r="O20" s="24"/>
    </row>
    <row r="21" spans="5:17" x14ac:dyDescent="0.15">
      <c r="E21">
        <v>2</v>
      </c>
      <c r="F21">
        <v>5</v>
      </c>
      <c r="G21">
        <v>2</v>
      </c>
      <c r="K21" s="25" t="s">
        <v>40</v>
      </c>
      <c r="L21" s="25" t="s">
        <v>39</v>
      </c>
      <c r="M21" s="26">
        <v>1</v>
      </c>
      <c r="N21" s="27" t="s">
        <v>41</v>
      </c>
      <c r="O21" s="28">
        <f>+O22+O53+O101</f>
        <v>0</v>
      </c>
    </row>
    <row r="22" spans="5:17" x14ac:dyDescent="0.15">
      <c r="E22">
        <v>3</v>
      </c>
      <c r="F22">
        <v>42</v>
      </c>
      <c r="G22">
        <v>3</v>
      </c>
      <c r="K22" s="25" t="s">
        <v>42</v>
      </c>
      <c r="L22" s="25" t="s">
        <v>39</v>
      </c>
      <c r="M22" s="26">
        <v>1</v>
      </c>
      <c r="N22" s="27" t="s">
        <v>41</v>
      </c>
      <c r="O22" s="28">
        <f>+O23</f>
        <v>0</v>
      </c>
    </row>
    <row r="23" spans="5:17" x14ac:dyDescent="0.15">
      <c r="E23">
        <v>4</v>
      </c>
      <c r="F23">
        <v>148</v>
      </c>
      <c r="G23">
        <v>4</v>
      </c>
      <c r="K23" s="25" t="s">
        <v>43</v>
      </c>
      <c r="L23" s="25" t="s">
        <v>39</v>
      </c>
      <c r="M23" s="26">
        <v>1</v>
      </c>
      <c r="N23" s="27" t="s">
        <v>41</v>
      </c>
      <c r="O23" s="28">
        <f>+O24</f>
        <v>0</v>
      </c>
    </row>
    <row r="24" spans="5:17" x14ac:dyDescent="0.15">
      <c r="E24">
        <v>5</v>
      </c>
      <c r="G24">
        <v>8</v>
      </c>
      <c r="K24" s="25" t="s">
        <v>44</v>
      </c>
      <c r="L24" s="25" t="s">
        <v>39</v>
      </c>
      <c r="M24" s="26">
        <v>1</v>
      </c>
      <c r="N24" s="27" t="s">
        <v>41</v>
      </c>
      <c r="O24" s="28">
        <f>+O25+O40+O44</f>
        <v>0</v>
      </c>
    </row>
    <row r="25" spans="5:17" x14ac:dyDescent="0.15">
      <c r="E25">
        <v>6</v>
      </c>
      <c r="G25">
        <v>9</v>
      </c>
      <c r="K25" s="25" t="s">
        <v>45</v>
      </c>
      <c r="L25" s="25" t="s">
        <v>39</v>
      </c>
      <c r="M25" s="26">
        <v>1</v>
      </c>
      <c r="N25" s="27" t="s">
        <v>41</v>
      </c>
      <c r="O25" s="28">
        <f>+O26</f>
        <v>0</v>
      </c>
    </row>
    <row r="26" spans="5:17" x14ac:dyDescent="0.15">
      <c r="E26">
        <v>7</v>
      </c>
      <c r="G26">
        <v>10</v>
      </c>
      <c r="K26" s="25" t="s">
        <v>46</v>
      </c>
      <c r="L26" s="25" t="s">
        <v>39</v>
      </c>
      <c r="M26" s="26">
        <v>1</v>
      </c>
      <c r="N26" s="27" t="s">
        <v>41</v>
      </c>
      <c r="O26" s="28">
        <f>+O27+O29+O32+O36</f>
        <v>0</v>
      </c>
    </row>
    <row r="27" spans="5:17" x14ac:dyDescent="0.15">
      <c r="E27">
        <v>8</v>
      </c>
      <c r="G27">
        <v>11</v>
      </c>
      <c r="K27" s="25" t="s">
        <v>47</v>
      </c>
      <c r="L27" s="25" t="s">
        <v>39</v>
      </c>
      <c r="M27" s="26">
        <v>1</v>
      </c>
      <c r="N27" s="27" t="s">
        <v>41</v>
      </c>
      <c r="O27" s="28">
        <f>+O28</f>
        <v>0</v>
      </c>
    </row>
    <row r="28" spans="5:17" x14ac:dyDescent="0.15">
      <c r="E28">
        <v>9</v>
      </c>
      <c r="G28">
        <v>12</v>
      </c>
      <c r="K28" s="25" t="s">
        <v>48</v>
      </c>
      <c r="L28" s="25" t="s">
        <v>49</v>
      </c>
      <c r="M28" s="26">
        <v>3</v>
      </c>
      <c r="N28" s="27" t="s">
        <v>50</v>
      </c>
      <c r="O28" s="29"/>
    </row>
    <row r="29" spans="5:17" x14ac:dyDescent="0.15">
      <c r="E29">
        <v>10</v>
      </c>
      <c r="G29">
        <v>11</v>
      </c>
      <c r="K29" s="25" t="s">
        <v>51</v>
      </c>
      <c r="L29" s="25" t="s">
        <v>39</v>
      </c>
      <c r="M29" s="26">
        <v>1</v>
      </c>
      <c r="N29" s="27" t="s">
        <v>41</v>
      </c>
      <c r="O29" s="28">
        <f>+O30+O31</f>
        <v>0</v>
      </c>
    </row>
    <row r="30" spans="5:17" x14ac:dyDescent="0.15">
      <c r="E30">
        <v>11</v>
      </c>
      <c r="G30">
        <v>12</v>
      </c>
      <c r="K30" s="25" t="s">
        <v>52</v>
      </c>
      <c r="L30" s="25" t="s">
        <v>53</v>
      </c>
      <c r="M30" s="26">
        <v>3</v>
      </c>
      <c r="N30" s="27" t="s">
        <v>54</v>
      </c>
      <c r="O30" s="29"/>
    </row>
    <row r="31" spans="5:17" x14ac:dyDescent="0.15">
      <c r="E31">
        <v>12</v>
      </c>
      <c r="G31">
        <v>12</v>
      </c>
      <c r="K31" s="25" t="s">
        <v>55</v>
      </c>
      <c r="L31" s="25" t="s">
        <v>56</v>
      </c>
      <c r="M31" s="26">
        <v>3</v>
      </c>
      <c r="N31" s="27" t="s">
        <v>54</v>
      </c>
      <c r="O31" s="29"/>
    </row>
    <row r="32" spans="5:17" x14ac:dyDescent="0.15">
      <c r="E32">
        <v>13</v>
      </c>
      <c r="G32">
        <v>11</v>
      </c>
      <c r="K32" s="25" t="s">
        <v>57</v>
      </c>
      <c r="L32" s="25" t="s">
        <v>39</v>
      </c>
      <c r="M32" s="26">
        <v>1</v>
      </c>
      <c r="N32" s="27" t="s">
        <v>41</v>
      </c>
      <c r="O32" s="28">
        <f>+O33+O34+O35</f>
        <v>0</v>
      </c>
    </row>
    <row r="33" spans="5:15" x14ac:dyDescent="0.15">
      <c r="E33">
        <v>14</v>
      </c>
      <c r="G33">
        <v>12</v>
      </c>
      <c r="K33" s="25" t="s">
        <v>58</v>
      </c>
      <c r="L33" s="25" t="s">
        <v>59</v>
      </c>
      <c r="M33" s="26">
        <v>3</v>
      </c>
      <c r="N33" s="27" t="s">
        <v>60</v>
      </c>
      <c r="O33" s="29"/>
    </row>
    <row r="34" spans="5:15" x14ac:dyDescent="0.15">
      <c r="E34">
        <v>15</v>
      </c>
      <c r="G34">
        <v>12</v>
      </c>
      <c r="K34" s="25" t="s">
        <v>61</v>
      </c>
      <c r="L34" s="25" t="s">
        <v>62</v>
      </c>
      <c r="M34" s="26">
        <v>3</v>
      </c>
      <c r="N34" s="27" t="s">
        <v>60</v>
      </c>
      <c r="O34" s="29"/>
    </row>
    <row r="35" spans="5:15" x14ac:dyDescent="0.15">
      <c r="E35">
        <v>16</v>
      </c>
      <c r="G35">
        <v>12</v>
      </c>
      <c r="K35" s="25" t="s">
        <v>63</v>
      </c>
      <c r="L35" s="25" t="s">
        <v>64</v>
      </c>
      <c r="M35" s="26">
        <v>3</v>
      </c>
      <c r="N35" s="27" t="s">
        <v>60</v>
      </c>
      <c r="O35" s="29"/>
    </row>
    <row r="36" spans="5:15" x14ac:dyDescent="0.15">
      <c r="E36">
        <v>17</v>
      </c>
      <c r="G36">
        <v>11</v>
      </c>
      <c r="K36" s="25" t="s">
        <v>65</v>
      </c>
      <c r="L36" s="25" t="s">
        <v>39</v>
      </c>
      <c r="M36" s="26">
        <v>1</v>
      </c>
      <c r="N36" s="27" t="s">
        <v>41</v>
      </c>
      <c r="O36" s="28">
        <f>+O37+O38+O39</f>
        <v>0</v>
      </c>
    </row>
    <row r="37" spans="5:15" x14ac:dyDescent="0.15">
      <c r="E37">
        <v>18</v>
      </c>
      <c r="G37">
        <v>12</v>
      </c>
      <c r="K37" s="25" t="s">
        <v>66</v>
      </c>
      <c r="L37" s="25" t="s">
        <v>67</v>
      </c>
      <c r="M37" s="26">
        <v>1</v>
      </c>
      <c r="N37" s="27" t="s">
        <v>68</v>
      </c>
      <c r="O37" s="29"/>
    </row>
    <row r="38" spans="5:15" x14ac:dyDescent="0.15">
      <c r="E38">
        <v>19</v>
      </c>
      <c r="G38">
        <v>12</v>
      </c>
      <c r="K38" s="25" t="s">
        <v>69</v>
      </c>
      <c r="L38" s="25" t="s">
        <v>70</v>
      </c>
      <c r="M38" s="26">
        <v>1</v>
      </c>
      <c r="N38" s="27" t="s">
        <v>68</v>
      </c>
      <c r="O38" s="29"/>
    </row>
    <row r="39" spans="5:15" x14ac:dyDescent="0.15">
      <c r="E39">
        <v>20</v>
      </c>
      <c r="G39">
        <v>12</v>
      </c>
      <c r="K39" s="25" t="s">
        <v>71</v>
      </c>
      <c r="L39" s="25" t="s">
        <v>72</v>
      </c>
      <c r="M39" s="26">
        <v>1</v>
      </c>
      <c r="N39" s="27" t="s">
        <v>41</v>
      </c>
      <c r="O39" s="29"/>
    </row>
    <row r="40" spans="5:15" x14ac:dyDescent="0.15">
      <c r="E40">
        <v>21</v>
      </c>
      <c r="G40">
        <v>9</v>
      </c>
      <c r="K40" s="25" t="s">
        <v>73</v>
      </c>
      <c r="L40" s="25" t="s">
        <v>39</v>
      </c>
      <c r="M40" s="26">
        <v>1</v>
      </c>
      <c r="N40" s="27" t="s">
        <v>41</v>
      </c>
      <c r="O40" s="28">
        <f>+O41</f>
        <v>0</v>
      </c>
    </row>
    <row r="41" spans="5:15" x14ac:dyDescent="0.15">
      <c r="E41">
        <v>22</v>
      </c>
      <c r="G41">
        <v>10</v>
      </c>
      <c r="K41" s="25" t="s">
        <v>74</v>
      </c>
      <c r="L41" s="25" t="s">
        <v>39</v>
      </c>
      <c r="M41" s="26">
        <v>1</v>
      </c>
      <c r="N41" s="27" t="s">
        <v>41</v>
      </c>
      <c r="O41" s="28">
        <f>+O42</f>
        <v>0</v>
      </c>
    </row>
    <row r="42" spans="5:15" x14ac:dyDescent="0.15">
      <c r="E42">
        <v>23</v>
      </c>
      <c r="G42">
        <v>11</v>
      </c>
      <c r="K42" s="25" t="s">
        <v>75</v>
      </c>
      <c r="L42" s="25" t="s">
        <v>39</v>
      </c>
      <c r="M42" s="26">
        <v>1</v>
      </c>
      <c r="N42" s="27" t="s">
        <v>41</v>
      </c>
      <c r="O42" s="28">
        <f>+O43</f>
        <v>0</v>
      </c>
    </row>
    <row r="43" spans="5:15" x14ac:dyDescent="0.15">
      <c r="E43">
        <v>24</v>
      </c>
      <c r="G43">
        <v>12</v>
      </c>
      <c r="K43" s="25" t="s">
        <v>76</v>
      </c>
      <c r="L43" s="25" t="s">
        <v>39</v>
      </c>
      <c r="M43" s="26">
        <v>1</v>
      </c>
      <c r="N43" s="27" t="s">
        <v>41</v>
      </c>
      <c r="O43" s="29"/>
    </row>
    <row r="44" spans="5:15" x14ac:dyDescent="0.15">
      <c r="E44">
        <v>25</v>
      </c>
      <c r="G44">
        <v>9</v>
      </c>
      <c r="K44" s="25" t="s">
        <v>77</v>
      </c>
      <c r="L44" s="25" t="s">
        <v>39</v>
      </c>
      <c r="M44" s="26">
        <v>1</v>
      </c>
      <c r="N44" s="27" t="s">
        <v>41</v>
      </c>
      <c r="O44" s="28">
        <f>+O45</f>
        <v>0</v>
      </c>
    </row>
    <row r="45" spans="5:15" x14ac:dyDescent="0.15">
      <c r="E45">
        <v>26</v>
      </c>
      <c r="G45">
        <v>10</v>
      </c>
      <c r="K45" s="25" t="s">
        <v>78</v>
      </c>
      <c r="L45" s="25" t="s">
        <v>39</v>
      </c>
      <c r="M45" s="26">
        <v>1</v>
      </c>
      <c r="N45" s="27" t="s">
        <v>41</v>
      </c>
      <c r="O45" s="28">
        <f>+O46</f>
        <v>0</v>
      </c>
    </row>
    <row r="46" spans="5:15" x14ac:dyDescent="0.15">
      <c r="E46">
        <v>27</v>
      </c>
      <c r="G46">
        <v>11</v>
      </c>
      <c r="K46" s="25" t="s">
        <v>79</v>
      </c>
      <c r="L46" s="25" t="s">
        <v>39</v>
      </c>
      <c r="M46" s="26">
        <v>1</v>
      </c>
      <c r="N46" s="27" t="s">
        <v>41</v>
      </c>
      <c r="O46" s="28">
        <f>+O47+O48+O49+O50+O51+O52</f>
        <v>0</v>
      </c>
    </row>
    <row r="47" spans="5:15" ht="27" x14ac:dyDescent="0.15">
      <c r="E47">
        <v>28</v>
      </c>
      <c r="G47">
        <v>12</v>
      </c>
      <c r="K47" s="25" t="s">
        <v>80</v>
      </c>
      <c r="L47" s="25" t="s">
        <v>81</v>
      </c>
      <c r="M47" s="26">
        <v>3</v>
      </c>
      <c r="N47" s="27" t="s">
        <v>68</v>
      </c>
      <c r="O47" s="29"/>
    </row>
    <row r="48" spans="5:15" ht="27" x14ac:dyDescent="0.15">
      <c r="E48">
        <v>29</v>
      </c>
      <c r="G48">
        <v>12</v>
      </c>
      <c r="K48" s="25" t="s">
        <v>80</v>
      </c>
      <c r="L48" s="25" t="s">
        <v>82</v>
      </c>
      <c r="M48" s="26">
        <v>1</v>
      </c>
      <c r="N48" s="27" t="s">
        <v>68</v>
      </c>
      <c r="O48" s="29"/>
    </row>
    <row r="49" spans="5:15" ht="27" x14ac:dyDescent="0.15">
      <c r="E49">
        <v>30</v>
      </c>
      <c r="G49">
        <v>12</v>
      </c>
      <c r="K49" s="25" t="s">
        <v>80</v>
      </c>
      <c r="L49" s="25" t="s">
        <v>83</v>
      </c>
      <c r="M49" s="26">
        <v>1</v>
      </c>
      <c r="N49" s="27" t="s">
        <v>68</v>
      </c>
      <c r="O49" s="29"/>
    </row>
    <row r="50" spans="5:15" x14ac:dyDescent="0.15">
      <c r="E50">
        <v>31</v>
      </c>
      <c r="G50">
        <v>12</v>
      </c>
      <c r="K50" s="25" t="s">
        <v>84</v>
      </c>
      <c r="L50" s="25" t="s">
        <v>85</v>
      </c>
      <c r="M50" s="26">
        <v>1</v>
      </c>
      <c r="N50" s="27" t="s">
        <v>41</v>
      </c>
      <c r="O50" s="29"/>
    </row>
    <row r="51" spans="5:15" x14ac:dyDescent="0.15">
      <c r="E51">
        <v>32</v>
      </c>
      <c r="G51">
        <v>12</v>
      </c>
      <c r="K51" s="25" t="s">
        <v>84</v>
      </c>
      <c r="L51" s="25" t="s">
        <v>86</v>
      </c>
      <c r="M51" s="26">
        <v>1</v>
      </c>
      <c r="N51" s="27" t="s">
        <v>41</v>
      </c>
      <c r="O51" s="29"/>
    </row>
    <row r="52" spans="5:15" x14ac:dyDescent="0.15">
      <c r="E52">
        <v>33</v>
      </c>
      <c r="G52">
        <v>12</v>
      </c>
      <c r="K52" s="25" t="s">
        <v>87</v>
      </c>
      <c r="L52" s="25" t="s">
        <v>88</v>
      </c>
      <c r="M52" s="26">
        <v>1</v>
      </c>
      <c r="N52" s="27" t="s">
        <v>41</v>
      </c>
      <c r="O52" s="29"/>
    </row>
    <row r="53" spans="5:15" x14ac:dyDescent="0.15">
      <c r="E53">
        <v>34</v>
      </c>
      <c r="F53">
        <v>31</v>
      </c>
      <c r="G53">
        <v>3</v>
      </c>
      <c r="K53" s="25" t="s">
        <v>89</v>
      </c>
      <c r="L53" s="25" t="s">
        <v>39</v>
      </c>
      <c r="M53" s="26">
        <v>1</v>
      </c>
      <c r="N53" s="27" t="s">
        <v>41</v>
      </c>
      <c r="O53" s="28">
        <f>+O54+O96</f>
        <v>0</v>
      </c>
    </row>
    <row r="54" spans="5:15" x14ac:dyDescent="0.15">
      <c r="E54">
        <v>35</v>
      </c>
      <c r="F54">
        <v>6</v>
      </c>
      <c r="G54">
        <v>4</v>
      </c>
      <c r="K54" s="25" t="s">
        <v>90</v>
      </c>
      <c r="L54" s="25" t="s">
        <v>39</v>
      </c>
      <c r="M54" s="26">
        <v>1</v>
      </c>
      <c r="N54" s="27" t="s">
        <v>41</v>
      </c>
      <c r="O54" s="28">
        <f>+O55+O60+O92</f>
        <v>0</v>
      </c>
    </row>
    <row r="55" spans="5:15" x14ac:dyDescent="0.15">
      <c r="E55">
        <v>36</v>
      </c>
      <c r="G55">
        <v>9</v>
      </c>
      <c r="K55" s="25" t="s">
        <v>91</v>
      </c>
      <c r="L55" s="25" t="s">
        <v>39</v>
      </c>
      <c r="M55" s="26">
        <v>1</v>
      </c>
      <c r="N55" s="27" t="s">
        <v>41</v>
      </c>
      <c r="O55" s="28">
        <f>+O56</f>
        <v>0</v>
      </c>
    </row>
    <row r="56" spans="5:15" x14ac:dyDescent="0.15">
      <c r="E56">
        <v>37</v>
      </c>
      <c r="G56">
        <v>10</v>
      </c>
      <c r="K56" s="25" t="s">
        <v>92</v>
      </c>
      <c r="L56" s="25" t="s">
        <v>39</v>
      </c>
      <c r="M56" s="26">
        <v>1</v>
      </c>
      <c r="N56" s="27" t="s">
        <v>41</v>
      </c>
      <c r="O56" s="28">
        <f>+O57</f>
        <v>0</v>
      </c>
    </row>
    <row r="57" spans="5:15" x14ac:dyDescent="0.15">
      <c r="E57">
        <v>38</v>
      </c>
      <c r="G57">
        <v>11</v>
      </c>
      <c r="K57" s="25" t="s">
        <v>93</v>
      </c>
      <c r="L57" s="25" t="s">
        <v>39</v>
      </c>
      <c r="M57" s="26">
        <v>1</v>
      </c>
      <c r="N57" s="27" t="s">
        <v>41</v>
      </c>
      <c r="O57" s="28">
        <f>+O58+O59</f>
        <v>0</v>
      </c>
    </row>
    <row r="58" spans="5:15" x14ac:dyDescent="0.15">
      <c r="E58">
        <v>39</v>
      </c>
      <c r="G58">
        <v>12</v>
      </c>
      <c r="K58" s="25" t="s">
        <v>94</v>
      </c>
      <c r="L58" s="25" t="s">
        <v>95</v>
      </c>
      <c r="M58" s="26">
        <v>1</v>
      </c>
      <c r="N58" s="27" t="s">
        <v>41</v>
      </c>
      <c r="O58" s="29"/>
    </row>
    <row r="59" spans="5:15" ht="27" x14ac:dyDescent="0.15">
      <c r="E59">
        <v>40</v>
      </c>
      <c r="G59">
        <v>12</v>
      </c>
      <c r="K59" s="25" t="s">
        <v>96</v>
      </c>
      <c r="L59" s="25" t="s">
        <v>97</v>
      </c>
      <c r="M59" s="26">
        <v>1</v>
      </c>
      <c r="N59" s="27" t="s">
        <v>41</v>
      </c>
      <c r="O59" s="29"/>
    </row>
    <row r="60" spans="5:15" x14ac:dyDescent="0.15">
      <c r="E60">
        <v>41</v>
      </c>
      <c r="G60">
        <v>9</v>
      </c>
      <c r="K60" s="25" t="s">
        <v>98</v>
      </c>
      <c r="L60" s="25" t="s">
        <v>39</v>
      </c>
      <c r="M60" s="26">
        <v>1</v>
      </c>
      <c r="N60" s="27" t="s">
        <v>41</v>
      </c>
      <c r="O60" s="28">
        <f>+O61+O67+O89</f>
        <v>0</v>
      </c>
    </row>
    <row r="61" spans="5:15" x14ac:dyDescent="0.15">
      <c r="E61">
        <v>42</v>
      </c>
      <c r="G61">
        <v>10</v>
      </c>
      <c r="K61" s="25" t="s">
        <v>99</v>
      </c>
      <c r="L61" s="25" t="s">
        <v>39</v>
      </c>
      <c r="M61" s="26">
        <v>1</v>
      </c>
      <c r="N61" s="27" t="s">
        <v>41</v>
      </c>
      <c r="O61" s="28">
        <f>+O62</f>
        <v>0</v>
      </c>
    </row>
    <row r="62" spans="5:15" x14ac:dyDescent="0.15">
      <c r="E62">
        <v>43</v>
      </c>
      <c r="G62">
        <v>11</v>
      </c>
      <c r="K62" s="25" t="s">
        <v>100</v>
      </c>
      <c r="L62" s="25" t="s">
        <v>39</v>
      </c>
      <c r="M62" s="26">
        <v>1</v>
      </c>
      <c r="N62" s="27" t="s">
        <v>41</v>
      </c>
      <c r="O62" s="28">
        <f>+O63+O64+O65+O66</f>
        <v>0</v>
      </c>
    </row>
    <row r="63" spans="5:15" x14ac:dyDescent="0.15">
      <c r="E63">
        <v>44</v>
      </c>
      <c r="G63">
        <v>12</v>
      </c>
      <c r="K63" s="25" t="s">
        <v>101</v>
      </c>
      <c r="L63" s="25" t="s">
        <v>102</v>
      </c>
      <c r="M63" s="26">
        <v>1</v>
      </c>
      <c r="N63" s="27" t="s">
        <v>50</v>
      </c>
      <c r="O63" s="29"/>
    </row>
    <row r="64" spans="5:15" x14ac:dyDescent="0.15">
      <c r="E64">
        <v>45</v>
      </c>
      <c r="G64">
        <v>12</v>
      </c>
      <c r="K64" s="25" t="s">
        <v>103</v>
      </c>
      <c r="L64" s="25" t="s">
        <v>102</v>
      </c>
      <c r="M64" s="26">
        <v>2</v>
      </c>
      <c r="N64" s="27" t="s">
        <v>50</v>
      </c>
      <c r="O64" s="29"/>
    </row>
    <row r="65" spans="5:15" ht="27" x14ac:dyDescent="0.15">
      <c r="E65">
        <v>46</v>
      </c>
      <c r="G65">
        <v>12</v>
      </c>
      <c r="K65" s="25" t="s">
        <v>104</v>
      </c>
      <c r="L65" s="25" t="s">
        <v>105</v>
      </c>
      <c r="M65" s="26">
        <v>1</v>
      </c>
      <c r="N65" s="27" t="s">
        <v>50</v>
      </c>
      <c r="O65" s="29"/>
    </row>
    <row r="66" spans="5:15" ht="27" x14ac:dyDescent="0.15">
      <c r="E66">
        <v>47</v>
      </c>
      <c r="G66">
        <v>12</v>
      </c>
      <c r="K66" s="25" t="s">
        <v>106</v>
      </c>
      <c r="L66" s="25" t="s">
        <v>107</v>
      </c>
      <c r="M66" s="26">
        <v>2</v>
      </c>
      <c r="N66" s="27" t="s">
        <v>50</v>
      </c>
      <c r="O66" s="29"/>
    </row>
    <row r="67" spans="5:15" x14ac:dyDescent="0.15">
      <c r="E67">
        <v>48</v>
      </c>
      <c r="G67">
        <v>10</v>
      </c>
      <c r="K67" s="25" t="s">
        <v>108</v>
      </c>
      <c r="L67" s="25" t="s">
        <v>39</v>
      </c>
      <c r="M67" s="26">
        <v>1</v>
      </c>
      <c r="N67" s="27" t="s">
        <v>41</v>
      </c>
      <c r="O67" s="28">
        <f>+O68+O72+O74+O78+O82+O84+O86</f>
        <v>0</v>
      </c>
    </row>
    <row r="68" spans="5:15" x14ac:dyDescent="0.15">
      <c r="E68">
        <v>49</v>
      </c>
      <c r="G68">
        <v>11</v>
      </c>
      <c r="K68" s="25" t="s">
        <v>109</v>
      </c>
      <c r="L68" s="25" t="s">
        <v>39</v>
      </c>
      <c r="M68" s="26">
        <v>1</v>
      </c>
      <c r="N68" s="27" t="s">
        <v>41</v>
      </c>
      <c r="O68" s="28">
        <f>+O69+O70+O71</f>
        <v>0</v>
      </c>
    </row>
    <row r="69" spans="5:15" x14ac:dyDescent="0.15">
      <c r="E69">
        <v>50</v>
      </c>
      <c r="G69">
        <v>12</v>
      </c>
      <c r="K69" s="25" t="s">
        <v>110</v>
      </c>
      <c r="L69" s="25" t="s">
        <v>111</v>
      </c>
      <c r="M69" s="26">
        <v>1</v>
      </c>
      <c r="N69" s="27" t="s">
        <v>50</v>
      </c>
      <c r="O69" s="29"/>
    </row>
    <row r="70" spans="5:15" x14ac:dyDescent="0.15">
      <c r="E70">
        <v>51</v>
      </c>
      <c r="G70">
        <v>12</v>
      </c>
      <c r="K70" s="25" t="s">
        <v>112</v>
      </c>
      <c r="L70" s="25" t="s">
        <v>113</v>
      </c>
      <c r="M70" s="26">
        <v>1</v>
      </c>
      <c r="N70" s="27" t="s">
        <v>41</v>
      </c>
      <c r="O70" s="29"/>
    </row>
    <row r="71" spans="5:15" x14ac:dyDescent="0.15">
      <c r="E71">
        <v>52</v>
      </c>
      <c r="G71">
        <v>12</v>
      </c>
      <c r="K71" s="25" t="s">
        <v>114</v>
      </c>
      <c r="L71" s="25" t="s">
        <v>115</v>
      </c>
      <c r="M71" s="26">
        <v>1</v>
      </c>
      <c r="N71" s="27" t="s">
        <v>41</v>
      </c>
      <c r="O71" s="29"/>
    </row>
    <row r="72" spans="5:15" x14ac:dyDescent="0.15">
      <c r="E72">
        <v>53</v>
      </c>
      <c r="G72">
        <v>11</v>
      </c>
      <c r="K72" s="25" t="s">
        <v>116</v>
      </c>
      <c r="L72" s="25" t="s">
        <v>39</v>
      </c>
      <c r="M72" s="26">
        <v>1</v>
      </c>
      <c r="N72" s="27" t="s">
        <v>39</v>
      </c>
      <c r="O72" s="28">
        <f>+O73</f>
        <v>0</v>
      </c>
    </row>
    <row r="73" spans="5:15" x14ac:dyDescent="0.15">
      <c r="E73">
        <v>54</v>
      </c>
      <c r="G73">
        <v>12</v>
      </c>
      <c r="K73" s="25" t="s">
        <v>117</v>
      </c>
      <c r="L73" s="25" t="s">
        <v>118</v>
      </c>
      <c r="M73" s="26">
        <v>1</v>
      </c>
      <c r="N73" s="27" t="s">
        <v>50</v>
      </c>
      <c r="O73" s="29"/>
    </row>
    <row r="74" spans="5:15" x14ac:dyDescent="0.15">
      <c r="E74">
        <v>55</v>
      </c>
      <c r="G74">
        <v>11</v>
      </c>
      <c r="K74" s="25" t="s">
        <v>119</v>
      </c>
      <c r="L74" s="25" t="s">
        <v>39</v>
      </c>
      <c r="M74" s="26">
        <v>1</v>
      </c>
      <c r="N74" s="27" t="s">
        <v>41</v>
      </c>
      <c r="O74" s="28">
        <f>+O75+O76+O77</f>
        <v>0</v>
      </c>
    </row>
    <row r="75" spans="5:15" ht="27" x14ac:dyDescent="0.15">
      <c r="E75">
        <v>56</v>
      </c>
      <c r="G75">
        <v>12</v>
      </c>
      <c r="K75" s="25" t="s">
        <v>120</v>
      </c>
      <c r="L75" s="25" t="s">
        <v>121</v>
      </c>
      <c r="M75" s="26">
        <v>3</v>
      </c>
      <c r="N75" s="27" t="s">
        <v>68</v>
      </c>
      <c r="O75" s="29"/>
    </row>
    <row r="76" spans="5:15" ht="27" x14ac:dyDescent="0.15">
      <c r="E76">
        <v>57</v>
      </c>
      <c r="G76">
        <v>12</v>
      </c>
      <c r="K76" s="25" t="s">
        <v>120</v>
      </c>
      <c r="L76" s="25" t="s">
        <v>122</v>
      </c>
      <c r="M76" s="26">
        <v>1</v>
      </c>
      <c r="N76" s="27" t="s">
        <v>68</v>
      </c>
      <c r="O76" s="29"/>
    </row>
    <row r="77" spans="5:15" x14ac:dyDescent="0.15">
      <c r="E77">
        <v>58</v>
      </c>
      <c r="G77">
        <v>12</v>
      </c>
      <c r="K77" s="25" t="s">
        <v>114</v>
      </c>
      <c r="L77" s="25" t="s">
        <v>123</v>
      </c>
      <c r="M77" s="26">
        <v>1</v>
      </c>
      <c r="N77" s="27" t="s">
        <v>41</v>
      </c>
      <c r="O77" s="29"/>
    </row>
    <row r="78" spans="5:15" ht="27" x14ac:dyDescent="0.15">
      <c r="E78">
        <v>59</v>
      </c>
      <c r="G78">
        <v>11</v>
      </c>
      <c r="K78" s="25" t="s">
        <v>124</v>
      </c>
      <c r="L78" s="25" t="s">
        <v>39</v>
      </c>
      <c r="M78" s="26">
        <v>1</v>
      </c>
      <c r="N78" s="27" t="s">
        <v>41</v>
      </c>
      <c r="O78" s="28">
        <f>+O79+O80+O81</f>
        <v>0</v>
      </c>
    </row>
    <row r="79" spans="5:15" ht="27" x14ac:dyDescent="0.15">
      <c r="E79">
        <v>60</v>
      </c>
      <c r="G79">
        <v>12</v>
      </c>
      <c r="K79" s="25" t="s">
        <v>125</v>
      </c>
      <c r="L79" s="25" t="s">
        <v>126</v>
      </c>
      <c r="M79" s="26">
        <v>30</v>
      </c>
      <c r="N79" s="27" t="s">
        <v>127</v>
      </c>
      <c r="O79" s="29"/>
    </row>
    <row r="80" spans="5:15" ht="27" x14ac:dyDescent="0.15">
      <c r="E80">
        <v>61</v>
      </c>
      <c r="G80">
        <v>12</v>
      </c>
      <c r="K80" s="25" t="s">
        <v>128</v>
      </c>
      <c r="L80" s="25" t="s">
        <v>129</v>
      </c>
      <c r="M80" s="26">
        <v>4</v>
      </c>
      <c r="N80" s="27" t="s">
        <v>127</v>
      </c>
      <c r="O80" s="29"/>
    </row>
    <row r="81" spans="5:15" x14ac:dyDescent="0.15">
      <c r="E81">
        <v>62</v>
      </c>
      <c r="G81">
        <v>12</v>
      </c>
      <c r="K81" s="25" t="s">
        <v>130</v>
      </c>
      <c r="L81" s="25" t="s">
        <v>39</v>
      </c>
      <c r="M81" s="26">
        <v>1</v>
      </c>
      <c r="N81" s="27" t="s">
        <v>41</v>
      </c>
      <c r="O81" s="29"/>
    </row>
    <row r="82" spans="5:15" x14ac:dyDescent="0.15">
      <c r="E82">
        <v>63</v>
      </c>
      <c r="G82">
        <v>11</v>
      </c>
      <c r="K82" s="25" t="s">
        <v>131</v>
      </c>
      <c r="L82" s="25" t="s">
        <v>39</v>
      </c>
      <c r="M82" s="26">
        <v>1</v>
      </c>
      <c r="N82" s="27" t="s">
        <v>41</v>
      </c>
      <c r="O82" s="28">
        <f>+O83</f>
        <v>0</v>
      </c>
    </row>
    <row r="83" spans="5:15" x14ac:dyDescent="0.15">
      <c r="E83">
        <v>64</v>
      </c>
      <c r="G83">
        <v>12</v>
      </c>
      <c r="K83" s="25" t="s">
        <v>132</v>
      </c>
      <c r="L83" s="25" t="s">
        <v>133</v>
      </c>
      <c r="M83" s="26">
        <v>4</v>
      </c>
      <c r="N83" s="27" t="s">
        <v>134</v>
      </c>
      <c r="O83" s="29"/>
    </row>
    <row r="84" spans="5:15" x14ac:dyDescent="0.15">
      <c r="E84">
        <v>65</v>
      </c>
      <c r="G84">
        <v>11</v>
      </c>
      <c r="K84" s="25" t="s">
        <v>135</v>
      </c>
      <c r="L84" s="25" t="s">
        <v>39</v>
      </c>
      <c r="M84" s="26">
        <v>1</v>
      </c>
      <c r="N84" s="27" t="s">
        <v>41</v>
      </c>
      <c r="O84" s="28">
        <f>+O85</f>
        <v>0</v>
      </c>
    </row>
    <row r="85" spans="5:15" x14ac:dyDescent="0.15">
      <c r="E85">
        <v>66</v>
      </c>
      <c r="G85">
        <v>12</v>
      </c>
      <c r="K85" s="25" t="s">
        <v>136</v>
      </c>
      <c r="L85" s="25" t="s">
        <v>137</v>
      </c>
      <c r="M85" s="26">
        <v>4.5</v>
      </c>
      <c r="N85" s="27" t="s">
        <v>138</v>
      </c>
      <c r="O85" s="29"/>
    </row>
    <row r="86" spans="5:15" x14ac:dyDescent="0.15">
      <c r="E86">
        <v>67</v>
      </c>
      <c r="G86">
        <v>11</v>
      </c>
      <c r="K86" s="25" t="s">
        <v>139</v>
      </c>
      <c r="L86" s="25" t="s">
        <v>39</v>
      </c>
      <c r="M86" s="26">
        <v>1</v>
      </c>
      <c r="N86" s="27" t="s">
        <v>41</v>
      </c>
      <c r="O86" s="28">
        <f>+O87+O88</f>
        <v>0</v>
      </c>
    </row>
    <row r="87" spans="5:15" x14ac:dyDescent="0.15">
      <c r="E87">
        <v>68</v>
      </c>
      <c r="G87">
        <v>12</v>
      </c>
      <c r="K87" s="25" t="s">
        <v>140</v>
      </c>
      <c r="L87" s="25" t="s">
        <v>39</v>
      </c>
      <c r="M87" s="26">
        <v>1</v>
      </c>
      <c r="N87" s="27" t="s">
        <v>41</v>
      </c>
      <c r="O87" s="29"/>
    </row>
    <row r="88" spans="5:15" x14ac:dyDescent="0.15">
      <c r="E88">
        <v>69</v>
      </c>
      <c r="G88">
        <v>12</v>
      </c>
      <c r="K88" s="25" t="s">
        <v>141</v>
      </c>
      <c r="L88" s="25" t="s">
        <v>39</v>
      </c>
      <c r="M88" s="26">
        <v>1</v>
      </c>
      <c r="N88" s="27" t="s">
        <v>41</v>
      </c>
      <c r="O88" s="29"/>
    </row>
    <row r="89" spans="5:15" x14ac:dyDescent="0.15">
      <c r="E89">
        <v>70</v>
      </c>
      <c r="G89">
        <v>10</v>
      </c>
      <c r="K89" s="25" t="s">
        <v>142</v>
      </c>
      <c r="L89" s="25" t="s">
        <v>39</v>
      </c>
      <c r="M89" s="26">
        <v>1</v>
      </c>
      <c r="N89" s="27" t="s">
        <v>41</v>
      </c>
      <c r="O89" s="28">
        <f>+O90</f>
        <v>0</v>
      </c>
    </row>
    <row r="90" spans="5:15" x14ac:dyDescent="0.15">
      <c r="E90">
        <v>71</v>
      </c>
      <c r="G90">
        <v>11</v>
      </c>
      <c r="K90" s="25" t="s">
        <v>143</v>
      </c>
      <c r="L90" s="25" t="s">
        <v>39</v>
      </c>
      <c r="M90" s="26">
        <v>1</v>
      </c>
      <c r="N90" s="27" t="s">
        <v>41</v>
      </c>
      <c r="O90" s="28">
        <f>+O91</f>
        <v>0</v>
      </c>
    </row>
    <row r="91" spans="5:15" x14ac:dyDescent="0.15">
      <c r="E91">
        <v>72</v>
      </c>
      <c r="G91">
        <v>12</v>
      </c>
      <c r="K91" s="25" t="s">
        <v>144</v>
      </c>
      <c r="L91" s="25" t="s">
        <v>39</v>
      </c>
      <c r="M91" s="26">
        <v>1</v>
      </c>
      <c r="N91" s="27" t="s">
        <v>41</v>
      </c>
      <c r="O91" s="29"/>
    </row>
    <row r="92" spans="5:15" x14ac:dyDescent="0.15">
      <c r="E92">
        <v>73</v>
      </c>
      <c r="G92">
        <v>9</v>
      </c>
      <c r="K92" s="25" t="s">
        <v>145</v>
      </c>
      <c r="L92" s="25" t="s">
        <v>39</v>
      </c>
      <c r="M92" s="26">
        <v>1</v>
      </c>
      <c r="N92" s="27" t="s">
        <v>41</v>
      </c>
      <c r="O92" s="28">
        <f>+O93</f>
        <v>0</v>
      </c>
    </row>
    <row r="93" spans="5:15" x14ac:dyDescent="0.15">
      <c r="E93">
        <v>74</v>
      </c>
      <c r="G93">
        <v>10</v>
      </c>
      <c r="K93" s="25" t="s">
        <v>146</v>
      </c>
      <c r="L93" s="25" t="s">
        <v>39</v>
      </c>
      <c r="M93" s="26">
        <v>1</v>
      </c>
      <c r="N93" s="27" t="s">
        <v>41</v>
      </c>
      <c r="O93" s="28">
        <f>+O94</f>
        <v>0</v>
      </c>
    </row>
    <row r="94" spans="5:15" x14ac:dyDescent="0.15">
      <c r="E94">
        <v>75</v>
      </c>
      <c r="G94">
        <v>11</v>
      </c>
      <c r="K94" s="25" t="s">
        <v>147</v>
      </c>
      <c r="L94" s="25" t="s">
        <v>39</v>
      </c>
      <c r="M94" s="26">
        <v>1</v>
      </c>
      <c r="N94" s="27" t="s">
        <v>41</v>
      </c>
      <c r="O94" s="28">
        <f>+O95</f>
        <v>0</v>
      </c>
    </row>
    <row r="95" spans="5:15" ht="40.5" x14ac:dyDescent="0.15">
      <c r="E95">
        <v>76</v>
      </c>
      <c r="G95">
        <v>12</v>
      </c>
      <c r="K95" s="25" t="s">
        <v>148</v>
      </c>
      <c r="L95" s="25" t="s">
        <v>149</v>
      </c>
      <c r="M95" s="26">
        <v>1</v>
      </c>
      <c r="N95" s="27" t="s">
        <v>41</v>
      </c>
      <c r="O95" s="29"/>
    </row>
    <row r="96" spans="5:15" x14ac:dyDescent="0.15">
      <c r="E96">
        <v>77</v>
      </c>
      <c r="F96">
        <v>8</v>
      </c>
      <c r="G96">
        <v>4</v>
      </c>
      <c r="K96" s="25" t="s">
        <v>150</v>
      </c>
      <c r="L96" s="25" t="s">
        <v>39</v>
      </c>
      <c r="M96" s="26">
        <v>1</v>
      </c>
      <c r="N96" s="27" t="s">
        <v>41</v>
      </c>
      <c r="O96" s="28">
        <f>+O97+O99+O100</f>
        <v>0</v>
      </c>
    </row>
    <row r="97" spans="5:15" x14ac:dyDescent="0.15">
      <c r="E97">
        <v>78</v>
      </c>
      <c r="F97">
        <v>9</v>
      </c>
      <c r="G97">
        <v>5</v>
      </c>
      <c r="K97" s="25" t="s">
        <v>151</v>
      </c>
      <c r="L97" s="25" t="s">
        <v>39</v>
      </c>
      <c r="M97" s="26">
        <v>1</v>
      </c>
      <c r="N97" s="27" t="s">
        <v>41</v>
      </c>
      <c r="O97" s="28">
        <f>+O98</f>
        <v>0</v>
      </c>
    </row>
    <row r="98" spans="5:15" x14ac:dyDescent="0.15">
      <c r="E98">
        <v>79</v>
      </c>
      <c r="F98">
        <v>14</v>
      </c>
      <c r="G98">
        <v>6</v>
      </c>
      <c r="K98" s="25" t="s">
        <v>152</v>
      </c>
      <c r="L98" s="25" t="s">
        <v>39</v>
      </c>
      <c r="M98" s="26">
        <v>1</v>
      </c>
      <c r="N98" s="27" t="s">
        <v>41</v>
      </c>
      <c r="O98" s="29"/>
    </row>
    <row r="99" spans="5:15" x14ac:dyDescent="0.15">
      <c r="E99">
        <v>80</v>
      </c>
      <c r="F99">
        <v>23</v>
      </c>
      <c r="G99">
        <v>5</v>
      </c>
      <c r="K99" s="25" t="s">
        <v>153</v>
      </c>
      <c r="L99" s="25" t="s">
        <v>39</v>
      </c>
      <c r="M99" s="26">
        <v>1</v>
      </c>
      <c r="N99" s="27" t="s">
        <v>41</v>
      </c>
      <c r="O99" s="29"/>
    </row>
    <row r="100" spans="5:15" x14ac:dyDescent="0.15">
      <c r="E100">
        <v>81</v>
      </c>
      <c r="F100">
        <v>46</v>
      </c>
      <c r="G100">
        <v>5</v>
      </c>
      <c r="K100" s="25" t="s">
        <v>154</v>
      </c>
      <c r="L100" s="25" t="s">
        <v>39</v>
      </c>
      <c r="M100" s="26">
        <v>1</v>
      </c>
      <c r="N100" s="27" t="s">
        <v>41</v>
      </c>
      <c r="O100" s="29"/>
    </row>
    <row r="101" spans="5:15" x14ac:dyDescent="0.15">
      <c r="E101">
        <v>82</v>
      </c>
      <c r="F101">
        <v>158</v>
      </c>
      <c r="G101">
        <v>3</v>
      </c>
      <c r="K101" s="25" t="s">
        <v>155</v>
      </c>
      <c r="L101" s="25" t="s">
        <v>39</v>
      </c>
      <c r="M101" s="26">
        <v>1</v>
      </c>
      <c r="N101" s="27" t="s">
        <v>41</v>
      </c>
      <c r="O101" s="29"/>
    </row>
    <row r="102" spans="5:15" x14ac:dyDescent="0.15">
      <c r="E102">
        <v>83</v>
      </c>
      <c r="F102">
        <v>25</v>
      </c>
      <c r="G102">
        <v>2</v>
      </c>
      <c r="K102" s="25" t="s">
        <v>156</v>
      </c>
      <c r="L102" s="25" t="s">
        <v>39</v>
      </c>
      <c r="M102" s="26">
        <v>1</v>
      </c>
      <c r="N102" s="27" t="s">
        <v>41</v>
      </c>
      <c r="O102" s="29"/>
    </row>
    <row r="103" spans="5:15" x14ac:dyDescent="0.15">
      <c r="E103">
        <v>1</v>
      </c>
      <c r="F103">
        <v>4</v>
      </c>
      <c r="G103">
        <v>1</v>
      </c>
      <c r="K103" s="25" t="s">
        <v>157</v>
      </c>
      <c r="L103" s="25" t="s">
        <v>39</v>
      </c>
      <c r="M103" s="26"/>
      <c r="N103" s="27" t="s">
        <v>39</v>
      </c>
      <c r="O103" s="28">
        <f>+O21+O102</f>
        <v>0</v>
      </c>
    </row>
    <row r="104" spans="5:15" x14ac:dyDescent="0.15">
      <c r="E104">
        <v>84</v>
      </c>
      <c r="G104">
        <v>0</v>
      </c>
      <c r="K104" s="21" t="s">
        <v>38</v>
      </c>
      <c r="L104" s="21" t="s">
        <v>39</v>
      </c>
      <c r="M104" s="22"/>
      <c r="N104" s="23" t="s">
        <v>39</v>
      </c>
      <c r="O104" s="24"/>
    </row>
    <row r="105" spans="5:15" x14ac:dyDescent="0.15">
      <c r="E105">
        <v>86</v>
      </c>
      <c r="F105">
        <v>5</v>
      </c>
      <c r="G105">
        <v>2</v>
      </c>
      <c r="K105" s="25" t="s">
        <v>40</v>
      </c>
      <c r="L105" s="25" t="s">
        <v>39</v>
      </c>
      <c r="M105" s="26">
        <v>1</v>
      </c>
      <c r="N105" s="27" t="s">
        <v>41</v>
      </c>
      <c r="O105" s="28">
        <f>+O106+O115</f>
        <v>0</v>
      </c>
    </row>
    <row r="106" spans="5:15" x14ac:dyDescent="0.15">
      <c r="E106">
        <v>87</v>
      </c>
      <c r="F106">
        <v>6</v>
      </c>
      <c r="G106">
        <v>3</v>
      </c>
      <c r="K106" s="25" t="s">
        <v>158</v>
      </c>
      <c r="L106" s="25" t="s">
        <v>39</v>
      </c>
      <c r="M106" s="26">
        <v>1</v>
      </c>
      <c r="N106" s="27" t="s">
        <v>41</v>
      </c>
      <c r="O106" s="28">
        <f>+O107+O111</f>
        <v>0</v>
      </c>
    </row>
    <row r="107" spans="5:15" x14ac:dyDescent="0.15">
      <c r="E107">
        <v>88</v>
      </c>
      <c r="F107">
        <v>168</v>
      </c>
      <c r="G107">
        <v>4</v>
      </c>
      <c r="K107" s="25" t="s">
        <v>159</v>
      </c>
      <c r="L107" s="25" t="s">
        <v>39</v>
      </c>
      <c r="M107" s="26">
        <v>1</v>
      </c>
      <c r="N107" s="27" t="s">
        <v>41</v>
      </c>
      <c r="O107" s="28">
        <f>+O108</f>
        <v>0</v>
      </c>
    </row>
    <row r="108" spans="5:15" x14ac:dyDescent="0.15">
      <c r="E108">
        <v>89</v>
      </c>
      <c r="G108">
        <v>9</v>
      </c>
      <c r="K108" s="25" t="s">
        <v>160</v>
      </c>
      <c r="L108" s="25" t="s">
        <v>39</v>
      </c>
      <c r="M108" s="26">
        <v>1</v>
      </c>
      <c r="N108" s="27" t="s">
        <v>41</v>
      </c>
      <c r="O108" s="28">
        <f>+O109</f>
        <v>0</v>
      </c>
    </row>
    <row r="109" spans="5:15" x14ac:dyDescent="0.15">
      <c r="E109">
        <v>90</v>
      </c>
      <c r="G109">
        <v>10</v>
      </c>
      <c r="K109" s="25" t="s">
        <v>161</v>
      </c>
      <c r="L109" s="25" t="s">
        <v>39</v>
      </c>
      <c r="M109" s="26">
        <v>1</v>
      </c>
      <c r="N109" s="27" t="s">
        <v>41</v>
      </c>
      <c r="O109" s="28">
        <f>+O110</f>
        <v>0</v>
      </c>
    </row>
    <row r="110" spans="5:15" x14ac:dyDescent="0.15">
      <c r="E110">
        <v>91</v>
      </c>
      <c r="G110">
        <v>11</v>
      </c>
      <c r="K110" s="25" t="s">
        <v>162</v>
      </c>
      <c r="L110" s="25" t="s">
        <v>39</v>
      </c>
      <c r="M110" s="26">
        <v>1</v>
      </c>
      <c r="N110" s="27" t="s">
        <v>41</v>
      </c>
      <c r="O110" s="29"/>
    </row>
    <row r="111" spans="5:15" x14ac:dyDescent="0.15">
      <c r="E111">
        <v>92</v>
      </c>
      <c r="F111">
        <v>169</v>
      </c>
      <c r="G111">
        <v>4</v>
      </c>
      <c r="K111" s="25" t="s">
        <v>163</v>
      </c>
      <c r="L111" s="25" t="s">
        <v>39</v>
      </c>
      <c r="M111" s="26">
        <v>1</v>
      </c>
      <c r="N111" s="27" t="s">
        <v>41</v>
      </c>
      <c r="O111" s="28">
        <f>+O112</f>
        <v>0</v>
      </c>
    </row>
    <row r="112" spans="5:15" x14ac:dyDescent="0.15">
      <c r="E112">
        <v>93</v>
      </c>
      <c r="G112">
        <v>9</v>
      </c>
      <c r="K112" s="25" t="s">
        <v>164</v>
      </c>
      <c r="L112" s="25" t="s">
        <v>39</v>
      </c>
      <c r="M112" s="26">
        <v>1</v>
      </c>
      <c r="N112" s="27" t="s">
        <v>41</v>
      </c>
      <c r="O112" s="28">
        <f>+O113</f>
        <v>0</v>
      </c>
    </row>
    <row r="113" spans="5:15" x14ac:dyDescent="0.15">
      <c r="E113">
        <v>94</v>
      </c>
      <c r="G113">
        <v>10</v>
      </c>
      <c r="K113" s="25" t="s">
        <v>165</v>
      </c>
      <c r="L113" s="25" t="s">
        <v>39</v>
      </c>
      <c r="M113" s="26">
        <v>1</v>
      </c>
      <c r="N113" s="27" t="s">
        <v>41</v>
      </c>
      <c r="O113" s="28">
        <f>+O114</f>
        <v>0</v>
      </c>
    </row>
    <row r="114" spans="5:15" x14ac:dyDescent="0.15">
      <c r="E114">
        <v>95</v>
      </c>
      <c r="G114">
        <v>11</v>
      </c>
      <c r="K114" s="25" t="s">
        <v>166</v>
      </c>
      <c r="L114" s="25" t="s">
        <v>167</v>
      </c>
      <c r="M114" s="26">
        <v>1</v>
      </c>
      <c r="N114" s="27" t="s">
        <v>168</v>
      </c>
      <c r="O114" s="29"/>
    </row>
    <row r="115" spans="5:15" x14ac:dyDescent="0.15">
      <c r="E115">
        <v>96</v>
      </c>
      <c r="F115">
        <v>8</v>
      </c>
      <c r="G115">
        <v>3</v>
      </c>
      <c r="K115" s="25" t="s">
        <v>169</v>
      </c>
      <c r="L115" s="25" t="s">
        <v>39</v>
      </c>
      <c r="M115" s="26">
        <v>1</v>
      </c>
      <c r="N115" s="27" t="s">
        <v>41</v>
      </c>
      <c r="O115" s="28">
        <f>+O116+O118</f>
        <v>0</v>
      </c>
    </row>
    <row r="116" spans="5:15" x14ac:dyDescent="0.15">
      <c r="E116">
        <v>97</v>
      </c>
      <c r="F116">
        <v>9</v>
      </c>
      <c r="G116">
        <v>4</v>
      </c>
      <c r="K116" s="25" t="s">
        <v>170</v>
      </c>
      <c r="L116" s="25" t="s">
        <v>39</v>
      </c>
      <c r="M116" s="26">
        <v>1</v>
      </c>
      <c r="N116" s="27" t="s">
        <v>41</v>
      </c>
      <c r="O116" s="28">
        <f>+O117</f>
        <v>0</v>
      </c>
    </row>
    <row r="117" spans="5:15" x14ac:dyDescent="0.15">
      <c r="E117">
        <v>98</v>
      </c>
      <c r="F117">
        <v>14</v>
      </c>
      <c r="G117">
        <v>5</v>
      </c>
      <c r="K117" s="25" t="s">
        <v>171</v>
      </c>
      <c r="L117" s="25" t="s">
        <v>39</v>
      </c>
      <c r="M117" s="26">
        <v>1</v>
      </c>
      <c r="N117" s="27" t="s">
        <v>41</v>
      </c>
      <c r="O117" s="29"/>
    </row>
    <row r="118" spans="5:15" x14ac:dyDescent="0.15">
      <c r="E118">
        <v>99</v>
      </c>
      <c r="F118">
        <v>23</v>
      </c>
      <c r="G118">
        <v>4</v>
      </c>
      <c r="K118" s="25" t="s">
        <v>172</v>
      </c>
      <c r="L118" s="25" t="s">
        <v>39</v>
      </c>
      <c r="M118" s="26">
        <v>1</v>
      </c>
      <c r="N118" s="27" t="s">
        <v>41</v>
      </c>
      <c r="O118" s="28">
        <f>+O119</f>
        <v>0</v>
      </c>
    </row>
    <row r="119" spans="5:15" x14ac:dyDescent="0.15">
      <c r="E119">
        <v>100</v>
      </c>
      <c r="F119">
        <v>220</v>
      </c>
      <c r="G119">
        <v>5</v>
      </c>
      <c r="K119" s="25" t="s">
        <v>173</v>
      </c>
      <c r="L119" s="25" t="s">
        <v>39</v>
      </c>
      <c r="M119" s="26">
        <v>1</v>
      </c>
      <c r="N119" s="27" t="s">
        <v>41</v>
      </c>
      <c r="O119" s="29"/>
    </row>
    <row r="120" spans="5:15" x14ac:dyDescent="0.15">
      <c r="E120">
        <v>101</v>
      </c>
      <c r="F120">
        <v>25</v>
      </c>
      <c r="G120">
        <v>2</v>
      </c>
      <c r="K120" s="25" t="s">
        <v>156</v>
      </c>
      <c r="L120" s="25" t="s">
        <v>39</v>
      </c>
      <c r="M120" s="26">
        <v>1</v>
      </c>
      <c r="N120" s="27" t="s">
        <v>41</v>
      </c>
      <c r="O120" s="29"/>
    </row>
    <row r="121" spans="5:15" x14ac:dyDescent="0.15">
      <c r="E121">
        <v>85</v>
      </c>
      <c r="F121">
        <v>4</v>
      </c>
      <c r="G121">
        <v>1</v>
      </c>
      <c r="K121" s="30" t="s">
        <v>157</v>
      </c>
      <c r="L121" s="30" t="s">
        <v>39</v>
      </c>
      <c r="M121" s="31"/>
      <c r="N121" s="32" t="s">
        <v>39</v>
      </c>
      <c r="O121" s="33">
        <f>+O105+O120</f>
        <v>0</v>
      </c>
    </row>
    <row r="122" spans="5:15" x14ac:dyDescent="0.15">
      <c r="M122" s="34"/>
      <c r="O122" s="35"/>
    </row>
    <row r="123" spans="5:15" ht="14.25" thickTop="1" x14ac:dyDescent="0.15">
      <c r="K123" s="36" t="s">
        <v>174</v>
      </c>
      <c r="O123" s="37">
        <f>+O103+O121</f>
        <v>0</v>
      </c>
    </row>
    <row r="124" spans="5:15" x14ac:dyDescent="0.15">
      <c r="K124" s="38" t="s">
        <v>175</v>
      </c>
      <c r="O124" s="39">
        <f>ROUNDDOWN(工事価格*0.1,0)</f>
        <v>0</v>
      </c>
    </row>
    <row r="125" spans="5:15" ht="14.25" thickBot="1" x14ac:dyDescent="0.2">
      <c r="K125" s="40" t="s">
        <v>176</v>
      </c>
      <c r="O125" s="41">
        <f>工事価格+消費税</f>
        <v>0</v>
      </c>
    </row>
    <row r="126" spans="5:15" ht="14.25" thickTop="1" x14ac:dyDescent="0.15"/>
  </sheetData>
  <sheetProtection algorithmName="SHA-512" hashValue="vHaxSoyUP5XUEJQmSvKHrggW86Ii6ZrDpFyRv4qaR40HqtoQm9dL7cCKmw3PhGKYtXGyrZVraEdS1juMS5Lw1w==" saltValue="ivYcDSpuqnyLai5llVA4EuYjtuqmAjzSOdUu5Hj1ZaRFsqso6/iXhYiodudPrkSHlHZ4z82lNQj7QBP+gC4K2w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122:O125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121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2025-08-04T05:36:16Z</dcterms:modified>
</cp:coreProperties>
</file>