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令和７年度\Q_生産基盤\3_経営体育成基盤整備事業\02_甲田地区\02_工事\R06K02_ほ場整備工事（2ブロック）（R7発注予定）\01_当初\★公告用\公告用（県庁提出）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Area" localSheetId="0">内訳書!$J$1:$O$485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内訳書!$O$483</definedName>
    <definedName name="工事番号" localSheetId="0">内訳書!$K$8</definedName>
    <definedName name="工事番号">#REF!</definedName>
    <definedName name="工事費計" localSheetId="0">内訳書!$O$485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内訳書!$O$484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5" i="41" l="1"/>
  <c r="O24" i="41" s="1"/>
  <c r="O35" i="41"/>
  <c r="O42" i="41"/>
  <c r="O46" i="41"/>
  <c r="O50" i="41"/>
  <c r="O54" i="41"/>
  <c r="O60" i="41"/>
  <c r="O62" i="41"/>
  <c r="O64" i="41"/>
  <c r="O66" i="41"/>
  <c r="O72" i="41"/>
  <c r="O71" i="41" s="1"/>
  <c r="O78" i="41"/>
  <c r="O82" i="41"/>
  <c r="O81" i="41" s="1"/>
  <c r="O87" i="41"/>
  <c r="O86" i="41" s="1"/>
  <c r="O93" i="41"/>
  <c r="O92" i="41" s="1"/>
  <c r="O102" i="41"/>
  <c r="O112" i="41"/>
  <c r="O119" i="41"/>
  <c r="O128" i="41"/>
  <c r="O137" i="41"/>
  <c r="O142" i="41"/>
  <c r="O144" i="41"/>
  <c r="O146" i="41"/>
  <c r="O157" i="41"/>
  <c r="O160" i="41"/>
  <c r="O171" i="41"/>
  <c r="O175" i="41"/>
  <c r="O178" i="41"/>
  <c r="O177" i="41" s="1"/>
  <c r="O180" i="41"/>
  <c r="O182" i="41"/>
  <c r="O188" i="41"/>
  <c r="O187" i="41" s="1"/>
  <c r="O192" i="41"/>
  <c r="O195" i="41"/>
  <c r="O197" i="41"/>
  <c r="O199" i="41"/>
  <c r="O216" i="41"/>
  <c r="O215" i="41" s="1"/>
  <c r="O220" i="41"/>
  <c r="O223" i="41"/>
  <c r="O226" i="41"/>
  <c r="O229" i="41"/>
  <c r="O232" i="41"/>
  <c r="O248" i="41"/>
  <c r="O255" i="41"/>
  <c r="O254" i="41" s="1"/>
  <c r="O258" i="41"/>
  <c r="O260" i="41"/>
  <c r="O262" i="41"/>
  <c r="O265" i="41"/>
  <c r="O271" i="41"/>
  <c r="O274" i="41"/>
  <c r="O279" i="41"/>
  <c r="O278" i="41" s="1"/>
  <c r="O282" i="41"/>
  <c r="O284" i="41"/>
  <c r="O286" i="41"/>
  <c r="O289" i="41"/>
  <c r="O292" i="41"/>
  <c r="O294" i="41"/>
  <c r="O296" i="41"/>
  <c r="O299" i="41"/>
  <c r="O303" i="41"/>
  <c r="O307" i="41"/>
  <c r="O311" i="41"/>
  <c r="O316" i="41"/>
  <c r="O319" i="41"/>
  <c r="O315" i="41" s="1"/>
  <c r="O321" i="41"/>
  <c r="O323" i="41"/>
  <c r="O326" i="41"/>
  <c r="O329" i="41"/>
  <c r="O331" i="41"/>
  <c r="O333" i="41"/>
  <c r="O335" i="41"/>
  <c r="O341" i="41"/>
  <c r="O351" i="41"/>
  <c r="O350" i="41" s="1"/>
  <c r="O353" i="41"/>
  <c r="O355" i="41"/>
  <c r="O358" i="41"/>
  <c r="O361" i="41"/>
  <c r="O364" i="41"/>
  <c r="O367" i="41"/>
  <c r="O369" i="41"/>
  <c r="O374" i="41"/>
  <c r="O373" i="41" s="1"/>
  <c r="O389" i="41"/>
  <c r="O393" i="41"/>
  <c r="O403" i="41"/>
  <c r="O402" i="41" s="1"/>
  <c r="O413" i="41"/>
  <c r="O412" i="41" s="1"/>
  <c r="O416" i="41"/>
  <c r="O418" i="41"/>
  <c r="O420" i="41"/>
  <c r="O423" i="41"/>
  <c r="O426" i="41"/>
  <c r="O430" i="41"/>
  <c r="O433" i="41"/>
  <c r="O440" i="41"/>
  <c r="O439" i="41" s="1"/>
  <c r="O438" i="41" s="1"/>
  <c r="O436" i="41" s="1"/>
  <c r="O435" i="41" s="1"/>
  <c r="O446" i="41"/>
  <c r="O445" i="41" s="1"/>
  <c r="O447" i="41"/>
  <c r="O452" i="41"/>
  <c r="O461" i="41"/>
  <c r="O467" i="41"/>
  <c r="O469" i="41"/>
  <c r="O474" i="41"/>
  <c r="O473" i="41" s="1"/>
  <c r="O472" i="41" s="1"/>
  <c r="O372" i="41" l="1"/>
  <c r="O23" i="41"/>
  <c r="O22" i="41" s="1"/>
  <c r="O21" i="41" s="1"/>
  <c r="O481" i="41" s="1"/>
  <c r="O483" i="41" s="1"/>
  <c r="O484" i="41" l="1"/>
  <c r="O485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<sst xmlns="http://schemas.openxmlformats.org/spreadsheetml/2006/main" count="1429" uniqueCount="453">
  <si>
    <t>#&amp;$SKHDIN_HINAGATA3#&amp;$</t>
  </si>
  <si>
    <t/>
  </si>
  <si>
    <t>ほ場整備工事（２ブロック）</t>
  </si>
  <si>
    <t>工事費内訳書</t>
  </si>
  <si>
    <t>20250804155247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</si>
  <si>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</si>
  <si>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</si>
  <si>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</si>
  <si>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</si>
  <si>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</si>
  <si>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</si>
  <si>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</si>
  <si>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</si>
  <si>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業    者    名　　　　</t>
  </si>
  <si>
    <t>L_規格</t>
  </si>
  <si>
    <t>入力(積上無し）背景色</t>
  </si>
  <si>
    <t>事業名</t>
  </si>
  <si>
    <t>経営体育成基盤整備事業</t>
  </si>
  <si>
    <t>M_数量</t>
  </si>
  <si>
    <t>積上げ無し文字色</t>
  </si>
  <si>
    <t>年度,1,20,1</t>
  </si>
  <si>
    <t>地区名</t>
  </si>
  <si>
    <t>甲田地区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</si>
  <si>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</si>
  <si>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</si>
  <si>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</si>
  <si>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</si>
  <si>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</si>
  <si>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</si>
  <si>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</si>
  <si>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</si>
  <si>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</si>
  <si>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</si>
  <si>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</si>
  <si>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</si>
  <si>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</si>
  <si>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</si>
  <si>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</si>
  <si>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</si>
  <si>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</si>
  <si>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</si>
  <si>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基盤工</t>
  </si>
  <si>
    <t xml:space="preserve">      旧体撤去工</t>
  </si>
  <si>
    <t xml:space="preserve">       コンクリート構造物取壊し（無筋）</t>
  </si>
  <si>
    <t>m3</t>
  </si>
  <si>
    <t xml:space="preserve">       殻運搬・処理（無筋）</t>
  </si>
  <si>
    <t xml:space="preserve">       コンクリート構造物取壊し（有筋）</t>
  </si>
  <si>
    <t xml:space="preserve">       殻運搬・処理（有筋）</t>
  </si>
  <si>
    <t xml:space="preserve">       舗装版破砕（アスファルト）</t>
  </si>
  <si>
    <t>㎡</t>
  </si>
  <si>
    <t xml:space="preserve">       殻運搬・処理（アスファルト）</t>
  </si>
  <si>
    <t xml:space="preserve">       産業廃棄物運搬・処理（木くず）</t>
  </si>
  <si>
    <t>建物取壊し</t>
  </si>
  <si>
    <t xml:space="preserve">       産業廃棄物運搬・処理（廃プラ）</t>
  </si>
  <si>
    <t xml:space="preserve">       産業廃棄物運搬・処理（無筋コン）</t>
  </si>
  <si>
    <t xml:space="preserve">      造成土工（調整池）</t>
  </si>
  <si>
    <t xml:space="preserve">       基盤造成</t>
  </si>
  <si>
    <t>土砂BH掘削＋不整地運搬(80m以下)</t>
  </si>
  <si>
    <t>土砂BH掘削＋不整地運搬(80m超え180m以下)</t>
  </si>
  <si>
    <t>土砂BH掘削＋不整地運搬(180m超え310m以下)</t>
  </si>
  <si>
    <t>軟岩 RD掘削+BH積込+不整地運搬（80m以下）</t>
  </si>
  <si>
    <t>軟岩 RD掘削+BH積込+不整地運搬（80m超え180m以下）</t>
  </si>
  <si>
    <t>軟岩RD掘削+BH積込+不整地運搬（180m超え310m以下）</t>
  </si>
  <si>
    <t xml:space="preserve">      造成土工（造成工）</t>
  </si>
  <si>
    <t>土砂</t>
  </si>
  <si>
    <t xml:space="preserve">       ﾌﾞﾙﾄﾞｰｻﾞ掘削押土</t>
  </si>
  <si>
    <t>押土距離L=25m</t>
  </si>
  <si>
    <t xml:space="preserve">       ｽｸﾚｰﾌﾟﾄﾞｰｻﾞ掘削運搬</t>
  </si>
  <si>
    <t>運搬距離L45m</t>
  </si>
  <si>
    <t xml:space="preserve">       被けん引式ｽｸﾚｰﾊﾟ掘削運搬</t>
  </si>
  <si>
    <t>運搬距離L=235m</t>
  </si>
  <si>
    <t>軟岩Ⅰ</t>
  </si>
  <si>
    <t xml:space="preserve">       ﾘｯﾊﾟﾄﾞｰｻﾞ掘削運搬</t>
  </si>
  <si>
    <t>運搬距離L=30m</t>
  </si>
  <si>
    <t xml:space="preserve">       ﾘｯﾊﾟﾄﾞｰｻﾞ掘削</t>
  </si>
  <si>
    <t>ｽｸﾚｰﾌﾟﾄﾞｰｻﾞ運搬距離L=45m</t>
  </si>
  <si>
    <t>被けん引式ｽｸﾚｰﾊﾟ運搬距離L=160m</t>
  </si>
  <si>
    <t>軟岩Ⅱ</t>
  </si>
  <si>
    <t>運搬距離L=20m</t>
  </si>
  <si>
    <t>被けん引式ｽｸﾚｰﾊﾟ運搬距離L=105m</t>
  </si>
  <si>
    <t xml:space="preserve">      造成土工（東側農地）</t>
  </si>
  <si>
    <t>土砂BH掘削＋不整地運搬(310m超え400m以下)</t>
  </si>
  <si>
    <t xml:space="preserve">      造成土工（２ブロック→１ブロック）</t>
  </si>
  <si>
    <t xml:space="preserve">      盛土法面転圧工</t>
  </si>
  <si>
    <t xml:space="preserve">       盛土法面転圧工</t>
  </si>
  <si>
    <t xml:space="preserve">      基盤整地工</t>
  </si>
  <si>
    <t xml:space="preserve">       畑面整地工</t>
  </si>
  <si>
    <t>ha</t>
  </si>
  <si>
    <t xml:space="preserve">      法先保護工</t>
  </si>
  <si>
    <t xml:space="preserve">       ふとんかご</t>
  </si>
  <si>
    <t>ｍ</t>
  </si>
  <si>
    <t xml:space="preserve">       止杭打込</t>
  </si>
  <si>
    <t>本</t>
  </si>
  <si>
    <t xml:space="preserve">       割栗石工</t>
  </si>
  <si>
    <t xml:space="preserve">       吸出し防止材</t>
  </si>
  <si>
    <t xml:space="preserve">     法面工</t>
  </si>
  <si>
    <t xml:space="preserve">      法面整形工</t>
  </si>
  <si>
    <t xml:space="preserve">       法面整形</t>
  </si>
  <si>
    <t>盛土部,N=1:1.8</t>
  </si>
  <si>
    <t>切土部,土砂,N=1:1.2</t>
  </si>
  <si>
    <t>切土部,軟岩,N=1:1.2</t>
  </si>
  <si>
    <t>切土部,土砂,N=1:1.8</t>
  </si>
  <si>
    <t>切土部,軟岩,N=1:1.8</t>
  </si>
  <si>
    <t xml:space="preserve">      法面保護工</t>
  </si>
  <si>
    <t xml:space="preserve">       種子散布</t>
  </si>
  <si>
    <t>1:1.8法面</t>
  </si>
  <si>
    <t xml:space="preserve">       植生マット工</t>
  </si>
  <si>
    <t>1:1.2法面</t>
  </si>
  <si>
    <t xml:space="preserve">     畑面工</t>
  </si>
  <si>
    <t xml:space="preserve">      畑面工</t>
  </si>
  <si>
    <t xml:space="preserve">       耕起深耕</t>
  </si>
  <si>
    <t>60cm</t>
  </si>
  <si>
    <t xml:space="preserve">       石礫除去</t>
  </si>
  <si>
    <t xml:space="preserve">       雑物除去（農用地造成工）</t>
  </si>
  <si>
    <t xml:space="preserve">     暗渠排水工</t>
  </si>
  <si>
    <t xml:space="preserve">      暗渠排水管布設</t>
  </si>
  <si>
    <t>コルゲート有孔管</t>
  </si>
  <si>
    <t xml:space="preserve">       暗渠排水管布設</t>
  </si>
  <si>
    <t>高密度ﾎﾟﾘｴﾁﾚﾝ管φ150</t>
  </si>
  <si>
    <t>高密度ﾎﾟﾘｴﾁﾚﾝ管φ200</t>
  </si>
  <si>
    <t>高密度ﾎﾟﾘｴﾁﾚﾝ管φ300</t>
  </si>
  <si>
    <t>高密度ﾎﾟﾘｴﾁﾚﾝ管φ400</t>
  </si>
  <si>
    <t xml:space="preserve">     排水路工</t>
  </si>
  <si>
    <t xml:space="preserve">      排水路工</t>
  </si>
  <si>
    <t xml:space="preserve">       鉄筋コンクリートＵ字溝</t>
  </si>
  <si>
    <t>U300B</t>
  </si>
  <si>
    <t>U360B</t>
  </si>
  <si>
    <t>U450</t>
  </si>
  <si>
    <t>U600</t>
  </si>
  <si>
    <t xml:space="preserve">       鉄筋コンクリートフリューム</t>
  </si>
  <si>
    <t>700×700</t>
  </si>
  <si>
    <t>1000×1000</t>
  </si>
  <si>
    <t>1500×1200</t>
  </si>
  <si>
    <t xml:space="preserve">       コルゲート管</t>
  </si>
  <si>
    <t>高密度ポリエチレン管φ600mm</t>
  </si>
  <si>
    <t xml:space="preserve">      暗渠工</t>
  </si>
  <si>
    <t xml:space="preserve">       横断暗渠</t>
  </si>
  <si>
    <t>300型</t>
  </si>
  <si>
    <t>360型</t>
  </si>
  <si>
    <t>450型</t>
  </si>
  <si>
    <t>600型</t>
  </si>
  <si>
    <t xml:space="preserve">       ボックスカルバート</t>
  </si>
  <si>
    <t>700mm,700mm</t>
  </si>
  <si>
    <t>1000mm,1000mm</t>
  </si>
  <si>
    <t>1500mm,1200mm</t>
  </si>
  <si>
    <t>高密度ポリエチレン管φ300mm</t>
  </si>
  <si>
    <t>高密度ポリエチレン管φ400mm</t>
  </si>
  <si>
    <t xml:space="preserve">      斜面工</t>
  </si>
  <si>
    <t xml:space="preserve">       コルゲートフリューム</t>
  </si>
  <si>
    <t>A-350×350</t>
  </si>
  <si>
    <t>A-400×400</t>
  </si>
  <si>
    <t>A-450×450</t>
  </si>
  <si>
    <t>A-600×600</t>
  </si>
  <si>
    <t>B-1000×850</t>
  </si>
  <si>
    <t>C-1500×1100</t>
  </si>
  <si>
    <t xml:space="preserve">      溜桝工（無筋）</t>
  </si>
  <si>
    <t xml:space="preserve">       溜桝（無筋）</t>
  </si>
  <si>
    <t>Ｂ－１型（600×600×600）</t>
  </si>
  <si>
    <t>箇所</t>
  </si>
  <si>
    <t>Ｂ－２型（600×600×800）</t>
  </si>
  <si>
    <t>Ｂ－３型（600×600×1000）</t>
  </si>
  <si>
    <t>Ｃ－１型（800×800×800）</t>
  </si>
  <si>
    <t>Ｃ－２型（800×800×1000）</t>
  </si>
  <si>
    <t>Ｄ－１型（1000×1000×1000）</t>
  </si>
  <si>
    <t>Ｄ－２型（1000×1000×1200）</t>
  </si>
  <si>
    <t>Ｄ－３型（1000×1000×1400）</t>
  </si>
  <si>
    <t xml:space="preserve">      溜桝工（鉄筋）</t>
  </si>
  <si>
    <t xml:space="preserve">       溜桝（有筋）</t>
  </si>
  <si>
    <t>Ｆ－２型（1200×1200×1500）</t>
  </si>
  <si>
    <t>Ｇ－１型（1500×1500×1500）</t>
  </si>
  <si>
    <t xml:space="preserve">       溜桝(有筋)</t>
  </si>
  <si>
    <t>Ｇ－２型（1500×1500×1800）</t>
  </si>
  <si>
    <t>Ｇ－３型（1500×1500×2000）</t>
  </si>
  <si>
    <t>Ｈ－１型（1800×1800×1800）</t>
  </si>
  <si>
    <t>Ｈ－４型（1800×1800×2500）</t>
  </si>
  <si>
    <t>I－５型（2000×2000×2000）</t>
  </si>
  <si>
    <t>Ｊ－７型（2500×2500×2500）</t>
  </si>
  <si>
    <t xml:space="preserve">      溜桝工蓋</t>
  </si>
  <si>
    <t xml:space="preserve">       溜桝グレーチング　受枠付</t>
  </si>
  <si>
    <t>１４ｔ　６００×６００用</t>
  </si>
  <si>
    <t>組</t>
  </si>
  <si>
    <t xml:space="preserve">       溜桝グレーチング　受枠付２分割</t>
  </si>
  <si>
    <t>１４ｔ　１０００×１０００用</t>
  </si>
  <si>
    <t>１４ｔ　１５００×１５００用</t>
  </si>
  <si>
    <t>１４ｔ　２０００×２０００用</t>
  </si>
  <si>
    <t xml:space="preserve">      ふとんかご</t>
  </si>
  <si>
    <t>高さ50cm×幅120cm</t>
  </si>
  <si>
    <t xml:space="preserve">      横断側溝</t>
  </si>
  <si>
    <t xml:space="preserve">       横断側溝（鉄筋コンクリートＵ字溝）</t>
  </si>
  <si>
    <t>U300B,グレーチング蓋T-14</t>
  </si>
  <si>
    <t xml:space="preserve">      減勢工</t>
  </si>
  <si>
    <t xml:space="preserve">       減勢工</t>
  </si>
  <si>
    <t>1型【U-300B】</t>
  </si>
  <si>
    <t xml:space="preserve">       取付工</t>
  </si>
  <si>
    <t>2型【U-360B】</t>
  </si>
  <si>
    <t>4型【U-600】</t>
  </si>
  <si>
    <t>7型【1000×1000】</t>
  </si>
  <si>
    <t>8型【1500×1200】</t>
  </si>
  <si>
    <t xml:space="preserve">      斜面止水壁</t>
  </si>
  <si>
    <t xml:space="preserve">       斜面止水壁</t>
  </si>
  <si>
    <t xml:space="preserve">      斜面工散水防止工</t>
  </si>
  <si>
    <t xml:space="preserve">       コルゲートフリューム蓋</t>
  </si>
  <si>
    <t>A400×400</t>
  </si>
  <si>
    <t xml:space="preserve">       斜面工散水防止下部工</t>
  </si>
  <si>
    <t>A450×450</t>
  </si>
  <si>
    <t>A600×600</t>
  </si>
  <si>
    <t>B1000×850</t>
  </si>
  <si>
    <t>C1500×1100</t>
  </si>
  <si>
    <t xml:space="preserve">      溝畔工</t>
  </si>
  <si>
    <t xml:space="preserve">       溝畔工</t>
  </si>
  <si>
    <t>1型（N=1:1.0）</t>
  </si>
  <si>
    <t>2型（N=1:1.8）</t>
  </si>
  <si>
    <t>3型（N=1:1.2）</t>
  </si>
  <si>
    <t xml:space="preserve">      飛散防止工</t>
  </si>
  <si>
    <t xml:space="preserve">       飛散防止工</t>
  </si>
  <si>
    <t>空洞ﾌﾞﾛｯｸ1段積</t>
  </si>
  <si>
    <t xml:space="preserve">     付帯施設工</t>
  </si>
  <si>
    <t xml:space="preserve">      小段排水工</t>
  </si>
  <si>
    <t xml:space="preserve">       小段排水工</t>
  </si>
  <si>
    <t xml:space="preserve">      盛土内排水材敷設工</t>
  </si>
  <si>
    <t xml:space="preserve">       盛土内排水材敷設工</t>
  </si>
  <si>
    <t xml:space="preserve">      法面縦排水工</t>
  </si>
  <si>
    <t>A350×350</t>
  </si>
  <si>
    <t xml:space="preserve">       斜面止水壁（Ｕ字コルゲート）</t>
  </si>
  <si>
    <t xml:space="preserve">     第25-1号支線道路</t>
  </si>
  <si>
    <t xml:space="preserve">      土工（土砂）</t>
  </si>
  <si>
    <t xml:space="preserve">       掘削</t>
  </si>
  <si>
    <t>BH</t>
  </si>
  <si>
    <t xml:space="preserve">       床掘</t>
  </si>
  <si>
    <t xml:space="preserve">       運搬</t>
  </si>
  <si>
    <t>10tダンプトラック</t>
  </si>
  <si>
    <t xml:space="preserve">      埋戻（土砂）</t>
  </si>
  <si>
    <t xml:space="preserve">       埋戻材投入</t>
  </si>
  <si>
    <t>現地発生土</t>
  </si>
  <si>
    <t xml:space="preserve">       埋戻</t>
  </si>
  <si>
    <t xml:space="preserve">       植生マット</t>
  </si>
  <si>
    <t xml:space="preserve">      擁壁工</t>
  </si>
  <si>
    <t xml:space="preserve">       コンクリートブロック積み</t>
  </si>
  <si>
    <t>裏コンなし</t>
  </si>
  <si>
    <t>裏コン10cm</t>
  </si>
  <si>
    <t>裏コン15cm</t>
  </si>
  <si>
    <t>裏コン20cm</t>
  </si>
  <si>
    <t xml:space="preserve">       胴込・裏込材（砕石）</t>
  </si>
  <si>
    <t>間知・平・連節ブロック,有り,あり</t>
  </si>
  <si>
    <t xml:space="preserve">       ブロック積基礎工</t>
  </si>
  <si>
    <t>B-1型</t>
  </si>
  <si>
    <t>B-2型</t>
  </si>
  <si>
    <t>C-2型</t>
  </si>
  <si>
    <t>C-3型</t>
  </si>
  <si>
    <t>C-4型</t>
  </si>
  <si>
    <t xml:space="preserve">       天端コンクリート</t>
  </si>
  <si>
    <t>Ｃ-1型</t>
  </si>
  <si>
    <t>Ｃ-2型</t>
  </si>
  <si>
    <t>Ｃ-3型</t>
  </si>
  <si>
    <t>Ｃ-4型</t>
  </si>
  <si>
    <t xml:space="preserve">       小口止工</t>
  </si>
  <si>
    <t>(A),(B)</t>
  </si>
  <si>
    <t xml:space="preserve">     第37号道路</t>
  </si>
  <si>
    <t xml:space="preserve">      盛土（土砂）</t>
  </si>
  <si>
    <t xml:space="preserve">       盛土材投入</t>
  </si>
  <si>
    <t xml:space="preserve">       締固め</t>
  </si>
  <si>
    <t>切土部,土砂</t>
  </si>
  <si>
    <t>盛土部,土砂</t>
  </si>
  <si>
    <t xml:space="preserve">      擁壁工（左岸）</t>
  </si>
  <si>
    <t xml:space="preserve">       大型ブロック</t>
  </si>
  <si>
    <t>1250×800×控え1000型</t>
  </si>
  <si>
    <t>大型ﾌﾞﾛｯｸ,有り,あり</t>
  </si>
  <si>
    <t xml:space="preserve">       伸縮目地</t>
  </si>
  <si>
    <t>大型ブロック</t>
  </si>
  <si>
    <t xml:space="preserve">       基面整正</t>
  </si>
  <si>
    <t xml:space="preserve">       基礎砕石</t>
  </si>
  <si>
    <t>大型ブロック,t=20cm</t>
  </si>
  <si>
    <t xml:space="preserve">       基礎型枠</t>
  </si>
  <si>
    <t xml:space="preserve">       基礎コンクリート</t>
  </si>
  <si>
    <t xml:space="preserve">       重力式擁壁工型枠</t>
  </si>
  <si>
    <t xml:space="preserve">       重力式擁壁工ｺﾝｸﾘｰﾄ</t>
  </si>
  <si>
    <t xml:space="preserve">      擁壁工(右岸)</t>
  </si>
  <si>
    <t>(C),(D)</t>
  </si>
  <si>
    <t xml:space="preserve">     堤体工（３号調整池）</t>
  </si>
  <si>
    <t>4tダンプトラック</t>
  </si>
  <si>
    <t xml:space="preserve">      土工（軟岩Ⅰ）</t>
  </si>
  <si>
    <t xml:space="preserve">       掘削運搬</t>
  </si>
  <si>
    <t>大型ブレーカ,4tダンプトラック</t>
  </si>
  <si>
    <t xml:space="preserve">      土工（軟岩Ⅱ）</t>
  </si>
  <si>
    <t xml:space="preserve">      埋戻</t>
  </si>
  <si>
    <t xml:space="preserve">      本体工</t>
  </si>
  <si>
    <t xml:space="preserve">       躯体型枠</t>
  </si>
  <si>
    <t>一般型枠、鉄筋・無筋構造物</t>
  </si>
  <si>
    <t xml:space="preserve">       躯体コンクリート</t>
  </si>
  <si>
    <t>18-8-40</t>
  </si>
  <si>
    <t xml:space="preserve">       オリフィス</t>
  </si>
  <si>
    <t>現場打ボックスカルバート1600×500</t>
  </si>
  <si>
    <t xml:space="preserve">       止水版</t>
  </si>
  <si>
    <t>CF 300㎜×7㎜</t>
  </si>
  <si>
    <t>ゴム発泡体t=10㎜</t>
  </si>
  <si>
    <t xml:space="preserve">      間詰工</t>
  </si>
  <si>
    <t xml:space="preserve">       間詰型枠</t>
  </si>
  <si>
    <t>一般型枠,鉄筋・無筋構造物</t>
  </si>
  <si>
    <t xml:space="preserve">       間詰コンクリート</t>
  </si>
  <si>
    <t xml:space="preserve">      堤内法面工</t>
  </si>
  <si>
    <t>切土部,軟岩</t>
  </si>
  <si>
    <t xml:space="preserve">       モルタル吹付</t>
  </si>
  <si>
    <t>厚5㎝</t>
  </si>
  <si>
    <t xml:space="preserve">     減勢工（３号調整池）</t>
  </si>
  <si>
    <t>大型ﾌﾞﾚｰｶ,10tﾀﾞﾝﾌﾟﾄﾗｯｸ運搬距離L=300㎜</t>
  </si>
  <si>
    <t xml:space="preserve">      盛土</t>
  </si>
  <si>
    <t xml:space="preserve">       盛土</t>
  </si>
  <si>
    <t xml:space="preserve">      底張コンクリート</t>
  </si>
  <si>
    <t xml:space="preserve">       型枠（底版コンクリート）</t>
  </si>
  <si>
    <t xml:space="preserve">       底張コンクリート</t>
  </si>
  <si>
    <t xml:space="preserve">      エンドシル</t>
  </si>
  <si>
    <t xml:space="preserve">       型枠</t>
  </si>
  <si>
    <t xml:space="preserve">       コンクリート</t>
  </si>
  <si>
    <t xml:space="preserve">       差筋（鉄筋加工組立）</t>
  </si>
  <si>
    <t>SD345,D13</t>
  </si>
  <si>
    <t>ton</t>
  </si>
  <si>
    <t xml:space="preserve">      バッフルピア</t>
  </si>
  <si>
    <t xml:space="preserve">      擁壁工（右岸）</t>
  </si>
  <si>
    <t xml:space="preserve">     下流水路工（３号調整池）</t>
  </si>
  <si>
    <t xml:space="preserve">     管理道路（３号調整池）</t>
  </si>
  <si>
    <t>大型ﾌﾞﾚｰｶ</t>
  </si>
  <si>
    <t>盛土部</t>
  </si>
  <si>
    <t xml:space="preserve">      舗装工</t>
  </si>
  <si>
    <t xml:space="preserve">       管理道路（Aタイプ）</t>
  </si>
  <si>
    <t>コンクリート舗装幅B=3.0m</t>
  </si>
  <si>
    <t xml:space="preserve">       管理道路（Bタイプ）</t>
  </si>
  <si>
    <t xml:space="preserve">    直接工事費（仮設工）</t>
  </si>
  <si>
    <t xml:space="preserve">     仮設竪樋工</t>
  </si>
  <si>
    <t>φ3500,1号調整池側</t>
  </si>
  <si>
    <t xml:space="preserve">      竪樋工</t>
  </si>
  <si>
    <t>φ3500,板厚2.7㎜</t>
  </si>
  <si>
    <t>軟岩</t>
  </si>
  <si>
    <t xml:space="preserve">       埋戻土投入</t>
  </si>
  <si>
    <t xml:space="preserve">       均しコンクリート型枠</t>
  </si>
  <si>
    <t>均しコンクリート</t>
  </si>
  <si>
    <t xml:space="preserve">       均しコンクリート</t>
  </si>
  <si>
    <t xml:space="preserve">       ライナープレート設置</t>
  </si>
  <si>
    <t>φ3500,板厚2.7㎜、材料費含む</t>
  </si>
  <si>
    <t xml:space="preserve">       集水孔加工</t>
  </si>
  <si>
    <t xml:space="preserve">       補強材設置</t>
  </si>
  <si>
    <t>補強リング、縦補強材</t>
  </si>
  <si>
    <t xml:space="preserve">       補強リング</t>
  </si>
  <si>
    <t>φ3500,H125</t>
  </si>
  <si>
    <t>リング</t>
  </si>
  <si>
    <t xml:space="preserve">       縦補強材</t>
  </si>
  <si>
    <t>H-250</t>
  </si>
  <si>
    <t xml:space="preserve">       根固めマット投入</t>
  </si>
  <si>
    <t>ライナープレート内部</t>
  </si>
  <si>
    <t xml:space="preserve">       現地発生材投入</t>
  </si>
  <si>
    <t xml:space="preserve">       ライナープレート撤去工</t>
  </si>
  <si>
    <t>φ3500</t>
  </si>
  <si>
    <t xml:space="preserve">       鏡切</t>
  </si>
  <si>
    <t>φ2500,φ500</t>
  </si>
  <si>
    <t xml:space="preserve">      土留工</t>
  </si>
  <si>
    <t xml:space="preserve">       松丸太</t>
  </si>
  <si>
    <t>長2.0m、末口12㎝</t>
  </si>
  <si>
    <t xml:space="preserve">       松矢板</t>
  </si>
  <si>
    <t>幅15㎝　長2m　厚3.0㎝</t>
  </si>
  <si>
    <t xml:space="preserve">       割栗石投入</t>
  </si>
  <si>
    <t>ライナープレート外部</t>
  </si>
  <si>
    <t xml:space="preserve">      放流管</t>
  </si>
  <si>
    <t>コルゲート管,φ2500</t>
  </si>
  <si>
    <t xml:space="preserve">       基床</t>
  </si>
  <si>
    <t>RC-40</t>
  </si>
  <si>
    <t xml:space="preserve">       埋込材</t>
  </si>
  <si>
    <t xml:space="preserve">       被覆</t>
  </si>
  <si>
    <t>φ2500,板厚2.7㎜</t>
  </si>
  <si>
    <t>φ2500,板厚3.2㎜</t>
  </si>
  <si>
    <t>φ2500,板厚4.0㎜</t>
  </si>
  <si>
    <t>φ2500,板厚4.5㎜</t>
  </si>
  <si>
    <t xml:space="preserve">     仮設足場</t>
  </si>
  <si>
    <t xml:space="preserve">      仮設足場工</t>
  </si>
  <si>
    <t xml:space="preserve">       足場（減勢工）</t>
  </si>
  <si>
    <t>手摺先行型枠組</t>
  </si>
  <si>
    <t>掛㎡</t>
  </si>
  <si>
    <t xml:space="preserve">       足場（溜桝工）</t>
  </si>
  <si>
    <t xml:space="preserve">       足場（25-1号支線道路擁壁）</t>
  </si>
  <si>
    <t>単管傾斜</t>
  </si>
  <si>
    <t xml:space="preserve">       足場（37号支線道路擁壁左岸）</t>
  </si>
  <si>
    <t xml:space="preserve">       足場（37号支線道路擁壁右岸）</t>
  </si>
  <si>
    <t xml:space="preserve">       足場（３号調整池堤体工）</t>
  </si>
  <si>
    <t xml:space="preserve">       足場（３号調整池減勢工）</t>
  </si>
  <si>
    <t xml:space="preserve">       足場（３号調整池下流水路）</t>
  </si>
  <si>
    <t xml:space="preserve">     仮廻工</t>
  </si>
  <si>
    <t xml:space="preserve">      仮締切工（現況河川）</t>
  </si>
  <si>
    <t xml:space="preserve">       大型土のう</t>
  </si>
  <si>
    <t>耐候性(3年)、製作～設置～撤去</t>
  </si>
  <si>
    <t>袋</t>
  </si>
  <si>
    <t>設置～撤去～運搬</t>
  </si>
  <si>
    <t xml:space="preserve">       遮水シート</t>
  </si>
  <si>
    <t>t=0.5mm,設置～撤去</t>
  </si>
  <si>
    <t xml:space="preserve">      仮廻し水路</t>
  </si>
  <si>
    <t xml:space="preserve">       仮廻し水路工</t>
  </si>
  <si>
    <t>高密度ポリエチレン管φ1000、布設～撤去</t>
  </si>
  <si>
    <t xml:space="preserve">      仮締切工（堤体上流側）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</si>
  <si>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</si>
  <si>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</si>
  <si>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</si>
  <si>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</si>
  <si>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</si>
  <si>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</si>
  <si>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重建設機械分解・組立・輸送</t>
  </si>
  <si>
    <t>ブルドーザ（リッパ装置付き含む）</t>
  </si>
  <si>
    <t>台</t>
  </si>
  <si>
    <t>スクレープドーザ</t>
  </si>
  <si>
    <t>建設用トラクタ</t>
  </si>
  <si>
    <t>バックホウ</t>
  </si>
  <si>
    <t xml:space="preserve">     準備費</t>
  </si>
  <si>
    <t xml:space="preserve">       人力刈払い</t>
  </si>
  <si>
    <t xml:space="preserve">        刈払工</t>
  </si>
  <si>
    <t>草刈機</t>
  </si>
  <si>
    <t>チェンソー</t>
  </si>
  <si>
    <t>チェンソー（竹林）</t>
  </si>
  <si>
    <t xml:space="preserve">        集積工</t>
  </si>
  <si>
    <t xml:space="preserve">       抜根・排根</t>
  </si>
  <si>
    <t xml:space="preserve">        抜根（用材）</t>
  </si>
  <si>
    <t xml:space="preserve">        排根（用材）</t>
  </si>
  <si>
    <t xml:space="preserve">        抜根（雑木）</t>
  </si>
  <si>
    <t xml:space="preserve">        排根（雑木）</t>
  </si>
  <si>
    <t xml:space="preserve">        抜根（竹林）</t>
  </si>
  <si>
    <t xml:space="preserve">        排根（竹林）</t>
  </si>
  <si>
    <t xml:space="preserve">        抜根（収穫樹）</t>
  </si>
  <si>
    <t xml:space="preserve">        排根（収穫樹）</t>
  </si>
  <si>
    <t xml:space="preserve">       木材チップ加工</t>
  </si>
  <si>
    <t xml:space="preserve">        現場内小運搬（～木材チップ加工場）</t>
  </si>
  <si>
    <t xml:space="preserve">        木材チップ加工前処理</t>
  </si>
  <si>
    <t xml:space="preserve">        木材チップ加工</t>
  </si>
  <si>
    <t xml:space="preserve">        現場内小運搬（～埋込み場所）</t>
  </si>
  <si>
    <t xml:space="preserve">        木材チップ敷均し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</si>
  <si>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</si>
  <si>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</si>
  <si>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</si>
  <si>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</si>
  <si>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</si>
  <si>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</si>
  <si>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一括計上価格</t>
  </si>
  <si>
    <t xml:space="preserve">    建物取壊し</t>
  </si>
  <si>
    <t>建築工事</t>
  </si>
  <si>
    <t xml:space="preserve">     木造建物上屋解体</t>
  </si>
  <si>
    <t>手壊し併用機械解体、積込含む</t>
  </si>
  <si>
    <t>延㎡</t>
  </si>
  <si>
    <t xml:space="preserve">     木造建物基礎解体</t>
  </si>
  <si>
    <t xml:space="preserve">     石綿含有成形板除去</t>
  </si>
  <si>
    <t>屋根材、アスベストレベル3</t>
  </si>
  <si>
    <t xml:space="preserve">     共通仮設費（建築工事）</t>
  </si>
  <si>
    <t xml:space="preserve">     現場管理費（建築工事）</t>
  </si>
  <si>
    <t xml:space="preserve">     一般管理費等（建築工事）</t>
  </si>
  <si>
    <t xml:space="preserve"> 工事価格</t>
  </si>
  <si>
    <t>工事価格（合計）</t>
  </si>
  <si>
    <t>消費税額及び地方消費税額（合計）</t>
  </si>
  <si>
    <t>工事費計（合計）</t>
  </si>
  <si>
    <t>2号</t>
    <rPh sb="1" eb="2">
      <t>ゴウ</t>
    </rPh>
    <phoneticPr fontId="8"/>
  </si>
  <si>
    <t>07-6142410020675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</si>
</sst>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9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>
      <alignment vertical="center"/>
    </xf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7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76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7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76" fontId="1" fillId="0" borderId="6" xfId="0" applyNumberFormat="1" applyFont="1" applyBorder="1"/>
    <xf numFmtId="176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7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76" fontId="1" fillId="0" borderId="7" xfId="0" applyNumberFormat="1" applyFont="1" applyBorder="1"/>
    <xf numFmtId="178" fontId="1" fillId="0" borderId="0" xfId="0" applyNumberFormat="1" applyFont="1"/>
    <xf numFmtId="176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76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76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76" fontId="1" fillId="7" borderId="10" xfId="0" applyNumberFormat="1" applyFont="1" applyFill="1" applyBorder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486"/>
  <sheetViews>
    <sheetView showGridLines="0" tabSelected="1" topLeftCell="J1" zoomScale="90" zoomScaleNormal="90" workbookViewId="0">
      <selection activeCell="K9" sqref="K9"/>
    </sheetView>
  </sheetViews>
  <sheetFormatPr defaultColWidth="9" defaultRowHeight="13.5" x14ac:dyDescent="0.1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 spans="1:17" x14ac:dyDescent="0.15">
      <c r="A1" t="s">
        <v>0</v>
      </c>
      <c r="D1" s="4" t="s">
        <v>1</v>
      </c>
      <c r="E1" s="4"/>
      <c r="F1" s="4"/>
      <c r="G1" s="4"/>
      <c r="H1" s="4"/>
      <c r="I1" s="4"/>
    </row>
    <row r="2" spans="1:17" ht="14.25" thickBot="1" x14ac:dyDescent="0.2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spans="1:17" x14ac:dyDescent="0.1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spans="1:17" x14ac:dyDescent="0.1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spans="1:17" x14ac:dyDescent="0.15">
      <c r="A5" t="s">
        <v>10</v>
      </c>
      <c r="B5" s="11" t="s">
        <v>11</v>
      </c>
      <c r="J5" t="s">
        <v>12</v>
      </c>
      <c r="K5" s="1" t="s">
        <v>451</v>
      </c>
      <c r="L5" s="9" t="s">
        <v>13</v>
      </c>
      <c r="M5" s="42"/>
      <c r="N5" s="43"/>
      <c r="O5" s="44"/>
      <c r="P5" s="12"/>
      <c r="Q5" s="13"/>
    </row>
    <row r="6" spans="1:17" x14ac:dyDescent="0.15">
      <c r="A6" t="s">
        <v>14</v>
      </c>
      <c r="B6" s="14" t="s">
        <v>15</v>
      </c>
      <c r="C6" s="15"/>
      <c r="J6" t="s">
        <v>16</v>
      </c>
      <c r="K6" s="1" t="s">
        <v>17</v>
      </c>
      <c r="N6" s="12"/>
      <c r="O6" s="12"/>
      <c r="P6" s="12"/>
      <c r="Q6" s="13"/>
    </row>
    <row r="7" spans="1:17" x14ac:dyDescent="0.15">
      <c r="A7" t="s">
        <v>18</v>
      </c>
      <c r="B7" s="13" t="s">
        <v>19</v>
      </c>
      <c r="C7" s="13"/>
      <c r="D7" t="s">
        <v>20</v>
      </c>
      <c r="J7" t="s">
        <v>21</v>
      </c>
      <c r="K7" s="1" t="s">
        <v>22</v>
      </c>
      <c r="N7" s="12"/>
      <c r="O7" s="12"/>
      <c r="P7" s="12"/>
      <c r="Q7" s="13"/>
    </row>
    <row r="8" spans="1:17" x14ac:dyDescent="0.15">
      <c r="A8" t="s">
        <v>23</v>
      </c>
      <c r="B8" s="16" t="s">
        <v>24</v>
      </c>
      <c r="C8" s="15"/>
      <c r="D8" t="s">
        <v>25</v>
      </c>
      <c r="J8" s="1" t="s">
        <v>26</v>
      </c>
      <c r="K8" s="17" t="s">
        <v>452</v>
      </c>
      <c r="N8" s="12"/>
      <c r="O8" s="12"/>
      <c r="P8" s="12"/>
      <c r="Q8" s="13"/>
    </row>
    <row r="9" spans="1:17" x14ac:dyDescent="0.15">
      <c r="A9" t="s">
        <v>27</v>
      </c>
      <c r="B9" t="s">
        <v>28</v>
      </c>
      <c r="D9" t="s">
        <v>29</v>
      </c>
      <c r="J9" s="1" t="s">
        <v>30</v>
      </c>
      <c r="K9" s="17" t="s">
        <v>2</v>
      </c>
      <c r="N9" s="12"/>
      <c r="O9" s="12"/>
      <c r="P9" s="12"/>
      <c r="Q9" s="13"/>
    </row>
    <row r="10" spans="1:17" ht="14.25" thickBot="1" x14ac:dyDescent="0.2">
      <c r="D10" t="s">
        <v>31</v>
      </c>
      <c r="N10" s="12"/>
      <c r="O10" s="12"/>
      <c r="P10" s="12"/>
      <c r="Q10" s="13"/>
    </row>
    <row r="11" spans="1:17" hidden="1" x14ac:dyDescent="0.15">
      <c r="N11" s="12"/>
      <c r="O11" s="12"/>
      <c r="P11" s="12"/>
      <c r="Q11" s="13"/>
    </row>
    <row r="12" spans="1:17" hidden="1" x14ac:dyDescent="0.15">
      <c r="N12" s="12"/>
      <c r="O12" s="12"/>
      <c r="P12" s="12"/>
      <c r="Q12" s="13"/>
    </row>
    <row r="13" spans="1:17" hidden="1" x14ac:dyDescent="0.15">
      <c r="N13" s="12"/>
      <c r="O13" s="12"/>
      <c r="P13" s="12"/>
      <c r="Q13" s="13"/>
    </row>
    <row r="14" spans="1:17" hidden="1" x14ac:dyDescent="0.15">
      <c r="N14" s="12"/>
      <c r="O14" s="12"/>
      <c r="P14" s="12"/>
      <c r="Q14" s="13"/>
    </row>
    <row r="15" spans="1:17" hidden="1" x14ac:dyDescent="0.15">
      <c r="N15" s="12"/>
      <c r="O15" s="12"/>
      <c r="P15" s="12"/>
      <c r="Q15" s="13"/>
    </row>
    <row r="16" spans="1:17" hidden="1" x14ac:dyDescent="0.15">
      <c r="N16" s="12"/>
      <c r="O16" s="12"/>
      <c r="P16" s="12"/>
      <c r="Q16" s="13"/>
    </row>
    <row r="17" spans="5:17" hidden="1" x14ac:dyDescent="0.15">
      <c r="N17" s="12"/>
      <c r="O17" s="12"/>
      <c r="P17" s="12"/>
      <c r="Q17" s="13"/>
    </row>
    <row r="18" spans="5:17" ht="14.25" hidden="1" thickBot="1" x14ac:dyDescent="0.2"/>
    <row r="19" spans="5:17" ht="15" thickTop="1" thickBot="1" x14ac:dyDescent="0.2">
      <c r="K19" s="18" t="s">
        <v>32</v>
      </c>
      <c r="L19" s="18" t="s">
        <v>33</v>
      </c>
      <c r="M19" s="19" t="s">
        <v>34</v>
      </c>
      <c r="N19" s="18" t="s">
        <v>35</v>
      </c>
      <c r="O19" s="20" t="s">
        <v>36</v>
      </c>
    </row>
    <row r="20" spans="5:17" ht="14.25" thickTop="1" x14ac:dyDescent="0.15">
      <c r="E20">
        <v>0</v>
      </c>
      <c r="G20">
        <v>0</v>
      </c>
      <c r="K20" s="21" t="s">
        <v>2</v>
      </c>
      <c r="L20" s="21" t="s">
        <v>1</v>
      </c>
      <c r="M20" s="22"/>
      <c r="N20" s="23" t="s">
        <v>1</v>
      </c>
      <c r="O20" s="24"/>
    </row>
    <row r="21" spans="5:17" x14ac:dyDescent="0.15">
      <c r="E21">
        <v>2</v>
      </c>
      <c r="F21">
        <v>5</v>
      </c>
      <c r="G21">
        <v>2</v>
      </c>
      <c r="K21" s="25" t="s">
        <v>37</v>
      </c>
      <c r="L21" s="25" t="s">
        <v>1</v>
      </c>
      <c r="M21" s="26">
        <v>1</v>
      </c>
      <c r="N21" s="27" t="s">
        <v>38</v>
      </c>
      <c r="O21" s="28">
        <f>+O22+O435</f>
        <v>0</v>
      </c>
    </row>
    <row r="22" spans="5:17" x14ac:dyDescent="0.15">
      <c r="E22">
        <v>3</v>
      </c>
      <c r="F22">
        <v>6</v>
      </c>
      <c r="G22">
        <v>3</v>
      </c>
      <c r="K22" s="25" t="s">
        <v>39</v>
      </c>
      <c r="L22" s="25" t="s">
        <v>1</v>
      </c>
      <c r="M22" s="26">
        <v>1</v>
      </c>
      <c r="N22" s="27" t="s">
        <v>38</v>
      </c>
      <c r="O22" s="28">
        <f>+O23+O372</f>
        <v>0</v>
      </c>
    </row>
    <row r="23" spans="5:17" x14ac:dyDescent="0.15">
      <c r="E23">
        <v>4</v>
      </c>
      <c r="F23">
        <v>168</v>
      </c>
      <c r="G23">
        <v>4</v>
      </c>
      <c r="K23" s="25" t="s">
        <v>40</v>
      </c>
      <c r="L23" s="25" t="s">
        <v>1</v>
      </c>
      <c r="M23" s="26">
        <v>1</v>
      </c>
      <c r="N23" s="27" t="s">
        <v>38</v>
      </c>
      <c r="O23" s="28">
        <f>+O24+O71+O81+O86+O92+O177+O187+O215+O254+O278+O315+O350</f>
        <v>0</v>
      </c>
    </row>
    <row r="24" spans="5:17" x14ac:dyDescent="0.15">
      <c r="E24">
        <v>5</v>
      </c>
      <c r="G24">
        <v>9</v>
      </c>
      <c r="K24" s="25" t="s">
        <v>41</v>
      </c>
      <c r="L24" s="25" t="s">
        <v>1</v>
      </c>
      <c r="M24" s="26">
        <v>1</v>
      </c>
      <c r="N24" s="27" t="s">
        <v>38</v>
      </c>
      <c r="O24" s="28">
        <f>+O25+O35+O42+O46+O50+O54+O60+O62+O64+O66</f>
        <v>0</v>
      </c>
    </row>
    <row r="25" spans="5:17" x14ac:dyDescent="0.15">
      <c r="E25">
        <v>6</v>
      </c>
      <c r="G25">
        <v>10</v>
      </c>
      <c r="K25" s="25" t="s">
        <v>42</v>
      </c>
      <c r="L25" s="25" t="s">
        <v>1</v>
      </c>
      <c r="M25" s="26">
        <v>1</v>
      </c>
      <c r="N25" s="27" t="s">
        <v>38</v>
      </c>
      <c r="O25" s="28">
        <f>+O26+O27+O28+O29+O30+O31+O32+O33+O34</f>
        <v>0</v>
      </c>
    </row>
    <row r="26" spans="5:17" x14ac:dyDescent="0.15">
      <c r="E26">
        <v>7</v>
      </c>
      <c r="G26">
        <v>11</v>
      </c>
      <c r="K26" s="25" t="s">
        <v>43</v>
      </c>
      <c r="L26" s="25" t="s">
        <v>1</v>
      </c>
      <c r="M26" s="26">
        <v>1016</v>
      </c>
      <c r="N26" s="27" t="s">
        <v>44</v>
      </c>
      <c r="O26" s="29"/>
    </row>
    <row r="27" spans="5:17" x14ac:dyDescent="0.15">
      <c r="E27">
        <v>8</v>
      </c>
      <c r="G27">
        <v>11</v>
      </c>
      <c r="K27" s="25" t="s">
        <v>45</v>
      </c>
      <c r="L27" s="25" t="s">
        <v>1</v>
      </c>
      <c r="M27" s="26">
        <v>1016</v>
      </c>
      <c r="N27" s="27" t="s">
        <v>44</v>
      </c>
      <c r="O27" s="29"/>
    </row>
    <row r="28" spans="5:17" x14ac:dyDescent="0.15">
      <c r="E28">
        <v>9</v>
      </c>
      <c r="G28">
        <v>11</v>
      </c>
      <c r="K28" s="25" t="s">
        <v>46</v>
      </c>
      <c r="L28" s="25" t="s">
        <v>1</v>
      </c>
      <c r="M28" s="26">
        <v>22</v>
      </c>
      <c r="N28" s="27" t="s">
        <v>44</v>
      </c>
      <c r="O28" s="29"/>
    </row>
    <row r="29" spans="5:17" x14ac:dyDescent="0.15">
      <c r="E29">
        <v>10</v>
      </c>
      <c r="G29">
        <v>11</v>
      </c>
      <c r="K29" s="25" t="s">
        <v>47</v>
      </c>
      <c r="L29" s="25" t="s">
        <v>1</v>
      </c>
      <c r="M29" s="26">
        <v>22</v>
      </c>
      <c r="N29" s="27" t="s">
        <v>44</v>
      </c>
      <c r="O29" s="29"/>
    </row>
    <row r="30" spans="5:17" x14ac:dyDescent="0.15">
      <c r="E30">
        <v>11</v>
      </c>
      <c r="G30">
        <v>11</v>
      </c>
      <c r="K30" s="25" t="s">
        <v>48</v>
      </c>
      <c r="L30" s="25" t="s">
        <v>1</v>
      </c>
      <c r="M30" s="26">
        <v>240</v>
      </c>
      <c r="N30" s="27" t="s">
        <v>49</v>
      </c>
      <c r="O30" s="29"/>
    </row>
    <row r="31" spans="5:17" x14ac:dyDescent="0.15">
      <c r="E31">
        <v>12</v>
      </c>
      <c r="G31">
        <v>11</v>
      </c>
      <c r="K31" s="25" t="s">
        <v>50</v>
      </c>
      <c r="L31" s="25" t="s">
        <v>1</v>
      </c>
      <c r="M31" s="26">
        <v>12</v>
      </c>
      <c r="N31" s="27" t="s">
        <v>44</v>
      </c>
      <c r="O31" s="29"/>
    </row>
    <row r="32" spans="5:17" x14ac:dyDescent="0.15">
      <c r="E32">
        <v>13</v>
      </c>
      <c r="G32">
        <v>11</v>
      </c>
      <c r="K32" s="25" t="s">
        <v>51</v>
      </c>
      <c r="L32" s="25" t="s">
        <v>52</v>
      </c>
      <c r="M32" s="26">
        <v>60</v>
      </c>
      <c r="N32" s="27" t="s">
        <v>44</v>
      </c>
      <c r="O32" s="29"/>
    </row>
    <row r="33" spans="5:15" x14ac:dyDescent="0.15">
      <c r="E33">
        <v>14</v>
      </c>
      <c r="G33">
        <v>11</v>
      </c>
      <c r="K33" s="25" t="s">
        <v>53</v>
      </c>
      <c r="L33" s="25" t="s">
        <v>52</v>
      </c>
      <c r="M33" s="26">
        <v>12</v>
      </c>
      <c r="N33" s="27" t="s">
        <v>44</v>
      </c>
      <c r="O33" s="29"/>
    </row>
    <row r="34" spans="5:15" x14ac:dyDescent="0.15">
      <c r="E34">
        <v>15</v>
      </c>
      <c r="G34">
        <v>11</v>
      </c>
      <c r="K34" s="25" t="s">
        <v>54</v>
      </c>
      <c r="L34" s="25" t="s">
        <v>52</v>
      </c>
      <c r="M34" s="26">
        <v>26</v>
      </c>
      <c r="N34" s="27" t="s">
        <v>44</v>
      </c>
      <c r="O34" s="29"/>
    </row>
    <row r="35" spans="5:15" x14ac:dyDescent="0.15">
      <c r="E35">
        <v>16</v>
      </c>
      <c r="G35">
        <v>10</v>
      </c>
      <c r="K35" s="25" t="s">
        <v>55</v>
      </c>
      <c r="L35" s="25" t="s">
        <v>1</v>
      </c>
      <c r="M35" s="26">
        <v>1</v>
      </c>
      <c r="N35" s="27" t="s">
        <v>38</v>
      </c>
      <c r="O35" s="28">
        <f>+O36+O37+O38+O39+O40+O41</f>
        <v>0</v>
      </c>
    </row>
    <row r="36" spans="5:15" x14ac:dyDescent="0.15">
      <c r="E36">
        <v>17</v>
      </c>
      <c r="G36">
        <v>11</v>
      </c>
      <c r="K36" s="25" t="s">
        <v>56</v>
      </c>
      <c r="L36" s="25" t="s">
        <v>57</v>
      </c>
      <c r="M36" s="26">
        <v>860</v>
      </c>
      <c r="N36" s="27" t="s">
        <v>44</v>
      </c>
      <c r="O36" s="29"/>
    </row>
    <row r="37" spans="5:15" ht="27" x14ac:dyDescent="0.15">
      <c r="E37">
        <v>18</v>
      </c>
      <c r="G37">
        <v>11</v>
      </c>
      <c r="K37" s="25" t="s">
        <v>56</v>
      </c>
      <c r="L37" s="25" t="s">
        <v>58</v>
      </c>
      <c r="M37" s="26">
        <v>10400</v>
      </c>
      <c r="N37" s="27" t="s">
        <v>44</v>
      </c>
      <c r="O37" s="29"/>
    </row>
    <row r="38" spans="5:15" ht="27" x14ac:dyDescent="0.15">
      <c r="E38">
        <v>19</v>
      </c>
      <c r="G38">
        <v>11</v>
      </c>
      <c r="K38" s="25" t="s">
        <v>56</v>
      </c>
      <c r="L38" s="25" t="s">
        <v>59</v>
      </c>
      <c r="M38" s="26">
        <v>3800</v>
      </c>
      <c r="N38" s="27" t="s">
        <v>44</v>
      </c>
      <c r="O38" s="29"/>
    </row>
    <row r="39" spans="5:15" ht="27" x14ac:dyDescent="0.15">
      <c r="E39">
        <v>20</v>
      </c>
      <c r="G39">
        <v>11</v>
      </c>
      <c r="K39" s="25" t="s">
        <v>56</v>
      </c>
      <c r="L39" s="25" t="s">
        <v>60</v>
      </c>
      <c r="M39" s="26">
        <v>1420</v>
      </c>
      <c r="N39" s="27" t="s">
        <v>44</v>
      </c>
      <c r="O39" s="29"/>
    </row>
    <row r="40" spans="5:15" ht="27" x14ac:dyDescent="0.15">
      <c r="E40">
        <v>21</v>
      </c>
      <c r="G40">
        <v>11</v>
      </c>
      <c r="K40" s="25" t="s">
        <v>56</v>
      </c>
      <c r="L40" s="25" t="s">
        <v>61</v>
      </c>
      <c r="M40" s="26">
        <v>12070</v>
      </c>
      <c r="N40" s="27" t="s">
        <v>44</v>
      </c>
      <c r="O40" s="29"/>
    </row>
    <row r="41" spans="5:15" ht="27" x14ac:dyDescent="0.15">
      <c r="E41">
        <v>22</v>
      </c>
      <c r="G41">
        <v>11</v>
      </c>
      <c r="K41" s="25" t="s">
        <v>56</v>
      </c>
      <c r="L41" s="25" t="s">
        <v>62</v>
      </c>
      <c r="M41" s="26">
        <v>3030</v>
      </c>
      <c r="N41" s="27" t="s">
        <v>44</v>
      </c>
      <c r="O41" s="29"/>
    </row>
    <row r="42" spans="5:15" x14ac:dyDescent="0.15">
      <c r="E42">
        <v>23</v>
      </c>
      <c r="G42">
        <v>10</v>
      </c>
      <c r="K42" s="25" t="s">
        <v>63</v>
      </c>
      <c r="L42" s="25" t="s">
        <v>64</v>
      </c>
      <c r="M42" s="26">
        <v>1</v>
      </c>
      <c r="N42" s="27" t="s">
        <v>38</v>
      </c>
      <c r="O42" s="28">
        <f>+O43+O44+O45</f>
        <v>0</v>
      </c>
    </row>
    <row r="43" spans="5:15" x14ac:dyDescent="0.15">
      <c r="E43">
        <v>24</v>
      </c>
      <c r="G43">
        <v>11</v>
      </c>
      <c r="K43" s="25" t="s">
        <v>65</v>
      </c>
      <c r="L43" s="25" t="s">
        <v>66</v>
      </c>
      <c r="M43" s="26">
        <v>2780</v>
      </c>
      <c r="N43" s="27" t="s">
        <v>44</v>
      </c>
      <c r="O43" s="29"/>
    </row>
    <row r="44" spans="5:15" x14ac:dyDescent="0.15">
      <c r="E44">
        <v>25</v>
      </c>
      <c r="G44">
        <v>11</v>
      </c>
      <c r="K44" s="25" t="s">
        <v>67</v>
      </c>
      <c r="L44" s="25" t="s">
        <v>68</v>
      </c>
      <c r="M44" s="26">
        <v>4690</v>
      </c>
      <c r="N44" s="27" t="s">
        <v>44</v>
      </c>
      <c r="O44" s="29"/>
    </row>
    <row r="45" spans="5:15" x14ac:dyDescent="0.15">
      <c r="E45">
        <v>26</v>
      </c>
      <c r="G45">
        <v>11</v>
      </c>
      <c r="K45" s="25" t="s">
        <v>69</v>
      </c>
      <c r="L45" s="25" t="s">
        <v>70</v>
      </c>
      <c r="M45" s="26">
        <v>342700</v>
      </c>
      <c r="N45" s="27" t="s">
        <v>44</v>
      </c>
      <c r="O45" s="29"/>
    </row>
    <row r="46" spans="5:15" x14ac:dyDescent="0.15">
      <c r="E46">
        <v>27</v>
      </c>
      <c r="G46">
        <v>10</v>
      </c>
      <c r="K46" s="25" t="s">
        <v>63</v>
      </c>
      <c r="L46" s="25" t="s">
        <v>71</v>
      </c>
      <c r="M46" s="26">
        <v>1</v>
      </c>
      <c r="N46" s="27" t="s">
        <v>38</v>
      </c>
      <c r="O46" s="28">
        <f>+O47+O48+O49</f>
        <v>0</v>
      </c>
    </row>
    <row r="47" spans="5:15" x14ac:dyDescent="0.15">
      <c r="E47">
        <v>28</v>
      </c>
      <c r="G47">
        <v>11</v>
      </c>
      <c r="K47" s="25" t="s">
        <v>72</v>
      </c>
      <c r="L47" s="25" t="s">
        <v>73</v>
      </c>
      <c r="M47" s="26">
        <v>3510</v>
      </c>
      <c r="N47" s="27" t="s">
        <v>44</v>
      </c>
      <c r="O47" s="29"/>
    </row>
    <row r="48" spans="5:15" x14ac:dyDescent="0.15">
      <c r="E48">
        <v>29</v>
      </c>
      <c r="G48">
        <v>11</v>
      </c>
      <c r="K48" s="25" t="s">
        <v>74</v>
      </c>
      <c r="L48" s="25" t="s">
        <v>75</v>
      </c>
      <c r="M48" s="26">
        <v>9390</v>
      </c>
      <c r="N48" s="27" t="s">
        <v>44</v>
      </c>
      <c r="O48" s="29"/>
    </row>
    <row r="49" spans="5:15" x14ac:dyDescent="0.15">
      <c r="E49">
        <v>30</v>
      </c>
      <c r="G49">
        <v>11</v>
      </c>
      <c r="K49" s="25" t="s">
        <v>74</v>
      </c>
      <c r="L49" s="25" t="s">
        <v>76</v>
      </c>
      <c r="M49" s="26">
        <v>210300</v>
      </c>
      <c r="N49" s="27" t="s">
        <v>44</v>
      </c>
      <c r="O49" s="29"/>
    </row>
    <row r="50" spans="5:15" x14ac:dyDescent="0.15">
      <c r="E50">
        <v>31</v>
      </c>
      <c r="G50">
        <v>10</v>
      </c>
      <c r="K50" s="25" t="s">
        <v>63</v>
      </c>
      <c r="L50" s="25" t="s">
        <v>77</v>
      </c>
      <c r="M50" s="26">
        <v>1</v>
      </c>
      <c r="N50" s="27" t="s">
        <v>38</v>
      </c>
      <c r="O50" s="28">
        <f>+O51+O52+O53</f>
        <v>0</v>
      </c>
    </row>
    <row r="51" spans="5:15" x14ac:dyDescent="0.15">
      <c r="E51">
        <v>32</v>
      </c>
      <c r="G51">
        <v>11</v>
      </c>
      <c r="K51" s="25" t="s">
        <v>72</v>
      </c>
      <c r="L51" s="25" t="s">
        <v>78</v>
      </c>
      <c r="M51" s="26">
        <v>46</v>
      </c>
      <c r="N51" s="27" t="s">
        <v>44</v>
      </c>
      <c r="O51" s="29"/>
    </row>
    <row r="52" spans="5:15" x14ac:dyDescent="0.15">
      <c r="E52">
        <v>33</v>
      </c>
      <c r="G52">
        <v>11</v>
      </c>
      <c r="K52" s="25" t="s">
        <v>74</v>
      </c>
      <c r="L52" s="25" t="s">
        <v>75</v>
      </c>
      <c r="M52" s="26">
        <v>223</v>
      </c>
      <c r="N52" s="27" t="s">
        <v>44</v>
      </c>
      <c r="O52" s="29"/>
    </row>
    <row r="53" spans="5:15" x14ac:dyDescent="0.15">
      <c r="E53">
        <v>34</v>
      </c>
      <c r="G53">
        <v>11</v>
      </c>
      <c r="K53" s="25" t="s">
        <v>74</v>
      </c>
      <c r="L53" s="25" t="s">
        <v>79</v>
      </c>
      <c r="M53" s="26">
        <v>2440</v>
      </c>
      <c r="N53" s="27" t="s">
        <v>44</v>
      </c>
      <c r="O53" s="29"/>
    </row>
    <row r="54" spans="5:15" x14ac:dyDescent="0.15">
      <c r="E54">
        <v>35</v>
      </c>
      <c r="G54">
        <v>10</v>
      </c>
      <c r="K54" s="25" t="s">
        <v>80</v>
      </c>
      <c r="L54" s="25" t="s">
        <v>1</v>
      </c>
      <c r="M54" s="26">
        <v>1</v>
      </c>
      <c r="N54" s="27" t="s">
        <v>38</v>
      </c>
      <c r="O54" s="28">
        <f>+O55+O56+O57+O58+O59</f>
        <v>0</v>
      </c>
    </row>
    <row r="55" spans="5:15" x14ac:dyDescent="0.15">
      <c r="E55">
        <v>36</v>
      </c>
      <c r="G55">
        <v>11</v>
      </c>
      <c r="K55" s="25" t="s">
        <v>56</v>
      </c>
      <c r="L55" s="25" t="s">
        <v>57</v>
      </c>
      <c r="M55" s="26">
        <v>390</v>
      </c>
      <c r="N55" s="27" t="s">
        <v>44</v>
      </c>
      <c r="O55" s="29"/>
    </row>
    <row r="56" spans="5:15" ht="27" x14ac:dyDescent="0.15">
      <c r="E56">
        <v>37</v>
      </c>
      <c r="G56">
        <v>11</v>
      </c>
      <c r="K56" s="25" t="s">
        <v>56</v>
      </c>
      <c r="L56" s="25" t="s">
        <v>58</v>
      </c>
      <c r="M56" s="26">
        <v>2500</v>
      </c>
      <c r="N56" s="27" t="s">
        <v>44</v>
      </c>
      <c r="O56" s="29"/>
    </row>
    <row r="57" spans="5:15" ht="27" x14ac:dyDescent="0.15">
      <c r="E57">
        <v>38</v>
      </c>
      <c r="G57">
        <v>11</v>
      </c>
      <c r="K57" s="25" t="s">
        <v>56</v>
      </c>
      <c r="L57" s="25" t="s">
        <v>59</v>
      </c>
      <c r="M57" s="26">
        <v>32100</v>
      </c>
      <c r="N57" s="27" t="s">
        <v>44</v>
      </c>
      <c r="O57" s="29"/>
    </row>
    <row r="58" spans="5:15" ht="27" x14ac:dyDescent="0.15">
      <c r="E58">
        <v>39</v>
      </c>
      <c r="G58">
        <v>11</v>
      </c>
      <c r="K58" s="25" t="s">
        <v>56</v>
      </c>
      <c r="L58" s="25" t="s">
        <v>81</v>
      </c>
      <c r="M58" s="26">
        <v>5400</v>
      </c>
      <c r="N58" s="27" t="s">
        <v>44</v>
      </c>
      <c r="O58" s="29"/>
    </row>
    <row r="59" spans="5:15" ht="27" x14ac:dyDescent="0.15">
      <c r="E59">
        <v>40</v>
      </c>
      <c r="G59">
        <v>11</v>
      </c>
      <c r="K59" s="25" t="s">
        <v>56</v>
      </c>
      <c r="L59" s="25" t="s">
        <v>62</v>
      </c>
      <c r="M59" s="26">
        <v>240</v>
      </c>
      <c r="N59" s="27" t="s">
        <v>44</v>
      </c>
      <c r="O59" s="29"/>
    </row>
    <row r="60" spans="5:15" x14ac:dyDescent="0.15">
      <c r="E60">
        <v>41</v>
      </c>
      <c r="G60">
        <v>10</v>
      </c>
      <c r="K60" s="25" t="s">
        <v>82</v>
      </c>
      <c r="L60" s="25" t="s">
        <v>1</v>
      </c>
      <c r="M60" s="26">
        <v>1</v>
      </c>
      <c r="N60" s="27" t="s">
        <v>38</v>
      </c>
      <c r="O60" s="28">
        <f>+O61</f>
        <v>0</v>
      </c>
    </row>
    <row r="61" spans="5:15" ht="27" x14ac:dyDescent="0.15">
      <c r="E61">
        <v>42</v>
      </c>
      <c r="G61">
        <v>11</v>
      </c>
      <c r="K61" s="25" t="s">
        <v>56</v>
      </c>
      <c r="L61" s="25" t="s">
        <v>81</v>
      </c>
      <c r="M61" s="26">
        <v>85400</v>
      </c>
      <c r="N61" s="27" t="s">
        <v>44</v>
      </c>
      <c r="O61" s="29"/>
    </row>
    <row r="62" spans="5:15" x14ac:dyDescent="0.15">
      <c r="E62">
        <v>43</v>
      </c>
      <c r="G62">
        <v>10</v>
      </c>
      <c r="K62" s="25" t="s">
        <v>83</v>
      </c>
      <c r="L62" s="25" t="s">
        <v>1</v>
      </c>
      <c r="M62" s="26">
        <v>1</v>
      </c>
      <c r="N62" s="27" t="s">
        <v>38</v>
      </c>
      <c r="O62" s="28">
        <f>+O63</f>
        <v>0</v>
      </c>
    </row>
    <row r="63" spans="5:15" x14ac:dyDescent="0.15">
      <c r="E63">
        <v>44</v>
      </c>
      <c r="G63">
        <v>11</v>
      </c>
      <c r="K63" s="25" t="s">
        <v>84</v>
      </c>
      <c r="L63" s="25" t="s">
        <v>1</v>
      </c>
      <c r="M63" s="26">
        <v>40800</v>
      </c>
      <c r="N63" s="27" t="s">
        <v>44</v>
      </c>
      <c r="O63" s="29"/>
    </row>
    <row r="64" spans="5:15" x14ac:dyDescent="0.15">
      <c r="E64">
        <v>45</v>
      </c>
      <c r="G64">
        <v>10</v>
      </c>
      <c r="K64" s="25" t="s">
        <v>85</v>
      </c>
      <c r="L64" s="25" t="s">
        <v>1</v>
      </c>
      <c r="M64" s="26">
        <v>1</v>
      </c>
      <c r="N64" s="27" t="s">
        <v>38</v>
      </c>
      <c r="O64" s="28">
        <f>+O65</f>
        <v>0</v>
      </c>
    </row>
    <row r="65" spans="5:15" x14ac:dyDescent="0.15">
      <c r="E65">
        <v>46</v>
      </c>
      <c r="G65">
        <v>11</v>
      </c>
      <c r="K65" s="25" t="s">
        <v>86</v>
      </c>
      <c r="L65" s="25" t="s">
        <v>1</v>
      </c>
      <c r="M65" s="26">
        <v>6.42</v>
      </c>
      <c r="N65" s="27" t="s">
        <v>87</v>
      </c>
      <c r="O65" s="29"/>
    </row>
    <row r="66" spans="5:15" x14ac:dyDescent="0.15">
      <c r="E66">
        <v>47</v>
      </c>
      <c r="G66">
        <v>10</v>
      </c>
      <c r="K66" s="25" t="s">
        <v>88</v>
      </c>
      <c r="L66" s="25" t="s">
        <v>1</v>
      </c>
      <c r="M66" s="26">
        <v>1</v>
      </c>
      <c r="N66" s="27" t="s">
        <v>38</v>
      </c>
      <c r="O66" s="28">
        <f>+O67+O68+O69+O70</f>
        <v>0</v>
      </c>
    </row>
    <row r="67" spans="5:15" x14ac:dyDescent="0.15">
      <c r="E67">
        <v>48</v>
      </c>
      <c r="G67">
        <v>11</v>
      </c>
      <c r="K67" s="25" t="s">
        <v>89</v>
      </c>
      <c r="L67" s="25" t="s">
        <v>1</v>
      </c>
      <c r="M67" s="26">
        <v>60</v>
      </c>
      <c r="N67" s="27" t="s">
        <v>90</v>
      </c>
      <c r="O67" s="29"/>
    </row>
    <row r="68" spans="5:15" x14ac:dyDescent="0.15">
      <c r="E68">
        <v>49</v>
      </c>
      <c r="G68">
        <v>11</v>
      </c>
      <c r="K68" s="25" t="s">
        <v>91</v>
      </c>
      <c r="L68" s="25" t="s">
        <v>1</v>
      </c>
      <c r="M68" s="26">
        <v>19</v>
      </c>
      <c r="N68" s="27" t="s">
        <v>92</v>
      </c>
      <c r="O68" s="29"/>
    </row>
    <row r="69" spans="5:15" x14ac:dyDescent="0.15">
      <c r="E69">
        <v>50</v>
      </c>
      <c r="G69">
        <v>11</v>
      </c>
      <c r="K69" s="25" t="s">
        <v>93</v>
      </c>
      <c r="L69" s="25" t="s">
        <v>1</v>
      </c>
      <c r="M69" s="26">
        <v>28</v>
      </c>
      <c r="N69" s="27" t="s">
        <v>44</v>
      </c>
      <c r="O69" s="29"/>
    </row>
    <row r="70" spans="5:15" x14ac:dyDescent="0.15">
      <c r="E70">
        <v>51</v>
      </c>
      <c r="G70">
        <v>11</v>
      </c>
      <c r="K70" s="25" t="s">
        <v>94</v>
      </c>
      <c r="L70" s="25" t="s">
        <v>1</v>
      </c>
      <c r="M70" s="26">
        <v>47</v>
      </c>
      <c r="N70" s="27" t="s">
        <v>49</v>
      </c>
      <c r="O70" s="29"/>
    </row>
    <row r="71" spans="5:15" x14ac:dyDescent="0.15">
      <c r="E71">
        <v>52</v>
      </c>
      <c r="G71">
        <v>9</v>
      </c>
      <c r="K71" s="25" t="s">
        <v>95</v>
      </c>
      <c r="L71" s="25" t="s">
        <v>1</v>
      </c>
      <c r="M71" s="26">
        <v>1</v>
      </c>
      <c r="N71" s="27" t="s">
        <v>38</v>
      </c>
      <c r="O71" s="28">
        <f>+O72+O78</f>
        <v>0</v>
      </c>
    </row>
    <row r="72" spans="5:15" x14ac:dyDescent="0.15">
      <c r="E72">
        <v>53</v>
      </c>
      <c r="G72">
        <v>10</v>
      </c>
      <c r="K72" s="25" t="s">
        <v>96</v>
      </c>
      <c r="L72" s="25" t="s">
        <v>1</v>
      </c>
      <c r="M72" s="26">
        <v>1</v>
      </c>
      <c r="N72" s="27" t="s">
        <v>38</v>
      </c>
      <c r="O72" s="28">
        <f>+O73+O74+O75+O76+O77</f>
        <v>0</v>
      </c>
    </row>
    <row r="73" spans="5:15" x14ac:dyDescent="0.15">
      <c r="E73">
        <v>54</v>
      </c>
      <c r="G73">
        <v>11</v>
      </c>
      <c r="K73" s="25" t="s">
        <v>97</v>
      </c>
      <c r="L73" s="25" t="s">
        <v>98</v>
      </c>
      <c r="M73" s="26">
        <v>16820</v>
      </c>
      <c r="N73" s="27" t="s">
        <v>49</v>
      </c>
      <c r="O73" s="29"/>
    </row>
    <row r="74" spans="5:15" x14ac:dyDescent="0.15">
      <c r="E74">
        <v>55</v>
      </c>
      <c r="G74">
        <v>11</v>
      </c>
      <c r="K74" s="25" t="s">
        <v>97</v>
      </c>
      <c r="L74" s="25" t="s">
        <v>99</v>
      </c>
      <c r="M74" s="26">
        <v>4680</v>
      </c>
      <c r="N74" s="27" t="s">
        <v>49</v>
      </c>
      <c r="O74" s="29"/>
    </row>
    <row r="75" spans="5:15" x14ac:dyDescent="0.15">
      <c r="E75">
        <v>56</v>
      </c>
      <c r="G75">
        <v>11</v>
      </c>
      <c r="K75" s="25" t="s">
        <v>97</v>
      </c>
      <c r="L75" s="25" t="s">
        <v>100</v>
      </c>
      <c r="M75" s="26">
        <v>3850</v>
      </c>
      <c r="N75" s="27" t="s">
        <v>49</v>
      </c>
      <c r="O75" s="29"/>
    </row>
    <row r="76" spans="5:15" x14ac:dyDescent="0.15">
      <c r="E76">
        <v>57</v>
      </c>
      <c r="G76">
        <v>11</v>
      </c>
      <c r="K76" s="25" t="s">
        <v>97</v>
      </c>
      <c r="L76" s="25" t="s">
        <v>101</v>
      </c>
      <c r="M76" s="26">
        <v>3920</v>
      </c>
      <c r="N76" s="27" t="s">
        <v>49</v>
      </c>
      <c r="O76" s="29"/>
    </row>
    <row r="77" spans="5:15" x14ac:dyDescent="0.15">
      <c r="E77">
        <v>58</v>
      </c>
      <c r="G77">
        <v>11</v>
      </c>
      <c r="K77" s="25" t="s">
        <v>97</v>
      </c>
      <c r="L77" s="25" t="s">
        <v>102</v>
      </c>
      <c r="M77" s="26">
        <v>11650</v>
      </c>
      <c r="N77" s="27" t="s">
        <v>49</v>
      </c>
      <c r="O77" s="29"/>
    </row>
    <row r="78" spans="5:15" x14ac:dyDescent="0.15">
      <c r="E78">
        <v>59</v>
      </c>
      <c r="G78">
        <v>10</v>
      </c>
      <c r="K78" s="25" t="s">
        <v>103</v>
      </c>
      <c r="L78" s="25" t="s">
        <v>1</v>
      </c>
      <c r="M78" s="26">
        <v>1</v>
      </c>
      <c r="N78" s="27" t="s">
        <v>38</v>
      </c>
      <c r="O78" s="28">
        <f>+O79+O80</f>
        <v>0</v>
      </c>
    </row>
    <row r="79" spans="5:15" x14ac:dyDescent="0.15">
      <c r="E79">
        <v>60</v>
      </c>
      <c r="G79">
        <v>11</v>
      </c>
      <c r="K79" s="25" t="s">
        <v>104</v>
      </c>
      <c r="L79" s="25" t="s">
        <v>105</v>
      </c>
      <c r="M79" s="26">
        <v>33260</v>
      </c>
      <c r="N79" s="27" t="s">
        <v>49</v>
      </c>
      <c r="O79" s="29"/>
    </row>
    <row r="80" spans="5:15" x14ac:dyDescent="0.15">
      <c r="E80">
        <v>61</v>
      </c>
      <c r="G80">
        <v>11</v>
      </c>
      <c r="K80" s="25" t="s">
        <v>106</v>
      </c>
      <c r="L80" s="25" t="s">
        <v>107</v>
      </c>
      <c r="M80" s="26">
        <v>8570</v>
      </c>
      <c r="N80" s="27" t="s">
        <v>49</v>
      </c>
      <c r="O80" s="29"/>
    </row>
    <row r="81" spans="5:15" x14ac:dyDescent="0.15">
      <c r="E81">
        <v>62</v>
      </c>
      <c r="G81">
        <v>9</v>
      </c>
      <c r="K81" s="25" t="s">
        <v>108</v>
      </c>
      <c r="L81" s="25" t="s">
        <v>1</v>
      </c>
      <c r="M81" s="26">
        <v>1</v>
      </c>
      <c r="N81" s="27" t="s">
        <v>38</v>
      </c>
      <c r="O81" s="28">
        <f>+O82</f>
        <v>0</v>
      </c>
    </row>
    <row r="82" spans="5:15" x14ac:dyDescent="0.15">
      <c r="E82">
        <v>63</v>
      </c>
      <c r="G82">
        <v>10</v>
      </c>
      <c r="K82" s="25" t="s">
        <v>109</v>
      </c>
      <c r="L82" s="25" t="s">
        <v>1</v>
      </c>
      <c r="M82" s="26">
        <v>1</v>
      </c>
      <c r="N82" s="27" t="s">
        <v>38</v>
      </c>
      <c r="O82" s="28">
        <f>+O83+O84+O85</f>
        <v>0</v>
      </c>
    </row>
    <row r="83" spans="5:15" x14ac:dyDescent="0.15">
      <c r="E83">
        <v>64</v>
      </c>
      <c r="G83">
        <v>11</v>
      </c>
      <c r="K83" s="25" t="s">
        <v>110</v>
      </c>
      <c r="L83" s="25" t="s">
        <v>111</v>
      </c>
      <c r="M83" s="26">
        <v>6.42</v>
      </c>
      <c r="N83" s="27" t="s">
        <v>87</v>
      </c>
      <c r="O83" s="29"/>
    </row>
    <row r="84" spans="5:15" x14ac:dyDescent="0.15">
      <c r="E84">
        <v>65</v>
      </c>
      <c r="G84">
        <v>11</v>
      </c>
      <c r="K84" s="25" t="s">
        <v>112</v>
      </c>
      <c r="L84" s="25" t="s">
        <v>1</v>
      </c>
      <c r="M84" s="26">
        <v>6.42</v>
      </c>
      <c r="N84" s="27" t="s">
        <v>87</v>
      </c>
      <c r="O84" s="29"/>
    </row>
    <row r="85" spans="5:15" x14ac:dyDescent="0.15">
      <c r="E85">
        <v>66</v>
      </c>
      <c r="G85">
        <v>11</v>
      </c>
      <c r="K85" s="25" t="s">
        <v>113</v>
      </c>
      <c r="L85" s="25" t="s">
        <v>1</v>
      </c>
      <c r="M85" s="26">
        <v>6.42</v>
      </c>
      <c r="N85" s="27" t="s">
        <v>87</v>
      </c>
      <c r="O85" s="29"/>
    </row>
    <row r="86" spans="5:15" x14ac:dyDescent="0.15">
      <c r="E86">
        <v>67</v>
      </c>
      <c r="G86">
        <v>9</v>
      </c>
      <c r="K86" s="25" t="s">
        <v>114</v>
      </c>
      <c r="L86" s="25" t="s">
        <v>1</v>
      </c>
      <c r="M86" s="26">
        <v>1</v>
      </c>
      <c r="N86" s="27" t="s">
        <v>38</v>
      </c>
      <c r="O86" s="28">
        <f>+O87</f>
        <v>0</v>
      </c>
    </row>
    <row r="87" spans="5:15" x14ac:dyDescent="0.15">
      <c r="E87">
        <v>68</v>
      </c>
      <c r="G87">
        <v>10</v>
      </c>
      <c r="K87" s="25" t="s">
        <v>115</v>
      </c>
      <c r="L87" s="25" t="s">
        <v>116</v>
      </c>
      <c r="M87" s="26">
        <v>1</v>
      </c>
      <c r="N87" s="27" t="s">
        <v>38</v>
      </c>
      <c r="O87" s="28">
        <f>+O88+O89+O90+O91</f>
        <v>0</v>
      </c>
    </row>
    <row r="88" spans="5:15" x14ac:dyDescent="0.15">
      <c r="E88">
        <v>69</v>
      </c>
      <c r="G88">
        <v>11</v>
      </c>
      <c r="K88" s="25" t="s">
        <v>117</v>
      </c>
      <c r="L88" s="25" t="s">
        <v>118</v>
      </c>
      <c r="M88" s="26">
        <v>663</v>
      </c>
      <c r="N88" s="27" t="s">
        <v>90</v>
      </c>
      <c r="O88" s="29"/>
    </row>
    <row r="89" spans="5:15" x14ac:dyDescent="0.15">
      <c r="E89">
        <v>70</v>
      </c>
      <c r="G89">
        <v>11</v>
      </c>
      <c r="K89" s="25" t="s">
        <v>117</v>
      </c>
      <c r="L89" s="25" t="s">
        <v>119</v>
      </c>
      <c r="M89" s="26">
        <v>382</v>
      </c>
      <c r="N89" s="27" t="s">
        <v>90</v>
      </c>
      <c r="O89" s="29"/>
    </row>
    <row r="90" spans="5:15" x14ac:dyDescent="0.15">
      <c r="E90">
        <v>71</v>
      </c>
      <c r="G90">
        <v>11</v>
      </c>
      <c r="K90" s="25" t="s">
        <v>117</v>
      </c>
      <c r="L90" s="25" t="s">
        <v>120</v>
      </c>
      <c r="M90" s="26">
        <v>360</v>
      </c>
      <c r="N90" s="27" t="s">
        <v>90</v>
      </c>
      <c r="O90" s="29"/>
    </row>
    <row r="91" spans="5:15" x14ac:dyDescent="0.15">
      <c r="E91">
        <v>72</v>
      </c>
      <c r="G91">
        <v>11</v>
      </c>
      <c r="K91" s="25" t="s">
        <v>117</v>
      </c>
      <c r="L91" s="25" t="s">
        <v>121</v>
      </c>
      <c r="M91" s="26">
        <v>219</v>
      </c>
      <c r="N91" s="27" t="s">
        <v>90</v>
      </c>
      <c r="O91" s="29"/>
    </row>
    <row r="92" spans="5:15" x14ac:dyDescent="0.15">
      <c r="E92">
        <v>73</v>
      </c>
      <c r="G92">
        <v>9</v>
      </c>
      <c r="K92" s="25" t="s">
        <v>122</v>
      </c>
      <c r="L92" s="25" t="s">
        <v>1</v>
      </c>
      <c r="M92" s="26">
        <v>1</v>
      </c>
      <c r="N92" s="27" t="s">
        <v>38</v>
      </c>
      <c r="O92" s="28">
        <f>+O93+O102+O112+O119+O128+O137+O142+O144+O146+O157+O160+O171+O175</f>
        <v>0</v>
      </c>
    </row>
    <row r="93" spans="5:15" x14ac:dyDescent="0.15">
      <c r="E93">
        <v>74</v>
      </c>
      <c r="G93">
        <v>10</v>
      </c>
      <c r="K93" s="25" t="s">
        <v>123</v>
      </c>
      <c r="L93" s="25" t="s">
        <v>1</v>
      </c>
      <c r="M93" s="26">
        <v>1</v>
      </c>
      <c r="N93" s="27" t="s">
        <v>38</v>
      </c>
      <c r="O93" s="28">
        <f>+O94+O95+O96+O97+O98+O99+O100+O101</f>
        <v>0</v>
      </c>
    </row>
    <row r="94" spans="5:15" x14ac:dyDescent="0.15">
      <c r="E94">
        <v>75</v>
      </c>
      <c r="G94">
        <v>11</v>
      </c>
      <c r="K94" s="25" t="s">
        <v>124</v>
      </c>
      <c r="L94" s="25" t="s">
        <v>125</v>
      </c>
      <c r="M94" s="26">
        <v>1687.3</v>
      </c>
      <c r="N94" s="27" t="s">
        <v>90</v>
      </c>
      <c r="O94" s="29"/>
    </row>
    <row r="95" spans="5:15" x14ac:dyDescent="0.15">
      <c r="E95">
        <v>76</v>
      </c>
      <c r="G95">
        <v>11</v>
      </c>
      <c r="K95" s="25" t="s">
        <v>124</v>
      </c>
      <c r="L95" s="25" t="s">
        <v>126</v>
      </c>
      <c r="M95" s="26">
        <v>1072.0999999999999</v>
      </c>
      <c r="N95" s="27" t="s">
        <v>90</v>
      </c>
      <c r="O95" s="29"/>
    </row>
    <row r="96" spans="5:15" x14ac:dyDescent="0.15">
      <c r="E96">
        <v>77</v>
      </c>
      <c r="G96">
        <v>11</v>
      </c>
      <c r="K96" s="25" t="s">
        <v>124</v>
      </c>
      <c r="L96" s="25" t="s">
        <v>127</v>
      </c>
      <c r="M96" s="26">
        <v>160.80000000000001</v>
      </c>
      <c r="N96" s="27" t="s">
        <v>90</v>
      </c>
      <c r="O96" s="29"/>
    </row>
    <row r="97" spans="5:15" x14ac:dyDescent="0.15">
      <c r="E97">
        <v>78</v>
      </c>
      <c r="G97">
        <v>11</v>
      </c>
      <c r="K97" s="25" t="s">
        <v>124</v>
      </c>
      <c r="L97" s="25" t="s">
        <v>128</v>
      </c>
      <c r="M97" s="26">
        <v>343.3</v>
      </c>
      <c r="N97" s="27" t="s">
        <v>90</v>
      </c>
      <c r="O97" s="29"/>
    </row>
    <row r="98" spans="5:15" x14ac:dyDescent="0.15">
      <c r="E98">
        <v>79</v>
      </c>
      <c r="G98">
        <v>11</v>
      </c>
      <c r="K98" s="25" t="s">
        <v>129</v>
      </c>
      <c r="L98" s="25" t="s">
        <v>130</v>
      </c>
      <c r="M98" s="26">
        <v>112.3</v>
      </c>
      <c r="N98" s="27" t="s">
        <v>90</v>
      </c>
      <c r="O98" s="29"/>
    </row>
    <row r="99" spans="5:15" x14ac:dyDescent="0.15">
      <c r="E99">
        <v>80</v>
      </c>
      <c r="G99">
        <v>11</v>
      </c>
      <c r="K99" s="25" t="s">
        <v>129</v>
      </c>
      <c r="L99" s="25" t="s">
        <v>131</v>
      </c>
      <c r="M99" s="26">
        <v>253</v>
      </c>
      <c r="N99" s="27" t="s">
        <v>90</v>
      </c>
      <c r="O99" s="29"/>
    </row>
    <row r="100" spans="5:15" x14ac:dyDescent="0.15">
      <c r="E100">
        <v>81</v>
      </c>
      <c r="G100">
        <v>11</v>
      </c>
      <c r="K100" s="25" t="s">
        <v>129</v>
      </c>
      <c r="L100" s="25" t="s">
        <v>132</v>
      </c>
      <c r="M100" s="26">
        <v>161.5</v>
      </c>
      <c r="N100" s="27" t="s">
        <v>90</v>
      </c>
      <c r="O100" s="29"/>
    </row>
    <row r="101" spans="5:15" x14ac:dyDescent="0.15">
      <c r="E101">
        <v>82</v>
      </c>
      <c r="G101">
        <v>11</v>
      </c>
      <c r="K101" s="25" t="s">
        <v>133</v>
      </c>
      <c r="L101" s="25" t="s">
        <v>134</v>
      </c>
      <c r="M101" s="26">
        <v>33</v>
      </c>
      <c r="N101" s="27" t="s">
        <v>90</v>
      </c>
      <c r="O101" s="29"/>
    </row>
    <row r="102" spans="5:15" x14ac:dyDescent="0.15">
      <c r="E102">
        <v>83</v>
      </c>
      <c r="G102">
        <v>10</v>
      </c>
      <c r="K102" s="25" t="s">
        <v>135</v>
      </c>
      <c r="L102" s="25" t="s">
        <v>1</v>
      </c>
      <c r="M102" s="26">
        <v>1</v>
      </c>
      <c r="N102" s="27" t="s">
        <v>38</v>
      </c>
      <c r="O102" s="28">
        <f>+O103+O104+O105+O106+O107+O108+O109+O110+O111</f>
        <v>0</v>
      </c>
    </row>
    <row r="103" spans="5:15" x14ac:dyDescent="0.15">
      <c r="E103">
        <v>84</v>
      </c>
      <c r="G103">
        <v>11</v>
      </c>
      <c r="K103" s="25" t="s">
        <v>136</v>
      </c>
      <c r="L103" s="25" t="s">
        <v>137</v>
      </c>
      <c r="M103" s="26">
        <v>17</v>
      </c>
      <c r="N103" s="27" t="s">
        <v>90</v>
      </c>
      <c r="O103" s="29"/>
    </row>
    <row r="104" spans="5:15" x14ac:dyDescent="0.15">
      <c r="E104">
        <v>85</v>
      </c>
      <c r="G104">
        <v>11</v>
      </c>
      <c r="K104" s="25" t="s">
        <v>136</v>
      </c>
      <c r="L104" s="25" t="s">
        <v>138</v>
      </c>
      <c r="M104" s="26">
        <v>26</v>
      </c>
      <c r="N104" s="27" t="s">
        <v>90</v>
      </c>
      <c r="O104" s="29"/>
    </row>
    <row r="105" spans="5:15" x14ac:dyDescent="0.15">
      <c r="E105">
        <v>86</v>
      </c>
      <c r="G105">
        <v>11</v>
      </c>
      <c r="K105" s="25" t="s">
        <v>136</v>
      </c>
      <c r="L105" s="25" t="s">
        <v>139</v>
      </c>
      <c r="M105" s="26">
        <v>4</v>
      </c>
      <c r="N105" s="27" t="s">
        <v>90</v>
      </c>
      <c r="O105" s="29"/>
    </row>
    <row r="106" spans="5:15" x14ac:dyDescent="0.15">
      <c r="E106">
        <v>87</v>
      </c>
      <c r="G106">
        <v>11</v>
      </c>
      <c r="K106" s="25" t="s">
        <v>136</v>
      </c>
      <c r="L106" s="25" t="s">
        <v>140</v>
      </c>
      <c r="M106" s="26">
        <v>2.5</v>
      </c>
      <c r="N106" s="27" t="s">
        <v>90</v>
      </c>
      <c r="O106" s="29"/>
    </row>
    <row r="107" spans="5:15" x14ac:dyDescent="0.15">
      <c r="E107">
        <v>88</v>
      </c>
      <c r="G107">
        <v>11</v>
      </c>
      <c r="K107" s="25" t="s">
        <v>141</v>
      </c>
      <c r="L107" s="25" t="s">
        <v>142</v>
      </c>
      <c r="M107" s="26">
        <v>9.5</v>
      </c>
      <c r="N107" s="27" t="s">
        <v>90</v>
      </c>
      <c r="O107" s="29"/>
    </row>
    <row r="108" spans="5:15" x14ac:dyDescent="0.15">
      <c r="E108">
        <v>89</v>
      </c>
      <c r="G108">
        <v>11</v>
      </c>
      <c r="K108" s="25" t="s">
        <v>141</v>
      </c>
      <c r="L108" s="25" t="s">
        <v>143</v>
      </c>
      <c r="M108" s="26">
        <v>10</v>
      </c>
      <c r="N108" s="27" t="s">
        <v>90</v>
      </c>
      <c r="O108" s="29"/>
    </row>
    <row r="109" spans="5:15" x14ac:dyDescent="0.15">
      <c r="E109">
        <v>90</v>
      </c>
      <c r="G109">
        <v>11</v>
      </c>
      <c r="K109" s="25" t="s">
        <v>141</v>
      </c>
      <c r="L109" s="25" t="s">
        <v>144</v>
      </c>
      <c r="M109" s="26">
        <v>12</v>
      </c>
      <c r="N109" s="27" t="s">
        <v>90</v>
      </c>
      <c r="O109" s="29"/>
    </row>
    <row r="110" spans="5:15" x14ac:dyDescent="0.15">
      <c r="E110">
        <v>91</v>
      </c>
      <c r="G110">
        <v>11</v>
      </c>
      <c r="K110" s="25" t="s">
        <v>133</v>
      </c>
      <c r="L110" s="25" t="s">
        <v>145</v>
      </c>
      <c r="M110" s="26">
        <v>4.5</v>
      </c>
      <c r="N110" s="27" t="s">
        <v>90</v>
      </c>
      <c r="O110" s="29"/>
    </row>
    <row r="111" spans="5:15" x14ac:dyDescent="0.15">
      <c r="E111">
        <v>92</v>
      </c>
      <c r="G111">
        <v>11</v>
      </c>
      <c r="K111" s="25" t="s">
        <v>133</v>
      </c>
      <c r="L111" s="25" t="s">
        <v>146</v>
      </c>
      <c r="M111" s="26">
        <v>13.5</v>
      </c>
      <c r="N111" s="27" t="s">
        <v>90</v>
      </c>
      <c r="O111" s="29"/>
    </row>
    <row r="112" spans="5:15" x14ac:dyDescent="0.15">
      <c r="E112">
        <v>93</v>
      </c>
      <c r="G112">
        <v>10</v>
      </c>
      <c r="K112" s="25" t="s">
        <v>147</v>
      </c>
      <c r="L112" s="25" t="s">
        <v>1</v>
      </c>
      <c r="M112" s="26">
        <v>1</v>
      </c>
      <c r="N112" s="27" t="s">
        <v>38</v>
      </c>
      <c r="O112" s="28">
        <f>+O113+O114+O115+O116+O117+O118</f>
        <v>0</v>
      </c>
    </row>
    <row r="113" spans="5:15" x14ac:dyDescent="0.15">
      <c r="E113">
        <v>94</v>
      </c>
      <c r="G113">
        <v>11</v>
      </c>
      <c r="K113" s="25" t="s">
        <v>148</v>
      </c>
      <c r="L113" s="25" t="s">
        <v>149</v>
      </c>
      <c r="M113" s="26">
        <v>7</v>
      </c>
      <c r="N113" s="27" t="s">
        <v>90</v>
      </c>
      <c r="O113" s="29"/>
    </row>
    <row r="114" spans="5:15" x14ac:dyDescent="0.15">
      <c r="E114">
        <v>95</v>
      </c>
      <c r="G114">
        <v>11</v>
      </c>
      <c r="K114" s="25" t="s">
        <v>148</v>
      </c>
      <c r="L114" s="25" t="s">
        <v>150</v>
      </c>
      <c r="M114" s="26">
        <v>14</v>
      </c>
      <c r="N114" s="27" t="s">
        <v>90</v>
      </c>
      <c r="O114" s="29"/>
    </row>
    <row r="115" spans="5:15" x14ac:dyDescent="0.15">
      <c r="E115">
        <v>96</v>
      </c>
      <c r="G115">
        <v>11</v>
      </c>
      <c r="K115" s="25" t="s">
        <v>148</v>
      </c>
      <c r="L115" s="25" t="s">
        <v>151</v>
      </c>
      <c r="M115" s="26">
        <v>9</v>
      </c>
      <c r="N115" s="27" t="s">
        <v>90</v>
      </c>
      <c r="O115" s="29"/>
    </row>
    <row r="116" spans="5:15" x14ac:dyDescent="0.15">
      <c r="E116">
        <v>97</v>
      </c>
      <c r="G116">
        <v>11</v>
      </c>
      <c r="K116" s="25" t="s">
        <v>148</v>
      </c>
      <c r="L116" s="25" t="s">
        <v>152</v>
      </c>
      <c r="M116" s="26">
        <v>111.5</v>
      </c>
      <c r="N116" s="27" t="s">
        <v>90</v>
      </c>
      <c r="O116" s="29"/>
    </row>
    <row r="117" spans="5:15" x14ac:dyDescent="0.15">
      <c r="E117">
        <v>98</v>
      </c>
      <c r="G117">
        <v>11</v>
      </c>
      <c r="K117" s="25" t="s">
        <v>148</v>
      </c>
      <c r="L117" s="25" t="s">
        <v>153</v>
      </c>
      <c r="M117" s="26">
        <v>111</v>
      </c>
      <c r="N117" s="27" t="s">
        <v>90</v>
      </c>
      <c r="O117" s="29"/>
    </row>
    <row r="118" spans="5:15" x14ac:dyDescent="0.15">
      <c r="E118">
        <v>99</v>
      </c>
      <c r="G118">
        <v>11</v>
      </c>
      <c r="K118" s="25" t="s">
        <v>148</v>
      </c>
      <c r="L118" s="25" t="s">
        <v>154</v>
      </c>
      <c r="M118" s="26">
        <v>148</v>
      </c>
      <c r="N118" s="27" t="s">
        <v>90</v>
      </c>
      <c r="O118" s="29"/>
    </row>
    <row r="119" spans="5:15" x14ac:dyDescent="0.15">
      <c r="E119">
        <v>100</v>
      </c>
      <c r="G119">
        <v>10</v>
      </c>
      <c r="K119" s="25" t="s">
        <v>155</v>
      </c>
      <c r="L119" s="25" t="s">
        <v>1</v>
      </c>
      <c r="M119" s="26">
        <v>1</v>
      </c>
      <c r="N119" s="27" t="s">
        <v>38</v>
      </c>
      <c r="O119" s="28">
        <f>+O120+O121+O122+O123+O124+O125+O126+O127</f>
        <v>0</v>
      </c>
    </row>
    <row r="120" spans="5:15" x14ac:dyDescent="0.15">
      <c r="E120">
        <v>101</v>
      </c>
      <c r="G120">
        <v>11</v>
      </c>
      <c r="K120" s="25" t="s">
        <v>156</v>
      </c>
      <c r="L120" s="25" t="s">
        <v>157</v>
      </c>
      <c r="M120" s="26">
        <v>8</v>
      </c>
      <c r="N120" s="27" t="s">
        <v>158</v>
      </c>
      <c r="O120" s="29"/>
    </row>
    <row r="121" spans="5:15" x14ac:dyDescent="0.15">
      <c r="E121">
        <v>102</v>
      </c>
      <c r="G121">
        <v>11</v>
      </c>
      <c r="K121" s="25" t="s">
        <v>156</v>
      </c>
      <c r="L121" s="25" t="s">
        <v>159</v>
      </c>
      <c r="M121" s="26">
        <v>1</v>
      </c>
      <c r="N121" s="27" t="s">
        <v>158</v>
      </c>
      <c r="O121" s="29"/>
    </row>
    <row r="122" spans="5:15" x14ac:dyDescent="0.15">
      <c r="E122">
        <v>103</v>
      </c>
      <c r="G122">
        <v>11</v>
      </c>
      <c r="K122" s="25" t="s">
        <v>156</v>
      </c>
      <c r="L122" s="25" t="s">
        <v>160</v>
      </c>
      <c r="M122" s="26">
        <v>10</v>
      </c>
      <c r="N122" s="27" t="s">
        <v>158</v>
      </c>
      <c r="O122" s="29"/>
    </row>
    <row r="123" spans="5:15" x14ac:dyDescent="0.15">
      <c r="E123">
        <v>104</v>
      </c>
      <c r="G123">
        <v>11</v>
      </c>
      <c r="K123" s="25" t="s">
        <v>156</v>
      </c>
      <c r="L123" s="25" t="s">
        <v>161</v>
      </c>
      <c r="M123" s="26">
        <v>2</v>
      </c>
      <c r="N123" s="27" t="s">
        <v>158</v>
      </c>
      <c r="O123" s="29"/>
    </row>
    <row r="124" spans="5:15" x14ac:dyDescent="0.15">
      <c r="E124">
        <v>105</v>
      </c>
      <c r="G124">
        <v>11</v>
      </c>
      <c r="K124" s="25" t="s">
        <v>156</v>
      </c>
      <c r="L124" s="25" t="s">
        <v>162</v>
      </c>
      <c r="M124" s="26">
        <v>1</v>
      </c>
      <c r="N124" s="27" t="s">
        <v>158</v>
      </c>
      <c r="O124" s="29"/>
    </row>
    <row r="125" spans="5:15" x14ac:dyDescent="0.15">
      <c r="E125">
        <v>106</v>
      </c>
      <c r="G125">
        <v>11</v>
      </c>
      <c r="K125" s="25" t="s">
        <v>156</v>
      </c>
      <c r="L125" s="25" t="s">
        <v>163</v>
      </c>
      <c r="M125" s="26">
        <v>4</v>
      </c>
      <c r="N125" s="27" t="s">
        <v>158</v>
      </c>
      <c r="O125" s="29"/>
    </row>
    <row r="126" spans="5:15" x14ac:dyDescent="0.15">
      <c r="E126">
        <v>107</v>
      </c>
      <c r="G126">
        <v>11</v>
      </c>
      <c r="K126" s="25" t="s">
        <v>156</v>
      </c>
      <c r="L126" s="25" t="s">
        <v>164</v>
      </c>
      <c r="M126" s="26">
        <v>1</v>
      </c>
      <c r="N126" s="27" t="s">
        <v>158</v>
      </c>
      <c r="O126" s="29"/>
    </row>
    <row r="127" spans="5:15" x14ac:dyDescent="0.15">
      <c r="E127">
        <v>108</v>
      </c>
      <c r="G127">
        <v>11</v>
      </c>
      <c r="K127" s="25" t="s">
        <v>156</v>
      </c>
      <c r="L127" s="25" t="s">
        <v>165</v>
      </c>
      <c r="M127" s="26">
        <v>1</v>
      </c>
      <c r="N127" s="27" t="s">
        <v>158</v>
      </c>
      <c r="O127" s="29"/>
    </row>
    <row r="128" spans="5:15" x14ac:dyDescent="0.15">
      <c r="E128">
        <v>109</v>
      </c>
      <c r="G128">
        <v>10</v>
      </c>
      <c r="K128" s="25" t="s">
        <v>166</v>
      </c>
      <c r="L128" s="25" t="s">
        <v>1</v>
      </c>
      <c r="M128" s="26">
        <v>1</v>
      </c>
      <c r="N128" s="27" t="s">
        <v>38</v>
      </c>
      <c r="O128" s="28">
        <f>+O129+O130+O131+O132+O133+O134+O135+O136</f>
        <v>0</v>
      </c>
    </row>
    <row r="129" spans="5:15" x14ac:dyDescent="0.15">
      <c r="E129">
        <v>110</v>
      </c>
      <c r="G129">
        <v>11</v>
      </c>
      <c r="K129" s="25" t="s">
        <v>167</v>
      </c>
      <c r="L129" s="25" t="s">
        <v>168</v>
      </c>
      <c r="M129" s="26">
        <v>5</v>
      </c>
      <c r="N129" s="27" t="s">
        <v>158</v>
      </c>
      <c r="O129" s="29"/>
    </row>
    <row r="130" spans="5:15" x14ac:dyDescent="0.15">
      <c r="E130">
        <v>111</v>
      </c>
      <c r="G130">
        <v>11</v>
      </c>
      <c r="K130" s="25" t="s">
        <v>167</v>
      </c>
      <c r="L130" s="25" t="s">
        <v>169</v>
      </c>
      <c r="M130" s="26">
        <v>6</v>
      </c>
      <c r="N130" s="27" t="s">
        <v>158</v>
      </c>
      <c r="O130" s="29"/>
    </row>
    <row r="131" spans="5:15" x14ac:dyDescent="0.15">
      <c r="E131">
        <v>112</v>
      </c>
      <c r="G131">
        <v>11</v>
      </c>
      <c r="K131" s="25" t="s">
        <v>170</v>
      </c>
      <c r="L131" s="25" t="s">
        <v>171</v>
      </c>
      <c r="M131" s="26">
        <v>2</v>
      </c>
      <c r="N131" s="27" t="s">
        <v>158</v>
      </c>
      <c r="O131" s="29"/>
    </row>
    <row r="132" spans="5:15" x14ac:dyDescent="0.15">
      <c r="E132">
        <v>113</v>
      </c>
      <c r="G132">
        <v>11</v>
      </c>
      <c r="K132" s="25" t="s">
        <v>167</v>
      </c>
      <c r="L132" s="25" t="s">
        <v>172</v>
      </c>
      <c r="M132" s="26">
        <v>1</v>
      </c>
      <c r="N132" s="27" t="s">
        <v>158</v>
      </c>
      <c r="O132" s="29"/>
    </row>
    <row r="133" spans="5:15" x14ac:dyDescent="0.15">
      <c r="E133">
        <v>114</v>
      </c>
      <c r="G133">
        <v>11</v>
      </c>
      <c r="K133" s="25" t="s">
        <v>170</v>
      </c>
      <c r="L133" s="25" t="s">
        <v>173</v>
      </c>
      <c r="M133" s="26">
        <v>2</v>
      </c>
      <c r="N133" s="27" t="s">
        <v>158</v>
      </c>
      <c r="O133" s="29"/>
    </row>
    <row r="134" spans="5:15" x14ac:dyDescent="0.15">
      <c r="E134">
        <v>115</v>
      </c>
      <c r="G134">
        <v>11</v>
      </c>
      <c r="K134" s="25" t="s">
        <v>167</v>
      </c>
      <c r="L134" s="25" t="s">
        <v>174</v>
      </c>
      <c r="M134" s="26">
        <v>2</v>
      </c>
      <c r="N134" s="27" t="s">
        <v>158</v>
      </c>
      <c r="O134" s="29"/>
    </row>
    <row r="135" spans="5:15" x14ac:dyDescent="0.15">
      <c r="E135">
        <v>116</v>
      </c>
      <c r="G135">
        <v>11</v>
      </c>
      <c r="K135" s="25" t="s">
        <v>167</v>
      </c>
      <c r="L135" s="25" t="s">
        <v>175</v>
      </c>
      <c r="M135" s="26">
        <v>8</v>
      </c>
      <c r="N135" s="27" t="s">
        <v>158</v>
      </c>
      <c r="O135" s="29"/>
    </row>
    <row r="136" spans="5:15" x14ac:dyDescent="0.15">
      <c r="E136">
        <v>117</v>
      </c>
      <c r="G136">
        <v>11</v>
      </c>
      <c r="K136" s="25" t="s">
        <v>167</v>
      </c>
      <c r="L136" s="25" t="s">
        <v>176</v>
      </c>
      <c r="M136" s="26">
        <v>3</v>
      </c>
      <c r="N136" s="27" t="s">
        <v>158</v>
      </c>
      <c r="O136" s="29"/>
    </row>
    <row r="137" spans="5:15" x14ac:dyDescent="0.15">
      <c r="E137">
        <v>118</v>
      </c>
      <c r="G137">
        <v>10</v>
      </c>
      <c r="K137" s="25" t="s">
        <v>177</v>
      </c>
      <c r="L137" s="25" t="s">
        <v>1</v>
      </c>
      <c r="M137" s="26">
        <v>1</v>
      </c>
      <c r="N137" s="27" t="s">
        <v>38</v>
      </c>
      <c r="O137" s="28">
        <f>+O138+O139+O140+O141</f>
        <v>0</v>
      </c>
    </row>
    <row r="138" spans="5:15" x14ac:dyDescent="0.15">
      <c r="E138">
        <v>119</v>
      </c>
      <c r="G138">
        <v>11</v>
      </c>
      <c r="K138" s="25" t="s">
        <v>178</v>
      </c>
      <c r="L138" s="25" t="s">
        <v>179</v>
      </c>
      <c r="M138" s="26">
        <v>1</v>
      </c>
      <c r="N138" s="27" t="s">
        <v>180</v>
      </c>
      <c r="O138" s="29"/>
    </row>
    <row r="139" spans="5:15" x14ac:dyDescent="0.15">
      <c r="E139">
        <v>120</v>
      </c>
      <c r="G139">
        <v>11</v>
      </c>
      <c r="K139" s="25" t="s">
        <v>181</v>
      </c>
      <c r="L139" s="25" t="s">
        <v>182</v>
      </c>
      <c r="M139" s="26">
        <v>2</v>
      </c>
      <c r="N139" s="27" t="s">
        <v>180</v>
      </c>
      <c r="O139" s="29"/>
    </row>
    <row r="140" spans="5:15" x14ac:dyDescent="0.15">
      <c r="E140">
        <v>121</v>
      </c>
      <c r="G140">
        <v>11</v>
      </c>
      <c r="K140" s="25" t="s">
        <v>181</v>
      </c>
      <c r="L140" s="25" t="s">
        <v>183</v>
      </c>
      <c r="M140" s="26">
        <v>3</v>
      </c>
      <c r="N140" s="27" t="s">
        <v>180</v>
      </c>
      <c r="O140" s="29"/>
    </row>
    <row r="141" spans="5:15" x14ac:dyDescent="0.15">
      <c r="E141">
        <v>122</v>
      </c>
      <c r="G141">
        <v>11</v>
      </c>
      <c r="K141" s="25" t="s">
        <v>181</v>
      </c>
      <c r="L141" s="25" t="s">
        <v>184</v>
      </c>
      <c r="M141" s="26">
        <v>2</v>
      </c>
      <c r="N141" s="27" t="s">
        <v>180</v>
      </c>
      <c r="O141" s="29"/>
    </row>
    <row r="142" spans="5:15" x14ac:dyDescent="0.15">
      <c r="E142">
        <v>123</v>
      </c>
      <c r="G142">
        <v>10</v>
      </c>
      <c r="K142" s="25" t="s">
        <v>185</v>
      </c>
      <c r="L142" s="25" t="s">
        <v>1</v>
      </c>
      <c r="M142" s="26">
        <v>1</v>
      </c>
      <c r="N142" s="27" t="s">
        <v>38</v>
      </c>
      <c r="O142" s="28">
        <f>+O143</f>
        <v>0</v>
      </c>
    </row>
    <row r="143" spans="5:15" x14ac:dyDescent="0.15">
      <c r="E143">
        <v>124</v>
      </c>
      <c r="G143">
        <v>11</v>
      </c>
      <c r="K143" s="25" t="s">
        <v>89</v>
      </c>
      <c r="L143" s="25" t="s">
        <v>186</v>
      </c>
      <c r="M143" s="26">
        <v>52</v>
      </c>
      <c r="N143" s="27" t="s">
        <v>90</v>
      </c>
      <c r="O143" s="29"/>
    </row>
    <row r="144" spans="5:15" x14ac:dyDescent="0.15">
      <c r="E144">
        <v>125</v>
      </c>
      <c r="G144">
        <v>10</v>
      </c>
      <c r="K144" s="25" t="s">
        <v>187</v>
      </c>
      <c r="L144" s="25" t="s">
        <v>1</v>
      </c>
      <c r="M144" s="26">
        <v>1</v>
      </c>
      <c r="N144" s="27" t="s">
        <v>38</v>
      </c>
      <c r="O144" s="28">
        <f>+O145</f>
        <v>0</v>
      </c>
    </row>
    <row r="145" spans="5:15" x14ac:dyDescent="0.15">
      <c r="E145">
        <v>126</v>
      </c>
      <c r="G145">
        <v>11</v>
      </c>
      <c r="K145" s="25" t="s">
        <v>188</v>
      </c>
      <c r="L145" s="25" t="s">
        <v>189</v>
      </c>
      <c r="M145" s="26">
        <v>16</v>
      </c>
      <c r="N145" s="27" t="s">
        <v>90</v>
      </c>
      <c r="O145" s="29"/>
    </row>
    <row r="146" spans="5:15" x14ac:dyDescent="0.15">
      <c r="E146">
        <v>127</v>
      </c>
      <c r="G146">
        <v>10</v>
      </c>
      <c r="K146" s="25" t="s">
        <v>190</v>
      </c>
      <c r="L146" s="25" t="s">
        <v>1</v>
      </c>
      <c r="M146" s="26">
        <v>1</v>
      </c>
      <c r="N146" s="27" t="s">
        <v>38</v>
      </c>
      <c r="O146" s="28">
        <f>+O147+O148+O149+O150+O151+O152+O153+O154+O155+O156</f>
        <v>0</v>
      </c>
    </row>
    <row r="147" spans="5:15" x14ac:dyDescent="0.15">
      <c r="E147">
        <v>128</v>
      </c>
      <c r="G147">
        <v>11</v>
      </c>
      <c r="K147" s="25" t="s">
        <v>191</v>
      </c>
      <c r="L147" s="25" t="s">
        <v>192</v>
      </c>
      <c r="M147" s="26">
        <v>1</v>
      </c>
      <c r="N147" s="27" t="s">
        <v>158</v>
      </c>
      <c r="O147" s="29"/>
    </row>
    <row r="148" spans="5:15" x14ac:dyDescent="0.15">
      <c r="E148">
        <v>129</v>
      </c>
      <c r="G148">
        <v>11</v>
      </c>
      <c r="K148" s="25" t="s">
        <v>193</v>
      </c>
      <c r="L148" s="25" t="s">
        <v>192</v>
      </c>
      <c r="M148" s="26">
        <v>1</v>
      </c>
      <c r="N148" s="27" t="s">
        <v>158</v>
      </c>
      <c r="O148" s="29"/>
    </row>
    <row r="149" spans="5:15" x14ac:dyDescent="0.15">
      <c r="E149">
        <v>130</v>
      </c>
      <c r="G149">
        <v>11</v>
      </c>
      <c r="K149" s="25" t="s">
        <v>191</v>
      </c>
      <c r="L149" s="25" t="s">
        <v>194</v>
      </c>
      <c r="M149" s="26">
        <v>2</v>
      </c>
      <c r="N149" s="27" t="s">
        <v>158</v>
      </c>
      <c r="O149" s="29"/>
    </row>
    <row r="150" spans="5:15" x14ac:dyDescent="0.15">
      <c r="E150">
        <v>131</v>
      </c>
      <c r="G150">
        <v>11</v>
      </c>
      <c r="K150" s="25" t="s">
        <v>193</v>
      </c>
      <c r="L150" s="25" t="s">
        <v>194</v>
      </c>
      <c r="M150" s="26">
        <v>2</v>
      </c>
      <c r="N150" s="27" t="s">
        <v>158</v>
      </c>
      <c r="O150" s="29"/>
    </row>
    <row r="151" spans="5:15" x14ac:dyDescent="0.15">
      <c r="E151">
        <v>132</v>
      </c>
      <c r="G151">
        <v>11</v>
      </c>
      <c r="K151" s="25" t="s">
        <v>191</v>
      </c>
      <c r="L151" s="25" t="s">
        <v>195</v>
      </c>
      <c r="M151" s="26">
        <v>1</v>
      </c>
      <c r="N151" s="27" t="s">
        <v>158</v>
      </c>
      <c r="O151" s="29"/>
    </row>
    <row r="152" spans="5:15" x14ac:dyDescent="0.15">
      <c r="E152">
        <v>133</v>
      </c>
      <c r="G152">
        <v>11</v>
      </c>
      <c r="K152" s="25" t="s">
        <v>193</v>
      </c>
      <c r="L152" s="25" t="s">
        <v>195</v>
      </c>
      <c r="M152" s="26">
        <v>1</v>
      </c>
      <c r="N152" s="27" t="s">
        <v>158</v>
      </c>
      <c r="O152" s="29"/>
    </row>
    <row r="153" spans="5:15" x14ac:dyDescent="0.15">
      <c r="E153">
        <v>134</v>
      </c>
      <c r="G153">
        <v>11</v>
      </c>
      <c r="K153" s="25" t="s">
        <v>191</v>
      </c>
      <c r="L153" s="25" t="s">
        <v>196</v>
      </c>
      <c r="M153" s="26">
        <v>5</v>
      </c>
      <c r="N153" s="27" t="s">
        <v>158</v>
      </c>
      <c r="O153" s="29"/>
    </row>
    <row r="154" spans="5:15" x14ac:dyDescent="0.15">
      <c r="E154">
        <v>135</v>
      </c>
      <c r="G154">
        <v>11</v>
      </c>
      <c r="K154" s="25" t="s">
        <v>193</v>
      </c>
      <c r="L154" s="25" t="s">
        <v>196</v>
      </c>
      <c r="M154" s="26">
        <v>5</v>
      </c>
      <c r="N154" s="27" t="s">
        <v>158</v>
      </c>
      <c r="O154" s="29"/>
    </row>
    <row r="155" spans="5:15" x14ac:dyDescent="0.15">
      <c r="E155">
        <v>136</v>
      </c>
      <c r="G155">
        <v>11</v>
      </c>
      <c r="K155" s="25" t="s">
        <v>191</v>
      </c>
      <c r="L155" s="25" t="s">
        <v>197</v>
      </c>
      <c r="M155" s="26">
        <v>4</v>
      </c>
      <c r="N155" s="27" t="s">
        <v>158</v>
      </c>
      <c r="O155" s="29"/>
    </row>
    <row r="156" spans="5:15" x14ac:dyDescent="0.15">
      <c r="E156">
        <v>137</v>
      </c>
      <c r="G156">
        <v>11</v>
      </c>
      <c r="K156" s="25" t="s">
        <v>193</v>
      </c>
      <c r="L156" s="25" t="s">
        <v>197</v>
      </c>
      <c r="M156" s="26">
        <v>4</v>
      </c>
      <c r="N156" s="27" t="s">
        <v>158</v>
      </c>
      <c r="O156" s="29"/>
    </row>
    <row r="157" spans="5:15" x14ac:dyDescent="0.15">
      <c r="E157">
        <v>138</v>
      </c>
      <c r="G157">
        <v>10</v>
      </c>
      <c r="K157" s="25" t="s">
        <v>198</v>
      </c>
      <c r="L157" s="25" t="s">
        <v>1</v>
      </c>
      <c r="M157" s="26">
        <v>1</v>
      </c>
      <c r="N157" s="27" t="s">
        <v>38</v>
      </c>
      <c r="O157" s="28">
        <f>+O158+O159</f>
        <v>0</v>
      </c>
    </row>
    <row r="158" spans="5:15" x14ac:dyDescent="0.15">
      <c r="E158">
        <v>139</v>
      </c>
      <c r="G158">
        <v>11</v>
      </c>
      <c r="K158" s="25" t="s">
        <v>199</v>
      </c>
      <c r="L158" s="25" t="s">
        <v>152</v>
      </c>
      <c r="M158" s="26">
        <v>3</v>
      </c>
      <c r="N158" s="27" t="s">
        <v>158</v>
      </c>
      <c r="O158" s="29"/>
    </row>
    <row r="159" spans="5:15" x14ac:dyDescent="0.15">
      <c r="E159">
        <v>140</v>
      </c>
      <c r="G159">
        <v>11</v>
      </c>
      <c r="K159" s="25" t="s">
        <v>199</v>
      </c>
      <c r="L159" s="25" t="s">
        <v>154</v>
      </c>
      <c r="M159" s="26">
        <v>13</v>
      </c>
      <c r="N159" s="27" t="s">
        <v>158</v>
      </c>
      <c r="O159" s="29"/>
    </row>
    <row r="160" spans="5:15" x14ac:dyDescent="0.15">
      <c r="E160">
        <v>141</v>
      </c>
      <c r="G160">
        <v>10</v>
      </c>
      <c r="K160" s="25" t="s">
        <v>200</v>
      </c>
      <c r="L160" s="25" t="s">
        <v>1</v>
      </c>
      <c r="M160" s="26">
        <v>1</v>
      </c>
      <c r="N160" s="27" t="s">
        <v>38</v>
      </c>
      <c r="O160" s="28">
        <f>+O161+O162+O163+O164+O165+O166+O167+O168+O169+O170</f>
        <v>0</v>
      </c>
    </row>
    <row r="161" spans="5:15" x14ac:dyDescent="0.15">
      <c r="E161">
        <v>142</v>
      </c>
      <c r="G161">
        <v>11</v>
      </c>
      <c r="K161" s="25" t="s">
        <v>201</v>
      </c>
      <c r="L161" s="25" t="s">
        <v>202</v>
      </c>
      <c r="M161" s="26">
        <v>1</v>
      </c>
      <c r="N161" s="27" t="s">
        <v>158</v>
      </c>
      <c r="O161" s="29"/>
    </row>
    <row r="162" spans="5:15" x14ac:dyDescent="0.15">
      <c r="E162">
        <v>143</v>
      </c>
      <c r="G162">
        <v>11</v>
      </c>
      <c r="K162" s="25" t="s">
        <v>203</v>
      </c>
      <c r="L162" s="25" t="s">
        <v>202</v>
      </c>
      <c r="M162" s="26">
        <v>1</v>
      </c>
      <c r="N162" s="27" t="s">
        <v>158</v>
      </c>
      <c r="O162" s="29"/>
    </row>
    <row r="163" spans="5:15" x14ac:dyDescent="0.15">
      <c r="E163">
        <v>144</v>
      </c>
      <c r="G163">
        <v>11</v>
      </c>
      <c r="K163" s="25" t="s">
        <v>201</v>
      </c>
      <c r="L163" s="25" t="s">
        <v>204</v>
      </c>
      <c r="M163" s="26">
        <v>1</v>
      </c>
      <c r="N163" s="27" t="s">
        <v>158</v>
      </c>
      <c r="O163" s="29"/>
    </row>
    <row r="164" spans="5:15" x14ac:dyDescent="0.15">
      <c r="E164">
        <v>145</v>
      </c>
      <c r="G164">
        <v>11</v>
      </c>
      <c r="K164" s="25" t="s">
        <v>203</v>
      </c>
      <c r="L164" s="25" t="s">
        <v>204</v>
      </c>
      <c r="M164" s="26">
        <v>1</v>
      </c>
      <c r="N164" s="27" t="s">
        <v>158</v>
      </c>
      <c r="O164" s="29"/>
    </row>
    <row r="165" spans="5:15" x14ac:dyDescent="0.15">
      <c r="E165">
        <v>146</v>
      </c>
      <c r="G165">
        <v>11</v>
      </c>
      <c r="K165" s="25" t="s">
        <v>201</v>
      </c>
      <c r="L165" s="25" t="s">
        <v>205</v>
      </c>
      <c r="M165" s="26">
        <v>8</v>
      </c>
      <c r="N165" s="27" t="s">
        <v>158</v>
      </c>
      <c r="O165" s="29"/>
    </row>
    <row r="166" spans="5:15" x14ac:dyDescent="0.15">
      <c r="E166">
        <v>147</v>
      </c>
      <c r="G166">
        <v>11</v>
      </c>
      <c r="K166" s="25" t="s">
        <v>203</v>
      </c>
      <c r="L166" s="25" t="s">
        <v>205</v>
      </c>
      <c r="M166" s="26">
        <v>8</v>
      </c>
      <c r="N166" s="27" t="s">
        <v>158</v>
      </c>
      <c r="O166" s="29"/>
    </row>
    <row r="167" spans="5:15" x14ac:dyDescent="0.15">
      <c r="E167">
        <v>148</v>
      </c>
      <c r="G167">
        <v>11</v>
      </c>
      <c r="K167" s="25" t="s">
        <v>201</v>
      </c>
      <c r="L167" s="25" t="s">
        <v>206</v>
      </c>
      <c r="M167" s="26">
        <v>6</v>
      </c>
      <c r="N167" s="27" t="s">
        <v>158</v>
      </c>
      <c r="O167" s="29"/>
    </row>
    <row r="168" spans="5:15" x14ac:dyDescent="0.15">
      <c r="E168">
        <v>149</v>
      </c>
      <c r="G168">
        <v>11</v>
      </c>
      <c r="K168" s="25" t="s">
        <v>203</v>
      </c>
      <c r="L168" s="25" t="s">
        <v>206</v>
      </c>
      <c r="M168" s="26">
        <v>6</v>
      </c>
      <c r="N168" s="27" t="s">
        <v>158</v>
      </c>
      <c r="O168" s="29"/>
    </row>
    <row r="169" spans="5:15" x14ac:dyDescent="0.15">
      <c r="E169">
        <v>150</v>
      </c>
      <c r="G169">
        <v>11</v>
      </c>
      <c r="K169" s="25" t="s">
        <v>201</v>
      </c>
      <c r="L169" s="25" t="s">
        <v>207</v>
      </c>
      <c r="M169" s="26">
        <v>9</v>
      </c>
      <c r="N169" s="27" t="s">
        <v>158</v>
      </c>
      <c r="O169" s="29"/>
    </row>
    <row r="170" spans="5:15" x14ac:dyDescent="0.15">
      <c r="E170">
        <v>151</v>
      </c>
      <c r="G170">
        <v>11</v>
      </c>
      <c r="K170" s="25" t="s">
        <v>203</v>
      </c>
      <c r="L170" s="25" t="s">
        <v>207</v>
      </c>
      <c r="M170" s="26">
        <v>9</v>
      </c>
      <c r="N170" s="27" t="s">
        <v>158</v>
      </c>
      <c r="O170" s="29"/>
    </row>
    <row r="171" spans="5:15" x14ac:dyDescent="0.15">
      <c r="E171">
        <v>152</v>
      </c>
      <c r="G171">
        <v>10</v>
      </c>
      <c r="K171" s="25" t="s">
        <v>208</v>
      </c>
      <c r="L171" s="25" t="s">
        <v>1</v>
      </c>
      <c r="M171" s="26">
        <v>1</v>
      </c>
      <c r="N171" s="27" t="s">
        <v>38</v>
      </c>
      <c r="O171" s="28">
        <f>+O172+O173+O174</f>
        <v>0</v>
      </c>
    </row>
    <row r="172" spans="5:15" x14ac:dyDescent="0.15">
      <c r="E172">
        <v>153</v>
      </c>
      <c r="G172">
        <v>11</v>
      </c>
      <c r="K172" s="25" t="s">
        <v>209</v>
      </c>
      <c r="L172" s="25" t="s">
        <v>210</v>
      </c>
      <c r="M172" s="26">
        <v>423</v>
      </c>
      <c r="N172" s="27" t="s">
        <v>90</v>
      </c>
      <c r="O172" s="29"/>
    </row>
    <row r="173" spans="5:15" x14ac:dyDescent="0.15">
      <c r="E173">
        <v>154</v>
      </c>
      <c r="G173">
        <v>11</v>
      </c>
      <c r="K173" s="25" t="s">
        <v>209</v>
      </c>
      <c r="L173" s="25" t="s">
        <v>211</v>
      </c>
      <c r="M173" s="26">
        <v>1138.0999999999999</v>
      </c>
      <c r="N173" s="27" t="s">
        <v>90</v>
      </c>
      <c r="O173" s="29"/>
    </row>
    <row r="174" spans="5:15" x14ac:dyDescent="0.15">
      <c r="E174">
        <v>155</v>
      </c>
      <c r="G174">
        <v>11</v>
      </c>
      <c r="K174" s="25" t="s">
        <v>209</v>
      </c>
      <c r="L174" s="25" t="s">
        <v>212</v>
      </c>
      <c r="M174" s="26">
        <v>87</v>
      </c>
      <c r="N174" s="27" t="s">
        <v>90</v>
      </c>
      <c r="O174" s="29"/>
    </row>
    <row r="175" spans="5:15" x14ac:dyDescent="0.15">
      <c r="E175">
        <v>156</v>
      </c>
      <c r="G175">
        <v>10</v>
      </c>
      <c r="K175" s="25" t="s">
        <v>213</v>
      </c>
      <c r="L175" s="25" t="s">
        <v>1</v>
      </c>
      <c r="M175" s="26">
        <v>1</v>
      </c>
      <c r="N175" s="27" t="s">
        <v>38</v>
      </c>
      <c r="O175" s="28">
        <f>+O176</f>
        <v>0</v>
      </c>
    </row>
    <row r="176" spans="5:15" x14ac:dyDescent="0.15">
      <c r="E176">
        <v>157</v>
      </c>
      <c r="G176">
        <v>11</v>
      </c>
      <c r="K176" s="25" t="s">
        <v>214</v>
      </c>
      <c r="L176" s="25" t="s">
        <v>215</v>
      </c>
      <c r="M176" s="26">
        <v>361</v>
      </c>
      <c r="N176" s="27" t="s">
        <v>158</v>
      </c>
      <c r="O176" s="29"/>
    </row>
    <row r="177" spans="5:15" x14ac:dyDescent="0.15">
      <c r="E177">
        <v>158</v>
      </c>
      <c r="G177">
        <v>9</v>
      </c>
      <c r="K177" s="25" t="s">
        <v>216</v>
      </c>
      <c r="L177" s="25" t="s">
        <v>1</v>
      </c>
      <c r="M177" s="26">
        <v>1</v>
      </c>
      <c r="N177" s="27" t="s">
        <v>38</v>
      </c>
      <c r="O177" s="28">
        <f>+O178+O180+O182</f>
        <v>0</v>
      </c>
    </row>
    <row r="178" spans="5:15" x14ac:dyDescent="0.15">
      <c r="E178">
        <v>159</v>
      </c>
      <c r="G178">
        <v>10</v>
      </c>
      <c r="K178" s="25" t="s">
        <v>217</v>
      </c>
      <c r="L178" s="25" t="s">
        <v>1</v>
      </c>
      <c r="M178" s="26">
        <v>1</v>
      </c>
      <c r="N178" s="27" t="s">
        <v>38</v>
      </c>
      <c r="O178" s="28">
        <f>+O179</f>
        <v>0</v>
      </c>
    </row>
    <row r="179" spans="5:15" x14ac:dyDescent="0.15">
      <c r="E179">
        <v>160</v>
      </c>
      <c r="G179">
        <v>11</v>
      </c>
      <c r="K179" s="25" t="s">
        <v>218</v>
      </c>
      <c r="L179" s="25" t="s">
        <v>1</v>
      </c>
      <c r="M179" s="26">
        <v>3079.4</v>
      </c>
      <c r="N179" s="27" t="s">
        <v>90</v>
      </c>
      <c r="O179" s="29"/>
    </row>
    <row r="180" spans="5:15" x14ac:dyDescent="0.15">
      <c r="E180">
        <v>161</v>
      </c>
      <c r="G180">
        <v>10</v>
      </c>
      <c r="K180" s="25" t="s">
        <v>219</v>
      </c>
      <c r="L180" s="25" t="s">
        <v>1</v>
      </c>
      <c r="M180" s="26">
        <v>1</v>
      </c>
      <c r="N180" s="27" t="s">
        <v>38</v>
      </c>
      <c r="O180" s="28">
        <f>+O181</f>
        <v>0</v>
      </c>
    </row>
    <row r="181" spans="5:15" x14ac:dyDescent="0.15">
      <c r="E181">
        <v>162</v>
      </c>
      <c r="G181">
        <v>11</v>
      </c>
      <c r="K181" s="25" t="s">
        <v>220</v>
      </c>
      <c r="L181" s="25" t="s">
        <v>1</v>
      </c>
      <c r="M181" s="26">
        <v>349</v>
      </c>
      <c r="N181" s="27" t="s">
        <v>158</v>
      </c>
      <c r="O181" s="29"/>
    </row>
    <row r="182" spans="5:15" x14ac:dyDescent="0.15">
      <c r="E182">
        <v>163</v>
      </c>
      <c r="G182">
        <v>10</v>
      </c>
      <c r="K182" s="25" t="s">
        <v>221</v>
      </c>
      <c r="L182" s="25" t="s">
        <v>1</v>
      </c>
      <c r="M182" s="26">
        <v>1</v>
      </c>
      <c r="N182" s="27" t="s">
        <v>38</v>
      </c>
      <c r="O182" s="28">
        <f>+O183+O184+O185+O186</f>
        <v>0</v>
      </c>
    </row>
    <row r="183" spans="5:15" x14ac:dyDescent="0.15">
      <c r="E183">
        <v>164</v>
      </c>
      <c r="G183">
        <v>11</v>
      </c>
      <c r="K183" s="25" t="s">
        <v>148</v>
      </c>
      <c r="L183" s="25" t="s">
        <v>149</v>
      </c>
      <c r="M183" s="26">
        <v>128.5</v>
      </c>
      <c r="N183" s="27" t="s">
        <v>90</v>
      </c>
      <c r="O183" s="29"/>
    </row>
    <row r="184" spans="5:15" x14ac:dyDescent="0.15">
      <c r="E184">
        <v>165</v>
      </c>
      <c r="G184">
        <v>11</v>
      </c>
      <c r="K184" s="25" t="s">
        <v>201</v>
      </c>
      <c r="L184" s="25" t="s">
        <v>222</v>
      </c>
      <c r="M184" s="26">
        <v>10</v>
      </c>
      <c r="N184" s="27" t="s">
        <v>158</v>
      </c>
      <c r="O184" s="29"/>
    </row>
    <row r="185" spans="5:15" x14ac:dyDescent="0.15">
      <c r="E185">
        <v>166</v>
      </c>
      <c r="G185">
        <v>11</v>
      </c>
      <c r="K185" s="25" t="s">
        <v>203</v>
      </c>
      <c r="L185" s="25" t="s">
        <v>222</v>
      </c>
      <c r="M185" s="26">
        <v>10</v>
      </c>
      <c r="N185" s="27" t="s">
        <v>158</v>
      </c>
      <c r="O185" s="29"/>
    </row>
    <row r="186" spans="5:15" x14ac:dyDescent="0.15">
      <c r="E186">
        <v>167</v>
      </c>
      <c r="G186">
        <v>11</v>
      </c>
      <c r="K186" s="25" t="s">
        <v>223</v>
      </c>
      <c r="L186" s="25" t="s">
        <v>149</v>
      </c>
      <c r="M186" s="26">
        <v>4</v>
      </c>
      <c r="N186" s="27" t="s">
        <v>158</v>
      </c>
      <c r="O186" s="29"/>
    </row>
    <row r="187" spans="5:15" x14ac:dyDescent="0.15">
      <c r="E187">
        <v>168</v>
      </c>
      <c r="G187">
        <v>9</v>
      </c>
      <c r="K187" s="25" t="s">
        <v>224</v>
      </c>
      <c r="L187" s="25" t="s">
        <v>1</v>
      </c>
      <c r="M187" s="26">
        <v>1</v>
      </c>
      <c r="N187" s="27" t="s">
        <v>38</v>
      </c>
      <c r="O187" s="28">
        <f>+O188+O192+O195+O197+O199</f>
        <v>0</v>
      </c>
    </row>
    <row r="188" spans="5:15" x14ac:dyDescent="0.15">
      <c r="E188">
        <v>169</v>
      </c>
      <c r="G188">
        <v>10</v>
      </c>
      <c r="K188" s="25" t="s">
        <v>225</v>
      </c>
      <c r="L188" s="25" t="s">
        <v>1</v>
      </c>
      <c r="M188" s="26">
        <v>1</v>
      </c>
      <c r="N188" s="27" t="s">
        <v>38</v>
      </c>
      <c r="O188" s="28">
        <f>+O189+O190+O191</f>
        <v>0</v>
      </c>
    </row>
    <row r="189" spans="5:15" x14ac:dyDescent="0.15">
      <c r="E189">
        <v>170</v>
      </c>
      <c r="G189">
        <v>11</v>
      </c>
      <c r="K189" s="25" t="s">
        <v>226</v>
      </c>
      <c r="L189" s="25" t="s">
        <v>227</v>
      </c>
      <c r="M189" s="26">
        <v>330</v>
      </c>
      <c r="N189" s="27" t="s">
        <v>44</v>
      </c>
      <c r="O189" s="29"/>
    </row>
    <row r="190" spans="5:15" x14ac:dyDescent="0.15">
      <c r="E190">
        <v>171</v>
      </c>
      <c r="G190">
        <v>11</v>
      </c>
      <c r="K190" s="25" t="s">
        <v>228</v>
      </c>
      <c r="L190" s="25" t="s">
        <v>227</v>
      </c>
      <c r="M190" s="26">
        <v>130</v>
      </c>
      <c r="N190" s="27" t="s">
        <v>44</v>
      </c>
      <c r="O190" s="29"/>
    </row>
    <row r="191" spans="5:15" x14ac:dyDescent="0.15">
      <c r="E191">
        <v>172</v>
      </c>
      <c r="G191">
        <v>11</v>
      </c>
      <c r="K191" s="25" t="s">
        <v>229</v>
      </c>
      <c r="L191" s="25" t="s">
        <v>230</v>
      </c>
      <c r="M191" s="26">
        <v>400</v>
      </c>
      <c r="N191" s="27" t="s">
        <v>44</v>
      </c>
      <c r="O191" s="29"/>
    </row>
    <row r="192" spans="5:15" x14ac:dyDescent="0.15">
      <c r="E192">
        <v>173</v>
      </c>
      <c r="G192">
        <v>10</v>
      </c>
      <c r="K192" s="25" t="s">
        <v>231</v>
      </c>
      <c r="L192" s="25" t="s">
        <v>1</v>
      </c>
      <c r="M192" s="26">
        <v>1</v>
      </c>
      <c r="N192" s="27" t="s">
        <v>38</v>
      </c>
      <c r="O192" s="28">
        <f>+O193+O194</f>
        <v>0</v>
      </c>
    </row>
    <row r="193" spans="5:15" x14ac:dyDescent="0.15">
      <c r="E193">
        <v>174</v>
      </c>
      <c r="G193">
        <v>11</v>
      </c>
      <c r="K193" s="25" t="s">
        <v>232</v>
      </c>
      <c r="L193" s="25" t="s">
        <v>233</v>
      </c>
      <c r="M193" s="26">
        <v>59</v>
      </c>
      <c r="N193" s="27" t="s">
        <v>44</v>
      </c>
      <c r="O193" s="29"/>
    </row>
    <row r="194" spans="5:15" x14ac:dyDescent="0.15">
      <c r="E194">
        <v>175</v>
      </c>
      <c r="G194">
        <v>11</v>
      </c>
      <c r="K194" s="25" t="s">
        <v>234</v>
      </c>
      <c r="L194" s="25" t="s">
        <v>233</v>
      </c>
      <c r="M194" s="26">
        <v>53</v>
      </c>
      <c r="N194" s="27" t="s">
        <v>44</v>
      </c>
      <c r="O194" s="29"/>
    </row>
    <row r="195" spans="5:15" x14ac:dyDescent="0.15">
      <c r="E195">
        <v>176</v>
      </c>
      <c r="G195">
        <v>10</v>
      </c>
      <c r="K195" s="25" t="s">
        <v>96</v>
      </c>
      <c r="L195" s="25" t="s">
        <v>1</v>
      </c>
      <c r="M195" s="26">
        <v>1</v>
      </c>
      <c r="N195" s="27" t="s">
        <v>38</v>
      </c>
      <c r="O195" s="28">
        <f>+O196</f>
        <v>0</v>
      </c>
    </row>
    <row r="196" spans="5:15" x14ac:dyDescent="0.15">
      <c r="E196">
        <v>177</v>
      </c>
      <c r="G196">
        <v>11</v>
      </c>
      <c r="K196" s="25" t="s">
        <v>97</v>
      </c>
      <c r="L196" s="25" t="s">
        <v>99</v>
      </c>
      <c r="M196" s="26">
        <v>130</v>
      </c>
      <c r="N196" s="27" t="s">
        <v>49</v>
      </c>
      <c r="O196" s="29"/>
    </row>
    <row r="197" spans="5:15" x14ac:dyDescent="0.15">
      <c r="E197">
        <v>178</v>
      </c>
      <c r="G197">
        <v>10</v>
      </c>
      <c r="K197" s="25" t="s">
        <v>103</v>
      </c>
      <c r="L197" s="25" t="s">
        <v>1</v>
      </c>
      <c r="M197" s="26">
        <v>1</v>
      </c>
      <c r="N197" s="27" t="s">
        <v>38</v>
      </c>
      <c r="O197" s="28">
        <f>+O198</f>
        <v>0</v>
      </c>
    </row>
    <row r="198" spans="5:15" x14ac:dyDescent="0.15">
      <c r="E198">
        <v>179</v>
      </c>
      <c r="G198">
        <v>11</v>
      </c>
      <c r="K198" s="25" t="s">
        <v>235</v>
      </c>
      <c r="L198" s="25" t="s">
        <v>107</v>
      </c>
      <c r="M198" s="26">
        <v>130</v>
      </c>
      <c r="N198" s="27" t="s">
        <v>49</v>
      </c>
      <c r="O198" s="29"/>
    </row>
    <row r="199" spans="5:15" x14ac:dyDescent="0.15">
      <c r="E199">
        <v>180</v>
      </c>
      <c r="G199">
        <v>10</v>
      </c>
      <c r="K199" s="25" t="s">
        <v>236</v>
      </c>
      <c r="L199" s="25" t="s">
        <v>1</v>
      </c>
      <c r="M199" s="26">
        <v>1</v>
      </c>
      <c r="N199" s="27" t="s">
        <v>38</v>
      </c>
      <c r="O199" s="28">
        <f>+O200+O201+O202+O203+O204+O205+O206+O207+O208+O209+O210+O211+O212+O213+O214</f>
        <v>0</v>
      </c>
    </row>
    <row r="200" spans="5:15" x14ac:dyDescent="0.15">
      <c r="E200">
        <v>181</v>
      </c>
      <c r="G200">
        <v>11</v>
      </c>
      <c r="K200" s="25" t="s">
        <v>237</v>
      </c>
      <c r="L200" s="25" t="s">
        <v>238</v>
      </c>
      <c r="M200" s="26">
        <v>7</v>
      </c>
      <c r="N200" s="27" t="s">
        <v>49</v>
      </c>
      <c r="O200" s="29"/>
    </row>
    <row r="201" spans="5:15" x14ac:dyDescent="0.15">
      <c r="E201">
        <v>182</v>
      </c>
      <c r="G201">
        <v>11</v>
      </c>
      <c r="K201" s="25" t="s">
        <v>237</v>
      </c>
      <c r="L201" s="25" t="s">
        <v>239</v>
      </c>
      <c r="M201" s="26">
        <v>17</v>
      </c>
      <c r="N201" s="27" t="s">
        <v>49</v>
      </c>
      <c r="O201" s="29"/>
    </row>
    <row r="202" spans="5:15" x14ac:dyDescent="0.15">
      <c r="E202">
        <v>183</v>
      </c>
      <c r="G202">
        <v>11</v>
      </c>
      <c r="K202" s="25" t="s">
        <v>237</v>
      </c>
      <c r="L202" s="25" t="s">
        <v>240</v>
      </c>
      <c r="M202" s="26">
        <v>14</v>
      </c>
      <c r="N202" s="27" t="s">
        <v>49</v>
      </c>
      <c r="O202" s="29"/>
    </row>
    <row r="203" spans="5:15" x14ac:dyDescent="0.15">
      <c r="E203">
        <v>184</v>
      </c>
      <c r="G203">
        <v>11</v>
      </c>
      <c r="K203" s="25" t="s">
        <v>237</v>
      </c>
      <c r="L203" s="25" t="s">
        <v>241</v>
      </c>
      <c r="M203" s="26">
        <v>122</v>
      </c>
      <c r="N203" s="27" t="s">
        <v>49</v>
      </c>
      <c r="O203" s="29"/>
    </row>
    <row r="204" spans="5:15" x14ac:dyDescent="0.15">
      <c r="E204">
        <v>185</v>
      </c>
      <c r="G204">
        <v>11</v>
      </c>
      <c r="K204" s="25" t="s">
        <v>242</v>
      </c>
      <c r="L204" s="25" t="s">
        <v>243</v>
      </c>
      <c r="M204" s="26">
        <v>73</v>
      </c>
      <c r="N204" s="27" t="s">
        <v>44</v>
      </c>
      <c r="O204" s="29"/>
    </row>
    <row r="205" spans="5:15" x14ac:dyDescent="0.15">
      <c r="E205">
        <v>186</v>
      </c>
      <c r="G205">
        <v>11</v>
      </c>
      <c r="K205" s="25" t="s">
        <v>244</v>
      </c>
      <c r="L205" s="25" t="s">
        <v>245</v>
      </c>
      <c r="M205" s="26">
        <v>4</v>
      </c>
      <c r="N205" s="27" t="s">
        <v>90</v>
      </c>
      <c r="O205" s="29"/>
    </row>
    <row r="206" spans="5:15" x14ac:dyDescent="0.15">
      <c r="E206">
        <v>187</v>
      </c>
      <c r="G206">
        <v>11</v>
      </c>
      <c r="K206" s="25" t="s">
        <v>244</v>
      </c>
      <c r="L206" s="25" t="s">
        <v>246</v>
      </c>
      <c r="M206" s="26">
        <v>2</v>
      </c>
      <c r="N206" s="27" t="s">
        <v>90</v>
      </c>
      <c r="O206" s="29"/>
    </row>
    <row r="207" spans="5:15" x14ac:dyDescent="0.15">
      <c r="E207">
        <v>188</v>
      </c>
      <c r="G207">
        <v>11</v>
      </c>
      <c r="K207" s="25" t="s">
        <v>244</v>
      </c>
      <c r="L207" s="25" t="s">
        <v>247</v>
      </c>
      <c r="M207" s="26">
        <v>4</v>
      </c>
      <c r="N207" s="27" t="s">
        <v>90</v>
      </c>
      <c r="O207" s="29"/>
    </row>
    <row r="208" spans="5:15" x14ac:dyDescent="0.15">
      <c r="E208">
        <v>189</v>
      </c>
      <c r="G208">
        <v>11</v>
      </c>
      <c r="K208" s="25" t="s">
        <v>244</v>
      </c>
      <c r="L208" s="25" t="s">
        <v>248</v>
      </c>
      <c r="M208" s="26">
        <v>4</v>
      </c>
      <c r="N208" s="27" t="s">
        <v>90</v>
      </c>
      <c r="O208" s="29"/>
    </row>
    <row r="209" spans="5:15" x14ac:dyDescent="0.15">
      <c r="E209">
        <v>190</v>
      </c>
      <c r="G209">
        <v>11</v>
      </c>
      <c r="K209" s="25" t="s">
        <v>244</v>
      </c>
      <c r="L209" s="25" t="s">
        <v>249</v>
      </c>
      <c r="M209" s="26">
        <v>32</v>
      </c>
      <c r="N209" s="27" t="s">
        <v>90</v>
      </c>
      <c r="O209" s="29"/>
    </row>
    <row r="210" spans="5:15" x14ac:dyDescent="0.15">
      <c r="E210">
        <v>191</v>
      </c>
      <c r="G210">
        <v>11</v>
      </c>
      <c r="K210" s="25" t="s">
        <v>250</v>
      </c>
      <c r="L210" s="25" t="s">
        <v>251</v>
      </c>
      <c r="M210" s="26">
        <v>4</v>
      </c>
      <c r="N210" s="27" t="s">
        <v>90</v>
      </c>
      <c r="O210" s="29"/>
    </row>
    <row r="211" spans="5:15" x14ac:dyDescent="0.15">
      <c r="E211">
        <v>192</v>
      </c>
      <c r="G211">
        <v>11</v>
      </c>
      <c r="K211" s="25" t="s">
        <v>250</v>
      </c>
      <c r="L211" s="25" t="s">
        <v>252</v>
      </c>
      <c r="M211" s="26">
        <v>6</v>
      </c>
      <c r="N211" s="27" t="s">
        <v>90</v>
      </c>
      <c r="O211" s="29"/>
    </row>
    <row r="212" spans="5:15" x14ac:dyDescent="0.15">
      <c r="E212">
        <v>193</v>
      </c>
      <c r="G212">
        <v>11</v>
      </c>
      <c r="K212" s="25" t="s">
        <v>250</v>
      </c>
      <c r="L212" s="25" t="s">
        <v>253</v>
      </c>
      <c r="M212" s="26">
        <v>3</v>
      </c>
      <c r="N212" s="27" t="s">
        <v>90</v>
      </c>
      <c r="O212" s="29"/>
    </row>
    <row r="213" spans="5:15" x14ac:dyDescent="0.15">
      <c r="E213">
        <v>194</v>
      </c>
      <c r="G213">
        <v>11</v>
      </c>
      <c r="K213" s="25" t="s">
        <v>250</v>
      </c>
      <c r="L213" s="25" t="s">
        <v>254</v>
      </c>
      <c r="M213" s="26">
        <v>31</v>
      </c>
      <c r="N213" s="27" t="s">
        <v>90</v>
      </c>
      <c r="O213" s="29"/>
    </row>
    <row r="214" spans="5:15" x14ac:dyDescent="0.15">
      <c r="E214">
        <v>195</v>
      </c>
      <c r="G214">
        <v>11</v>
      </c>
      <c r="K214" s="25" t="s">
        <v>255</v>
      </c>
      <c r="L214" s="25" t="s">
        <v>256</v>
      </c>
      <c r="M214" s="26">
        <v>0.9</v>
      </c>
      <c r="N214" s="27" t="s">
        <v>44</v>
      </c>
      <c r="O214" s="29"/>
    </row>
    <row r="215" spans="5:15" x14ac:dyDescent="0.15">
      <c r="E215">
        <v>196</v>
      </c>
      <c r="G215">
        <v>9</v>
      </c>
      <c r="K215" s="25" t="s">
        <v>257</v>
      </c>
      <c r="L215" s="25" t="s">
        <v>1</v>
      </c>
      <c r="M215" s="26">
        <v>1</v>
      </c>
      <c r="N215" s="27" t="s">
        <v>38</v>
      </c>
      <c r="O215" s="28">
        <f>+O216+O220+O223+O226+O229+O232+O248</f>
        <v>0</v>
      </c>
    </row>
    <row r="216" spans="5:15" x14ac:dyDescent="0.15">
      <c r="E216">
        <v>197</v>
      </c>
      <c r="G216">
        <v>10</v>
      </c>
      <c r="K216" s="25" t="s">
        <v>225</v>
      </c>
      <c r="L216" s="25" t="s">
        <v>1</v>
      </c>
      <c r="M216" s="26">
        <v>1</v>
      </c>
      <c r="N216" s="27" t="s">
        <v>38</v>
      </c>
      <c r="O216" s="28">
        <f>+O217+O218+O219</f>
        <v>0</v>
      </c>
    </row>
    <row r="217" spans="5:15" x14ac:dyDescent="0.15">
      <c r="E217">
        <v>198</v>
      </c>
      <c r="G217">
        <v>11</v>
      </c>
      <c r="K217" s="25" t="s">
        <v>226</v>
      </c>
      <c r="L217" s="25" t="s">
        <v>227</v>
      </c>
      <c r="M217" s="26">
        <v>740</v>
      </c>
      <c r="N217" s="27" t="s">
        <v>44</v>
      </c>
      <c r="O217" s="29"/>
    </row>
    <row r="218" spans="5:15" x14ac:dyDescent="0.15">
      <c r="E218">
        <v>199</v>
      </c>
      <c r="G218">
        <v>11</v>
      </c>
      <c r="K218" s="25" t="s">
        <v>228</v>
      </c>
      <c r="L218" s="25" t="s">
        <v>227</v>
      </c>
      <c r="M218" s="26">
        <v>250</v>
      </c>
      <c r="N218" s="27" t="s">
        <v>44</v>
      </c>
      <c r="O218" s="29"/>
    </row>
    <row r="219" spans="5:15" x14ac:dyDescent="0.15">
      <c r="E219">
        <v>200</v>
      </c>
      <c r="G219">
        <v>11</v>
      </c>
      <c r="K219" s="25" t="s">
        <v>229</v>
      </c>
      <c r="L219" s="25" t="s">
        <v>230</v>
      </c>
      <c r="M219" s="26">
        <v>870</v>
      </c>
      <c r="N219" s="27" t="s">
        <v>44</v>
      </c>
      <c r="O219" s="29"/>
    </row>
    <row r="220" spans="5:15" x14ac:dyDescent="0.15">
      <c r="E220">
        <v>201</v>
      </c>
      <c r="G220">
        <v>10</v>
      </c>
      <c r="K220" s="25" t="s">
        <v>258</v>
      </c>
      <c r="L220" s="25" t="s">
        <v>1</v>
      </c>
      <c r="M220" s="26">
        <v>1</v>
      </c>
      <c r="N220" s="27" t="s">
        <v>38</v>
      </c>
      <c r="O220" s="28">
        <f>+O221+O222</f>
        <v>0</v>
      </c>
    </row>
    <row r="221" spans="5:15" x14ac:dyDescent="0.15">
      <c r="E221">
        <v>202</v>
      </c>
      <c r="G221">
        <v>11</v>
      </c>
      <c r="K221" s="25" t="s">
        <v>259</v>
      </c>
      <c r="L221" s="25" t="s">
        <v>233</v>
      </c>
      <c r="M221" s="26">
        <v>63</v>
      </c>
      <c r="N221" s="27" t="s">
        <v>44</v>
      </c>
      <c r="O221" s="29"/>
    </row>
    <row r="222" spans="5:15" x14ac:dyDescent="0.15">
      <c r="E222">
        <v>203</v>
      </c>
      <c r="G222">
        <v>11</v>
      </c>
      <c r="K222" s="25" t="s">
        <v>260</v>
      </c>
      <c r="L222" s="25" t="s">
        <v>233</v>
      </c>
      <c r="M222" s="26">
        <v>57</v>
      </c>
      <c r="N222" s="27" t="s">
        <v>44</v>
      </c>
      <c r="O222" s="29"/>
    </row>
    <row r="223" spans="5:15" x14ac:dyDescent="0.15">
      <c r="E223">
        <v>204</v>
      </c>
      <c r="G223">
        <v>10</v>
      </c>
      <c r="K223" s="25" t="s">
        <v>231</v>
      </c>
      <c r="L223" s="25" t="s">
        <v>1</v>
      </c>
      <c r="M223" s="26">
        <v>1</v>
      </c>
      <c r="N223" s="27" t="s">
        <v>38</v>
      </c>
      <c r="O223" s="28">
        <f>+O224+O225</f>
        <v>0</v>
      </c>
    </row>
    <row r="224" spans="5:15" x14ac:dyDescent="0.15">
      <c r="E224">
        <v>205</v>
      </c>
      <c r="G224">
        <v>11</v>
      </c>
      <c r="K224" s="25" t="s">
        <v>232</v>
      </c>
      <c r="L224" s="25" t="s">
        <v>233</v>
      </c>
      <c r="M224" s="26">
        <v>56</v>
      </c>
      <c r="N224" s="27" t="s">
        <v>44</v>
      </c>
      <c r="O224" s="29"/>
    </row>
    <row r="225" spans="5:15" x14ac:dyDescent="0.15">
      <c r="E225">
        <v>206</v>
      </c>
      <c r="G225">
        <v>11</v>
      </c>
      <c r="K225" s="25" t="s">
        <v>234</v>
      </c>
      <c r="L225" s="25" t="s">
        <v>233</v>
      </c>
      <c r="M225" s="26">
        <v>51</v>
      </c>
      <c r="N225" s="27" t="s">
        <v>44</v>
      </c>
      <c r="O225" s="29"/>
    </row>
    <row r="226" spans="5:15" x14ac:dyDescent="0.15">
      <c r="E226">
        <v>207</v>
      </c>
      <c r="G226">
        <v>10</v>
      </c>
      <c r="K226" s="25" t="s">
        <v>96</v>
      </c>
      <c r="L226" s="25" t="s">
        <v>1</v>
      </c>
      <c r="M226" s="26">
        <v>1</v>
      </c>
      <c r="N226" s="27" t="s">
        <v>38</v>
      </c>
      <c r="O226" s="28">
        <f>+O227+O228</f>
        <v>0</v>
      </c>
    </row>
    <row r="227" spans="5:15" x14ac:dyDescent="0.15">
      <c r="E227">
        <v>208</v>
      </c>
      <c r="G227">
        <v>11</v>
      </c>
      <c r="K227" s="25" t="s">
        <v>97</v>
      </c>
      <c r="L227" s="25" t="s">
        <v>261</v>
      </c>
      <c r="M227" s="26">
        <v>290</v>
      </c>
      <c r="N227" s="27" t="s">
        <v>49</v>
      </c>
      <c r="O227" s="29"/>
    </row>
    <row r="228" spans="5:15" x14ac:dyDescent="0.15">
      <c r="E228">
        <v>209</v>
      </c>
      <c r="G228">
        <v>11</v>
      </c>
      <c r="K228" s="25" t="s">
        <v>97</v>
      </c>
      <c r="L228" s="25" t="s">
        <v>262</v>
      </c>
      <c r="M228" s="26">
        <v>65</v>
      </c>
      <c r="N228" s="27" t="s">
        <v>49</v>
      </c>
      <c r="O228" s="29"/>
    </row>
    <row r="229" spans="5:15" x14ac:dyDescent="0.15">
      <c r="E229">
        <v>210</v>
      </c>
      <c r="G229">
        <v>10</v>
      </c>
      <c r="K229" s="25" t="s">
        <v>103</v>
      </c>
      <c r="L229" s="25" t="s">
        <v>1</v>
      </c>
      <c r="M229" s="26">
        <v>1</v>
      </c>
      <c r="N229" s="27" t="s">
        <v>38</v>
      </c>
      <c r="O229" s="28">
        <f>+O230+O231</f>
        <v>0</v>
      </c>
    </row>
    <row r="230" spans="5:15" x14ac:dyDescent="0.15">
      <c r="E230">
        <v>211</v>
      </c>
      <c r="G230">
        <v>11</v>
      </c>
      <c r="K230" s="25" t="s">
        <v>235</v>
      </c>
      <c r="L230" s="25" t="s">
        <v>107</v>
      </c>
      <c r="M230" s="26">
        <v>290</v>
      </c>
      <c r="N230" s="27" t="s">
        <v>49</v>
      </c>
      <c r="O230" s="29"/>
    </row>
    <row r="231" spans="5:15" x14ac:dyDescent="0.15">
      <c r="E231">
        <v>212</v>
      </c>
      <c r="G231">
        <v>11</v>
      </c>
      <c r="K231" s="25" t="s">
        <v>104</v>
      </c>
      <c r="L231" s="25" t="s">
        <v>105</v>
      </c>
      <c r="M231" s="26">
        <v>65</v>
      </c>
      <c r="N231" s="27" t="s">
        <v>49</v>
      </c>
      <c r="O231" s="29"/>
    </row>
    <row r="232" spans="5:15" x14ac:dyDescent="0.15">
      <c r="E232">
        <v>213</v>
      </c>
      <c r="G232">
        <v>10</v>
      </c>
      <c r="K232" s="25" t="s">
        <v>263</v>
      </c>
      <c r="L232" s="25" t="s">
        <v>1</v>
      </c>
      <c r="M232" s="26">
        <v>1</v>
      </c>
      <c r="N232" s="27" t="s">
        <v>38</v>
      </c>
      <c r="O232" s="28">
        <f>+O233+O234+O235+O236+O237+O238+O239+O240+O241+O242+O243+O244+O245+O246+O247</f>
        <v>0</v>
      </c>
    </row>
    <row r="233" spans="5:15" x14ac:dyDescent="0.15">
      <c r="E233">
        <v>214</v>
      </c>
      <c r="G233">
        <v>11</v>
      </c>
      <c r="K233" s="25" t="s">
        <v>237</v>
      </c>
      <c r="L233" s="25" t="s">
        <v>240</v>
      </c>
      <c r="M233" s="26">
        <v>24</v>
      </c>
      <c r="N233" s="27" t="s">
        <v>49</v>
      </c>
      <c r="O233" s="29"/>
    </row>
    <row r="234" spans="5:15" x14ac:dyDescent="0.15">
      <c r="E234">
        <v>215</v>
      </c>
      <c r="G234">
        <v>11</v>
      </c>
      <c r="K234" s="25" t="s">
        <v>242</v>
      </c>
      <c r="L234" s="25" t="s">
        <v>243</v>
      </c>
      <c r="M234" s="26">
        <v>11</v>
      </c>
      <c r="N234" s="27" t="s">
        <v>44</v>
      </c>
      <c r="O234" s="29"/>
    </row>
    <row r="235" spans="5:15" x14ac:dyDescent="0.15">
      <c r="E235">
        <v>216</v>
      </c>
      <c r="G235">
        <v>11</v>
      </c>
      <c r="K235" s="25" t="s">
        <v>244</v>
      </c>
      <c r="L235" s="25" t="s">
        <v>248</v>
      </c>
      <c r="M235" s="26">
        <v>5</v>
      </c>
      <c r="N235" s="27" t="s">
        <v>90</v>
      </c>
      <c r="O235" s="29"/>
    </row>
    <row r="236" spans="5:15" x14ac:dyDescent="0.15">
      <c r="E236">
        <v>217</v>
      </c>
      <c r="G236">
        <v>11</v>
      </c>
      <c r="K236" s="25" t="s">
        <v>250</v>
      </c>
      <c r="L236" s="25" t="s">
        <v>253</v>
      </c>
      <c r="M236" s="26">
        <v>5</v>
      </c>
      <c r="N236" s="27" t="s">
        <v>90</v>
      </c>
      <c r="O236" s="29"/>
    </row>
    <row r="237" spans="5:15" x14ac:dyDescent="0.15">
      <c r="E237">
        <v>218</v>
      </c>
      <c r="G237">
        <v>11</v>
      </c>
      <c r="K237" s="25" t="s">
        <v>264</v>
      </c>
      <c r="L237" s="25" t="s">
        <v>265</v>
      </c>
      <c r="M237" s="26">
        <v>111</v>
      </c>
      <c r="N237" s="27" t="s">
        <v>49</v>
      </c>
      <c r="O237" s="29"/>
    </row>
    <row r="238" spans="5:15" x14ac:dyDescent="0.15">
      <c r="E238">
        <v>219</v>
      </c>
      <c r="G238">
        <v>11</v>
      </c>
      <c r="K238" s="25" t="s">
        <v>242</v>
      </c>
      <c r="L238" s="25" t="s">
        <v>266</v>
      </c>
      <c r="M238" s="26">
        <v>43</v>
      </c>
      <c r="N238" s="27" t="s">
        <v>44</v>
      </c>
      <c r="O238" s="29"/>
    </row>
    <row r="239" spans="5:15" x14ac:dyDescent="0.15">
      <c r="E239">
        <v>220</v>
      </c>
      <c r="G239">
        <v>11</v>
      </c>
      <c r="K239" s="25" t="s">
        <v>267</v>
      </c>
      <c r="L239" s="25" t="s">
        <v>268</v>
      </c>
      <c r="M239" s="26">
        <v>15</v>
      </c>
      <c r="N239" s="27" t="s">
        <v>49</v>
      </c>
      <c r="O239" s="29"/>
    </row>
    <row r="240" spans="5:15" x14ac:dyDescent="0.15">
      <c r="E240">
        <v>221</v>
      </c>
      <c r="G240">
        <v>11</v>
      </c>
      <c r="K240" s="25" t="s">
        <v>269</v>
      </c>
      <c r="L240" s="25" t="s">
        <v>268</v>
      </c>
      <c r="M240" s="26">
        <v>31</v>
      </c>
      <c r="N240" s="27" t="s">
        <v>49</v>
      </c>
      <c r="O240" s="29"/>
    </row>
    <row r="241" spans="5:15" x14ac:dyDescent="0.15">
      <c r="E241">
        <v>222</v>
      </c>
      <c r="G241">
        <v>11</v>
      </c>
      <c r="K241" s="25" t="s">
        <v>270</v>
      </c>
      <c r="L241" s="25" t="s">
        <v>271</v>
      </c>
      <c r="M241" s="26">
        <v>31</v>
      </c>
      <c r="N241" s="27" t="s">
        <v>49</v>
      </c>
      <c r="O241" s="29"/>
    </row>
    <row r="242" spans="5:15" x14ac:dyDescent="0.15">
      <c r="E242">
        <v>223</v>
      </c>
      <c r="G242">
        <v>11</v>
      </c>
      <c r="K242" s="25" t="s">
        <v>272</v>
      </c>
      <c r="L242" s="25" t="s">
        <v>268</v>
      </c>
      <c r="M242" s="26">
        <v>9.3000000000000007</v>
      </c>
      <c r="N242" s="27" t="s">
        <v>49</v>
      </c>
      <c r="O242" s="29"/>
    </row>
    <row r="243" spans="5:15" x14ac:dyDescent="0.15">
      <c r="E243">
        <v>224</v>
      </c>
      <c r="G243">
        <v>11</v>
      </c>
      <c r="K243" s="25" t="s">
        <v>273</v>
      </c>
      <c r="L243" s="25" t="s">
        <v>1</v>
      </c>
      <c r="M243" s="26">
        <v>6.1</v>
      </c>
      <c r="N243" s="27" t="s">
        <v>44</v>
      </c>
      <c r="O243" s="29"/>
    </row>
    <row r="244" spans="5:15" x14ac:dyDescent="0.15">
      <c r="E244">
        <v>225</v>
      </c>
      <c r="G244">
        <v>11</v>
      </c>
      <c r="K244" s="25" t="s">
        <v>274</v>
      </c>
      <c r="L244" s="25" t="s">
        <v>1</v>
      </c>
      <c r="M244" s="26">
        <v>24</v>
      </c>
      <c r="N244" s="27" t="s">
        <v>49</v>
      </c>
      <c r="O244" s="29"/>
    </row>
    <row r="245" spans="5:15" x14ac:dyDescent="0.15">
      <c r="E245">
        <v>226</v>
      </c>
      <c r="G245">
        <v>11</v>
      </c>
      <c r="K245" s="25" t="s">
        <v>275</v>
      </c>
      <c r="L245" s="25" t="s">
        <v>1</v>
      </c>
      <c r="M245" s="26">
        <v>8.8000000000000007</v>
      </c>
      <c r="N245" s="27" t="s">
        <v>44</v>
      </c>
      <c r="O245" s="29"/>
    </row>
    <row r="246" spans="5:15" x14ac:dyDescent="0.15">
      <c r="E246">
        <v>227</v>
      </c>
      <c r="G246">
        <v>11</v>
      </c>
      <c r="K246" s="25" t="s">
        <v>267</v>
      </c>
      <c r="L246" s="25" t="s">
        <v>1</v>
      </c>
      <c r="M246" s="26">
        <v>1</v>
      </c>
      <c r="N246" s="27" t="s">
        <v>49</v>
      </c>
      <c r="O246" s="29"/>
    </row>
    <row r="247" spans="5:15" x14ac:dyDescent="0.15">
      <c r="E247">
        <v>228</v>
      </c>
      <c r="G247">
        <v>11</v>
      </c>
      <c r="K247" s="25" t="s">
        <v>255</v>
      </c>
      <c r="L247" s="25" t="s">
        <v>256</v>
      </c>
      <c r="M247" s="26">
        <v>3.1</v>
      </c>
      <c r="N247" s="27" t="s">
        <v>44</v>
      </c>
      <c r="O247" s="29"/>
    </row>
    <row r="248" spans="5:15" x14ac:dyDescent="0.15">
      <c r="E248">
        <v>229</v>
      </c>
      <c r="G248">
        <v>10</v>
      </c>
      <c r="K248" s="25" t="s">
        <v>276</v>
      </c>
      <c r="L248" s="25" t="s">
        <v>1</v>
      </c>
      <c r="M248" s="26">
        <v>1</v>
      </c>
      <c r="N248" s="27" t="s">
        <v>38</v>
      </c>
      <c r="O248" s="28">
        <f>+O249+O250+O251+O252+O253</f>
        <v>0</v>
      </c>
    </row>
    <row r="249" spans="5:15" x14ac:dyDescent="0.15">
      <c r="E249">
        <v>230</v>
      </c>
      <c r="G249">
        <v>11</v>
      </c>
      <c r="K249" s="25" t="s">
        <v>237</v>
      </c>
      <c r="L249" s="25" t="s">
        <v>239</v>
      </c>
      <c r="M249" s="26">
        <v>48</v>
      </c>
      <c r="N249" s="27" t="s">
        <v>49</v>
      </c>
      <c r="O249" s="29"/>
    </row>
    <row r="250" spans="5:15" x14ac:dyDescent="0.15">
      <c r="E250">
        <v>231</v>
      </c>
      <c r="G250">
        <v>11</v>
      </c>
      <c r="K250" s="25" t="s">
        <v>242</v>
      </c>
      <c r="L250" s="25" t="s">
        <v>243</v>
      </c>
      <c r="M250" s="26">
        <v>21</v>
      </c>
      <c r="N250" s="27" t="s">
        <v>44</v>
      </c>
      <c r="O250" s="29"/>
    </row>
    <row r="251" spans="5:15" x14ac:dyDescent="0.15">
      <c r="E251">
        <v>232</v>
      </c>
      <c r="G251">
        <v>11</v>
      </c>
      <c r="K251" s="25" t="s">
        <v>244</v>
      </c>
      <c r="L251" s="25" t="s">
        <v>247</v>
      </c>
      <c r="M251" s="26">
        <v>15</v>
      </c>
      <c r="N251" s="27" t="s">
        <v>90</v>
      </c>
      <c r="O251" s="29"/>
    </row>
    <row r="252" spans="5:15" x14ac:dyDescent="0.15">
      <c r="E252">
        <v>233</v>
      </c>
      <c r="G252">
        <v>11</v>
      </c>
      <c r="K252" s="25" t="s">
        <v>250</v>
      </c>
      <c r="L252" s="25" t="s">
        <v>252</v>
      </c>
      <c r="M252" s="26">
        <v>15</v>
      </c>
      <c r="N252" s="27" t="s">
        <v>90</v>
      </c>
      <c r="O252" s="29"/>
    </row>
    <row r="253" spans="5:15" x14ac:dyDescent="0.15">
      <c r="E253">
        <v>234</v>
      </c>
      <c r="G253">
        <v>11</v>
      </c>
      <c r="K253" s="25" t="s">
        <v>255</v>
      </c>
      <c r="L253" s="25" t="s">
        <v>277</v>
      </c>
      <c r="M253" s="26">
        <v>3.4</v>
      </c>
      <c r="N253" s="27" t="s">
        <v>44</v>
      </c>
      <c r="O253" s="29"/>
    </row>
    <row r="254" spans="5:15" x14ac:dyDescent="0.15">
      <c r="E254">
        <v>235</v>
      </c>
      <c r="G254">
        <v>9</v>
      </c>
      <c r="K254" s="25" t="s">
        <v>278</v>
      </c>
      <c r="L254" s="25" t="s">
        <v>1</v>
      </c>
      <c r="M254" s="26">
        <v>1</v>
      </c>
      <c r="N254" s="27" t="s">
        <v>38</v>
      </c>
      <c r="O254" s="28">
        <f>+O255+O258+O260+O262+O265+O271+O274</f>
        <v>0</v>
      </c>
    </row>
    <row r="255" spans="5:15" x14ac:dyDescent="0.15">
      <c r="E255">
        <v>236</v>
      </c>
      <c r="G255">
        <v>10</v>
      </c>
      <c r="K255" s="25" t="s">
        <v>225</v>
      </c>
      <c r="L255" s="25" t="s">
        <v>1</v>
      </c>
      <c r="M255" s="26">
        <v>1</v>
      </c>
      <c r="N255" s="27" t="s">
        <v>38</v>
      </c>
      <c r="O255" s="28">
        <f>+O256+O257</f>
        <v>0</v>
      </c>
    </row>
    <row r="256" spans="5:15" x14ac:dyDescent="0.15">
      <c r="E256">
        <v>237</v>
      </c>
      <c r="G256">
        <v>11</v>
      </c>
      <c r="K256" s="25" t="s">
        <v>226</v>
      </c>
      <c r="L256" s="25" t="s">
        <v>227</v>
      </c>
      <c r="M256" s="26">
        <v>1200</v>
      </c>
      <c r="N256" s="27" t="s">
        <v>44</v>
      </c>
      <c r="O256" s="29"/>
    </row>
    <row r="257" spans="5:15" x14ac:dyDescent="0.15">
      <c r="E257">
        <v>238</v>
      </c>
      <c r="G257">
        <v>11</v>
      </c>
      <c r="K257" s="25" t="s">
        <v>229</v>
      </c>
      <c r="L257" s="25" t="s">
        <v>279</v>
      </c>
      <c r="M257" s="26">
        <v>740</v>
      </c>
      <c r="N257" s="27" t="s">
        <v>44</v>
      </c>
      <c r="O257" s="29"/>
    </row>
    <row r="258" spans="5:15" x14ac:dyDescent="0.15">
      <c r="E258">
        <v>239</v>
      </c>
      <c r="G258">
        <v>10</v>
      </c>
      <c r="K258" s="25" t="s">
        <v>280</v>
      </c>
      <c r="L258" s="25" t="s">
        <v>1</v>
      </c>
      <c r="M258" s="26">
        <v>1</v>
      </c>
      <c r="N258" s="27" t="s">
        <v>38</v>
      </c>
      <c r="O258" s="28">
        <f>+O259</f>
        <v>0</v>
      </c>
    </row>
    <row r="259" spans="5:15" x14ac:dyDescent="0.15">
      <c r="E259">
        <v>240</v>
      </c>
      <c r="G259">
        <v>11</v>
      </c>
      <c r="K259" s="25" t="s">
        <v>281</v>
      </c>
      <c r="L259" s="25" t="s">
        <v>282</v>
      </c>
      <c r="M259" s="26">
        <v>250</v>
      </c>
      <c r="N259" s="27" t="s">
        <v>44</v>
      </c>
      <c r="O259" s="29"/>
    </row>
    <row r="260" spans="5:15" x14ac:dyDescent="0.15">
      <c r="E260">
        <v>241</v>
      </c>
      <c r="G260">
        <v>10</v>
      </c>
      <c r="K260" s="25" t="s">
        <v>283</v>
      </c>
      <c r="L260" s="25" t="s">
        <v>1</v>
      </c>
      <c r="M260" s="26">
        <v>1</v>
      </c>
      <c r="N260" s="27" t="s">
        <v>38</v>
      </c>
      <c r="O260" s="28">
        <f>+O261</f>
        <v>0</v>
      </c>
    </row>
    <row r="261" spans="5:15" x14ac:dyDescent="0.15">
      <c r="E261">
        <v>242</v>
      </c>
      <c r="G261">
        <v>11</v>
      </c>
      <c r="K261" s="25" t="s">
        <v>281</v>
      </c>
      <c r="L261" s="25" t="s">
        <v>282</v>
      </c>
      <c r="M261" s="26">
        <v>1450</v>
      </c>
      <c r="N261" s="27" t="s">
        <v>44</v>
      </c>
      <c r="O261" s="29"/>
    </row>
    <row r="262" spans="5:15" x14ac:dyDescent="0.15">
      <c r="E262">
        <v>243</v>
      </c>
      <c r="G262">
        <v>10</v>
      </c>
      <c r="K262" s="25" t="s">
        <v>284</v>
      </c>
      <c r="L262" s="25" t="s">
        <v>1</v>
      </c>
      <c r="M262" s="26">
        <v>1</v>
      </c>
      <c r="N262" s="27" t="s">
        <v>38</v>
      </c>
      <c r="O262" s="28">
        <f>+O263+O264</f>
        <v>0</v>
      </c>
    </row>
    <row r="263" spans="5:15" x14ac:dyDescent="0.15">
      <c r="E263">
        <v>244</v>
      </c>
      <c r="G263">
        <v>11</v>
      </c>
      <c r="K263" s="25" t="s">
        <v>232</v>
      </c>
      <c r="L263" s="25" t="s">
        <v>233</v>
      </c>
      <c r="M263" s="26">
        <v>480</v>
      </c>
      <c r="N263" s="27" t="s">
        <v>44</v>
      </c>
      <c r="O263" s="29"/>
    </row>
    <row r="264" spans="5:15" x14ac:dyDescent="0.15">
      <c r="E264">
        <v>245</v>
      </c>
      <c r="G264">
        <v>11</v>
      </c>
      <c r="K264" s="25" t="s">
        <v>234</v>
      </c>
      <c r="L264" s="25" t="s">
        <v>233</v>
      </c>
      <c r="M264" s="26">
        <v>430</v>
      </c>
      <c r="N264" s="27" t="s">
        <v>44</v>
      </c>
      <c r="O264" s="29"/>
    </row>
    <row r="265" spans="5:15" x14ac:dyDescent="0.15">
      <c r="E265">
        <v>246</v>
      </c>
      <c r="G265">
        <v>10</v>
      </c>
      <c r="K265" s="25" t="s">
        <v>285</v>
      </c>
      <c r="L265" s="25" t="s">
        <v>1</v>
      </c>
      <c r="M265" s="26">
        <v>1</v>
      </c>
      <c r="N265" s="27" t="s">
        <v>38</v>
      </c>
      <c r="O265" s="28">
        <f>+O266+O267+O268+O269+O270</f>
        <v>0</v>
      </c>
    </row>
    <row r="266" spans="5:15" x14ac:dyDescent="0.15">
      <c r="E266">
        <v>247</v>
      </c>
      <c r="G266">
        <v>11</v>
      </c>
      <c r="K266" s="25" t="s">
        <v>286</v>
      </c>
      <c r="L266" s="25" t="s">
        <v>287</v>
      </c>
      <c r="M266" s="26">
        <v>568</v>
      </c>
      <c r="N266" s="27" t="s">
        <v>49</v>
      </c>
      <c r="O266" s="29"/>
    </row>
    <row r="267" spans="5:15" x14ac:dyDescent="0.15">
      <c r="E267">
        <v>248</v>
      </c>
      <c r="G267">
        <v>11</v>
      </c>
      <c r="K267" s="25" t="s">
        <v>288</v>
      </c>
      <c r="L267" s="25" t="s">
        <v>289</v>
      </c>
      <c r="M267" s="26">
        <v>1032</v>
      </c>
      <c r="N267" s="27" t="s">
        <v>44</v>
      </c>
      <c r="O267" s="29"/>
    </row>
    <row r="268" spans="5:15" x14ac:dyDescent="0.15">
      <c r="E268">
        <v>249</v>
      </c>
      <c r="G268">
        <v>11</v>
      </c>
      <c r="K268" s="25" t="s">
        <v>290</v>
      </c>
      <c r="L268" s="25" t="s">
        <v>291</v>
      </c>
      <c r="M268" s="26">
        <v>3</v>
      </c>
      <c r="N268" s="27" t="s">
        <v>158</v>
      </c>
      <c r="O268" s="29"/>
    </row>
    <row r="269" spans="5:15" x14ac:dyDescent="0.15">
      <c r="E269">
        <v>250</v>
      </c>
      <c r="G269">
        <v>11</v>
      </c>
      <c r="K269" s="25" t="s">
        <v>292</v>
      </c>
      <c r="L269" s="25" t="s">
        <v>293</v>
      </c>
      <c r="M269" s="26">
        <v>22.8</v>
      </c>
      <c r="N269" s="27" t="s">
        <v>90</v>
      </c>
      <c r="O269" s="29"/>
    </row>
    <row r="270" spans="5:15" x14ac:dyDescent="0.15">
      <c r="E270">
        <v>251</v>
      </c>
      <c r="G270">
        <v>11</v>
      </c>
      <c r="K270" s="25" t="s">
        <v>267</v>
      </c>
      <c r="L270" s="25" t="s">
        <v>294</v>
      </c>
      <c r="M270" s="26">
        <v>58</v>
      </c>
      <c r="N270" s="27" t="s">
        <v>49</v>
      </c>
      <c r="O270" s="29"/>
    </row>
    <row r="271" spans="5:15" x14ac:dyDescent="0.15">
      <c r="E271">
        <v>252</v>
      </c>
      <c r="G271">
        <v>10</v>
      </c>
      <c r="K271" s="25" t="s">
        <v>295</v>
      </c>
      <c r="L271" s="25" t="s">
        <v>1</v>
      </c>
      <c r="M271" s="26">
        <v>1</v>
      </c>
      <c r="N271" s="27" t="s">
        <v>38</v>
      </c>
      <c r="O271" s="28">
        <f>+O272+O273</f>
        <v>0</v>
      </c>
    </row>
    <row r="272" spans="5:15" x14ac:dyDescent="0.15">
      <c r="E272">
        <v>253</v>
      </c>
      <c r="G272">
        <v>11</v>
      </c>
      <c r="K272" s="25" t="s">
        <v>296</v>
      </c>
      <c r="L272" s="25" t="s">
        <v>297</v>
      </c>
      <c r="M272" s="26">
        <v>113</v>
      </c>
      <c r="N272" s="27" t="s">
        <v>49</v>
      </c>
      <c r="O272" s="29"/>
    </row>
    <row r="273" spans="5:15" x14ac:dyDescent="0.15">
      <c r="E273">
        <v>254</v>
      </c>
      <c r="G273">
        <v>11</v>
      </c>
      <c r="K273" s="25" t="s">
        <v>298</v>
      </c>
      <c r="L273" s="25" t="s">
        <v>289</v>
      </c>
      <c r="M273" s="26">
        <v>350</v>
      </c>
      <c r="N273" s="27" t="s">
        <v>44</v>
      </c>
      <c r="O273" s="29"/>
    </row>
    <row r="274" spans="5:15" x14ac:dyDescent="0.15">
      <c r="E274">
        <v>255</v>
      </c>
      <c r="G274">
        <v>10</v>
      </c>
      <c r="K274" s="25" t="s">
        <v>299</v>
      </c>
      <c r="L274" s="25" t="s">
        <v>1</v>
      </c>
      <c r="M274" s="26">
        <v>1</v>
      </c>
      <c r="N274" s="27" t="s">
        <v>38</v>
      </c>
      <c r="O274" s="28">
        <f>+O275+O276+O277</f>
        <v>0</v>
      </c>
    </row>
    <row r="275" spans="5:15" x14ac:dyDescent="0.15">
      <c r="E275">
        <v>256</v>
      </c>
      <c r="G275">
        <v>11</v>
      </c>
      <c r="K275" s="25" t="s">
        <v>97</v>
      </c>
      <c r="L275" s="25" t="s">
        <v>300</v>
      </c>
      <c r="M275" s="26">
        <v>1910</v>
      </c>
      <c r="N275" s="27" t="s">
        <v>49</v>
      </c>
      <c r="O275" s="29"/>
    </row>
    <row r="276" spans="5:15" x14ac:dyDescent="0.15">
      <c r="E276">
        <v>257</v>
      </c>
      <c r="G276">
        <v>11</v>
      </c>
      <c r="K276" s="25" t="s">
        <v>235</v>
      </c>
      <c r="L276" s="25" t="s">
        <v>107</v>
      </c>
      <c r="M276" s="26">
        <v>800</v>
      </c>
      <c r="N276" s="27" t="s">
        <v>49</v>
      </c>
      <c r="O276" s="29"/>
    </row>
    <row r="277" spans="5:15" x14ac:dyDescent="0.15">
      <c r="E277">
        <v>258</v>
      </c>
      <c r="G277">
        <v>11</v>
      </c>
      <c r="K277" s="25" t="s">
        <v>301</v>
      </c>
      <c r="L277" s="25" t="s">
        <v>302</v>
      </c>
      <c r="M277" s="26">
        <v>1120</v>
      </c>
      <c r="N277" s="27" t="s">
        <v>49</v>
      </c>
      <c r="O277" s="29"/>
    </row>
    <row r="278" spans="5:15" x14ac:dyDescent="0.15">
      <c r="E278">
        <v>259</v>
      </c>
      <c r="G278">
        <v>9</v>
      </c>
      <c r="K278" s="25" t="s">
        <v>303</v>
      </c>
      <c r="L278" s="25" t="s">
        <v>1</v>
      </c>
      <c r="M278" s="26">
        <v>1</v>
      </c>
      <c r="N278" s="27" t="s">
        <v>38</v>
      </c>
      <c r="O278" s="28">
        <f>+O279+O282+O284+O286+O289+O292+O294+O296+O299+O303+O307+O311</f>
        <v>0</v>
      </c>
    </row>
    <row r="279" spans="5:15" x14ac:dyDescent="0.15">
      <c r="E279">
        <v>260</v>
      </c>
      <c r="G279">
        <v>10</v>
      </c>
      <c r="K279" s="25" t="s">
        <v>225</v>
      </c>
      <c r="L279" s="25" t="s">
        <v>1</v>
      </c>
      <c r="M279" s="26">
        <v>1</v>
      </c>
      <c r="N279" s="27" t="s">
        <v>38</v>
      </c>
      <c r="O279" s="28">
        <f>+O280+O281</f>
        <v>0</v>
      </c>
    </row>
    <row r="280" spans="5:15" x14ac:dyDescent="0.15">
      <c r="E280">
        <v>261</v>
      </c>
      <c r="G280">
        <v>11</v>
      </c>
      <c r="K280" s="25" t="s">
        <v>226</v>
      </c>
      <c r="L280" s="25" t="s">
        <v>227</v>
      </c>
      <c r="M280" s="26">
        <v>260</v>
      </c>
      <c r="N280" s="27" t="s">
        <v>44</v>
      </c>
      <c r="O280" s="29"/>
    </row>
    <row r="281" spans="5:15" x14ac:dyDescent="0.15">
      <c r="E281">
        <v>262</v>
      </c>
      <c r="G281">
        <v>11</v>
      </c>
      <c r="K281" s="25" t="s">
        <v>229</v>
      </c>
      <c r="L281" s="25" t="s">
        <v>279</v>
      </c>
      <c r="M281" s="26">
        <v>250</v>
      </c>
      <c r="N281" s="27" t="s">
        <v>44</v>
      </c>
      <c r="O281" s="29"/>
    </row>
    <row r="282" spans="5:15" x14ac:dyDescent="0.15">
      <c r="E282">
        <v>263</v>
      </c>
      <c r="G282">
        <v>10</v>
      </c>
      <c r="K282" s="25" t="s">
        <v>280</v>
      </c>
      <c r="L282" s="25" t="s">
        <v>1</v>
      </c>
      <c r="M282" s="26">
        <v>1</v>
      </c>
      <c r="N282" s="27" t="s">
        <v>38</v>
      </c>
      <c r="O282" s="28">
        <f>+O283</f>
        <v>0</v>
      </c>
    </row>
    <row r="283" spans="5:15" x14ac:dyDescent="0.15">
      <c r="E283">
        <v>264</v>
      </c>
      <c r="G283">
        <v>11</v>
      </c>
      <c r="K283" s="25" t="s">
        <v>281</v>
      </c>
      <c r="L283" s="25" t="s">
        <v>282</v>
      </c>
      <c r="M283" s="26">
        <v>44</v>
      </c>
      <c r="N283" s="27" t="s">
        <v>44</v>
      </c>
      <c r="O283" s="29"/>
    </row>
    <row r="284" spans="5:15" x14ac:dyDescent="0.15">
      <c r="E284">
        <v>265</v>
      </c>
      <c r="G284">
        <v>10</v>
      </c>
      <c r="K284" s="25" t="s">
        <v>283</v>
      </c>
      <c r="L284" s="25" t="s">
        <v>1</v>
      </c>
      <c r="M284" s="26">
        <v>1</v>
      </c>
      <c r="N284" s="27" t="s">
        <v>38</v>
      </c>
      <c r="O284" s="28">
        <f>+O285</f>
        <v>0</v>
      </c>
    </row>
    <row r="285" spans="5:15" ht="27" x14ac:dyDescent="0.15">
      <c r="E285">
        <v>266</v>
      </c>
      <c r="G285">
        <v>11</v>
      </c>
      <c r="K285" s="25" t="s">
        <v>281</v>
      </c>
      <c r="L285" s="25" t="s">
        <v>304</v>
      </c>
      <c r="M285" s="26">
        <v>63</v>
      </c>
      <c r="N285" s="27" t="s">
        <v>44</v>
      </c>
      <c r="O285" s="29"/>
    </row>
    <row r="286" spans="5:15" x14ac:dyDescent="0.15">
      <c r="E286">
        <v>267</v>
      </c>
      <c r="G286">
        <v>10</v>
      </c>
      <c r="K286" s="25" t="s">
        <v>305</v>
      </c>
      <c r="L286" s="25" t="s">
        <v>1</v>
      </c>
      <c r="M286" s="26">
        <v>1</v>
      </c>
      <c r="N286" s="27" t="s">
        <v>38</v>
      </c>
      <c r="O286" s="28">
        <f>+O287+O288</f>
        <v>0</v>
      </c>
    </row>
    <row r="287" spans="5:15" x14ac:dyDescent="0.15">
      <c r="E287">
        <v>268</v>
      </c>
      <c r="G287">
        <v>11</v>
      </c>
      <c r="K287" s="25" t="s">
        <v>259</v>
      </c>
      <c r="L287" s="25" t="s">
        <v>233</v>
      </c>
      <c r="M287" s="26">
        <v>1</v>
      </c>
      <c r="N287" s="27" t="s">
        <v>44</v>
      </c>
      <c r="O287" s="29"/>
    </row>
    <row r="288" spans="5:15" x14ac:dyDescent="0.15">
      <c r="E288">
        <v>269</v>
      </c>
      <c r="G288">
        <v>11</v>
      </c>
      <c r="K288" s="25" t="s">
        <v>306</v>
      </c>
      <c r="L288" s="25" t="s">
        <v>233</v>
      </c>
      <c r="M288" s="26">
        <v>1</v>
      </c>
      <c r="N288" s="27" t="s">
        <v>44</v>
      </c>
      <c r="O288" s="29"/>
    </row>
    <row r="289" spans="5:15" x14ac:dyDescent="0.15">
      <c r="E289">
        <v>270</v>
      </c>
      <c r="G289">
        <v>10</v>
      </c>
      <c r="K289" s="25" t="s">
        <v>284</v>
      </c>
      <c r="L289" s="25" t="s">
        <v>1</v>
      </c>
      <c r="M289" s="26">
        <v>1</v>
      </c>
      <c r="N289" s="27" t="s">
        <v>38</v>
      </c>
      <c r="O289" s="28">
        <f>+O290+O291</f>
        <v>0</v>
      </c>
    </row>
    <row r="290" spans="5:15" x14ac:dyDescent="0.15">
      <c r="E290">
        <v>271</v>
      </c>
      <c r="G290">
        <v>11</v>
      </c>
      <c r="K290" s="25" t="s">
        <v>232</v>
      </c>
      <c r="L290" s="25" t="s">
        <v>233</v>
      </c>
      <c r="M290" s="26">
        <v>1</v>
      </c>
      <c r="N290" s="27" t="s">
        <v>44</v>
      </c>
      <c r="O290" s="29"/>
    </row>
    <row r="291" spans="5:15" x14ac:dyDescent="0.15">
      <c r="E291">
        <v>272</v>
      </c>
      <c r="G291">
        <v>11</v>
      </c>
      <c r="K291" s="25" t="s">
        <v>234</v>
      </c>
      <c r="L291" s="25" t="s">
        <v>233</v>
      </c>
      <c r="M291" s="26">
        <v>1</v>
      </c>
      <c r="N291" s="27" t="s">
        <v>44</v>
      </c>
      <c r="O291" s="29"/>
    </row>
    <row r="292" spans="5:15" x14ac:dyDescent="0.15">
      <c r="E292">
        <v>273</v>
      </c>
      <c r="G292">
        <v>10</v>
      </c>
      <c r="K292" s="25" t="s">
        <v>96</v>
      </c>
      <c r="L292" s="25" t="s">
        <v>1</v>
      </c>
      <c r="M292" s="26">
        <v>1</v>
      </c>
      <c r="N292" s="27" t="s">
        <v>38</v>
      </c>
      <c r="O292" s="28">
        <f>+O293</f>
        <v>0</v>
      </c>
    </row>
    <row r="293" spans="5:15" x14ac:dyDescent="0.15">
      <c r="E293">
        <v>274</v>
      </c>
      <c r="G293">
        <v>11</v>
      </c>
      <c r="K293" s="25" t="s">
        <v>97</v>
      </c>
      <c r="L293" s="25" t="s">
        <v>100</v>
      </c>
      <c r="M293" s="26">
        <v>19</v>
      </c>
      <c r="N293" s="27" t="s">
        <v>49</v>
      </c>
      <c r="O293" s="29"/>
    </row>
    <row r="294" spans="5:15" x14ac:dyDescent="0.15">
      <c r="E294">
        <v>275</v>
      </c>
      <c r="G294">
        <v>10</v>
      </c>
      <c r="K294" s="25" t="s">
        <v>103</v>
      </c>
      <c r="L294" s="25" t="s">
        <v>1</v>
      </c>
      <c r="M294" s="26">
        <v>1</v>
      </c>
      <c r="N294" s="27" t="s">
        <v>38</v>
      </c>
      <c r="O294" s="28">
        <f>+O295</f>
        <v>0</v>
      </c>
    </row>
    <row r="295" spans="5:15" x14ac:dyDescent="0.15">
      <c r="E295">
        <v>276</v>
      </c>
      <c r="G295">
        <v>11</v>
      </c>
      <c r="K295" s="25" t="s">
        <v>235</v>
      </c>
      <c r="L295" s="25" t="s">
        <v>107</v>
      </c>
      <c r="M295" s="26">
        <v>19</v>
      </c>
      <c r="N295" s="27" t="s">
        <v>49</v>
      </c>
      <c r="O295" s="29"/>
    </row>
    <row r="296" spans="5:15" x14ac:dyDescent="0.15">
      <c r="E296">
        <v>277</v>
      </c>
      <c r="G296">
        <v>10</v>
      </c>
      <c r="K296" s="25" t="s">
        <v>307</v>
      </c>
      <c r="L296" s="25" t="s">
        <v>1</v>
      </c>
      <c r="M296" s="26">
        <v>1</v>
      </c>
      <c r="N296" s="27" t="s">
        <v>38</v>
      </c>
      <c r="O296" s="28">
        <f>+O297+O298</f>
        <v>0</v>
      </c>
    </row>
    <row r="297" spans="5:15" x14ac:dyDescent="0.15">
      <c r="E297">
        <v>278</v>
      </c>
      <c r="G297">
        <v>11</v>
      </c>
      <c r="K297" s="25" t="s">
        <v>308</v>
      </c>
      <c r="L297" s="25" t="s">
        <v>1</v>
      </c>
      <c r="M297" s="26">
        <v>12</v>
      </c>
      <c r="N297" s="27" t="s">
        <v>49</v>
      </c>
      <c r="O297" s="29"/>
    </row>
    <row r="298" spans="5:15" x14ac:dyDescent="0.15">
      <c r="E298">
        <v>279</v>
      </c>
      <c r="G298">
        <v>11</v>
      </c>
      <c r="K298" s="25" t="s">
        <v>309</v>
      </c>
      <c r="L298" s="25" t="s">
        <v>289</v>
      </c>
      <c r="M298" s="26">
        <v>97</v>
      </c>
      <c r="N298" s="27" t="s">
        <v>44</v>
      </c>
      <c r="O298" s="29"/>
    </row>
    <row r="299" spans="5:15" x14ac:dyDescent="0.15">
      <c r="E299">
        <v>280</v>
      </c>
      <c r="G299">
        <v>10</v>
      </c>
      <c r="K299" s="25" t="s">
        <v>310</v>
      </c>
      <c r="L299" s="25" t="s">
        <v>1</v>
      </c>
      <c r="M299" s="26">
        <v>1</v>
      </c>
      <c r="N299" s="27" t="s">
        <v>38</v>
      </c>
      <c r="O299" s="28">
        <f>+O300+O301+O302</f>
        <v>0</v>
      </c>
    </row>
    <row r="300" spans="5:15" x14ac:dyDescent="0.15">
      <c r="E300">
        <v>281</v>
      </c>
      <c r="G300">
        <v>11</v>
      </c>
      <c r="K300" s="25" t="s">
        <v>311</v>
      </c>
      <c r="L300" s="25" t="s">
        <v>1</v>
      </c>
      <c r="M300" s="26">
        <v>13</v>
      </c>
      <c r="N300" s="27" t="s">
        <v>49</v>
      </c>
      <c r="O300" s="29"/>
    </row>
    <row r="301" spans="5:15" x14ac:dyDescent="0.15">
      <c r="E301">
        <v>282</v>
      </c>
      <c r="G301">
        <v>11</v>
      </c>
      <c r="K301" s="25" t="s">
        <v>312</v>
      </c>
      <c r="L301" s="25" t="s">
        <v>289</v>
      </c>
      <c r="M301" s="26">
        <v>4.9000000000000004</v>
      </c>
      <c r="N301" s="27" t="s">
        <v>44</v>
      </c>
      <c r="O301" s="29"/>
    </row>
    <row r="302" spans="5:15" x14ac:dyDescent="0.15">
      <c r="E302">
        <v>283</v>
      </c>
      <c r="G302">
        <v>11</v>
      </c>
      <c r="K302" s="25" t="s">
        <v>313</v>
      </c>
      <c r="L302" s="25" t="s">
        <v>314</v>
      </c>
      <c r="M302" s="26">
        <v>8.5999999999999993E-2</v>
      </c>
      <c r="N302" s="27" t="s">
        <v>315</v>
      </c>
      <c r="O302" s="29"/>
    </row>
    <row r="303" spans="5:15" x14ac:dyDescent="0.15">
      <c r="E303">
        <v>284</v>
      </c>
      <c r="G303">
        <v>10</v>
      </c>
      <c r="K303" s="25" t="s">
        <v>316</v>
      </c>
      <c r="L303" s="25" t="s">
        <v>1</v>
      </c>
      <c r="M303" s="26">
        <v>1</v>
      </c>
      <c r="N303" s="27" t="s">
        <v>38</v>
      </c>
      <c r="O303" s="28">
        <f>+O304+O305+O306</f>
        <v>0</v>
      </c>
    </row>
    <row r="304" spans="5:15" x14ac:dyDescent="0.15">
      <c r="E304">
        <v>285</v>
      </c>
      <c r="G304">
        <v>11</v>
      </c>
      <c r="K304" s="25" t="s">
        <v>311</v>
      </c>
      <c r="L304" s="25" t="s">
        <v>1</v>
      </c>
      <c r="M304" s="26">
        <v>8.9</v>
      </c>
      <c r="N304" s="27" t="s">
        <v>49</v>
      </c>
      <c r="O304" s="29"/>
    </row>
    <row r="305" spans="5:15" x14ac:dyDescent="0.15">
      <c r="E305">
        <v>286</v>
      </c>
      <c r="G305">
        <v>11</v>
      </c>
      <c r="K305" s="25" t="s">
        <v>312</v>
      </c>
      <c r="L305" s="25" t="s">
        <v>289</v>
      </c>
      <c r="M305" s="26">
        <v>0.5</v>
      </c>
      <c r="N305" s="27" t="s">
        <v>44</v>
      </c>
      <c r="O305" s="29"/>
    </row>
    <row r="306" spans="5:15" x14ac:dyDescent="0.15">
      <c r="E306">
        <v>287</v>
      </c>
      <c r="G306">
        <v>11</v>
      </c>
      <c r="K306" s="25" t="s">
        <v>313</v>
      </c>
      <c r="L306" s="25" t="s">
        <v>314</v>
      </c>
      <c r="M306" s="26">
        <v>6.3E-2</v>
      </c>
      <c r="N306" s="27" t="s">
        <v>315</v>
      </c>
      <c r="O306" s="29"/>
    </row>
    <row r="307" spans="5:15" x14ac:dyDescent="0.15">
      <c r="E307">
        <v>288</v>
      </c>
      <c r="G307">
        <v>10</v>
      </c>
      <c r="K307" s="25" t="s">
        <v>263</v>
      </c>
      <c r="L307" s="25" t="s">
        <v>1</v>
      </c>
      <c r="M307" s="26">
        <v>1</v>
      </c>
      <c r="N307" s="27" t="s">
        <v>38</v>
      </c>
      <c r="O307" s="28">
        <f>+O308+O309+O310</f>
        <v>0</v>
      </c>
    </row>
    <row r="308" spans="5:15" x14ac:dyDescent="0.15">
      <c r="E308">
        <v>289</v>
      </c>
      <c r="G308">
        <v>11</v>
      </c>
      <c r="K308" s="25" t="s">
        <v>237</v>
      </c>
      <c r="L308" s="25" t="s">
        <v>238</v>
      </c>
      <c r="M308" s="26">
        <v>34</v>
      </c>
      <c r="N308" s="27" t="s">
        <v>49</v>
      </c>
      <c r="O308" s="29"/>
    </row>
    <row r="309" spans="5:15" x14ac:dyDescent="0.15">
      <c r="E309">
        <v>290</v>
      </c>
      <c r="G309">
        <v>11</v>
      </c>
      <c r="K309" s="25" t="s">
        <v>242</v>
      </c>
      <c r="L309" s="25" t="s">
        <v>243</v>
      </c>
      <c r="M309" s="26">
        <v>10</v>
      </c>
      <c r="N309" s="27" t="s">
        <v>44</v>
      </c>
      <c r="O309" s="29"/>
    </row>
    <row r="310" spans="5:15" x14ac:dyDescent="0.15">
      <c r="E310">
        <v>291</v>
      </c>
      <c r="G310">
        <v>11</v>
      </c>
      <c r="K310" s="25" t="s">
        <v>250</v>
      </c>
      <c r="L310" s="25" t="s">
        <v>251</v>
      </c>
      <c r="M310" s="26">
        <v>9</v>
      </c>
      <c r="N310" s="27" t="s">
        <v>90</v>
      </c>
      <c r="O310" s="29"/>
    </row>
    <row r="311" spans="5:15" x14ac:dyDescent="0.15">
      <c r="E311">
        <v>292</v>
      </c>
      <c r="G311">
        <v>10</v>
      </c>
      <c r="K311" s="25" t="s">
        <v>317</v>
      </c>
      <c r="L311" s="25" t="s">
        <v>1</v>
      </c>
      <c r="M311" s="26">
        <v>1</v>
      </c>
      <c r="N311" s="27" t="s">
        <v>38</v>
      </c>
      <c r="O311" s="28">
        <f>+O312+O313+O314</f>
        <v>0</v>
      </c>
    </row>
    <row r="312" spans="5:15" x14ac:dyDescent="0.15">
      <c r="E312">
        <v>293</v>
      </c>
      <c r="G312">
        <v>11</v>
      </c>
      <c r="K312" s="25" t="s">
        <v>237</v>
      </c>
      <c r="L312" s="25" t="s">
        <v>239</v>
      </c>
      <c r="M312" s="26">
        <v>34</v>
      </c>
      <c r="N312" s="27" t="s">
        <v>49</v>
      </c>
      <c r="O312" s="29"/>
    </row>
    <row r="313" spans="5:15" x14ac:dyDescent="0.15">
      <c r="E313">
        <v>294</v>
      </c>
      <c r="G313">
        <v>11</v>
      </c>
      <c r="K313" s="25" t="s">
        <v>242</v>
      </c>
      <c r="L313" s="25" t="s">
        <v>243</v>
      </c>
      <c r="M313" s="26">
        <v>10</v>
      </c>
      <c r="N313" s="27" t="s">
        <v>44</v>
      </c>
      <c r="O313" s="29"/>
    </row>
    <row r="314" spans="5:15" x14ac:dyDescent="0.15">
      <c r="E314">
        <v>295</v>
      </c>
      <c r="G314">
        <v>11</v>
      </c>
      <c r="K314" s="25" t="s">
        <v>250</v>
      </c>
      <c r="L314" s="25" t="s">
        <v>252</v>
      </c>
      <c r="M314" s="26">
        <v>9</v>
      </c>
      <c r="N314" s="27" t="s">
        <v>90</v>
      </c>
      <c r="O314" s="29"/>
    </row>
    <row r="315" spans="5:15" x14ac:dyDescent="0.15">
      <c r="E315">
        <v>296</v>
      </c>
      <c r="G315">
        <v>9</v>
      </c>
      <c r="K315" s="25" t="s">
        <v>318</v>
      </c>
      <c r="L315" s="25" t="s">
        <v>1</v>
      </c>
      <c r="M315" s="26">
        <v>1</v>
      </c>
      <c r="N315" s="27" t="s">
        <v>38</v>
      </c>
      <c r="O315" s="28">
        <f>+O316+O319+O321+O323+O326+O329+O331+O333+O335+O341</f>
        <v>0</v>
      </c>
    </row>
    <row r="316" spans="5:15" x14ac:dyDescent="0.15">
      <c r="E316">
        <v>297</v>
      </c>
      <c r="G316">
        <v>10</v>
      </c>
      <c r="K316" s="25" t="s">
        <v>225</v>
      </c>
      <c r="L316" s="25" t="s">
        <v>1</v>
      </c>
      <c r="M316" s="26">
        <v>1</v>
      </c>
      <c r="N316" s="27" t="s">
        <v>38</v>
      </c>
      <c r="O316" s="28">
        <f>+O317+O318</f>
        <v>0</v>
      </c>
    </row>
    <row r="317" spans="5:15" x14ac:dyDescent="0.15">
      <c r="E317">
        <v>298</v>
      </c>
      <c r="G317">
        <v>11</v>
      </c>
      <c r="K317" s="25" t="s">
        <v>226</v>
      </c>
      <c r="L317" s="25" t="s">
        <v>227</v>
      </c>
      <c r="M317" s="26">
        <v>350</v>
      </c>
      <c r="N317" s="27" t="s">
        <v>44</v>
      </c>
      <c r="O317" s="29"/>
    </row>
    <row r="318" spans="5:15" x14ac:dyDescent="0.15">
      <c r="E318">
        <v>299</v>
      </c>
      <c r="G318">
        <v>11</v>
      </c>
      <c r="K318" s="25" t="s">
        <v>229</v>
      </c>
      <c r="L318" s="25" t="s">
        <v>279</v>
      </c>
      <c r="M318" s="26">
        <v>340</v>
      </c>
      <c r="N318" s="27" t="s">
        <v>44</v>
      </c>
      <c r="O318" s="29"/>
    </row>
    <row r="319" spans="5:15" x14ac:dyDescent="0.15">
      <c r="E319">
        <v>300</v>
      </c>
      <c r="G319">
        <v>10</v>
      </c>
      <c r="K319" s="25" t="s">
        <v>280</v>
      </c>
      <c r="L319" s="25" t="s">
        <v>1</v>
      </c>
      <c r="M319" s="26">
        <v>1</v>
      </c>
      <c r="N319" s="27" t="s">
        <v>38</v>
      </c>
      <c r="O319" s="28">
        <f>+O320</f>
        <v>0</v>
      </c>
    </row>
    <row r="320" spans="5:15" x14ac:dyDescent="0.15">
      <c r="E320">
        <v>301</v>
      </c>
      <c r="G320">
        <v>11</v>
      </c>
      <c r="K320" s="25" t="s">
        <v>281</v>
      </c>
      <c r="L320" s="25" t="s">
        <v>282</v>
      </c>
      <c r="M320" s="26">
        <v>56</v>
      </c>
      <c r="N320" s="27" t="s">
        <v>44</v>
      </c>
      <c r="O320" s="29"/>
    </row>
    <row r="321" spans="5:15" x14ac:dyDescent="0.15">
      <c r="E321">
        <v>302</v>
      </c>
      <c r="G321">
        <v>10</v>
      </c>
      <c r="K321" s="25" t="s">
        <v>283</v>
      </c>
      <c r="L321" s="25" t="s">
        <v>1</v>
      </c>
      <c r="M321" s="26">
        <v>1</v>
      </c>
      <c r="N321" s="27" t="s">
        <v>38</v>
      </c>
      <c r="O321" s="28">
        <f>+O322</f>
        <v>0</v>
      </c>
    </row>
    <row r="322" spans="5:15" x14ac:dyDescent="0.15">
      <c r="E322">
        <v>303</v>
      </c>
      <c r="G322">
        <v>11</v>
      </c>
      <c r="K322" s="25" t="s">
        <v>281</v>
      </c>
      <c r="L322" s="25" t="s">
        <v>282</v>
      </c>
      <c r="M322" s="26">
        <v>45</v>
      </c>
      <c r="N322" s="27" t="s">
        <v>44</v>
      </c>
      <c r="O322" s="29"/>
    </row>
    <row r="323" spans="5:15" x14ac:dyDescent="0.15">
      <c r="E323">
        <v>304</v>
      </c>
      <c r="G323">
        <v>10</v>
      </c>
      <c r="K323" s="25" t="s">
        <v>258</v>
      </c>
      <c r="L323" s="25" t="s">
        <v>1</v>
      </c>
      <c r="M323" s="26">
        <v>1</v>
      </c>
      <c r="N323" s="27" t="s">
        <v>38</v>
      </c>
      <c r="O323" s="28">
        <f>+O324+O325</f>
        <v>0</v>
      </c>
    </row>
    <row r="324" spans="5:15" x14ac:dyDescent="0.15">
      <c r="E324">
        <v>305</v>
      </c>
      <c r="G324">
        <v>11</v>
      </c>
      <c r="K324" s="25" t="s">
        <v>259</v>
      </c>
      <c r="L324" s="25" t="s">
        <v>233</v>
      </c>
      <c r="M324" s="26">
        <v>3</v>
      </c>
      <c r="N324" s="27" t="s">
        <v>44</v>
      </c>
      <c r="O324" s="29"/>
    </row>
    <row r="325" spans="5:15" x14ac:dyDescent="0.15">
      <c r="E325">
        <v>306</v>
      </c>
      <c r="G325">
        <v>11</v>
      </c>
      <c r="K325" s="25" t="s">
        <v>306</v>
      </c>
      <c r="L325" s="25" t="s">
        <v>233</v>
      </c>
      <c r="M325" s="26">
        <v>2</v>
      </c>
      <c r="N325" s="27" t="s">
        <v>44</v>
      </c>
      <c r="O325" s="29"/>
    </row>
    <row r="326" spans="5:15" x14ac:dyDescent="0.15">
      <c r="E326">
        <v>307</v>
      </c>
      <c r="G326">
        <v>10</v>
      </c>
      <c r="K326" s="25" t="s">
        <v>231</v>
      </c>
      <c r="L326" s="25" t="s">
        <v>1</v>
      </c>
      <c r="M326" s="26">
        <v>1</v>
      </c>
      <c r="N326" s="27" t="s">
        <v>38</v>
      </c>
      <c r="O326" s="28">
        <f>+O327+O328</f>
        <v>0</v>
      </c>
    </row>
    <row r="327" spans="5:15" x14ac:dyDescent="0.15">
      <c r="E327">
        <v>308</v>
      </c>
      <c r="G327">
        <v>11</v>
      </c>
      <c r="K327" s="25" t="s">
        <v>232</v>
      </c>
      <c r="L327" s="25" t="s">
        <v>233</v>
      </c>
      <c r="M327" s="26">
        <v>5</v>
      </c>
      <c r="N327" s="27" t="s">
        <v>44</v>
      </c>
      <c r="O327" s="29"/>
    </row>
    <row r="328" spans="5:15" x14ac:dyDescent="0.15">
      <c r="E328">
        <v>309</v>
      </c>
      <c r="G328">
        <v>11</v>
      </c>
      <c r="K328" s="25" t="s">
        <v>234</v>
      </c>
      <c r="L328" s="25" t="s">
        <v>233</v>
      </c>
      <c r="M328" s="26">
        <v>4</v>
      </c>
      <c r="N328" s="27" t="s">
        <v>44</v>
      </c>
      <c r="O328" s="29"/>
    </row>
    <row r="329" spans="5:15" x14ac:dyDescent="0.15">
      <c r="E329">
        <v>310</v>
      </c>
      <c r="G329">
        <v>10</v>
      </c>
      <c r="K329" s="25" t="s">
        <v>96</v>
      </c>
      <c r="L329" s="25" t="s">
        <v>1</v>
      </c>
      <c r="M329" s="26">
        <v>1</v>
      </c>
      <c r="N329" s="27" t="s">
        <v>38</v>
      </c>
      <c r="O329" s="28">
        <f>+O330</f>
        <v>0</v>
      </c>
    </row>
    <row r="330" spans="5:15" x14ac:dyDescent="0.15">
      <c r="E330">
        <v>311</v>
      </c>
      <c r="G330">
        <v>11</v>
      </c>
      <c r="K330" s="25" t="s">
        <v>97</v>
      </c>
      <c r="L330" s="25" t="s">
        <v>300</v>
      </c>
      <c r="M330" s="26">
        <v>46</v>
      </c>
      <c r="N330" s="27" t="s">
        <v>49</v>
      </c>
      <c r="O330" s="29"/>
    </row>
    <row r="331" spans="5:15" x14ac:dyDescent="0.15">
      <c r="E331">
        <v>312</v>
      </c>
      <c r="G331">
        <v>10</v>
      </c>
      <c r="K331" s="25" t="s">
        <v>103</v>
      </c>
      <c r="L331" s="25" t="s">
        <v>1</v>
      </c>
      <c r="M331" s="26">
        <v>1</v>
      </c>
      <c r="N331" s="27" t="s">
        <v>38</v>
      </c>
      <c r="O331" s="28">
        <f>+O332</f>
        <v>0</v>
      </c>
    </row>
    <row r="332" spans="5:15" x14ac:dyDescent="0.15">
      <c r="E332">
        <v>313</v>
      </c>
      <c r="G332">
        <v>11</v>
      </c>
      <c r="K332" s="25" t="s">
        <v>235</v>
      </c>
      <c r="L332" s="25" t="s">
        <v>107</v>
      </c>
      <c r="M332" s="26">
        <v>46</v>
      </c>
      <c r="N332" s="27" t="s">
        <v>49</v>
      </c>
      <c r="O332" s="29"/>
    </row>
    <row r="333" spans="5:15" x14ac:dyDescent="0.15">
      <c r="E333">
        <v>314</v>
      </c>
      <c r="G333">
        <v>10</v>
      </c>
      <c r="K333" s="25" t="s">
        <v>307</v>
      </c>
      <c r="L333" s="25" t="s">
        <v>1</v>
      </c>
      <c r="M333" s="26">
        <v>1</v>
      </c>
      <c r="N333" s="27" t="s">
        <v>38</v>
      </c>
      <c r="O333" s="28">
        <f>+O334</f>
        <v>0</v>
      </c>
    </row>
    <row r="334" spans="5:15" x14ac:dyDescent="0.15">
      <c r="E334">
        <v>315</v>
      </c>
      <c r="G334">
        <v>11</v>
      </c>
      <c r="K334" s="25" t="s">
        <v>309</v>
      </c>
      <c r="L334" s="25" t="s">
        <v>289</v>
      </c>
      <c r="M334" s="26">
        <v>52</v>
      </c>
      <c r="N334" s="27" t="s">
        <v>44</v>
      </c>
      <c r="O334" s="29"/>
    </row>
    <row r="335" spans="5:15" x14ac:dyDescent="0.15">
      <c r="E335">
        <v>316</v>
      </c>
      <c r="G335">
        <v>10</v>
      </c>
      <c r="K335" s="25" t="s">
        <v>263</v>
      </c>
      <c r="L335" s="25" t="s">
        <v>1</v>
      </c>
      <c r="M335" s="26">
        <v>1</v>
      </c>
      <c r="N335" s="27" t="s">
        <v>38</v>
      </c>
      <c r="O335" s="28">
        <f>+O336+O337+O338+O339+O340</f>
        <v>0</v>
      </c>
    </row>
    <row r="336" spans="5:15" x14ac:dyDescent="0.15">
      <c r="E336">
        <v>317</v>
      </c>
      <c r="G336">
        <v>11</v>
      </c>
      <c r="K336" s="25" t="s">
        <v>237</v>
      </c>
      <c r="L336" s="25" t="s">
        <v>238</v>
      </c>
      <c r="M336" s="26">
        <v>52</v>
      </c>
      <c r="N336" s="27" t="s">
        <v>49</v>
      </c>
      <c r="O336" s="29"/>
    </row>
    <row r="337" spans="5:15" x14ac:dyDescent="0.15">
      <c r="E337">
        <v>318</v>
      </c>
      <c r="G337">
        <v>11</v>
      </c>
      <c r="K337" s="25" t="s">
        <v>242</v>
      </c>
      <c r="L337" s="25" t="s">
        <v>243</v>
      </c>
      <c r="M337" s="26">
        <v>17</v>
      </c>
      <c r="N337" s="27" t="s">
        <v>44</v>
      </c>
      <c r="O337" s="29"/>
    </row>
    <row r="338" spans="5:15" x14ac:dyDescent="0.15">
      <c r="E338">
        <v>319</v>
      </c>
      <c r="G338">
        <v>11</v>
      </c>
      <c r="K338" s="25" t="s">
        <v>244</v>
      </c>
      <c r="L338" s="25" t="s">
        <v>245</v>
      </c>
      <c r="M338" s="26">
        <v>21</v>
      </c>
      <c r="N338" s="27" t="s">
        <v>90</v>
      </c>
      <c r="O338" s="29"/>
    </row>
    <row r="339" spans="5:15" x14ac:dyDescent="0.15">
      <c r="E339">
        <v>320</v>
      </c>
      <c r="G339">
        <v>11</v>
      </c>
      <c r="K339" s="25" t="s">
        <v>250</v>
      </c>
      <c r="L339" s="25" t="s">
        <v>251</v>
      </c>
      <c r="M339" s="26">
        <v>22</v>
      </c>
      <c r="N339" s="27" t="s">
        <v>90</v>
      </c>
      <c r="O339" s="29"/>
    </row>
    <row r="340" spans="5:15" x14ac:dyDescent="0.15">
      <c r="E340">
        <v>321</v>
      </c>
      <c r="G340">
        <v>11</v>
      </c>
      <c r="K340" s="25" t="s">
        <v>255</v>
      </c>
      <c r="L340" s="25" t="s">
        <v>1</v>
      </c>
      <c r="M340" s="26">
        <v>0.5</v>
      </c>
      <c r="N340" s="27" t="s">
        <v>44</v>
      </c>
      <c r="O340" s="29"/>
    </row>
    <row r="341" spans="5:15" x14ac:dyDescent="0.15">
      <c r="E341">
        <v>322</v>
      </c>
      <c r="G341">
        <v>10</v>
      </c>
      <c r="K341" s="25" t="s">
        <v>317</v>
      </c>
      <c r="L341" s="25" t="s">
        <v>1</v>
      </c>
      <c r="M341" s="26">
        <v>1</v>
      </c>
      <c r="N341" s="27" t="s">
        <v>38</v>
      </c>
      <c r="O341" s="28">
        <f>+O342+O343+O344+O345+O346+O347+O348+O349</f>
        <v>0</v>
      </c>
    </row>
    <row r="342" spans="5:15" x14ac:dyDescent="0.15">
      <c r="E342">
        <v>323</v>
      </c>
      <c r="G342">
        <v>11</v>
      </c>
      <c r="K342" s="25" t="s">
        <v>237</v>
      </c>
      <c r="L342" s="25" t="s">
        <v>238</v>
      </c>
      <c r="M342" s="26">
        <v>28</v>
      </c>
      <c r="N342" s="27" t="s">
        <v>49</v>
      </c>
      <c r="O342" s="29"/>
    </row>
    <row r="343" spans="5:15" x14ac:dyDescent="0.15">
      <c r="E343">
        <v>324</v>
      </c>
      <c r="G343">
        <v>11</v>
      </c>
      <c r="K343" s="25" t="s">
        <v>237</v>
      </c>
      <c r="L343" s="25" t="s">
        <v>239</v>
      </c>
      <c r="M343" s="26">
        <v>24</v>
      </c>
      <c r="N343" s="27" t="s">
        <v>49</v>
      </c>
      <c r="O343" s="29"/>
    </row>
    <row r="344" spans="5:15" x14ac:dyDescent="0.15">
      <c r="E344">
        <v>325</v>
      </c>
      <c r="G344">
        <v>11</v>
      </c>
      <c r="K344" s="25" t="s">
        <v>242</v>
      </c>
      <c r="L344" s="25" t="s">
        <v>243</v>
      </c>
      <c r="M344" s="26">
        <v>17</v>
      </c>
      <c r="N344" s="27" t="s">
        <v>44</v>
      </c>
      <c r="O344" s="29"/>
    </row>
    <row r="345" spans="5:15" x14ac:dyDescent="0.15">
      <c r="E345">
        <v>326</v>
      </c>
      <c r="G345">
        <v>11</v>
      </c>
      <c r="K345" s="25" t="s">
        <v>244</v>
      </c>
      <c r="L345" s="25" t="s">
        <v>245</v>
      </c>
      <c r="M345" s="26">
        <v>12</v>
      </c>
      <c r="N345" s="27" t="s">
        <v>90</v>
      </c>
      <c r="O345" s="29"/>
    </row>
    <row r="346" spans="5:15" x14ac:dyDescent="0.15">
      <c r="E346">
        <v>327</v>
      </c>
      <c r="G346">
        <v>11</v>
      </c>
      <c r="K346" s="25" t="s">
        <v>244</v>
      </c>
      <c r="L346" s="25" t="s">
        <v>246</v>
      </c>
      <c r="M346" s="26">
        <v>9</v>
      </c>
      <c r="N346" s="27" t="s">
        <v>90</v>
      </c>
      <c r="O346" s="29"/>
    </row>
    <row r="347" spans="5:15" x14ac:dyDescent="0.15">
      <c r="E347">
        <v>328</v>
      </c>
      <c r="G347">
        <v>11</v>
      </c>
      <c r="K347" s="25" t="s">
        <v>250</v>
      </c>
      <c r="L347" s="25" t="s">
        <v>251</v>
      </c>
      <c r="M347" s="26">
        <v>12</v>
      </c>
      <c r="N347" s="27" t="s">
        <v>90</v>
      </c>
      <c r="O347" s="29"/>
    </row>
    <row r="348" spans="5:15" x14ac:dyDescent="0.15">
      <c r="E348">
        <v>329</v>
      </c>
      <c r="G348">
        <v>11</v>
      </c>
      <c r="K348" s="25" t="s">
        <v>250</v>
      </c>
      <c r="L348" s="25" t="s">
        <v>252</v>
      </c>
      <c r="M348" s="26">
        <v>9</v>
      </c>
      <c r="N348" s="27" t="s">
        <v>90</v>
      </c>
      <c r="O348" s="29"/>
    </row>
    <row r="349" spans="5:15" x14ac:dyDescent="0.15">
      <c r="E349">
        <v>330</v>
      </c>
      <c r="G349">
        <v>11</v>
      </c>
      <c r="K349" s="25" t="s">
        <v>255</v>
      </c>
      <c r="L349" s="25" t="s">
        <v>1</v>
      </c>
      <c r="M349" s="26">
        <v>0.5</v>
      </c>
      <c r="N349" s="27" t="s">
        <v>44</v>
      </c>
      <c r="O349" s="29"/>
    </row>
    <row r="350" spans="5:15" x14ac:dyDescent="0.15">
      <c r="E350">
        <v>331</v>
      </c>
      <c r="G350">
        <v>9</v>
      </c>
      <c r="K350" s="25" t="s">
        <v>319</v>
      </c>
      <c r="L350" s="25" t="s">
        <v>1</v>
      </c>
      <c r="M350" s="26">
        <v>1</v>
      </c>
      <c r="N350" s="27" t="s">
        <v>38</v>
      </c>
      <c r="O350" s="28">
        <f>+O351+O353+O355+O358+O361+O364+O367+O369</f>
        <v>0</v>
      </c>
    </row>
    <row r="351" spans="5:15" x14ac:dyDescent="0.15">
      <c r="E351">
        <v>332</v>
      </c>
      <c r="G351">
        <v>10</v>
      </c>
      <c r="K351" s="25" t="s">
        <v>225</v>
      </c>
      <c r="L351" s="25" t="s">
        <v>1</v>
      </c>
      <c r="M351" s="26">
        <v>1</v>
      </c>
      <c r="N351" s="27" t="s">
        <v>38</v>
      </c>
      <c r="O351" s="28">
        <f>+O352</f>
        <v>0</v>
      </c>
    </row>
    <row r="352" spans="5:15" x14ac:dyDescent="0.15">
      <c r="E352">
        <v>333</v>
      </c>
      <c r="G352">
        <v>11</v>
      </c>
      <c r="K352" s="25" t="s">
        <v>226</v>
      </c>
      <c r="L352" s="25" t="s">
        <v>227</v>
      </c>
      <c r="M352" s="26">
        <v>95</v>
      </c>
      <c r="N352" s="27" t="s">
        <v>44</v>
      </c>
      <c r="O352" s="29"/>
    </row>
    <row r="353" spans="5:15" x14ac:dyDescent="0.15">
      <c r="E353">
        <v>334</v>
      </c>
      <c r="G353">
        <v>10</v>
      </c>
      <c r="K353" s="25" t="s">
        <v>280</v>
      </c>
      <c r="L353" s="25" t="s">
        <v>1</v>
      </c>
      <c r="M353" s="26">
        <v>1</v>
      </c>
      <c r="N353" s="27" t="s">
        <v>38</v>
      </c>
      <c r="O353" s="28">
        <f>+O354</f>
        <v>0</v>
      </c>
    </row>
    <row r="354" spans="5:15" x14ac:dyDescent="0.15">
      <c r="E354">
        <v>335</v>
      </c>
      <c r="G354">
        <v>11</v>
      </c>
      <c r="K354" s="25" t="s">
        <v>226</v>
      </c>
      <c r="L354" s="25" t="s">
        <v>320</v>
      </c>
      <c r="M354" s="26">
        <v>20</v>
      </c>
      <c r="N354" s="27" t="s">
        <v>44</v>
      </c>
      <c r="O354" s="29"/>
    </row>
    <row r="355" spans="5:15" x14ac:dyDescent="0.15">
      <c r="E355">
        <v>336</v>
      </c>
      <c r="G355">
        <v>10</v>
      </c>
      <c r="K355" s="25" t="s">
        <v>283</v>
      </c>
      <c r="L355" s="25" t="s">
        <v>1</v>
      </c>
      <c r="M355" s="26">
        <v>1</v>
      </c>
      <c r="N355" s="27" t="s">
        <v>38</v>
      </c>
      <c r="O355" s="28">
        <f>+O356+O357</f>
        <v>0</v>
      </c>
    </row>
    <row r="356" spans="5:15" x14ac:dyDescent="0.15">
      <c r="E356">
        <v>337</v>
      </c>
      <c r="G356">
        <v>11</v>
      </c>
      <c r="K356" s="25" t="s">
        <v>226</v>
      </c>
      <c r="L356" s="25" t="s">
        <v>320</v>
      </c>
      <c r="M356" s="26">
        <v>39</v>
      </c>
      <c r="N356" s="27" t="s">
        <v>44</v>
      </c>
      <c r="O356" s="29"/>
    </row>
    <row r="357" spans="5:15" x14ac:dyDescent="0.15">
      <c r="E357">
        <v>338</v>
      </c>
      <c r="G357">
        <v>11</v>
      </c>
      <c r="K357" s="25" t="s">
        <v>229</v>
      </c>
      <c r="L357" s="25" t="s">
        <v>279</v>
      </c>
      <c r="M357" s="26">
        <v>29</v>
      </c>
      <c r="N357" s="27" t="s">
        <v>44</v>
      </c>
      <c r="O357" s="29"/>
    </row>
    <row r="358" spans="5:15" x14ac:dyDescent="0.15">
      <c r="E358">
        <v>339</v>
      </c>
      <c r="G358">
        <v>10</v>
      </c>
      <c r="K358" s="25" t="s">
        <v>258</v>
      </c>
      <c r="L358" s="25" t="s">
        <v>1</v>
      </c>
      <c r="M358" s="26">
        <v>1</v>
      </c>
      <c r="N358" s="27" t="s">
        <v>38</v>
      </c>
      <c r="O358" s="28">
        <f>+O359+O360</f>
        <v>0</v>
      </c>
    </row>
    <row r="359" spans="5:15" x14ac:dyDescent="0.15">
      <c r="E359">
        <v>340</v>
      </c>
      <c r="G359">
        <v>11</v>
      </c>
      <c r="K359" s="25" t="s">
        <v>259</v>
      </c>
      <c r="L359" s="25" t="s">
        <v>233</v>
      </c>
      <c r="M359" s="26">
        <v>100</v>
      </c>
      <c r="N359" s="27" t="s">
        <v>44</v>
      </c>
      <c r="O359" s="29"/>
    </row>
    <row r="360" spans="5:15" x14ac:dyDescent="0.15">
      <c r="E360">
        <v>341</v>
      </c>
      <c r="G360">
        <v>11</v>
      </c>
      <c r="K360" s="25" t="s">
        <v>306</v>
      </c>
      <c r="L360" s="25" t="s">
        <v>233</v>
      </c>
      <c r="M360" s="26">
        <v>91</v>
      </c>
      <c r="N360" s="27" t="s">
        <v>44</v>
      </c>
      <c r="O360" s="29"/>
    </row>
    <row r="361" spans="5:15" x14ac:dyDescent="0.15">
      <c r="E361">
        <v>342</v>
      </c>
      <c r="G361">
        <v>10</v>
      </c>
      <c r="K361" s="25" t="s">
        <v>231</v>
      </c>
      <c r="L361" s="25" t="s">
        <v>1</v>
      </c>
      <c r="M361" s="26">
        <v>1</v>
      </c>
      <c r="N361" s="27" t="s">
        <v>38</v>
      </c>
      <c r="O361" s="28">
        <f>+O362+O363</f>
        <v>0</v>
      </c>
    </row>
    <row r="362" spans="5:15" x14ac:dyDescent="0.15">
      <c r="E362">
        <v>343</v>
      </c>
      <c r="G362">
        <v>11</v>
      </c>
      <c r="K362" s="25" t="s">
        <v>232</v>
      </c>
      <c r="L362" s="25" t="s">
        <v>233</v>
      </c>
      <c r="M362" s="26">
        <v>25</v>
      </c>
      <c r="N362" s="27" t="s">
        <v>44</v>
      </c>
      <c r="O362" s="29"/>
    </row>
    <row r="363" spans="5:15" x14ac:dyDescent="0.15">
      <c r="E363">
        <v>344</v>
      </c>
      <c r="G363">
        <v>11</v>
      </c>
      <c r="K363" s="25" t="s">
        <v>234</v>
      </c>
      <c r="L363" s="25" t="s">
        <v>233</v>
      </c>
      <c r="M363" s="26">
        <v>23</v>
      </c>
      <c r="N363" s="27" t="s">
        <v>44</v>
      </c>
      <c r="O363" s="29"/>
    </row>
    <row r="364" spans="5:15" x14ac:dyDescent="0.15">
      <c r="E364">
        <v>345</v>
      </c>
      <c r="G364">
        <v>10</v>
      </c>
      <c r="K364" s="25" t="s">
        <v>96</v>
      </c>
      <c r="L364" s="25" t="s">
        <v>1</v>
      </c>
      <c r="M364" s="26">
        <v>1</v>
      </c>
      <c r="N364" s="27" t="s">
        <v>38</v>
      </c>
      <c r="O364" s="28">
        <f>+O365+O366</f>
        <v>0</v>
      </c>
    </row>
    <row r="365" spans="5:15" x14ac:dyDescent="0.15">
      <c r="E365">
        <v>346</v>
      </c>
      <c r="G365">
        <v>11</v>
      </c>
      <c r="K365" s="25" t="s">
        <v>97</v>
      </c>
      <c r="L365" s="25" t="s">
        <v>300</v>
      </c>
      <c r="M365" s="26">
        <v>120</v>
      </c>
      <c r="N365" s="27" t="s">
        <v>49</v>
      </c>
      <c r="O365" s="29"/>
    </row>
    <row r="366" spans="5:15" x14ac:dyDescent="0.15">
      <c r="E366">
        <v>347</v>
      </c>
      <c r="G366">
        <v>11</v>
      </c>
      <c r="K366" s="25" t="s">
        <v>97</v>
      </c>
      <c r="L366" s="25" t="s">
        <v>321</v>
      </c>
      <c r="M366" s="26">
        <v>75</v>
      </c>
      <c r="N366" s="27" t="s">
        <v>49</v>
      </c>
      <c r="O366" s="29"/>
    </row>
    <row r="367" spans="5:15" x14ac:dyDescent="0.15">
      <c r="E367">
        <v>348</v>
      </c>
      <c r="G367">
        <v>10</v>
      </c>
      <c r="K367" s="25" t="s">
        <v>103</v>
      </c>
      <c r="L367" s="25" t="s">
        <v>1</v>
      </c>
      <c r="M367" s="26">
        <v>1</v>
      </c>
      <c r="N367" s="27" t="s">
        <v>38</v>
      </c>
      <c r="O367" s="28">
        <f>+O368</f>
        <v>0</v>
      </c>
    </row>
    <row r="368" spans="5:15" x14ac:dyDescent="0.15">
      <c r="E368">
        <v>349</v>
      </c>
      <c r="G368">
        <v>11</v>
      </c>
      <c r="K368" s="25" t="s">
        <v>104</v>
      </c>
      <c r="L368" s="25" t="s">
        <v>1</v>
      </c>
      <c r="M368" s="26">
        <v>190</v>
      </c>
      <c r="N368" s="27" t="s">
        <v>49</v>
      </c>
      <c r="O368" s="29"/>
    </row>
    <row r="369" spans="5:15" x14ac:dyDescent="0.15">
      <c r="E369">
        <v>350</v>
      </c>
      <c r="G369">
        <v>10</v>
      </c>
      <c r="K369" s="25" t="s">
        <v>322</v>
      </c>
      <c r="L369" s="25" t="s">
        <v>1</v>
      </c>
      <c r="M369" s="26">
        <v>1</v>
      </c>
      <c r="N369" s="27" t="s">
        <v>38</v>
      </c>
      <c r="O369" s="28">
        <f>+O370+O371</f>
        <v>0</v>
      </c>
    </row>
    <row r="370" spans="5:15" x14ac:dyDescent="0.15">
      <c r="E370">
        <v>351</v>
      </c>
      <c r="G370">
        <v>11</v>
      </c>
      <c r="K370" s="25" t="s">
        <v>323</v>
      </c>
      <c r="L370" s="25" t="s">
        <v>324</v>
      </c>
      <c r="M370" s="26">
        <v>100</v>
      </c>
      <c r="N370" s="27" t="s">
        <v>90</v>
      </c>
      <c r="O370" s="29"/>
    </row>
    <row r="371" spans="5:15" x14ac:dyDescent="0.15">
      <c r="E371">
        <v>352</v>
      </c>
      <c r="G371">
        <v>11</v>
      </c>
      <c r="K371" s="25" t="s">
        <v>325</v>
      </c>
      <c r="L371" s="25" t="s">
        <v>324</v>
      </c>
      <c r="M371" s="26">
        <v>30</v>
      </c>
      <c r="N371" s="27" t="s">
        <v>90</v>
      </c>
      <c r="O371" s="29"/>
    </row>
    <row r="372" spans="5:15" x14ac:dyDescent="0.15">
      <c r="E372">
        <v>353</v>
      </c>
      <c r="F372">
        <v>169</v>
      </c>
      <c r="G372">
        <v>4</v>
      </c>
      <c r="K372" s="25" t="s">
        <v>326</v>
      </c>
      <c r="L372" s="25" t="s">
        <v>1</v>
      </c>
      <c r="M372" s="26">
        <v>1</v>
      </c>
      <c r="N372" s="27" t="s">
        <v>38</v>
      </c>
      <c r="O372" s="28">
        <f>+O373+O402+O412</f>
        <v>0</v>
      </c>
    </row>
    <row r="373" spans="5:15" x14ac:dyDescent="0.15">
      <c r="E373">
        <v>354</v>
      </c>
      <c r="G373">
        <v>9</v>
      </c>
      <c r="K373" s="25" t="s">
        <v>327</v>
      </c>
      <c r="L373" s="25" t="s">
        <v>328</v>
      </c>
      <c r="M373" s="26">
        <v>1</v>
      </c>
      <c r="N373" s="27" t="s">
        <v>38</v>
      </c>
      <c r="O373" s="28">
        <f>+O374+O389+O393</f>
        <v>0</v>
      </c>
    </row>
    <row r="374" spans="5:15" x14ac:dyDescent="0.15">
      <c r="E374">
        <v>355</v>
      </c>
      <c r="G374">
        <v>10</v>
      </c>
      <c r="K374" s="25" t="s">
        <v>329</v>
      </c>
      <c r="L374" s="25" t="s">
        <v>330</v>
      </c>
      <c r="M374" s="26">
        <v>1</v>
      </c>
      <c r="N374" s="27" t="s">
        <v>38</v>
      </c>
      <c r="O374" s="28">
        <f>+O375+O376+O377+O378+O379+O380+O381+O382+O383+O384+O385+O386+O387+O388</f>
        <v>0</v>
      </c>
    </row>
    <row r="375" spans="5:15" x14ac:dyDescent="0.15">
      <c r="E375">
        <v>356</v>
      </c>
      <c r="G375">
        <v>11</v>
      </c>
      <c r="K375" s="25" t="s">
        <v>226</v>
      </c>
      <c r="L375" s="25" t="s">
        <v>331</v>
      </c>
      <c r="M375" s="26">
        <v>140</v>
      </c>
      <c r="N375" s="27" t="s">
        <v>44</v>
      </c>
      <c r="O375" s="29"/>
    </row>
    <row r="376" spans="5:15" x14ac:dyDescent="0.15">
      <c r="E376">
        <v>357</v>
      </c>
      <c r="G376">
        <v>11</v>
      </c>
      <c r="K376" s="25" t="s">
        <v>332</v>
      </c>
      <c r="L376" s="25" t="s">
        <v>64</v>
      </c>
      <c r="M376" s="26">
        <v>110</v>
      </c>
      <c r="N376" s="27" t="s">
        <v>44</v>
      </c>
      <c r="O376" s="29"/>
    </row>
    <row r="377" spans="5:15" x14ac:dyDescent="0.15">
      <c r="E377">
        <v>358</v>
      </c>
      <c r="G377">
        <v>11</v>
      </c>
      <c r="K377" s="25" t="s">
        <v>234</v>
      </c>
      <c r="L377" s="25" t="s">
        <v>64</v>
      </c>
      <c r="M377" s="26">
        <v>99</v>
      </c>
      <c r="N377" s="27" t="s">
        <v>44</v>
      </c>
      <c r="O377" s="29"/>
    </row>
    <row r="378" spans="5:15" x14ac:dyDescent="0.15">
      <c r="E378">
        <v>359</v>
      </c>
      <c r="G378">
        <v>11</v>
      </c>
      <c r="K378" s="25" t="s">
        <v>333</v>
      </c>
      <c r="L378" s="25" t="s">
        <v>334</v>
      </c>
      <c r="M378" s="26">
        <v>1.7</v>
      </c>
      <c r="N378" s="27" t="s">
        <v>49</v>
      </c>
      <c r="O378" s="29"/>
    </row>
    <row r="379" spans="5:15" x14ac:dyDescent="0.15">
      <c r="E379">
        <v>360</v>
      </c>
      <c r="G379">
        <v>11</v>
      </c>
      <c r="K379" s="25" t="s">
        <v>335</v>
      </c>
      <c r="L379" s="25" t="s">
        <v>289</v>
      </c>
      <c r="M379" s="26">
        <v>1.4</v>
      </c>
      <c r="N379" s="27" t="s">
        <v>44</v>
      </c>
      <c r="O379" s="29"/>
    </row>
    <row r="380" spans="5:15" x14ac:dyDescent="0.15">
      <c r="E380">
        <v>361</v>
      </c>
      <c r="G380">
        <v>11</v>
      </c>
      <c r="K380" s="25" t="s">
        <v>336</v>
      </c>
      <c r="L380" s="25" t="s">
        <v>337</v>
      </c>
      <c r="M380" s="26">
        <v>19.100000000000001</v>
      </c>
      <c r="N380" s="27" t="s">
        <v>90</v>
      </c>
      <c r="O380" s="29"/>
    </row>
    <row r="381" spans="5:15" x14ac:dyDescent="0.15">
      <c r="E381">
        <v>362</v>
      </c>
      <c r="G381">
        <v>11</v>
      </c>
      <c r="K381" s="25" t="s">
        <v>338</v>
      </c>
      <c r="L381" s="25" t="s">
        <v>1</v>
      </c>
      <c r="M381" s="26">
        <v>532</v>
      </c>
      <c r="N381" s="27" t="s">
        <v>158</v>
      </c>
      <c r="O381" s="29"/>
    </row>
    <row r="382" spans="5:15" x14ac:dyDescent="0.15">
      <c r="E382">
        <v>363</v>
      </c>
      <c r="G382">
        <v>11</v>
      </c>
      <c r="K382" s="25" t="s">
        <v>339</v>
      </c>
      <c r="L382" s="25" t="s">
        <v>340</v>
      </c>
      <c r="M382" s="26">
        <v>7.53</v>
      </c>
      <c r="N382" s="27" t="s">
        <v>315</v>
      </c>
      <c r="O382" s="29"/>
    </row>
    <row r="383" spans="5:15" x14ac:dyDescent="0.15">
      <c r="E383">
        <v>364</v>
      </c>
      <c r="G383">
        <v>11</v>
      </c>
      <c r="K383" s="25" t="s">
        <v>341</v>
      </c>
      <c r="L383" s="25" t="s">
        <v>342</v>
      </c>
      <c r="M383" s="26">
        <v>10</v>
      </c>
      <c r="N383" s="27" t="s">
        <v>343</v>
      </c>
      <c r="O383" s="29"/>
    </row>
    <row r="384" spans="5:15" x14ac:dyDescent="0.15">
      <c r="E384">
        <v>365</v>
      </c>
      <c r="G384">
        <v>11</v>
      </c>
      <c r="K384" s="25" t="s">
        <v>344</v>
      </c>
      <c r="L384" s="25" t="s">
        <v>345</v>
      </c>
      <c r="M384" s="26">
        <v>68.7</v>
      </c>
      <c r="N384" s="27" t="s">
        <v>90</v>
      </c>
      <c r="O384" s="29"/>
    </row>
    <row r="385" spans="5:15" x14ac:dyDescent="0.15">
      <c r="E385">
        <v>366</v>
      </c>
      <c r="G385">
        <v>11</v>
      </c>
      <c r="K385" s="25" t="s">
        <v>346</v>
      </c>
      <c r="L385" s="25" t="s">
        <v>347</v>
      </c>
      <c r="M385" s="26">
        <v>31</v>
      </c>
      <c r="N385" s="27" t="s">
        <v>44</v>
      </c>
      <c r="O385" s="29"/>
    </row>
    <row r="386" spans="5:15" x14ac:dyDescent="0.15">
      <c r="E386">
        <v>367</v>
      </c>
      <c r="G386">
        <v>11</v>
      </c>
      <c r="K386" s="25" t="s">
        <v>348</v>
      </c>
      <c r="L386" s="25" t="s">
        <v>347</v>
      </c>
      <c r="M386" s="26">
        <v>140</v>
      </c>
      <c r="N386" s="27" t="s">
        <v>44</v>
      </c>
      <c r="O386" s="29"/>
    </row>
    <row r="387" spans="5:15" x14ac:dyDescent="0.15">
      <c r="E387">
        <v>368</v>
      </c>
      <c r="G387">
        <v>11</v>
      </c>
      <c r="K387" s="25" t="s">
        <v>349</v>
      </c>
      <c r="L387" s="25" t="s">
        <v>350</v>
      </c>
      <c r="M387" s="26">
        <v>1.3</v>
      </c>
      <c r="N387" s="27" t="s">
        <v>90</v>
      </c>
      <c r="O387" s="29"/>
    </row>
    <row r="388" spans="5:15" x14ac:dyDescent="0.15">
      <c r="E388">
        <v>369</v>
      </c>
      <c r="G388">
        <v>11</v>
      </c>
      <c r="K388" s="25" t="s">
        <v>351</v>
      </c>
      <c r="L388" s="25" t="s">
        <v>352</v>
      </c>
      <c r="M388" s="26">
        <v>9.1</v>
      </c>
      <c r="N388" s="27" t="s">
        <v>90</v>
      </c>
      <c r="O388" s="29"/>
    </row>
    <row r="389" spans="5:15" x14ac:dyDescent="0.15">
      <c r="E389">
        <v>370</v>
      </c>
      <c r="G389">
        <v>10</v>
      </c>
      <c r="K389" s="25" t="s">
        <v>353</v>
      </c>
      <c r="L389" s="25" t="s">
        <v>1</v>
      </c>
      <c r="M389" s="26">
        <v>1</v>
      </c>
      <c r="N389" s="27" t="s">
        <v>38</v>
      </c>
      <c r="O389" s="28">
        <f>+O390+O391+O392</f>
        <v>0</v>
      </c>
    </row>
    <row r="390" spans="5:15" x14ac:dyDescent="0.15">
      <c r="E390">
        <v>371</v>
      </c>
      <c r="G390">
        <v>11</v>
      </c>
      <c r="K390" s="25" t="s">
        <v>354</v>
      </c>
      <c r="L390" s="25" t="s">
        <v>355</v>
      </c>
      <c r="M390" s="26">
        <v>88</v>
      </c>
      <c r="N390" s="27" t="s">
        <v>92</v>
      </c>
      <c r="O390" s="29"/>
    </row>
    <row r="391" spans="5:15" x14ac:dyDescent="0.15">
      <c r="E391">
        <v>372</v>
      </c>
      <c r="G391">
        <v>11</v>
      </c>
      <c r="K391" s="25" t="s">
        <v>356</v>
      </c>
      <c r="L391" s="25" t="s">
        <v>357</v>
      </c>
      <c r="M391" s="26">
        <v>10.5</v>
      </c>
      <c r="N391" s="27" t="s">
        <v>44</v>
      </c>
      <c r="O391" s="29"/>
    </row>
    <row r="392" spans="5:15" x14ac:dyDescent="0.15">
      <c r="E392">
        <v>373</v>
      </c>
      <c r="G392">
        <v>11</v>
      </c>
      <c r="K392" s="25" t="s">
        <v>358</v>
      </c>
      <c r="L392" s="25" t="s">
        <v>359</v>
      </c>
      <c r="M392" s="26">
        <v>301</v>
      </c>
      <c r="N392" s="27" t="s">
        <v>44</v>
      </c>
      <c r="O392" s="29"/>
    </row>
    <row r="393" spans="5:15" x14ac:dyDescent="0.15">
      <c r="E393">
        <v>374</v>
      </c>
      <c r="G393">
        <v>10</v>
      </c>
      <c r="K393" s="25" t="s">
        <v>360</v>
      </c>
      <c r="L393" s="25" t="s">
        <v>361</v>
      </c>
      <c r="M393" s="26">
        <v>1</v>
      </c>
      <c r="N393" s="27" t="s">
        <v>38</v>
      </c>
      <c r="O393" s="28">
        <f>+O394+O395+O396+O397+O398+O399+O400+O401</f>
        <v>0</v>
      </c>
    </row>
    <row r="394" spans="5:15" x14ac:dyDescent="0.15">
      <c r="E394">
        <v>375</v>
      </c>
      <c r="G394">
        <v>11</v>
      </c>
      <c r="K394" s="25" t="s">
        <v>226</v>
      </c>
      <c r="L394" s="25" t="s">
        <v>331</v>
      </c>
      <c r="M394" s="26">
        <v>790</v>
      </c>
      <c r="N394" s="27" t="s">
        <v>44</v>
      </c>
      <c r="O394" s="29"/>
    </row>
    <row r="395" spans="5:15" x14ac:dyDescent="0.15">
      <c r="E395">
        <v>376</v>
      </c>
      <c r="G395">
        <v>11</v>
      </c>
      <c r="K395" s="25" t="s">
        <v>362</v>
      </c>
      <c r="L395" s="25" t="s">
        <v>363</v>
      </c>
      <c r="M395" s="26">
        <v>73</v>
      </c>
      <c r="N395" s="27" t="s">
        <v>44</v>
      </c>
      <c r="O395" s="29"/>
    </row>
    <row r="396" spans="5:15" x14ac:dyDescent="0.15">
      <c r="E396">
        <v>377</v>
      </c>
      <c r="G396">
        <v>11</v>
      </c>
      <c r="K396" s="25" t="s">
        <v>364</v>
      </c>
      <c r="L396" s="25" t="s">
        <v>363</v>
      </c>
      <c r="M396" s="26">
        <v>317</v>
      </c>
      <c r="N396" s="27" t="s">
        <v>44</v>
      </c>
      <c r="O396" s="29"/>
    </row>
    <row r="397" spans="5:15" x14ac:dyDescent="0.15">
      <c r="E397">
        <v>378</v>
      </c>
      <c r="G397">
        <v>11</v>
      </c>
      <c r="K397" s="25" t="s">
        <v>365</v>
      </c>
      <c r="L397" s="25" t="s">
        <v>363</v>
      </c>
      <c r="M397" s="26">
        <v>171</v>
      </c>
      <c r="N397" s="27" t="s">
        <v>44</v>
      </c>
      <c r="O397" s="29"/>
    </row>
    <row r="398" spans="5:15" x14ac:dyDescent="0.15">
      <c r="E398">
        <v>379</v>
      </c>
      <c r="G398">
        <v>11</v>
      </c>
      <c r="K398" s="25" t="s">
        <v>133</v>
      </c>
      <c r="L398" s="25" t="s">
        <v>366</v>
      </c>
      <c r="M398" s="26">
        <v>27.6</v>
      </c>
      <c r="N398" s="27" t="s">
        <v>90</v>
      </c>
      <c r="O398" s="29"/>
    </row>
    <row r="399" spans="5:15" x14ac:dyDescent="0.15">
      <c r="E399">
        <v>380</v>
      </c>
      <c r="G399">
        <v>11</v>
      </c>
      <c r="K399" s="25" t="s">
        <v>133</v>
      </c>
      <c r="L399" s="25" t="s">
        <v>367</v>
      </c>
      <c r="M399" s="26">
        <v>8.4</v>
      </c>
      <c r="N399" s="27" t="s">
        <v>90</v>
      </c>
      <c r="O399" s="29"/>
    </row>
    <row r="400" spans="5:15" x14ac:dyDescent="0.15">
      <c r="E400">
        <v>381</v>
      </c>
      <c r="G400">
        <v>11</v>
      </c>
      <c r="K400" s="25" t="s">
        <v>133</v>
      </c>
      <c r="L400" s="25" t="s">
        <v>368</v>
      </c>
      <c r="M400" s="26">
        <v>7.2</v>
      </c>
      <c r="N400" s="27" t="s">
        <v>90</v>
      </c>
      <c r="O400" s="29"/>
    </row>
    <row r="401" spans="5:15" x14ac:dyDescent="0.15">
      <c r="E401">
        <v>382</v>
      </c>
      <c r="G401">
        <v>11</v>
      </c>
      <c r="K401" s="25" t="s">
        <v>133</v>
      </c>
      <c r="L401" s="25" t="s">
        <v>369</v>
      </c>
      <c r="M401" s="26">
        <v>8.5</v>
      </c>
      <c r="N401" s="27" t="s">
        <v>90</v>
      </c>
      <c r="O401" s="29"/>
    </row>
    <row r="402" spans="5:15" x14ac:dyDescent="0.15">
      <c r="E402">
        <v>383</v>
      </c>
      <c r="G402">
        <v>9</v>
      </c>
      <c r="K402" s="25" t="s">
        <v>370</v>
      </c>
      <c r="L402" s="25" t="s">
        <v>1</v>
      </c>
      <c r="M402" s="26">
        <v>1</v>
      </c>
      <c r="N402" s="27" t="s">
        <v>38</v>
      </c>
      <c r="O402" s="28">
        <f>+O403</f>
        <v>0</v>
      </c>
    </row>
    <row r="403" spans="5:15" x14ac:dyDescent="0.15">
      <c r="E403">
        <v>384</v>
      </c>
      <c r="G403">
        <v>10</v>
      </c>
      <c r="K403" s="25" t="s">
        <v>371</v>
      </c>
      <c r="L403" s="25" t="s">
        <v>1</v>
      </c>
      <c r="M403" s="26">
        <v>1</v>
      </c>
      <c r="N403" s="27" t="s">
        <v>38</v>
      </c>
      <c r="O403" s="28">
        <f>+O404+O405+O406+O407+O408+O409+O410+O411</f>
        <v>0</v>
      </c>
    </row>
    <row r="404" spans="5:15" x14ac:dyDescent="0.15">
      <c r="E404">
        <v>385</v>
      </c>
      <c r="G404">
        <v>11</v>
      </c>
      <c r="K404" s="25" t="s">
        <v>372</v>
      </c>
      <c r="L404" s="25" t="s">
        <v>373</v>
      </c>
      <c r="M404" s="26">
        <v>812</v>
      </c>
      <c r="N404" s="27" t="s">
        <v>374</v>
      </c>
      <c r="O404" s="29"/>
    </row>
    <row r="405" spans="5:15" x14ac:dyDescent="0.15">
      <c r="E405">
        <v>386</v>
      </c>
      <c r="G405">
        <v>11</v>
      </c>
      <c r="K405" s="25" t="s">
        <v>375</v>
      </c>
      <c r="L405" s="25" t="s">
        <v>373</v>
      </c>
      <c r="M405" s="26">
        <v>688</v>
      </c>
      <c r="N405" s="27" t="s">
        <v>374</v>
      </c>
      <c r="O405" s="29"/>
    </row>
    <row r="406" spans="5:15" x14ac:dyDescent="0.15">
      <c r="E406">
        <v>387</v>
      </c>
      <c r="G406">
        <v>11</v>
      </c>
      <c r="K406" s="25" t="s">
        <v>376</v>
      </c>
      <c r="L406" s="25" t="s">
        <v>377</v>
      </c>
      <c r="M406" s="26">
        <v>149</v>
      </c>
      <c r="N406" s="27" t="s">
        <v>374</v>
      </c>
      <c r="O406" s="29"/>
    </row>
    <row r="407" spans="5:15" x14ac:dyDescent="0.15">
      <c r="E407">
        <v>388</v>
      </c>
      <c r="G407">
        <v>11</v>
      </c>
      <c r="K407" s="25" t="s">
        <v>378</v>
      </c>
      <c r="L407" s="25" t="s">
        <v>377</v>
      </c>
      <c r="M407" s="26">
        <v>147</v>
      </c>
      <c r="N407" s="27" t="s">
        <v>374</v>
      </c>
      <c r="O407" s="29"/>
    </row>
    <row r="408" spans="5:15" x14ac:dyDescent="0.15">
      <c r="E408">
        <v>389</v>
      </c>
      <c r="G408">
        <v>11</v>
      </c>
      <c r="K408" s="25" t="s">
        <v>379</v>
      </c>
      <c r="L408" s="25" t="s">
        <v>377</v>
      </c>
      <c r="M408" s="26">
        <v>48</v>
      </c>
      <c r="N408" s="27" t="s">
        <v>374</v>
      </c>
      <c r="O408" s="29"/>
    </row>
    <row r="409" spans="5:15" x14ac:dyDescent="0.15">
      <c r="E409">
        <v>390</v>
      </c>
      <c r="G409">
        <v>11</v>
      </c>
      <c r="K409" s="25" t="s">
        <v>380</v>
      </c>
      <c r="L409" s="25" t="s">
        <v>377</v>
      </c>
      <c r="M409" s="26">
        <v>565</v>
      </c>
      <c r="N409" s="27" t="s">
        <v>374</v>
      </c>
      <c r="O409" s="29"/>
    </row>
    <row r="410" spans="5:15" x14ac:dyDescent="0.15">
      <c r="E410">
        <v>391</v>
      </c>
      <c r="G410">
        <v>11</v>
      </c>
      <c r="K410" s="25" t="s">
        <v>381</v>
      </c>
      <c r="L410" s="25" t="s">
        <v>377</v>
      </c>
      <c r="M410" s="26">
        <v>68</v>
      </c>
      <c r="N410" s="27" t="s">
        <v>374</v>
      </c>
      <c r="O410" s="29"/>
    </row>
    <row r="411" spans="5:15" x14ac:dyDescent="0.15">
      <c r="E411">
        <v>392</v>
      </c>
      <c r="G411">
        <v>11</v>
      </c>
      <c r="K411" s="25" t="s">
        <v>382</v>
      </c>
      <c r="L411" s="25" t="s">
        <v>377</v>
      </c>
      <c r="M411" s="26">
        <v>104</v>
      </c>
      <c r="N411" s="27" t="s">
        <v>374</v>
      </c>
      <c r="O411" s="29"/>
    </row>
    <row r="412" spans="5:15" x14ac:dyDescent="0.15">
      <c r="E412">
        <v>393</v>
      </c>
      <c r="G412">
        <v>9</v>
      </c>
      <c r="K412" s="25" t="s">
        <v>383</v>
      </c>
      <c r="L412" s="25" t="s">
        <v>1</v>
      </c>
      <c r="M412" s="26">
        <v>1</v>
      </c>
      <c r="N412" s="27" t="s">
        <v>38</v>
      </c>
      <c r="O412" s="28">
        <f>+O413+O416+O418+O420+O423+O426+O430+O433</f>
        <v>0</v>
      </c>
    </row>
    <row r="413" spans="5:15" x14ac:dyDescent="0.15">
      <c r="E413">
        <v>394</v>
      </c>
      <c r="G413">
        <v>10</v>
      </c>
      <c r="K413" s="25" t="s">
        <v>225</v>
      </c>
      <c r="L413" s="25" t="s">
        <v>1</v>
      </c>
      <c r="M413" s="26">
        <v>1</v>
      </c>
      <c r="N413" s="27" t="s">
        <v>38</v>
      </c>
      <c r="O413" s="28">
        <f>+O414+O415</f>
        <v>0</v>
      </c>
    </row>
    <row r="414" spans="5:15" x14ac:dyDescent="0.15">
      <c r="E414">
        <v>395</v>
      </c>
      <c r="G414">
        <v>11</v>
      </c>
      <c r="K414" s="25" t="s">
        <v>226</v>
      </c>
      <c r="L414" s="25" t="s">
        <v>227</v>
      </c>
      <c r="M414" s="26">
        <v>360</v>
      </c>
      <c r="N414" s="27" t="s">
        <v>44</v>
      </c>
      <c r="O414" s="29"/>
    </row>
    <row r="415" spans="5:15" x14ac:dyDescent="0.15">
      <c r="E415">
        <v>396</v>
      </c>
      <c r="G415">
        <v>11</v>
      </c>
      <c r="K415" s="25" t="s">
        <v>229</v>
      </c>
      <c r="L415" s="25" t="s">
        <v>279</v>
      </c>
      <c r="M415" s="26">
        <v>240</v>
      </c>
      <c r="N415" s="27" t="s">
        <v>44</v>
      </c>
      <c r="O415" s="29"/>
    </row>
    <row r="416" spans="5:15" x14ac:dyDescent="0.15">
      <c r="E416">
        <v>397</v>
      </c>
      <c r="G416">
        <v>10</v>
      </c>
      <c r="K416" s="25" t="s">
        <v>280</v>
      </c>
      <c r="L416" s="25" t="s">
        <v>1</v>
      </c>
      <c r="M416" s="26">
        <v>1</v>
      </c>
      <c r="N416" s="27" t="s">
        <v>38</v>
      </c>
      <c r="O416" s="28">
        <f>+O417</f>
        <v>0</v>
      </c>
    </row>
    <row r="417" spans="5:15" x14ac:dyDescent="0.15">
      <c r="E417">
        <v>398</v>
      </c>
      <c r="G417">
        <v>11</v>
      </c>
      <c r="K417" s="25" t="s">
        <v>281</v>
      </c>
      <c r="L417" s="25" t="s">
        <v>282</v>
      </c>
      <c r="M417" s="26">
        <v>40</v>
      </c>
      <c r="N417" s="27" t="s">
        <v>44</v>
      </c>
      <c r="O417" s="29"/>
    </row>
    <row r="418" spans="5:15" x14ac:dyDescent="0.15">
      <c r="E418">
        <v>399</v>
      </c>
      <c r="G418">
        <v>10</v>
      </c>
      <c r="K418" s="25" t="s">
        <v>283</v>
      </c>
      <c r="L418" s="25" t="s">
        <v>1</v>
      </c>
      <c r="M418" s="26">
        <v>1</v>
      </c>
      <c r="N418" s="27" t="s">
        <v>38</v>
      </c>
      <c r="O418" s="28">
        <f>+O419</f>
        <v>0</v>
      </c>
    </row>
    <row r="419" spans="5:15" x14ac:dyDescent="0.15">
      <c r="E419">
        <v>400</v>
      </c>
      <c r="G419">
        <v>11</v>
      </c>
      <c r="K419" s="25" t="s">
        <v>281</v>
      </c>
      <c r="L419" s="25" t="s">
        <v>282</v>
      </c>
      <c r="M419" s="26">
        <v>210</v>
      </c>
      <c r="N419" s="27" t="s">
        <v>44</v>
      </c>
      <c r="O419" s="29"/>
    </row>
    <row r="420" spans="5:15" x14ac:dyDescent="0.15">
      <c r="E420">
        <v>401</v>
      </c>
      <c r="G420">
        <v>10</v>
      </c>
      <c r="K420" s="25" t="s">
        <v>258</v>
      </c>
      <c r="L420" s="25" t="s">
        <v>1</v>
      </c>
      <c r="M420" s="26">
        <v>1</v>
      </c>
      <c r="N420" s="27" t="s">
        <v>38</v>
      </c>
      <c r="O420" s="28">
        <f>+O421+O422</f>
        <v>0</v>
      </c>
    </row>
    <row r="421" spans="5:15" x14ac:dyDescent="0.15">
      <c r="E421">
        <v>402</v>
      </c>
      <c r="G421">
        <v>11</v>
      </c>
      <c r="K421" s="25" t="s">
        <v>259</v>
      </c>
      <c r="L421" s="25" t="s">
        <v>233</v>
      </c>
      <c r="M421" s="26">
        <v>25</v>
      </c>
      <c r="N421" s="27" t="s">
        <v>44</v>
      </c>
      <c r="O421" s="29"/>
    </row>
    <row r="422" spans="5:15" x14ac:dyDescent="0.15">
      <c r="E422">
        <v>403</v>
      </c>
      <c r="G422">
        <v>11</v>
      </c>
      <c r="K422" s="25" t="s">
        <v>306</v>
      </c>
      <c r="L422" s="25" t="s">
        <v>233</v>
      </c>
      <c r="M422" s="26">
        <v>22</v>
      </c>
      <c r="N422" s="27" t="s">
        <v>44</v>
      </c>
      <c r="O422" s="29"/>
    </row>
    <row r="423" spans="5:15" x14ac:dyDescent="0.15">
      <c r="E423">
        <v>404</v>
      </c>
      <c r="G423">
        <v>10</v>
      </c>
      <c r="K423" s="25" t="s">
        <v>231</v>
      </c>
      <c r="L423" s="25" t="s">
        <v>1</v>
      </c>
      <c r="M423" s="26">
        <v>1</v>
      </c>
      <c r="N423" s="27" t="s">
        <v>38</v>
      </c>
      <c r="O423" s="28">
        <f>+O424+O425</f>
        <v>0</v>
      </c>
    </row>
    <row r="424" spans="5:15" x14ac:dyDescent="0.15">
      <c r="E424">
        <v>405</v>
      </c>
      <c r="G424">
        <v>11</v>
      </c>
      <c r="K424" s="25" t="s">
        <v>232</v>
      </c>
      <c r="L424" s="25" t="s">
        <v>233</v>
      </c>
      <c r="M424" s="26">
        <v>27</v>
      </c>
      <c r="N424" s="27" t="s">
        <v>44</v>
      </c>
      <c r="O424" s="29"/>
    </row>
    <row r="425" spans="5:15" x14ac:dyDescent="0.15">
      <c r="E425">
        <v>406</v>
      </c>
      <c r="G425">
        <v>11</v>
      </c>
      <c r="K425" s="25" t="s">
        <v>234</v>
      </c>
      <c r="L425" s="25" t="s">
        <v>233</v>
      </c>
      <c r="M425" s="26">
        <v>25</v>
      </c>
      <c r="N425" s="27" t="s">
        <v>44</v>
      </c>
      <c r="O425" s="29"/>
    </row>
    <row r="426" spans="5:15" x14ac:dyDescent="0.15">
      <c r="E426">
        <v>407</v>
      </c>
      <c r="G426">
        <v>10</v>
      </c>
      <c r="K426" s="25" t="s">
        <v>384</v>
      </c>
      <c r="L426" s="25" t="s">
        <v>1</v>
      </c>
      <c r="M426" s="26">
        <v>1</v>
      </c>
      <c r="N426" s="27" t="s">
        <v>38</v>
      </c>
      <c r="O426" s="28">
        <f>+O427+O428+O429</f>
        <v>0</v>
      </c>
    </row>
    <row r="427" spans="5:15" x14ac:dyDescent="0.15">
      <c r="E427">
        <v>408</v>
      </c>
      <c r="G427">
        <v>11</v>
      </c>
      <c r="K427" s="25" t="s">
        <v>385</v>
      </c>
      <c r="L427" s="25" t="s">
        <v>386</v>
      </c>
      <c r="M427" s="26">
        <v>6</v>
      </c>
      <c r="N427" s="27" t="s">
        <v>387</v>
      </c>
      <c r="O427" s="29"/>
    </row>
    <row r="428" spans="5:15" x14ac:dyDescent="0.15">
      <c r="E428">
        <v>409</v>
      </c>
      <c r="G428">
        <v>11</v>
      </c>
      <c r="K428" s="25" t="s">
        <v>306</v>
      </c>
      <c r="L428" s="25" t="s">
        <v>388</v>
      </c>
      <c r="M428" s="26">
        <v>23</v>
      </c>
      <c r="N428" s="27" t="s">
        <v>44</v>
      </c>
      <c r="O428" s="29"/>
    </row>
    <row r="429" spans="5:15" x14ac:dyDescent="0.15">
      <c r="E429">
        <v>410</v>
      </c>
      <c r="G429">
        <v>11</v>
      </c>
      <c r="K429" s="25" t="s">
        <v>389</v>
      </c>
      <c r="L429" s="25" t="s">
        <v>390</v>
      </c>
      <c r="M429" s="26">
        <v>11</v>
      </c>
      <c r="N429" s="27" t="s">
        <v>49</v>
      </c>
      <c r="O429" s="29"/>
    </row>
    <row r="430" spans="5:15" x14ac:dyDescent="0.15">
      <c r="E430">
        <v>411</v>
      </c>
      <c r="G430">
        <v>10</v>
      </c>
      <c r="K430" s="25" t="s">
        <v>391</v>
      </c>
      <c r="L430" s="25" t="s">
        <v>1</v>
      </c>
      <c r="M430" s="26">
        <v>1</v>
      </c>
      <c r="N430" s="27" t="s">
        <v>38</v>
      </c>
      <c r="O430" s="28">
        <f>+O431+O432</f>
        <v>0</v>
      </c>
    </row>
    <row r="431" spans="5:15" ht="27" x14ac:dyDescent="0.15">
      <c r="E431">
        <v>412</v>
      </c>
      <c r="G431">
        <v>11</v>
      </c>
      <c r="K431" s="25" t="s">
        <v>392</v>
      </c>
      <c r="L431" s="25" t="s">
        <v>393</v>
      </c>
      <c r="M431" s="26">
        <v>34.299999999999997</v>
      </c>
      <c r="N431" s="27" t="s">
        <v>90</v>
      </c>
      <c r="O431" s="29"/>
    </row>
    <row r="432" spans="5:15" x14ac:dyDescent="0.15">
      <c r="E432">
        <v>413</v>
      </c>
      <c r="G432">
        <v>11</v>
      </c>
      <c r="K432" s="25" t="s">
        <v>385</v>
      </c>
      <c r="L432" s="25" t="s">
        <v>386</v>
      </c>
      <c r="M432" s="26">
        <v>8</v>
      </c>
      <c r="N432" s="27" t="s">
        <v>387</v>
      </c>
      <c r="O432" s="29"/>
    </row>
    <row r="433" spans="5:15" x14ac:dyDescent="0.15">
      <c r="E433">
        <v>414</v>
      </c>
      <c r="G433">
        <v>10</v>
      </c>
      <c r="K433" s="25" t="s">
        <v>394</v>
      </c>
      <c r="L433" s="25" t="s">
        <v>1</v>
      </c>
      <c r="M433" s="26">
        <v>1</v>
      </c>
      <c r="N433" s="27" t="s">
        <v>38</v>
      </c>
      <c r="O433" s="28">
        <f>+O434</f>
        <v>0</v>
      </c>
    </row>
    <row r="434" spans="5:15" x14ac:dyDescent="0.15">
      <c r="E434">
        <v>415</v>
      </c>
      <c r="G434">
        <v>11</v>
      </c>
      <c r="K434" s="25" t="s">
        <v>385</v>
      </c>
      <c r="L434" s="25" t="s">
        <v>386</v>
      </c>
      <c r="M434" s="26">
        <v>34</v>
      </c>
      <c r="N434" s="27" t="s">
        <v>387</v>
      </c>
      <c r="O434" s="29"/>
    </row>
    <row r="435" spans="5:15" x14ac:dyDescent="0.15">
      <c r="E435">
        <v>416</v>
      </c>
      <c r="F435">
        <v>8</v>
      </c>
      <c r="G435">
        <v>3</v>
      </c>
      <c r="K435" s="25" t="s">
        <v>395</v>
      </c>
      <c r="L435" s="25" t="s">
        <v>1</v>
      </c>
      <c r="M435" s="26">
        <v>1</v>
      </c>
      <c r="N435" s="27" t="s">
        <v>38</v>
      </c>
      <c r="O435" s="28">
        <f>+O436+O469</f>
        <v>0</v>
      </c>
    </row>
    <row r="436" spans="5:15" x14ac:dyDescent="0.15">
      <c r="E436">
        <v>417</v>
      </c>
      <c r="F436">
        <v>9</v>
      </c>
      <c r="G436">
        <v>4</v>
      </c>
      <c r="K436" s="25" t="s">
        <v>396</v>
      </c>
      <c r="L436" s="25" t="s">
        <v>1</v>
      </c>
      <c r="M436" s="26">
        <v>1</v>
      </c>
      <c r="N436" s="27" t="s">
        <v>38</v>
      </c>
      <c r="O436" s="28">
        <f>+O437+O438+O445+O467</f>
        <v>0</v>
      </c>
    </row>
    <row r="437" spans="5:15" x14ac:dyDescent="0.15">
      <c r="E437">
        <v>418</v>
      </c>
      <c r="F437">
        <v>14</v>
      </c>
      <c r="G437">
        <v>5</v>
      </c>
      <c r="K437" s="25" t="s">
        <v>397</v>
      </c>
      <c r="L437" s="25" t="s">
        <v>1</v>
      </c>
      <c r="M437" s="26">
        <v>1</v>
      </c>
      <c r="N437" s="27" t="s">
        <v>38</v>
      </c>
      <c r="O437" s="29"/>
    </row>
    <row r="438" spans="5:15" x14ac:dyDescent="0.15">
      <c r="E438">
        <v>419</v>
      </c>
      <c r="F438">
        <v>15</v>
      </c>
      <c r="G438">
        <v>5</v>
      </c>
      <c r="K438" s="25" t="s">
        <v>398</v>
      </c>
      <c r="L438" s="25" t="s">
        <v>1</v>
      </c>
      <c r="M438" s="26">
        <v>1</v>
      </c>
      <c r="N438" s="27" t="s">
        <v>38</v>
      </c>
      <c r="O438" s="28">
        <f>+O439</f>
        <v>0</v>
      </c>
    </row>
    <row r="439" spans="5:15" x14ac:dyDescent="0.15">
      <c r="E439">
        <v>420</v>
      </c>
      <c r="G439">
        <v>9</v>
      </c>
      <c r="K439" s="25" t="s">
        <v>399</v>
      </c>
      <c r="L439" s="25" t="s">
        <v>1</v>
      </c>
      <c r="M439" s="26">
        <v>1</v>
      </c>
      <c r="N439" s="27" t="s">
        <v>38</v>
      </c>
      <c r="O439" s="28">
        <f>+O440</f>
        <v>0</v>
      </c>
    </row>
    <row r="440" spans="5:15" x14ac:dyDescent="0.15">
      <c r="E440">
        <v>421</v>
      </c>
      <c r="G440">
        <v>10</v>
      </c>
      <c r="K440" s="25" t="s">
        <v>400</v>
      </c>
      <c r="L440" s="25" t="s">
        <v>1</v>
      </c>
      <c r="M440" s="26">
        <v>1</v>
      </c>
      <c r="N440" s="27" t="s">
        <v>38</v>
      </c>
      <c r="O440" s="28">
        <f>+O441+O442+O443+O444</f>
        <v>0</v>
      </c>
    </row>
    <row r="441" spans="5:15" x14ac:dyDescent="0.15">
      <c r="E441">
        <v>422</v>
      </c>
      <c r="G441">
        <v>11</v>
      </c>
      <c r="K441" s="25" t="s">
        <v>401</v>
      </c>
      <c r="L441" s="25" t="s">
        <v>402</v>
      </c>
      <c r="M441" s="26">
        <v>1</v>
      </c>
      <c r="N441" s="27" t="s">
        <v>403</v>
      </c>
      <c r="O441" s="29"/>
    </row>
    <row r="442" spans="5:15" x14ac:dyDescent="0.15">
      <c r="E442">
        <v>423</v>
      </c>
      <c r="G442">
        <v>11</v>
      </c>
      <c r="K442" s="25" t="s">
        <v>401</v>
      </c>
      <c r="L442" s="25" t="s">
        <v>404</v>
      </c>
      <c r="M442" s="26">
        <v>1</v>
      </c>
      <c r="N442" s="27" t="s">
        <v>403</v>
      </c>
      <c r="O442" s="29"/>
    </row>
    <row r="443" spans="5:15" x14ac:dyDescent="0.15">
      <c r="E443">
        <v>424</v>
      </c>
      <c r="G443">
        <v>11</v>
      </c>
      <c r="K443" s="25" t="s">
        <v>401</v>
      </c>
      <c r="L443" s="25" t="s">
        <v>405</v>
      </c>
      <c r="M443" s="26">
        <v>2</v>
      </c>
      <c r="N443" s="27" t="s">
        <v>403</v>
      </c>
      <c r="O443" s="29"/>
    </row>
    <row r="444" spans="5:15" x14ac:dyDescent="0.15">
      <c r="E444">
        <v>425</v>
      </c>
      <c r="G444">
        <v>11</v>
      </c>
      <c r="K444" s="25" t="s">
        <v>401</v>
      </c>
      <c r="L444" s="25" t="s">
        <v>406</v>
      </c>
      <c r="M444" s="26">
        <v>1</v>
      </c>
      <c r="N444" s="27" t="s">
        <v>403</v>
      </c>
      <c r="O444" s="29"/>
    </row>
    <row r="445" spans="5:15" x14ac:dyDescent="0.15">
      <c r="E445">
        <v>426</v>
      </c>
      <c r="F445">
        <v>16</v>
      </c>
      <c r="G445">
        <v>5</v>
      </c>
      <c r="K445" s="25" t="s">
        <v>407</v>
      </c>
      <c r="L445" s="25" t="s">
        <v>1</v>
      </c>
      <c r="M445" s="26">
        <v>1</v>
      </c>
      <c r="N445" s="27" t="s">
        <v>38</v>
      </c>
      <c r="O445" s="28">
        <f>+O446</f>
        <v>0</v>
      </c>
    </row>
    <row r="446" spans="5:15" x14ac:dyDescent="0.15">
      <c r="E446">
        <v>427</v>
      </c>
      <c r="G446">
        <v>9</v>
      </c>
      <c r="K446" s="25" t="s">
        <v>399</v>
      </c>
      <c r="L446" s="25" t="s">
        <v>1</v>
      </c>
      <c r="M446" s="26">
        <v>1</v>
      </c>
      <c r="N446" s="27" t="s">
        <v>38</v>
      </c>
      <c r="O446" s="28">
        <f>+O447+O452+O461</f>
        <v>0</v>
      </c>
    </row>
    <row r="447" spans="5:15" x14ac:dyDescent="0.15">
      <c r="E447">
        <v>428</v>
      </c>
      <c r="G447">
        <v>10</v>
      </c>
      <c r="K447" s="25" t="s">
        <v>408</v>
      </c>
      <c r="L447" s="25" t="s">
        <v>1</v>
      </c>
      <c r="M447" s="26">
        <v>1</v>
      </c>
      <c r="N447" s="27" t="s">
        <v>38</v>
      </c>
      <c r="O447" s="28">
        <f>+O448+O449+O450+O451</f>
        <v>0</v>
      </c>
    </row>
    <row r="448" spans="5:15" x14ac:dyDescent="0.15">
      <c r="E448">
        <v>429</v>
      </c>
      <c r="G448">
        <v>11</v>
      </c>
      <c r="K448" s="25" t="s">
        <v>409</v>
      </c>
      <c r="L448" s="25" t="s">
        <v>410</v>
      </c>
      <c r="M448" s="26">
        <v>3.6</v>
      </c>
      <c r="N448" s="27" t="s">
        <v>87</v>
      </c>
      <c r="O448" s="29"/>
    </row>
    <row r="449" spans="5:15" x14ac:dyDescent="0.15">
      <c r="E449">
        <v>430</v>
      </c>
      <c r="G449">
        <v>11</v>
      </c>
      <c r="K449" s="25" t="s">
        <v>409</v>
      </c>
      <c r="L449" s="25" t="s">
        <v>411</v>
      </c>
      <c r="M449" s="26">
        <v>5.7</v>
      </c>
      <c r="N449" s="27" t="s">
        <v>87</v>
      </c>
      <c r="O449" s="29"/>
    </row>
    <row r="450" spans="5:15" x14ac:dyDescent="0.15">
      <c r="E450">
        <v>431</v>
      </c>
      <c r="G450">
        <v>11</v>
      </c>
      <c r="K450" s="25" t="s">
        <v>409</v>
      </c>
      <c r="L450" s="25" t="s">
        <v>412</v>
      </c>
      <c r="M450" s="26">
        <v>3.2</v>
      </c>
      <c r="N450" s="27" t="s">
        <v>87</v>
      </c>
      <c r="O450" s="29"/>
    </row>
    <row r="451" spans="5:15" x14ac:dyDescent="0.15">
      <c r="E451">
        <v>432</v>
      </c>
      <c r="G451">
        <v>11</v>
      </c>
      <c r="K451" s="25" t="s">
        <v>413</v>
      </c>
      <c r="L451" s="25" t="s">
        <v>1</v>
      </c>
      <c r="M451" s="26">
        <v>8.9</v>
      </c>
      <c r="N451" s="27" t="s">
        <v>87</v>
      </c>
      <c r="O451" s="29"/>
    </row>
    <row r="452" spans="5:15" x14ac:dyDescent="0.15">
      <c r="E452">
        <v>433</v>
      </c>
      <c r="G452">
        <v>10</v>
      </c>
      <c r="K452" s="25" t="s">
        <v>414</v>
      </c>
      <c r="L452" s="25" t="s">
        <v>1</v>
      </c>
      <c r="M452" s="26">
        <v>1</v>
      </c>
      <c r="N452" s="27" t="s">
        <v>38</v>
      </c>
      <c r="O452" s="28">
        <f>+O453+O454+O455+O456+O457+O458+O459+O460</f>
        <v>0</v>
      </c>
    </row>
    <row r="453" spans="5:15" x14ac:dyDescent="0.15">
      <c r="E453">
        <v>434</v>
      </c>
      <c r="G453">
        <v>11</v>
      </c>
      <c r="K453" s="25" t="s">
        <v>415</v>
      </c>
      <c r="L453" s="25" t="s">
        <v>1</v>
      </c>
      <c r="M453" s="26">
        <v>0.6</v>
      </c>
      <c r="N453" s="27" t="s">
        <v>87</v>
      </c>
      <c r="O453" s="29"/>
    </row>
    <row r="454" spans="5:15" x14ac:dyDescent="0.15">
      <c r="E454">
        <v>435</v>
      </c>
      <c r="G454">
        <v>11</v>
      </c>
      <c r="K454" s="25" t="s">
        <v>416</v>
      </c>
      <c r="L454" s="25" t="s">
        <v>1</v>
      </c>
      <c r="M454" s="26">
        <v>0.6</v>
      </c>
      <c r="N454" s="27" t="s">
        <v>87</v>
      </c>
      <c r="O454" s="29"/>
    </row>
    <row r="455" spans="5:15" x14ac:dyDescent="0.15">
      <c r="E455">
        <v>436</v>
      </c>
      <c r="G455">
        <v>11</v>
      </c>
      <c r="K455" s="25" t="s">
        <v>417</v>
      </c>
      <c r="L455" s="25" t="s">
        <v>1</v>
      </c>
      <c r="M455" s="26">
        <v>1.5</v>
      </c>
      <c r="N455" s="27" t="s">
        <v>87</v>
      </c>
      <c r="O455" s="29"/>
    </row>
    <row r="456" spans="5:15" x14ac:dyDescent="0.15">
      <c r="E456">
        <v>437</v>
      </c>
      <c r="G456">
        <v>11</v>
      </c>
      <c r="K456" s="25" t="s">
        <v>418</v>
      </c>
      <c r="L456" s="25" t="s">
        <v>1</v>
      </c>
      <c r="M456" s="26">
        <v>1.5</v>
      </c>
      <c r="N456" s="27" t="s">
        <v>87</v>
      </c>
      <c r="O456" s="29"/>
    </row>
    <row r="457" spans="5:15" x14ac:dyDescent="0.15">
      <c r="E457">
        <v>438</v>
      </c>
      <c r="G457">
        <v>11</v>
      </c>
      <c r="K457" s="25" t="s">
        <v>419</v>
      </c>
      <c r="L457" s="25" t="s">
        <v>1</v>
      </c>
      <c r="M457" s="26">
        <v>1.4</v>
      </c>
      <c r="N457" s="27" t="s">
        <v>87</v>
      </c>
      <c r="O457" s="29"/>
    </row>
    <row r="458" spans="5:15" x14ac:dyDescent="0.15">
      <c r="E458">
        <v>439</v>
      </c>
      <c r="G458">
        <v>11</v>
      </c>
      <c r="K458" s="25" t="s">
        <v>420</v>
      </c>
      <c r="L458" s="25" t="s">
        <v>1</v>
      </c>
      <c r="M458" s="26">
        <v>1.4</v>
      </c>
      <c r="N458" s="27" t="s">
        <v>87</v>
      </c>
      <c r="O458" s="29"/>
    </row>
    <row r="459" spans="5:15" x14ac:dyDescent="0.15">
      <c r="E459">
        <v>440</v>
      </c>
      <c r="G459">
        <v>11</v>
      </c>
      <c r="K459" s="25" t="s">
        <v>421</v>
      </c>
      <c r="L459" s="25" t="s">
        <v>1</v>
      </c>
      <c r="M459" s="26">
        <v>2</v>
      </c>
      <c r="N459" s="27" t="s">
        <v>87</v>
      </c>
      <c r="O459" s="29"/>
    </row>
    <row r="460" spans="5:15" x14ac:dyDescent="0.15">
      <c r="E460">
        <v>441</v>
      </c>
      <c r="G460">
        <v>11</v>
      </c>
      <c r="K460" s="25" t="s">
        <v>422</v>
      </c>
      <c r="L460" s="25" t="s">
        <v>1</v>
      </c>
      <c r="M460" s="26">
        <v>2</v>
      </c>
      <c r="N460" s="27" t="s">
        <v>87</v>
      </c>
      <c r="O460" s="29"/>
    </row>
    <row r="461" spans="5:15" x14ac:dyDescent="0.15">
      <c r="E461">
        <v>442</v>
      </c>
      <c r="G461">
        <v>10</v>
      </c>
      <c r="K461" s="25" t="s">
        <v>423</v>
      </c>
      <c r="L461" s="25" t="s">
        <v>1</v>
      </c>
      <c r="M461" s="26">
        <v>1</v>
      </c>
      <c r="N461" s="27" t="s">
        <v>38</v>
      </c>
      <c r="O461" s="28">
        <f>+O462+O463+O464+O465+O466</f>
        <v>0</v>
      </c>
    </row>
    <row r="462" spans="5:15" x14ac:dyDescent="0.15">
      <c r="E462">
        <v>443</v>
      </c>
      <c r="G462">
        <v>11</v>
      </c>
      <c r="K462" s="25" t="s">
        <v>424</v>
      </c>
      <c r="L462" s="25" t="s">
        <v>1</v>
      </c>
      <c r="M462" s="26">
        <v>3448</v>
      </c>
      <c r="N462" s="27" t="s">
        <v>44</v>
      </c>
      <c r="O462" s="29"/>
    </row>
    <row r="463" spans="5:15" x14ac:dyDescent="0.15">
      <c r="E463">
        <v>444</v>
      </c>
      <c r="G463">
        <v>11</v>
      </c>
      <c r="K463" s="25" t="s">
        <v>425</v>
      </c>
      <c r="L463" s="25" t="s">
        <v>1</v>
      </c>
      <c r="M463" s="26">
        <v>3448</v>
      </c>
      <c r="N463" s="27" t="s">
        <v>44</v>
      </c>
      <c r="O463" s="29"/>
    </row>
    <row r="464" spans="5:15" x14ac:dyDescent="0.15">
      <c r="E464">
        <v>445</v>
      </c>
      <c r="G464">
        <v>11</v>
      </c>
      <c r="K464" s="25" t="s">
        <v>426</v>
      </c>
      <c r="L464" s="25" t="s">
        <v>1</v>
      </c>
      <c r="M464" s="26">
        <v>3448</v>
      </c>
      <c r="N464" s="27" t="s">
        <v>44</v>
      </c>
      <c r="O464" s="29"/>
    </row>
    <row r="465" spans="5:15" x14ac:dyDescent="0.15">
      <c r="E465">
        <v>446</v>
      </c>
      <c r="G465">
        <v>11</v>
      </c>
      <c r="K465" s="25" t="s">
        <v>427</v>
      </c>
      <c r="L465" s="25" t="s">
        <v>1</v>
      </c>
      <c r="M465" s="26">
        <v>3448</v>
      </c>
      <c r="N465" s="27" t="s">
        <v>44</v>
      </c>
      <c r="O465" s="29"/>
    </row>
    <row r="466" spans="5:15" x14ac:dyDescent="0.15">
      <c r="E466">
        <v>447</v>
      </c>
      <c r="G466">
        <v>11</v>
      </c>
      <c r="K466" s="25" t="s">
        <v>428</v>
      </c>
      <c r="L466" s="25" t="s">
        <v>1</v>
      </c>
      <c r="M466" s="26">
        <v>3448</v>
      </c>
      <c r="N466" s="27" t="s">
        <v>44</v>
      </c>
      <c r="O466" s="29"/>
    </row>
    <row r="467" spans="5:15" x14ac:dyDescent="0.15">
      <c r="E467">
        <v>448</v>
      </c>
      <c r="F467">
        <v>203</v>
      </c>
      <c r="G467">
        <v>5</v>
      </c>
      <c r="K467" s="25" t="s">
        <v>429</v>
      </c>
      <c r="L467" s="25" t="s">
        <v>1</v>
      </c>
      <c r="M467" s="26">
        <v>1</v>
      </c>
      <c r="N467" s="27" t="s">
        <v>38</v>
      </c>
      <c r="O467" s="28">
        <f>+O468</f>
        <v>0</v>
      </c>
    </row>
    <row r="468" spans="5:15" x14ac:dyDescent="0.15">
      <c r="E468">
        <v>449</v>
      </c>
      <c r="F468">
        <v>204</v>
      </c>
      <c r="G468">
        <v>6</v>
      </c>
      <c r="K468" s="25" t="s">
        <v>430</v>
      </c>
      <c r="L468" s="25" t="s">
        <v>1</v>
      </c>
      <c r="M468" s="26">
        <v>1</v>
      </c>
      <c r="N468" s="27" t="s">
        <v>38</v>
      </c>
      <c r="O468" s="29"/>
    </row>
    <row r="469" spans="5:15" x14ac:dyDescent="0.15">
      <c r="E469">
        <v>450</v>
      </c>
      <c r="F469">
        <v>23</v>
      </c>
      <c r="G469">
        <v>4</v>
      </c>
      <c r="K469" s="25" t="s">
        <v>431</v>
      </c>
      <c r="L469" s="25" t="s">
        <v>1</v>
      </c>
      <c r="M469" s="26">
        <v>1</v>
      </c>
      <c r="N469" s="27" t="s">
        <v>38</v>
      </c>
      <c r="O469" s="28">
        <f>+O470</f>
        <v>0</v>
      </c>
    </row>
    <row r="470" spans="5:15" x14ac:dyDescent="0.15">
      <c r="E470">
        <v>451</v>
      </c>
      <c r="F470">
        <v>220</v>
      </c>
      <c r="G470">
        <v>5</v>
      </c>
      <c r="K470" s="25" t="s">
        <v>432</v>
      </c>
      <c r="L470" s="25" t="s">
        <v>1</v>
      </c>
      <c r="M470" s="26">
        <v>1</v>
      </c>
      <c r="N470" s="27" t="s">
        <v>38</v>
      </c>
      <c r="O470" s="29"/>
    </row>
    <row r="471" spans="5:15" x14ac:dyDescent="0.15">
      <c r="E471">
        <v>452</v>
      </c>
      <c r="F471">
        <v>25</v>
      </c>
      <c r="G471">
        <v>2</v>
      </c>
      <c r="K471" s="25" t="s">
        <v>433</v>
      </c>
      <c r="L471" s="25" t="s">
        <v>1</v>
      </c>
      <c r="M471" s="26">
        <v>1</v>
      </c>
      <c r="N471" s="27" t="s">
        <v>38</v>
      </c>
      <c r="O471" s="29"/>
    </row>
    <row r="472" spans="5:15" x14ac:dyDescent="0.15">
      <c r="E472">
        <v>453</v>
      </c>
      <c r="F472">
        <v>26</v>
      </c>
      <c r="G472">
        <v>2</v>
      </c>
      <c r="K472" s="25" t="s">
        <v>434</v>
      </c>
      <c r="L472" s="25" t="s">
        <v>1</v>
      </c>
      <c r="M472" s="26">
        <v>1</v>
      </c>
      <c r="N472" s="27" t="s">
        <v>38</v>
      </c>
      <c r="O472" s="28">
        <f>+O473</f>
        <v>0</v>
      </c>
    </row>
    <row r="473" spans="5:15" x14ac:dyDescent="0.15">
      <c r="E473">
        <v>454</v>
      </c>
      <c r="G473">
        <v>9</v>
      </c>
      <c r="K473" s="25" t="s">
        <v>435</v>
      </c>
      <c r="L473" s="25" t="s">
        <v>1</v>
      </c>
      <c r="M473" s="26">
        <v>1</v>
      </c>
      <c r="N473" s="27" t="s">
        <v>38</v>
      </c>
      <c r="O473" s="28">
        <f>+O474</f>
        <v>0</v>
      </c>
    </row>
    <row r="474" spans="5:15" x14ac:dyDescent="0.15">
      <c r="E474">
        <v>455</v>
      </c>
      <c r="G474">
        <v>10</v>
      </c>
      <c r="K474" s="25" t="s">
        <v>436</v>
      </c>
      <c r="L474" s="25" t="s">
        <v>437</v>
      </c>
      <c r="M474" s="26">
        <v>1</v>
      </c>
      <c r="N474" s="27" t="s">
        <v>38</v>
      </c>
      <c r="O474" s="28">
        <f>+O475+O476+O477+O478+O479+O480</f>
        <v>0</v>
      </c>
    </row>
    <row r="475" spans="5:15" x14ac:dyDescent="0.15">
      <c r="E475">
        <v>456</v>
      </c>
      <c r="G475">
        <v>11</v>
      </c>
      <c r="K475" s="25" t="s">
        <v>438</v>
      </c>
      <c r="L475" s="25" t="s">
        <v>439</v>
      </c>
      <c r="M475" s="26">
        <v>317.3</v>
      </c>
      <c r="N475" s="27" t="s">
        <v>440</v>
      </c>
      <c r="O475" s="29"/>
    </row>
    <row r="476" spans="5:15" x14ac:dyDescent="0.15">
      <c r="E476">
        <v>457</v>
      </c>
      <c r="G476">
        <v>11</v>
      </c>
      <c r="K476" s="25" t="s">
        <v>441</v>
      </c>
      <c r="L476" s="25" t="s">
        <v>439</v>
      </c>
      <c r="M476" s="26">
        <v>317.3</v>
      </c>
      <c r="N476" s="27" t="s">
        <v>49</v>
      </c>
      <c r="O476" s="29"/>
    </row>
    <row r="477" spans="5:15" x14ac:dyDescent="0.15">
      <c r="E477">
        <v>458</v>
      </c>
      <c r="G477">
        <v>11</v>
      </c>
      <c r="K477" s="25" t="s">
        <v>442</v>
      </c>
      <c r="L477" s="25" t="s">
        <v>443</v>
      </c>
      <c r="M477" s="26">
        <v>776.7</v>
      </c>
      <c r="N477" s="27" t="s">
        <v>49</v>
      </c>
      <c r="O477" s="29"/>
    </row>
    <row r="478" spans="5:15" x14ac:dyDescent="0.15">
      <c r="E478">
        <v>459</v>
      </c>
      <c r="G478">
        <v>11</v>
      </c>
      <c r="K478" s="25" t="s">
        <v>444</v>
      </c>
      <c r="L478" s="25" t="s">
        <v>1</v>
      </c>
      <c r="M478" s="26">
        <v>1</v>
      </c>
      <c r="N478" s="27" t="s">
        <v>38</v>
      </c>
      <c r="O478" s="29"/>
    </row>
    <row r="479" spans="5:15" x14ac:dyDescent="0.15">
      <c r="E479">
        <v>460</v>
      </c>
      <c r="G479">
        <v>11</v>
      </c>
      <c r="K479" s="25" t="s">
        <v>445</v>
      </c>
      <c r="L479" s="25" t="s">
        <v>1</v>
      </c>
      <c r="M479" s="26">
        <v>1</v>
      </c>
      <c r="N479" s="27" t="s">
        <v>38</v>
      </c>
      <c r="O479" s="29"/>
    </row>
    <row r="480" spans="5:15" x14ac:dyDescent="0.15">
      <c r="E480">
        <v>461</v>
      </c>
      <c r="G480">
        <v>11</v>
      </c>
      <c r="K480" s="25" t="s">
        <v>446</v>
      </c>
      <c r="L480" s="25" t="s">
        <v>1</v>
      </c>
      <c r="M480" s="26">
        <v>1</v>
      </c>
      <c r="N480" s="27" t="s">
        <v>38</v>
      </c>
      <c r="O480" s="29"/>
    </row>
    <row r="481" spans="5:15" x14ac:dyDescent="0.15">
      <c r="E481">
        <v>1</v>
      </c>
      <c r="F481">
        <v>4</v>
      </c>
      <c r="G481">
        <v>1</v>
      </c>
      <c r="K481" s="30" t="s">
        <v>447</v>
      </c>
      <c r="L481" s="30" t="s">
        <v>1</v>
      </c>
      <c r="M481" s="31"/>
      <c r="N481" s="32" t="s">
        <v>1</v>
      </c>
      <c r="O481" s="33">
        <f>+O21+O471+O472</f>
        <v>0</v>
      </c>
    </row>
    <row r="482" spans="5:15" x14ac:dyDescent="0.15">
      <c r="M482" s="34"/>
      <c r="O482" s="35"/>
    </row>
    <row r="483" spans="5:15" ht="14.25" thickTop="1" x14ac:dyDescent="0.15">
      <c r="K483" s="36" t="s">
        <v>448</v>
      </c>
      <c r="O483" s="37">
        <f>+O481</f>
        <v>0</v>
      </c>
    </row>
    <row r="484" spans="5:15" x14ac:dyDescent="0.15">
      <c r="K484" s="38" t="s">
        <v>449</v>
      </c>
      <c r="O484" s="39">
        <f>ROUNDDOWN(工事価格*0.1,0)</f>
        <v>0</v>
      </c>
    </row>
    <row r="485" spans="5:15" ht="14.25" thickBot="1" x14ac:dyDescent="0.2">
      <c r="K485" s="40" t="s">
        <v>450</v>
      </c>
      <c r="O485" s="41">
        <f>工事価格+消費税</f>
        <v>0</v>
      </c>
    </row>
    <row r="486" spans="5:15" ht="14.25" thickTop="1" x14ac:dyDescent="0.15"/>
  </sheetData>
  <mergeCells count="1">
    <mergeCell ref="M5:O5"/>
  </mergeCells>
  <phoneticPr fontId="8"/>
  <dataValidations count="2">
    <dataValidation type="decimal" imeMode="off" allowBlank="1" showInputMessage="1" showErrorMessage="1" errorTitle="工事費内訳書" error="金額を入力してください。" sqref="O19 O482:O485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481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2025-08-08T05:40:48Z</dcterms:modified>
</cp:coreProperties>
</file>