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H:\☆令和７年度\Ｒ_生産基盤整備事業\02 農業水利施設保全対策事業　両筑\99 農業競争力強化基盤整備事業　両筑第5地区\02_工事\水路補修工事（2-1工区）寺内3号\01　当初\05　電子入札\"/>
    </mc:Choice>
  </mc:AlternateContent>
  <bookViews>
    <workbookView xWindow="28680" yWindow="-120" windowWidth="29040" windowHeight="15720" tabRatio="818"/>
  </bookViews>
  <sheets>
    <sheet name="内訳書" sheetId="41" r:id="rId1"/>
  </sheets>
  <definedNames>
    <definedName name="_xlnm.Print_Area" localSheetId="0">内訳書!$J$1:$O$144</definedName>
    <definedName name="_xlnm.Print_Titles" localSheetId="0">内訳書!$19:$19</definedName>
    <definedName name="_xlnm.Print_Titles">#REF!</definedName>
    <definedName name="業者コード" localSheetId="0">内訳書!$M$4</definedName>
    <definedName name="業者名" localSheetId="0">内訳書!$M$5</definedName>
    <definedName name="工事価格" localSheetId="0">内訳書!$O$142</definedName>
    <definedName name="工事番号" localSheetId="0">内訳書!$K$8</definedName>
    <definedName name="工事番号">#REF!</definedName>
    <definedName name="工事費計" localSheetId="0">内訳書!$O$144</definedName>
    <definedName name="工事名" localSheetId="0">内訳書!$K$9</definedName>
    <definedName name="項目001" localSheetId="0">内訳書!$K$4</definedName>
    <definedName name="項目001">#REF!</definedName>
    <definedName name="項目002" localSheetId="0">内訳書!$K$5</definedName>
    <definedName name="項目002">#REF!</definedName>
    <definedName name="項目003" localSheetId="0">内訳書!$K$6</definedName>
    <definedName name="項目003">#REF!</definedName>
    <definedName name="項目004" localSheetId="0">内訳書!$K$7</definedName>
    <definedName name="消費税" localSheetId="0">内訳書!$O$143</definedName>
    <definedName name="内訳書工事価格総計">#REF!</definedName>
  </definedNames>
  <calcPr calcId="2424889"/>
</workbook>
</file>

<file path=xl/calcChain.xml><?xml version="1.0" encoding="utf-8"?>
<calcChain xmlns="http://schemas.openxmlformats.org/spreadsheetml/2006/main">
  <c r="O143" i="41" l="1"/>
  <c r="O142" i="41"/>
  <c r="O144" i="41"/>
  <c r="O21" i="41"/>
  <c r="O22" i="41"/>
  <c r="O23" i="41"/>
  <c r="O24" i="41"/>
  <c r="O25" i="41"/>
  <c r="O33" i="41"/>
  <c r="O43" i="41"/>
  <c r="O48" i="41"/>
  <c r="O49" i="41"/>
  <c r="O54" i="41"/>
  <c r="O59" i="41"/>
  <c r="O65" i="41"/>
  <c r="O66" i="41"/>
  <c r="O75" i="41"/>
  <c r="O81" i="41"/>
  <c r="O82" i="41"/>
  <c r="O83" i="41"/>
  <c r="O91" i="41"/>
  <c r="O100" i="41"/>
  <c r="O102" i="41"/>
  <c r="O103" i="41"/>
  <c r="O109" i="41"/>
  <c r="O112" i="41"/>
  <c r="O113" i="41"/>
  <c r="O115" i="41"/>
  <c r="O116" i="41"/>
  <c r="O117" i="41"/>
  <c r="O120" i="41"/>
  <c r="O121" i="41"/>
  <c r="O122" i="41"/>
  <c r="O127" i="41"/>
  <c r="O128" i="41"/>
  <c r="O129" i="41"/>
  <c r="O131" i="41"/>
  <c r="O133" i="41"/>
  <c r="O136" i="41"/>
  <c r="O137" i="41"/>
  <c r="O138" i="41"/>
  <c r="O140" i="41"/>
</calcChain>
</file>

<file path=xl/comments1.xml><?xml version="1.0" encoding="utf-8"?>
<comments xmlns="http://schemas.openxmlformats.org/spreadsheetml/2006/main">
  <authors>
    <author>MIwasaki</author>
  </authors>
  <commentList>
    <comment ref="E1" authorId="0" shapeId="0">
      <text>
        <r>
          <rPr>
            <sz val="9"/>
            <color indexed="81"/>
            <rFont val="ＭＳ Ｐゴシック"/>
            <family val="3"/>
            <charset val="128"/>
          </rPr>
          <t xml:space="preserve">行番号
</t>
        </r>
      </text>
    </comment>
    <comment ref="F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費目コード
</t>
        </r>
      </text>
    </comment>
    <comment ref="G1" authorId="0" shapeId="0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レベル
</t>
        </r>
      </text>
    </comment>
  </commentList>
</comments>
</file>

<file path=xl/sharedStrings.xml><?xml version="1.0" encoding="utf-8"?>
<sst xmlns="http://schemas.openxmlformats.org/spreadsheetml/2006/main" count="406" uniqueCount="206">
  <si>
    <t>#&amp;$SKHDIN_HINAGATA3#&amp;$</t>
  </si>
  <si>
    <t>077549210010715</t>
  </si>
  <si>
    <t>R7K1水路補修工事(寺内3号2-1工区)</t>
  </si>
  <si>
    <t>工事費内訳書</t>
  </si>
  <si>
    <t>20250710103922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</si>
  <si>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</si>
  <si>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</si>
  <si>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</si>
  <si>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</si>
  <si>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</si>
  <si>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</si>
  <si>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</si>
  <si>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</si>
  <si>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10号</t>
  </si>
  <si>
    <t>業    者    名　　　　</t>
  </si>
  <si>
    <t>L_規格</t>
  </si>
  <si>
    <t>入力(積上無し）背景色</t>
  </si>
  <si>
    <t>事業名</t>
  </si>
  <si>
    <t>農業水利施設保全対策事業</t>
  </si>
  <si>
    <t>M_数量</t>
  </si>
  <si>
    <t>積上げ無し文字色</t>
  </si>
  <si>
    <t>年度,1,20,1</t>
  </si>
  <si>
    <t>地区名</t>
  </si>
  <si>
    <t>両筑第５地区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</si>
  <si>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</si>
  <si>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</si>
  <si>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</si>
  <si>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</si>
  <si>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</si>
  <si>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</si>
  <si>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</si>
  <si>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</si>
  <si>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</si>
  <si>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</si>
  <si>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</si>
  <si>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</si>
  <si>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</si>
  <si>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</si>
  <si>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</si>
  <si>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</si>
  <si>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</si>
  <si>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</si>
  <si>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</si>
  <si>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管更生</t>
  </si>
  <si>
    <t>φ400</t>
  </si>
  <si>
    <t xml:space="preserve">      材料</t>
  </si>
  <si>
    <t xml:space="preserve">       ライニング材</t>
  </si>
  <si>
    <t>ｍ</t>
  </si>
  <si>
    <t xml:space="preserve">       未含侵ライナー</t>
  </si>
  <si>
    <t xml:space="preserve">       サイクルホース</t>
  </si>
  <si>
    <t xml:space="preserve">       管口補強材</t>
  </si>
  <si>
    <t xml:space="preserve">       ライナーエンド</t>
  </si>
  <si>
    <t>個</t>
  </si>
  <si>
    <t xml:space="preserve">       端部接合バンド</t>
  </si>
  <si>
    <t xml:space="preserve">      ライニング工</t>
  </si>
  <si>
    <t xml:space="preserve">       ライニング準備工</t>
  </si>
  <si>
    <t>箇所</t>
  </si>
  <si>
    <t xml:space="preserve">       反転挿入工</t>
  </si>
  <si>
    <t xml:space="preserve">       硬化養生工</t>
  </si>
  <si>
    <t>満水</t>
  </si>
  <si>
    <t xml:space="preserve">       ライニング跡片付け工</t>
  </si>
  <si>
    <t xml:space="preserve">       発進管口切断仕上工</t>
  </si>
  <si>
    <t xml:space="preserve">       到達管口切断仕上工</t>
  </si>
  <si>
    <t xml:space="preserve">       端部樹脂パテ仕上工</t>
  </si>
  <si>
    <t xml:space="preserve">       端部接合バンド設置工</t>
  </si>
  <si>
    <t xml:space="preserve">       用水</t>
  </si>
  <si>
    <t>m3</t>
  </si>
  <si>
    <t xml:space="preserve">      付帯工</t>
  </si>
  <si>
    <t xml:space="preserve">       管内洗浄工</t>
  </si>
  <si>
    <t xml:space="preserve">       管内TVカメラ調査工</t>
  </si>
  <si>
    <t xml:space="preserve">       くさび式支保設置撤去工</t>
  </si>
  <si>
    <t>空m3</t>
  </si>
  <si>
    <t xml:space="preserve">       更生材廃棄物処理費</t>
  </si>
  <si>
    <t xml:space="preserve">     立坑内管布設</t>
  </si>
  <si>
    <t xml:space="preserve">      管体工</t>
  </si>
  <si>
    <t>【管材】　DCIPφ400</t>
  </si>
  <si>
    <t xml:space="preserve">       ダクタイル鋳鉄管φ400（乙切用）</t>
  </si>
  <si>
    <t>野町分水工在庫から搬入</t>
  </si>
  <si>
    <t xml:space="preserve">       ダクタイル鋳鉄管（異形管）</t>
  </si>
  <si>
    <t>K形　片フランジ付きＴ字管　φ400</t>
  </si>
  <si>
    <t>本</t>
  </si>
  <si>
    <t>FT継手φ400　AP管+DCIP管接続用</t>
  </si>
  <si>
    <t xml:space="preserve">       埋設表示テープ</t>
  </si>
  <si>
    <t>【布設】　DCIPφ400</t>
  </si>
  <si>
    <t xml:space="preserve">       ダクタイル鋳鉄管機械布設　（切用管ｽﾄｯｸ品）</t>
  </si>
  <si>
    <t>K形乙切管φ400　l=0.73ｍ</t>
  </si>
  <si>
    <t xml:space="preserve">       ダクタイル鋳鉄管機械布設　（異形管）</t>
  </si>
  <si>
    <t>FT継手　φ400　AP+DCIP管接続</t>
  </si>
  <si>
    <t xml:space="preserve">       管切断</t>
  </si>
  <si>
    <t>DCIP φ400（野町分水工在庫管）</t>
  </si>
  <si>
    <t xml:space="preserve">      2号空気弁工</t>
  </si>
  <si>
    <t xml:space="preserve">       埋戻（構造物周辺）</t>
  </si>
  <si>
    <t>粘性土・礫質土</t>
  </si>
  <si>
    <t xml:space="preserve">       基礎砕石</t>
  </si>
  <si>
    <t>RC40,t15cm</t>
  </si>
  <si>
    <t>㎡</t>
  </si>
  <si>
    <t xml:space="preserve">       既設空気弁工撤去・据付</t>
  </si>
  <si>
    <t>マンホールφ600</t>
  </si>
  <si>
    <t>基</t>
  </si>
  <si>
    <t xml:space="preserve">       既設空気弁工撤去</t>
  </si>
  <si>
    <t>φ75mm</t>
  </si>
  <si>
    <t xml:space="preserve">       既設空気弁工設置</t>
  </si>
  <si>
    <t xml:space="preserve">     撤去・復旧工</t>
  </si>
  <si>
    <t xml:space="preserve">      撤去工</t>
  </si>
  <si>
    <t xml:space="preserve">       舗装版切断</t>
  </si>
  <si>
    <t>AS舗装（15cm以下）</t>
  </si>
  <si>
    <t xml:space="preserve">       舗装版破砕</t>
  </si>
  <si>
    <t xml:space="preserve">       畦畔ﾌﾞﾛｯｸ取壊し</t>
  </si>
  <si>
    <t>無筋</t>
  </si>
  <si>
    <t xml:space="preserve">       既設U-300B撤去</t>
  </si>
  <si>
    <t>再利用</t>
  </si>
  <si>
    <t xml:space="preserve">       産廃運搬・処理</t>
  </si>
  <si>
    <t>As殻</t>
  </si>
  <si>
    <t>汚泥（濁水処理）</t>
  </si>
  <si>
    <t>Co殻　無筋</t>
  </si>
  <si>
    <t xml:space="preserve">      復旧工</t>
  </si>
  <si>
    <t xml:space="preserve">       表層（車道・路肩部）</t>
  </si>
  <si>
    <t xml:space="preserve">       路盤工（車道・路肩部）</t>
  </si>
  <si>
    <t xml:space="preserve">       ｺﾝｸﾘｰﾄ舗装工</t>
  </si>
  <si>
    <t xml:space="preserve">       畦畔ﾌﾞﾛｯｸ復旧</t>
  </si>
  <si>
    <t>H=0.55m</t>
  </si>
  <si>
    <t xml:space="preserve">       U-300B復旧</t>
  </si>
  <si>
    <t>発生品</t>
  </si>
  <si>
    <t xml:space="preserve">    直接工事費（仮設工）</t>
  </si>
  <si>
    <t xml:space="preserve">     片到達立坑工</t>
  </si>
  <si>
    <t>2-1工区</t>
  </si>
  <si>
    <t xml:space="preserve">      作業土工</t>
  </si>
  <si>
    <t xml:space="preserve">       掘削（土砂）</t>
  </si>
  <si>
    <t>人力</t>
  </si>
  <si>
    <t xml:space="preserve">       基礎工1</t>
  </si>
  <si>
    <t>山砂（SP相当品以上）</t>
  </si>
  <si>
    <t xml:space="preserve">       基礎工2</t>
  </si>
  <si>
    <t xml:space="preserve">       埋戻1</t>
  </si>
  <si>
    <t xml:space="preserve">       埋戻3</t>
  </si>
  <si>
    <t xml:space="preserve">       作業残土処理</t>
  </si>
  <si>
    <t>第3種建設発生土</t>
  </si>
  <si>
    <t xml:space="preserve">      仮設土留工</t>
  </si>
  <si>
    <t xml:space="preserve">       軽量鋼矢板工</t>
  </si>
  <si>
    <t>Ⅱ型　L=2.5m以下</t>
  </si>
  <si>
    <t xml:space="preserve">       軽量鋼矢板</t>
  </si>
  <si>
    <t>軽量型[賃料]</t>
  </si>
  <si>
    <t>ｔ供用日</t>
  </si>
  <si>
    <t>［修理費及び損耗費］</t>
  </si>
  <si>
    <t>ton</t>
  </si>
  <si>
    <t xml:space="preserve">       アルミ切梁</t>
  </si>
  <si>
    <t>水圧サポート　B=2.5m用[賃料]</t>
  </si>
  <si>
    <t>本供用日</t>
  </si>
  <si>
    <t>水圧サポート　B=2.5m用[基本料]</t>
  </si>
  <si>
    <t xml:space="preserve">       アルミ腹起し材</t>
  </si>
  <si>
    <t>130mm×80mm×L=3.0m[賃料]</t>
  </si>
  <si>
    <t>130mm×80mm×L=3.0m[基本料]</t>
  </si>
  <si>
    <t xml:space="preserve">       水圧手動ポンプ</t>
  </si>
  <si>
    <t>タンク水量15～19L[賃料・基本料]</t>
  </si>
  <si>
    <t>台･日</t>
  </si>
  <si>
    <t xml:space="preserve">      管渠工</t>
  </si>
  <si>
    <t xml:space="preserve">       既設鋼管切断</t>
  </si>
  <si>
    <t xml:space="preserve">     仮設工</t>
  </si>
  <si>
    <t xml:space="preserve">      仮設ヤード兼工事用道路設置・撤去</t>
  </si>
  <si>
    <t xml:space="preserve">       土木シート</t>
  </si>
  <si>
    <t xml:space="preserve">       産廃処理</t>
  </si>
  <si>
    <t>廃プラ</t>
  </si>
  <si>
    <t xml:space="preserve">       敷鉄板</t>
  </si>
  <si>
    <t>設置～賃料～撤去</t>
  </si>
  <si>
    <t xml:space="preserve">       工事用道路進入盛土</t>
  </si>
  <si>
    <t xml:space="preserve">       進入路盛土用購入土</t>
  </si>
  <si>
    <t xml:space="preserve">      耕地復旧工</t>
  </si>
  <si>
    <t xml:space="preserve">       表土掘削・埋戻</t>
  </si>
  <si>
    <t xml:space="preserve">       耕起</t>
  </si>
  <si>
    <t xml:space="preserve">   間接工事費</t>
  </si>
  <si>
    <t xml:space="preserve">    共通仮設費</t>
  </si>
  <si>
    <t xml:space="preserve">     運搬費～営繕費等</t>
  </si>
  <si>
    <t xml:space="preserve">     運搬費</t>
  </si>
  <si>
    <t xml:space="preserve">      共通仮設（積上げ）</t>
  </si>
  <si>
    <t xml:space="preserve">       運搬費</t>
  </si>
  <si>
    <t xml:space="preserve">        仮設材輸送</t>
  </si>
  <si>
    <t>敷鉄板</t>
  </si>
  <si>
    <t>軽量鋼矢板</t>
  </si>
  <si>
    <t xml:space="preserve">     準備費</t>
  </si>
  <si>
    <t xml:space="preserve">      伐採</t>
  </si>
  <si>
    <t xml:space="preserve">       伐採</t>
  </si>
  <si>
    <t xml:space="preserve">        刈払工</t>
  </si>
  <si>
    <t>ha</t>
  </si>
  <si>
    <t xml:space="preserve">        集積工</t>
  </si>
  <si>
    <t xml:space="preserve">        産廃処理</t>
  </si>
  <si>
    <t>伐採材</t>
  </si>
  <si>
    <t xml:space="preserve">        産廃運搬</t>
  </si>
  <si>
    <t xml:space="preserve">     安全費</t>
  </si>
  <si>
    <t xml:space="preserve">      交通誘導員</t>
  </si>
  <si>
    <t xml:space="preserve">       交通誘導員</t>
  </si>
  <si>
    <t xml:space="preserve">        交通誘導員</t>
  </si>
  <si>
    <t>人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</si>
  <si>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</si>
  <si>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</si>
  <si>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</si>
  <si>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</si>
  <si>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</si>
  <si>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 一括計上価格</t>
  </si>
  <si>
    <t xml:space="preserve">   ｽｸﾗｯﾌﾟ控除</t>
  </si>
  <si>
    <t>発進立坑内既設管撤去</t>
  </si>
  <si>
    <t xml:space="preserve">    ｽｸﾗｯﾌﾟ控除</t>
  </si>
  <si>
    <t xml:space="preserve">     鋼管（スクラップ）</t>
  </si>
  <si>
    <t>ヘビーH1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</si>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</sst>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,##0_ "/>
    <numFmt numFmtId="177" formatCode="#,##0.000_ "/>
    <numFmt numFmtId="178" formatCode="0.000_ "/>
  </numFmts>
  <fonts count="12" x14ac:knownFonts="1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6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>
      <left/>
      <right/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0" fontId="9" fillId="0" borderId="0"/>
    <xf numFmtId="0" fontId="9" fillId="0" borderId="0">
      <alignment vertical="center"/>
    </xf>
  </cellStyleXfs>
  <cellXfs count="45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 applyProtection="1">
      <alignment horizontal="center"/>
      <protection locked="0"/>
    </xf>
    <xf numFmtId="0" fontId="0" fillId="2" borderId="0" xfId="0" applyFill="1"/>
    <xf numFmtId="49" fontId="1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0" fillId="2" borderId="0" xfId="0" applyFont="1" applyFill="1"/>
    <xf numFmtId="0" fontId="0" fillId="0" borderId="0" xfId="0" applyFont="1"/>
    <xf numFmtId="0" fontId="0" fillId="3" borderId="0" xfId="0" applyFont="1" applyFill="1"/>
    <xf numFmtId="49" fontId="1" fillId="0" borderId="0" xfId="0" applyNumberFormat="1" applyFont="1" applyAlignment="1">
      <alignment wrapText="1"/>
    </xf>
    <xf numFmtId="49" fontId="4" fillId="4" borderId="5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76" fontId="4" fillId="4" borderId="5" xfId="0" applyNumberFormat="1" applyFont="1" applyFill="1" applyBorder="1" applyAlignment="1">
      <alignment horizontal="center" vertical="center"/>
    </xf>
    <xf numFmtId="49" fontId="1" fillId="5" borderId="6" xfId="0" applyNumberFormat="1" applyFont="1" applyFill="1" applyBorder="1" applyAlignment="1">
      <alignment wrapText="1"/>
    </xf>
    <xf numFmtId="177" fontId="1" fillId="5" borderId="6" xfId="0" applyNumberFormat="1" applyFont="1" applyFill="1" applyBorder="1"/>
    <xf numFmtId="49" fontId="1" fillId="5" borderId="6" xfId="0" applyNumberFormat="1" applyFont="1" applyFill="1" applyBorder="1" applyAlignment="1">
      <alignment horizontal="center"/>
    </xf>
    <xf numFmtId="176" fontId="1" fillId="5" borderId="6" xfId="0" applyNumberFormat="1" applyFont="1" applyFill="1" applyBorder="1"/>
    <xf numFmtId="49" fontId="1" fillId="0" borderId="6" xfId="0" applyNumberFormat="1" applyFont="1" applyBorder="1" applyAlignment="1">
      <alignment wrapText="1"/>
    </xf>
    <xf numFmtId="177" fontId="1" fillId="0" borderId="6" xfId="0" applyNumberFormat="1" applyFont="1" applyBorder="1"/>
    <xf numFmtId="49" fontId="1" fillId="0" borderId="6" xfId="0" applyNumberFormat="1" applyFont="1" applyBorder="1" applyAlignment="1">
      <alignment horizontal="center"/>
    </xf>
    <xf numFmtId="176" fontId="1" fillId="0" borderId="6" xfId="0" applyNumberFormat="1" applyFont="1" applyBorder="1"/>
    <xf numFmtId="176" fontId="1" fillId="6" borderId="6" xfId="0" applyNumberFormat="1" applyFont="1" applyFill="1" applyBorder="1" applyProtection="1">
      <protection locked="0"/>
    </xf>
    <xf numFmtId="49" fontId="1" fillId="0" borderId="7" xfId="0" applyNumberFormat="1" applyFont="1" applyBorder="1" applyAlignment="1">
      <alignment wrapText="1"/>
    </xf>
    <xf numFmtId="177" fontId="1" fillId="0" borderId="7" xfId="0" applyNumberFormat="1" applyFont="1" applyBorder="1"/>
    <xf numFmtId="49" fontId="1" fillId="0" borderId="7" xfId="0" applyNumberFormat="1" applyFont="1" applyBorder="1" applyAlignment="1">
      <alignment horizontal="center"/>
    </xf>
    <xf numFmtId="176" fontId="1" fillId="0" borderId="7" xfId="0" applyNumberFormat="1" applyFont="1" applyBorder="1"/>
    <xf numFmtId="178" fontId="1" fillId="0" borderId="0" xfId="0" applyNumberFormat="1" applyFont="1"/>
    <xf numFmtId="176" fontId="1" fillId="0" borderId="0" xfId="0" applyNumberFormat="1" applyFont="1"/>
    <xf numFmtId="49" fontId="1" fillId="7" borderId="8" xfId="0" applyNumberFormat="1" applyFont="1" applyFill="1" applyBorder="1" applyAlignment="1">
      <alignment horizontal="left"/>
    </xf>
    <xf numFmtId="176" fontId="1" fillId="7" borderId="8" xfId="0" applyNumberFormat="1" applyFont="1" applyFill="1" applyBorder="1"/>
    <xf numFmtId="49" fontId="1" fillId="7" borderId="9" xfId="0" applyNumberFormat="1" applyFont="1" applyFill="1" applyBorder="1" applyAlignment="1">
      <alignment horizontal="left"/>
    </xf>
    <xf numFmtId="176" fontId="1" fillId="7" borderId="9" xfId="0" applyNumberFormat="1" applyFont="1" applyFill="1" applyBorder="1"/>
    <xf numFmtId="49" fontId="1" fillId="7" borderId="10" xfId="0" applyNumberFormat="1" applyFont="1" applyFill="1" applyBorder="1" applyAlignment="1">
      <alignment horizontal="left"/>
    </xf>
    <xf numFmtId="176" fontId="1" fillId="7" borderId="10" xfId="0" applyNumberFormat="1" applyFont="1" applyFill="1" applyBorder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</cellXfs>
  <cellStyles count="3">
    <cellStyle name="標準" xfId="0" builtinId="0"/>
    <cellStyle name="標準 2" xfId="1"/>
    <cellStyle name="標準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pageSetUpPr fitToPage="1"/>
  </sheetPr>
  <dimension ref="A1:Q145"/>
  <sheetViews>
    <sheetView showGridLines="0" tabSelected="1" topLeftCell="J1" zoomScale="90" zoomScaleNormal="90" workbookViewId="0">
      <selection activeCell="J1" sqref="J1"/>
    </sheetView>
  </sheetViews>
  <sheetFormatPr defaultColWidth="9" defaultRowHeight="13.5" x14ac:dyDescent="0.15"/>
  <cols>
    <col min="1" max="1" width="13.875" hidden="1" customWidth="1"/>
    <col min="2" max="2" width="20.625" hidden="1" customWidth="1"/>
    <col min="3" max="3" width="3.375" hidden="1" customWidth="1"/>
    <col min="4" max="4" width="5.875" hidden="1" customWidth="1"/>
    <col min="5" max="5" width="3.875" hidden="1" customWidth="1"/>
    <col min="6" max="6" width="5" hidden="1" customWidth="1"/>
    <col min="7" max="7" width="7" hidden="1" customWidth="1"/>
    <col min="8" max="8" width="7.375" hidden="1" customWidth="1"/>
    <col min="9" max="9" width="10.125" hidden="1" customWidth="1"/>
    <col min="10" max="10" width="8.375" customWidth="1"/>
    <col min="11" max="11" width="47.5" style="1" customWidth="1"/>
    <col min="12" max="12" width="35.125" style="1" customWidth="1"/>
    <col min="13" max="13" width="15.125" style="2" customWidth="1"/>
    <col min="14" max="14" width="8.75" style="3" customWidth="1"/>
    <col min="15" max="15" width="19" style="2" customWidth="1"/>
    <col min="16" max="16" width="7.5" style="2" customWidth="1"/>
    <col min="17" max="17" width="4.125" customWidth="1"/>
  </cols>
  <sheetData>
    <row r="1" spans="1:17" x14ac:dyDescent="0.15">
      <c r="A1" t="s">
        <v>0</v>
      </c>
      <c r="D1" s="4" t="s">
        <v>1</v>
      </c>
      <c r="E1" s="4"/>
      <c r="F1" s="4"/>
      <c r="G1" s="4"/>
      <c r="H1" s="4"/>
      <c r="I1" s="4"/>
    </row>
    <row r="2" spans="1:17" ht="14.25" thickBot="1" x14ac:dyDescent="0.2">
      <c r="A2">
        <v>79</v>
      </c>
      <c r="D2" s="4" t="s">
        <v>2</v>
      </c>
      <c r="E2" s="4"/>
      <c r="F2" s="4"/>
      <c r="G2" s="4"/>
      <c r="H2" s="4"/>
      <c r="I2" s="4"/>
      <c r="J2" s="1" t="s">
        <v>3</v>
      </c>
      <c r="M2" s="5"/>
      <c r="N2" s="6"/>
    </row>
    <row r="3" spans="1:17" x14ac:dyDescent="0.15">
      <c r="A3">
        <v>1</v>
      </c>
      <c r="D3" s="4" t="s">
        <v>4</v>
      </c>
      <c r="E3" s="4"/>
      <c r="F3" s="4"/>
      <c r="G3" s="4"/>
      <c r="H3" s="4"/>
      <c r="I3" s="4"/>
      <c r="L3" s="7" t="s">
        <v>5</v>
      </c>
      <c r="M3" s="8"/>
      <c r="N3" s="6"/>
    </row>
    <row r="4" spans="1:17" x14ac:dyDescent="0.15">
      <c r="A4">
        <v>20</v>
      </c>
      <c r="B4" t="s">
        <v>6</v>
      </c>
      <c r="J4" t="s">
        <v>7</v>
      </c>
      <c r="K4" s="1" t="s">
        <v>8</v>
      </c>
      <c r="L4" s="9" t="s">
        <v>9</v>
      </c>
      <c r="M4" s="8"/>
      <c r="N4" s="10"/>
    </row>
    <row r="5" spans="1:17" x14ac:dyDescent="0.15">
      <c r="A5" t="s">
        <v>10</v>
      </c>
      <c r="B5" s="11" t="s">
        <v>11</v>
      </c>
      <c r="J5" t="s">
        <v>12</v>
      </c>
      <c r="K5" s="1" t="s">
        <v>13</v>
      </c>
      <c r="L5" s="9" t="s">
        <v>14</v>
      </c>
      <c r="M5" s="42"/>
      <c r="N5" s="43"/>
      <c r="O5" s="44"/>
      <c r="P5" s="12"/>
      <c r="Q5" s="13"/>
    </row>
    <row r="6" spans="1:17" x14ac:dyDescent="0.15">
      <c r="A6" t="s">
        <v>15</v>
      </c>
      <c r="B6" s="14" t="s">
        <v>16</v>
      </c>
      <c r="C6" s="15"/>
      <c r="J6" t="s">
        <v>17</v>
      </c>
      <c r="K6" s="1" t="s">
        <v>18</v>
      </c>
      <c r="N6" s="12"/>
      <c r="O6" s="12"/>
      <c r="P6" s="12"/>
      <c r="Q6" s="13"/>
    </row>
    <row r="7" spans="1:17" x14ac:dyDescent="0.15">
      <c r="A7" t="s">
        <v>19</v>
      </c>
      <c r="B7" s="13" t="s">
        <v>20</v>
      </c>
      <c r="C7" s="13"/>
      <c r="D7" t="s">
        <v>21</v>
      </c>
      <c r="J7" t="s">
        <v>22</v>
      </c>
      <c r="K7" s="1" t="s">
        <v>23</v>
      </c>
      <c r="N7" s="12"/>
      <c r="O7" s="12"/>
      <c r="P7" s="12"/>
      <c r="Q7" s="13"/>
    </row>
    <row r="8" spans="1:17" x14ac:dyDescent="0.15">
      <c r="A8" t="s">
        <v>24</v>
      </c>
      <c r="B8" s="16" t="s">
        <v>25</v>
      </c>
      <c r="C8" s="15"/>
      <c r="D8" t="s">
        <v>26</v>
      </c>
      <c r="J8" s="1" t="s">
        <v>27</v>
      </c>
      <c r="K8" s="17" t="s">
        <v>1</v>
      </c>
      <c r="N8" s="12"/>
      <c r="O8" s="12"/>
      <c r="P8" s="12"/>
      <c r="Q8" s="13"/>
    </row>
    <row r="9" spans="1:17" x14ac:dyDescent="0.15">
      <c r="A9" t="s">
        <v>28</v>
      </c>
      <c r="B9" t="s">
        <v>29</v>
      </c>
      <c r="D9" t="s">
        <v>30</v>
      </c>
      <c r="J9" s="1" t="s">
        <v>31</v>
      </c>
      <c r="K9" s="17" t="s">
        <v>2</v>
      </c>
      <c r="N9" s="12"/>
      <c r="O9" s="12"/>
      <c r="P9" s="12"/>
      <c r="Q9" s="13"/>
    </row>
    <row r="10" spans="1:17" ht="14.25" thickBot="1" x14ac:dyDescent="0.2">
      <c r="D10" t="s">
        <v>32</v>
      </c>
      <c r="N10" s="12"/>
      <c r="O10" s="12"/>
      <c r="P10" s="12"/>
      <c r="Q10" s="13"/>
    </row>
    <row r="11" spans="1:17" hidden="1" x14ac:dyDescent="0.15">
      <c r="N11" s="12"/>
      <c r="O11" s="12"/>
      <c r="P11" s="12"/>
      <c r="Q11" s="13"/>
    </row>
    <row r="12" spans="1:17" hidden="1" x14ac:dyDescent="0.15">
      <c r="N12" s="12"/>
      <c r="O12" s="12"/>
      <c r="P12" s="12"/>
      <c r="Q12" s="13"/>
    </row>
    <row r="13" spans="1:17" hidden="1" x14ac:dyDescent="0.15">
      <c r="N13" s="12"/>
      <c r="O13" s="12"/>
      <c r="P13" s="12"/>
      <c r="Q13" s="13"/>
    </row>
    <row r="14" spans="1:17" hidden="1" x14ac:dyDescent="0.15">
      <c r="N14" s="12"/>
      <c r="O14" s="12"/>
      <c r="P14" s="12"/>
      <c r="Q14" s="13"/>
    </row>
    <row r="15" spans="1:17" hidden="1" x14ac:dyDescent="0.15">
      <c r="N15" s="12"/>
      <c r="O15" s="12"/>
      <c r="P15" s="12"/>
      <c r="Q15" s="13"/>
    </row>
    <row r="16" spans="1:17" hidden="1" x14ac:dyDescent="0.15">
      <c r="N16" s="12"/>
      <c r="O16" s="12"/>
      <c r="P16" s="12"/>
      <c r="Q16" s="13"/>
    </row>
    <row r="17" spans="5:17" hidden="1" x14ac:dyDescent="0.15">
      <c r="N17" s="12"/>
      <c r="O17" s="12"/>
      <c r="P17" s="12"/>
      <c r="Q17" s="13"/>
    </row>
    <row r="18" spans="5:17" ht="14.25" hidden="1" thickBot="1" x14ac:dyDescent="0.2"/>
    <row r="19" spans="5:17" ht="15" thickTop="1" thickBot="1" x14ac:dyDescent="0.2">
      <c r="K19" s="18" t="s">
        <v>33</v>
      </c>
      <c r="L19" s="18" t="s">
        <v>34</v>
      </c>
      <c r="M19" s="19" t="s">
        <v>35</v>
      </c>
      <c r="N19" s="18" t="s">
        <v>36</v>
      </c>
      <c r="O19" s="20" t="s">
        <v>37</v>
      </c>
    </row>
    <row r="20" spans="5:17" ht="14.25" thickTop="1" x14ac:dyDescent="0.15">
      <c r="E20">
        <v>0</v>
      </c>
      <c r="G20">
        <v>0</v>
      </c>
      <c r="K20" s="21" t="s">
        <v>2</v>
      </c>
      <c r="L20" s="21" t="s">
        <v>38</v>
      </c>
      <c r="M20" s="22"/>
      <c r="N20" s="23" t="s">
        <v>38</v>
      </c>
      <c r="O20" s="24"/>
    </row>
    <row r="21" spans="5:17" x14ac:dyDescent="0.15">
      <c r="E21">
        <v>2</v>
      </c>
      <c r="F21">
        <v>5</v>
      </c>
      <c r="G21">
        <v>2</v>
      </c>
      <c r="K21" s="25" t="s">
        <v>39</v>
      </c>
      <c r="L21" s="25" t="s">
        <v>38</v>
      </c>
      <c r="M21" s="26">
        <v>1</v>
      </c>
      <c r="N21" s="27" t="s">
        <v>40</v>
      </c>
      <c r="O21" s="28">
        <f>+O22+O112</f>
        <v>0</v>
      </c>
    </row>
    <row r="22" spans="5:17" x14ac:dyDescent="0.15">
      <c r="E22">
        <v>3</v>
      </c>
      <c r="F22">
        <v>6</v>
      </c>
      <c r="G22">
        <v>3</v>
      </c>
      <c r="K22" s="25" t="s">
        <v>41</v>
      </c>
      <c r="L22" s="25" t="s">
        <v>38</v>
      </c>
      <c r="M22" s="26">
        <v>1</v>
      </c>
      <c r="N22" s="27" t="s">
        <v>40</v>
      </c>
      <c r="O22" s="28">
        <f>+O23+O81</f>
        <v>0</v>
      </c>
    </row>
    <row r="23" spans="5:17" x14ac:dyDescent="0.15">
      <c r="E23">
        <v>4</v>
      </c>
      <c r="F23">
        <v>168</v>
      </c>
      <c r="G23">
        <v>4</v>
      </c>
      <c r="K23" s="25" t="s">
        <v>42</v>
      </c>
      <c r="L23" s="25" t="s">
        <v>38</v>
      </c>
      <c r="M23" s="26">
        <v>1</v>
      </c>
      <c r="N23" s="27" t="s">
        <v>40</v>
      </c>
      <c r="O23" s="28">
        <f>+O24+O48+O65</f>
        <v>0</v>
      </c>
    </row>
    <row r="24" spans="5:17" x14ac:dyDescent="0.15">
      <c r="E24">
        <v>5</v>
      </c>
      <c r="G24">
        <v>9</v>
      </c>
      <c r="K24" s="25" t="s">
        <v>43</v>
      </c>
      <c r="L24" s="25" t="s">
        <v>44</v>
      </c>
      <c r="M24" s="26">
        <v>1</v>
      </c>
      <c r="N24" s="27" t="s">
        <v>40</v>
      </c>
      <c r="O24" s="28">
        <f>+O25+O33+O43</f>
        <v>0</v>
      </c>
    </row>
    <row r="25" spans="5:17" x14ac:dyDescent="0.15">
      <c r="E25">
        <v>6</v>
      </c>
      <c r="G25">
        <v>10</v>
      </c>
      <c r="K25" s="25" t="s">
        <v>45</v>
      </c>
      <c r="L25" s="25" t="s">
        <v>38</v>
      </c>
      <c r="M25" s="26">
        <v>1</v>
      </c>
      <c r="N25" s="27" t="s">
        <v>40</v>
      </c>
      <c r="O25" s="28">
        <f>+O26+O27+O28+O29+O30+O31+O32</f>
        <v>0</v>
      </c>
    </row>
    <row r="26" spans="5:17" x14ac:dyDescent="0.15">
      <c r="E26">
        <v>7</v>
      </c>
      <c r="G26">
        <v>11</v>
      </c>
      <c r="K26" s="25" t="s">
        <v>46</v>
      </c>
      <c r="L26" s="25" t="s">
        <v>38</v>
      </c>
      <c r="M26" s="26">
        <v>240.27</v>
      </c>
      <c r="N26" s="27" t="s">
        <v>47</v>
      </c>
      <c r="O26" s="29"/>
    </row>
    <row r="27" spans="5:17" x14ac:dyDescent="0.15">
      <c r="E27">
        <v>8</v>
      </c>
      <c r="G27">
        <v>11</v>
      </c>
      <c r="K27" s="25" t="s">
        <v>48</v>
      </c>
      <c r="L27" s="25" t="s">
        <v>38</v>
      </c>
      <c r="M27" s="26">
        <v>7.4</v>
      </c>
      <c r="N27" s="27" t="s">
        <v>47</v>
      </c>
      <c r="O27" s="29"/>
    </row>
    <row r="28" spans="5:17" x14ac:dyDescent="0.15">
      <c r="E28">
        <v>9</v>
      </c>
      <c r="G28">
        <v>11</v>
      </c>
      <c r="K28" s="25" t="s">
        <v>48</v>
      </c>
      <c r="L28" s="25" t="s">
        <v>38</v>
      </c>
      <c r="M28" s="26">
        <v>2</v>
      </c>
      <c r="N28" s="27" t="s">
        <v>47</v>
      </c>
      <c r="O28" s="29"/>
    </row>
    <row r="29" spans="5:17" x14ac:dyDescent="0.15">
      <c r="E29">
        <v>10</v>
      </c>
      <c r="G29">
        <v>11</v>
      </c>
      <c r="K29" s="25" t="s">
        <v>49</v>
      </c>
      <c r="L29" s="25" t="s">
        <v>38</v>
      </c>
      <c r="M29" s="26">
        <v>476.54</v>
      </c>
      <c r="N29" s="27" t="s">
        <v>47</v>
      </c>
      <c r="O29" s="29"/>
    </row>
    <row r="30" spans="5:17" x14ac:dyDescent="0.15">
      <c r="E30">
        <v>11</v>
      </c>
      <c r="G30">
        <v>11</v>
      </c>
      <c r="K30" s="25" t="s">
        <v>50</v>
      </c>
      <c r="L30" s="25" t="s">
        <v>38</v>
      </c>
      <c r="M30" s="26">
        <v>9.4</v>
      </c>
      <c r="N30" s="27" t="s">
        <v>47</v>
      </c>
      <c r="O30" s="29"/>
    </row>
    <row r="31" spans="5:17" x14ac:dyDescent="0.15">
      <c r="E31">
        <v>12</v>
      </c>
      <c r="G31">
        <v>11</v>
      </c>
      <c r="K31" s="25" t="s">
        <v>51</v>
      </c>
      <c r="L31" s="25" t="s">
        <v>38</v>
      </c>
      <c r="M31" s="26">
        <v>1</v>
      </c>
      <c r="N31" s="27" t="s">
        <v>52</v>
      </c>
      <c r="O31" s="29"/>
    </row>
    <row r="32" spans="5:17" x14ac:dyDescent="0.15">
      <c r="E32">
        <v>13</v>
      </c>
      <c r="G32">
        <v>11</v>
      </c>
      <c r="K32" s="25" t="s">
        <v>53</v>
      </c>
      <c r="L32" s="25" t="s">
        <v>38</v>
      </c>
      <c r="M32" s="26">
        <v>2</v>
      </c>
      <c r="N32" s="27" t="s">
        <v>52</v>
      </c>
      <c r="O32" s="29"/>
    </row>
    <row r="33" spans="5:15" x14ac:dyDescent="0.15">
      <c r="E33">
        <v>14</v>
      </c>
      <c r="G33">
        <v>10</v>
      </c>
      <c r="K33" s="25" t="s">
        <v>54</v>
      </c>
      <c r="L33" s="25" t="s">
        <v>38</v>
      </c>
      <c r="M33" s="26">
        <v>1</v>
      </c>
      <c r="N33" s="27" t="s">
        <v>40</v>
      </c>
      <c r="O33" s="28">
        <f>+O34+O35+O36+O37+O38+O39+O40+O41+O42</f>
        <v>0</v>
      </c>
    </row>
    <row r="34" spans="5:15" x14ac:dyDescent="0.15">
      <c r="E34">
        <v>15</v>
      </c>
      <c r="G34">
        <v>11</v>
      </c>
      <c r="K34" s="25" t="s">
        <v>55</v>
      </c>
      <c r="L34" s="25" t="s">
        <v>38</v>
      </c>
      <c r="M34" s="26">
        <v>1</v>
      </c>
      <c r="N34" s="27" t="s">
        <v>56</v>
      </c>
      <c r="O34" s="29"/>
    </row>
    <row r="35" spans="5:15" x14ac:dyDescent="0.15">
      <c r="E35">
        <v>16</v>
      </c>
      <c r="G35">
        <v>11</v>
      </c>
      <c r="K35" s="25" t="s">
        <v>57</v>
      </c>
      <c r="L35" s="25" t="s">
        <v>38</v>
      </c>
      <c r="M35" s="26">
        <v>238.27</v>
      </c>
      <c r="N35" s="27" t="s">
        <v>47</v>
      </c>
      <c r="O35" s="29"/>
    </row>
    <row r="36" spans="5:15" x14ac:dyDescent="0.15">
      <c r="E36">
        <v>17</v>
      </c>
      <c r="G36">
        <v>11</v>
      </c>
      <c r="K36" s="25" t="s">
        <v>58</v>
      </c>
      <c r="L36" s="25" t="s">
        <v>59</v>
      </c>
      <c r="M36" s="26">
        <v>238.27</v>
      </c>
      <c r="N36" s="27" t="s">
        <v>47</v>
      </c>
      <c r="O36" s="29"/>
    </row>
    <row r="37" spans="5:15" x14ac:dyDescent="0.15">
      <c r="E37">
        <v>18</v>
      </c>
      <c r="G37">
        <v>11</v>
      </c>
      <c r="K37" s="25" t="s">
        <v>60</v>
      </c>
      <c r="L37" s="25" t="s">
        <v>38</v>
      </c>
      <c r="M37" s="26">
        <v>1</v>
      </c>
      <c r="N37" s="27" t="s">
        <v>56</v>
      </c>
      <c r="O37" s="29"/>
    </row>
    <row r="38" spans="5:15" x14ac:dyDescent="0.15">
      <c r="E38">
        <v>19</v>
      </c>
      <c r="G38">
        <v>11</v>
      </c>
      <c r="K38" s="25" t="s">
        <v>61</v>
      </c>
      <c r="L38" s="25" t="s">
        <v>38</v>
      </c>
      <c r="M38" s="26">
        <v>1</v>
      </c>
      <c r="N38" s="27" t="s">
        <v>56</v>
      </c>
      <c r="O38" s="29"/>
    </row>
    <row r="39" spans="5:15" x14ac:dyDescent="0.15">
      <c r="E39">
        <v>20</v>
      </c>
      <c r="G39">
        <v>11</v>
      </c>
      <c r="K39" s="25" t="s">
        <v>62</v>
      </c>
      <c r="L39" s="25" t="s">
        <v>38</v>
      </c>
      <c r="M39" s="26">
        <v>1</v>
      </c>
      <c r="N39" s="27" t="s">
        <v>56</v>
      </c>
      <c r="O39" s="29"/>
    </row>
    <row r="40" spans="5:15" x14ac:dyDescent="0.15">
      <c r="E40">
        <v>21</v>
      </c>
      <c r="G40">
        <v>11</v>
      </c>
      <c r="K40" s="25" t="s">
        <v>63</v>
      </c>
      <c r="L40" s="25" t="s">
        <v>38</v>
      </c>
      <c r="M40" s="26">
        <v>2.5099999999999998</v>
      </c>
      <c r="N40" s="27" t="s">
        <v>47</v>
      </c>
      <c r="O40" s="29"/>
    </row>
    <row r="41" spans="5:15" x14ac:dyDescent="0.15">
      <c r="E41">
        <v>22</v>
      </c>
      <c r="G41">
        <v>11</v>
      </c>
      <c r="K41" s="25" t="s">
        <v>64</v>
      </c>
      <c r="L41" s="25" t="s">
        <v>38</v>
      </c>
      <c r="M41" s="26">
        <v>2</v>
      </c>
      <c r="N41" s="27" t="s">
        <v>56</v>
      </c>
      <c r="O41" s="29"/>
    </row>
    <row r="42" spans="5:15" x14ac:dyDescent="0.15">
      <c r="E42">
        <v>23</v>
      </c>
      <c r="G42">
        <v>11</v>
      </c>
      <c r="K42" s="25" t="s">
        <v>65</v>
      </c>
      <c r="L42" s="25" t="s">
        <v>38</v>
      </c>
      <c r="M42" s="26">
        <v>29.93</v>
      </c>
      <c r="N42" s="27" t="s">
        <v>66</v>
      </c>
      <c r="O42" s="29"/>
    </row>
    <row r="43" spans="5:15" x14ac:dyDescent="0.15">
      <c r="E43">
        <v>24</v>
      </c>
      <c r="G43">
        <v>10</v>
      </c>
      <c r="K43" s="25" t="s">
        <v>67</v>
      </c>
      <c r="L43" s="25" t="s">
        <v>38</v>
      </c>
      <c r="M43" s="26">
        <v>1</v>
      </c>
      <c r="N43" s="27" t="s">
        <v>40</v>
      </c>
      <c r="O43" s="28">
        <f>+O44+O45+O46+O47</f>
        <v>0</v>
      </c>
    </row>
    <row r="44" spans="5:15" x14ac:dyDescent="0.15">
      <c r="E44">
        <v>25</v>
      </c>
      <c r="G44">
        <v>11</v>
      </c>
      <c r="K44" s="25" t="s">
        <v>68</v>
      </c>
      <c r="L44" s="25" t="s">
        <v>38</v>
      </c>
      <c r="M44" s="26">
        <v>476.54</v>
      </c>
      <c r="N44" s="27" t="s">
        <v>47</v>
      </c>
      <c r="O44" s="29"/>
    </row>
    <row r="45" spans="5:15" x14ac:dyDescent="0.15">
      <c r="E45">
        <v>26</v>
      </c>
      <c r="G45">
        <v>11</v>
      </c>
      <c r="K45" s="25" t="s">
        <v>69</v>
      </c>
      <c r="L45" s="25" t="s">
        <v>38</v>
      </c>
      <c r="M45" s="26">
        <v>476.54</v>
      </c>
      <c r="N45" s="27" t="s">
        <v>47</v>
      </c>
      <c r="O45" s="29"/>
    </row>
    <row r="46" spans="5:15" x14ac:dyDescent="0.15">
      <c r="E46">
        <v>27</v>
      </c>
      <c r="G46">
        <v>11</v>
      </c>
      <c r="K46" s="25" t="s">
        <v>70</v>
      </c>
      <c r="L46" s="25" t="s">
        <v>38</v>
      </c>
      <c r="M46" s="26">
        <v>84.38</v>
      </c>
      <c r="N46" s="27" t="s">
        <v>71</v>
      </c>
      <c r="O46" s="29"/>
    </row>
    <row r="47" spans="5:15" x14ac:dyDescent="0.15">
      <c r="E47">
        <v>28</v>
      </c>
      <c r="G47">
        <v>11</v>
      </c>
      <c r="K47" s="25" t="s">
        <v>72</v>
      </c>
      <c r="L47" s="25" t="s">
        <v>38</v>
      </c>
      <c r="M47" s="26">
        <v>0.2</v>
      </c>
      <c r="N47" s="27" t="s">
        <v>66</v>
      </c>
      <c r="O47" s="29"/>
    </row>
    <row r="48" spans="5:15" x14ac:dyDescent="0.15">
      <c r="E48">
        <v>29</v>
      </c>
      <c r="G48">
        <v>9</v>
      </c>
      <c r="K48" s="25" t="s">
        <v>73</v>
      </c>
      <c r="L48" s="25" t="s">
        <v>44</v>
      </c>
      <c r="M48" s="26">
        <v>1</v>
      </c>
      <c r="N48" s="27" t="s">
        <v>40</v>
      </c>
      <c r="O48" s="28">
        <f>+O49+O54+O59</f>
        <v>0</v>
      </c>
    </row>
    <row r="49" spans="5:15" x14ac:dyDescent="0.15">
      <c r="E49">
        <v>30</v>
      </c>
      <c r="G49">
        <v>10</v>
      </c>
      <c r="K49" s="25" t="s">
        <v>74</v>
      </c>
      <c r="L49" s="25" t="s">
        <v>75</v>
      </c>
      <c r="M49" s="26">
        <v>1</v>
      </c>
      <c r="N49" s="27" t="s">
        <v>40</v>
      </c>
      <c r="O49" s="28">
        <f>+O50+O51+O52+O53</f>
        <v>0</v>
      </c>
    </row>
    <row r="50" spans="5:15" x14ac:dyDescent="0.15">
      <c r="E50">
        <v>31</v>
      </c>
      <c r="G50">
        <v>11</v>
      </c>
      <c r="K50" s="25" t="s">
        <v>76</v>
      </c>
      <c r="L50" s="25" t="s">
        <v>77</v>
      </c>
      <c r="M50" s="26">
        <v>1</v>
      </c>
      <c r="N50" s="27" t="s">
        <v>66</v>
      </c>
      <c r="O50" s="29"/>
    </row>
    <row r="51" spans="5:15" x14ac:dyDescent="0.15">
      <c r="E51">
        <v>32</v>
      </c>
      <c r="G51">
        <v>11</v>
      </c>
      <c r="K51" s="25" t="s">
        <v>78</v>
      </c>
      <c r="L51" s="25" t="s">
        <v>79</v>
      </c>
      <c r="M51" s="26">
        <v>1</v>
      </c>
      <c r="N51" s="27" t="s">
        <v>80</v>
      </c>
      <c r="O51" s="29"/>
    </row>
    <row r="52" spans="5:15" x14ac:dyDescent="0.15">
      <c r="E52">
        <v>33</v>
      </c>
      <c r="G52">
        <v>11</v>
      </c>
      <c r="K52" s="25" t="s">
        <v>78</v>
      </c>
      <c r="L52" s="25" t="s">
        <v>81</v>
      </c>
      <c r="M52" s="26">
        <v>2</v>
      </c>
      <c r="N52" s="27" t="s">
        <v>80</v>
      </c>
      <c r="O52" s="29"/>
    </row>
    <row r="53" spans="5:15" x14ac:dyDescent="0.15">
      <c r="E53">
        <v>34</v>
      </c>
      <c r="G53">
        <v>11</v>
      </c>
      <c r="K53" s="25" t="s">
        <v>82</v>
      </c>
      <c r="L53" s="25" t="s">
        <v>38</v>
      </c>
      <c r="M53" s="26">
        <v>2</v>
      </c>
      <c r="N53" s="27" t="s">
        <v>47</v>
      </c>
      <c r="O53" s="29"/>
    </row>
    <row r="54" spans="5:15" x14ac:dyDescent="0.15">
      <c r="E54">
        <v>35</v>
      </c>
      <c r="G54">
        <v>10</v>
      </c>
      <c r="K54" s="25" t="s">
        <v>74</v>
      </c>
      <c r="L54" s="25" t="s">
        <v>83</v>
      </c>
      <c r="M54" s="26">
        <v>1</v>
      </c>
      <c r="N54" s="27" t="s">
        <v>40</v>
      </c>
      <c r="O54" s="28">
        <f>+O55+O56+O57+O58</f>
        <v>0</v>
      </c>
    </row>
    <row r="55" spans="5:15" ht="27" x14ac:dyDescent="0.15">
      <c r="E55">
        <v>36</v>
      </c>
      <c r="G55">
        <v>11</v>
      </c>
      <c r="K55" s="25" t="s">
        <v>84</v>
      </c>
      <c r="L55" s="25" t="s">
        <v>85</v>
      </c>
      <c r="M55" s="26">
        <v>1</v>
      </c>
      <c r="N55" s="27" t="s">
        <v>80</v>
      </c>
      <c r="O55" s="29"/>
    </row>
    <row r="56" spans="5:15" x14ac:dyDescent="0.15">
      <c r="E56">
        <v>37</v>
      </c>
      <c r="G56">
        <v>11</v>
      </c>
      <c r="K56" s="25" t="s">
        <v>86</v>
      </c>
      <c r="L56" s="25" t="s">
        <v>79</v>
      </c>
      <c r="M56" s="26">
        <v>1</v>
      </c>
      <c r="N56" s="27" t="s">
        <v>80</v>
      </c>
      <c r="O56" s="29"/>
    </row>
    <row r="57" spans="5:15" x14ac:dyDescent="0.15">
      <c r="E57">
        <v>38</v>
      </c>
      <c r="G57">
        <v>11</v>
      </c>
      <c r="K57" s="25" t="s">
        <v>86</v>
      </c>
      <c r="L57" s="25" t="s">
        <v>87</v>
      </c>
      <c r="M57" s="26">
        <v>2</v>
      </c>
      <c r="N57" s="27" t="s">
        <v>80</v>
      </c>
      <c r="O57" s="29"/>
    </row>
    <row r="58" spans="5:15" x14ac:dyDescent="0.15">
      <c r="E58">
        <v>39</v>
      </c>
      <c r="G58">
        <v>11</v>
      </c>
      <c r="K58" s="25" t="s">
        <v>88</v>
      </c>
      <c r="L58" s="25" t="s">
        <v>89</v>
      </c>
      <c r="M58" s="26">
        <v>1</v>
      </c>
      <c r="N58" s="27" t="s">
        <v>56</v>
      </c>
      <c r="O58" s="29"/>
    </row>
    <row r="59" spans="5:15" x14ac:dyDescent="0.15">
      <c r="E59">
        <v>40</v>
      </c>
      <c r="G59">
        <v>10</v>
      </c>
      <c r="K59" s="25" t="s">
        <v>90</v>
      </c>
      <c r="L59" s="25" t="s">
        <v>38</v>
      </c>
      <c r="M59" s="26">
        <v>1</v>
      </c>
      <c r="N59" s="27" t="s">
        <v>40</v>
      </c>
      <c r="O59" s="28">
        <f>+O60+O61+O62+O63+O64</f>
        <v>0</v>
      </c>
    </row>
    <row r="60" spans="5:15" x14ac:dyDescent="0.15">
      <c r="E60">
        <v>41</v>
      </c>
      <c r="G60">
        <v>11</v>
      </c>
      <c r="K60" s="25" t="s">
        <v>91</v>
      </c>
      <c r="L60" s="25" t="s">
        <v>92</v>
      </c>
      <c r="M60" s="26">
        <v>3</v>
      </c>
      <c r="N60" s="27" t="s">
        <v>66</v>
      </c>
      <c r="O60" s="29"/>
    </row>
    <row r="61" spans="5:15" x14ac:dyDescent="0.15">
      <c r="E61">
        <v>42</v>
      </c>
      <c r="G61">
        <v>11</v>
      </c>
      <c r="K61" s="25" t="s">
        <v>93</v>
      </c>
      <c r="L61" s="25" t="s">
        <v>94</v>
      </c>
      <c r="M61" s="26">
        <v>2.2999999999999998</v>
      </c>
      <c r="N61" s="27" t="s">
        <v>95</v>
      </c>
      <c r="O61" s="29"/>
    </row>
    <row r="62" spans="5:15" x14ac:dyDescent="0.15">
      <c r="E62">
        <v>43</v>
      </c>
      <c r="G62">
        <v>11</v>
      </c>
      <c r="K62" s="25" t="s">
        <v>96</v>
      </c>
      <c r="L62" s="25" t="s">
        <v>97</v>
      </c>
      <c r="M62" s="26">
        <v>1</v>
      </c>
      <c r="N62" s="27" t="s">
        <v>98</v>
      </c>
      <c r="O62" s="29"/>
    </row>
    <row r="63" spans="5:15" x14ac:dyDescent="0.15">
      <c r="E63">
        <v>44</v>
      </c>
      <c r="G63">
        <v>11</v>
      </c>
      <c r="K63" s="25" t="s">
        <v>99</v>
      </c>
      <c r="L63" s="25" t="s">
        <v>100</v>
      </c>
      <c r="M63" s="26">
        <v>1</v>
      </c>
      <c r="N63" s="27" t="s">
        <v>98</v>
      </c>
      <c r="O63" s="29"/>
    </row>
    <row r="64" spans="5:15" x14ac:dyDescent="0.15">
      <c r="E64">
        <v>45</v>
      </c>
      <c r="G64">
        <v>11</v>
      </c>
      <c r="K64" s="25" t="s">
        <v>101</v>
      </c>
      <c r="L64" s="25" t="s">
        <v>100</v>
      </c>
      <c r="M64" s="26">
        <v>1</v>
      </c>
      <c r="N64" s="27" t="s">
        <v>98</v>
      </c>
      <c r="O64" s="29"/>
    </row>
    <row r="65" spans="5:15" x14ac:dyDescent="0.15">
      <c r="E65">
        <v>46</v>
      </c>
      <c r="G65">
        <v>9</v>
      </c>
      <c r="K65" s="25" t="s">
        <v>102</v>
      </c>
      <c r="L65" s="25" t="s">
        <v>38</v>
      </c>
      <c r="M65" s="26">
        <v>1</v>
      </c>
      <c r="N65" s="27" t="s">
        <v>40</v>
      </c>
      <c r="O65" s="28">
        <f>+O66+O75</f>
        <v>0</v>
      </c>
    </row>
    <row r="66" spans="5:15" x14ac:dyDescent="0.15">
      <c r="E66">
        <v>47</v>
      </c>
      <c r="G66">
        <v>10</v>
      </c>
      <c r="K66" s="25" t="s">
        <v>103</v>
      </c>
      <c r="L66" s="25" t="s">
        <v>38</v>
      </c>
      <c r="M66" s="26">
        <v>1</v>
      </c>
      <c r="N66" s="27" t="s">
        <v>40</v>
      </c>
      <c r="O66" s="28">
        <f>+O67+O68+O69+O70+O71+O72+O73+O74</f>
        <v>0</v>
      </c>
    </row>
    <row r="67" spans="5:15" x14ac:dyDescent="0.15">
      <c r="E67">
        <v>48</v>
      </c>
      <c r="G67">
        <v>11</v>
      </c>
      <c r="K67" s="25" t="s">
        <v>104</v>
      </c>
      <c r="L67" s="25" t="s">
        <v>105</v>
      </c>
      <c r="M67" s="26">
        <v>4.9000000000000004</v>
      </c>
      <c r="N67" s="27" t="s">
        <v>47</v>
      </c>
      <c r="O67" s="29"/>
    </row>
    <row r="68" spans="5:15" x14ac:dyDescent="0.15">
      <c r="E68">
        <v>49</v>
      </c>
      <c r="G68">
        <v>11</v>
      </c>
      <c r="K68" s="25" t="s">
        <v>106</v>
      </c>
      <c r="L68" s="25" t="s">
        <v>105</v>
      </c>
      <c r="M68" s="26">
        <v>12</v>
      </c>
      <c r="N68" s="27" t="s">
        <v>95</v>
      </c>
      <c r="O68" s="29"/>
    </row>
    <row r="69" spans="5:15" x14ac:dyDescent="0.15">
      <c r="E69">
        <v>50</v>
      </c>
      <c r="G69">
        <v>11</v>
      </c>
      <c r="K69" s="25" t="s">
        <v>106</v>
      </c>
      <c r="L69" s="25" t="s">
        <v>38</v>
      </c>
      <c r="M69" s="26">
        <v>0.9</v>
      </c>
      <c r="N69" s="27" t="s">
        <v>95</v>
      </c>
      <c r="O69" s="29"/>
    </row>
    <row r="70" spans="5:15" x14ac:dyDescent="0.15">
      <c r="E70">
        <v>51</v>
      </c>
      <c r="G70">
        <v>11</v>
      </c>
      <c r="K70" s="25" t="s">
        <v>107</v>
      </c>
      <c r="L70" s="25" t="s">
        <v>108</v>
      </c>
      <c r="M70" s="26">
        <v>3.3</v>
      </c>
      <c r="N70" s="27" t="s">
        <v>66</v>
      </c>
      <c r="O70" s="29"/>
    </row>
    <row r="71" spans="5:15" x14ac:dyDescent="0.15">
      <c r="E71">
        <v>52</v>
      </c>
      <c r="G71">
        <v>11</v>
      </c>
      <c r="K71" s="25" t="s">
        <v>109</v>
      </c>
      <c r="L71" s="25" t="s">
        <v>110</v>
      </c>
      <c r="M71" s="26">
        <v>5.4</v>
      </c>
      <c r="N71" s="27" t="s">
        <v>47</v>
      </c>
      <c r="O71" s="29"/>
    </row>
    <row r="72" spans="5:15" x14ac:dyDescent="0.15">
      <c r="E72">
        <v>53</v>
      </c>
      <c r="G72">
        <v>11</v>
      </c>
      <c r="K72" s="25" t="s">
        <v>111</v>
      </c>
      <c r="L72" s="25" t="s">
        <v>112</v>
      </c>
      <c r="M72" s="26">
        <v>0.6</v>
      </c>
      <c r="N72" s="27" t="s">
        <v>66</v>
      </c>
      <c r="O72" s="29"/>
    </row>
    <row r="73" spans="5:15" x14ac:dyDescent="0.15">
      <c r="E73">
        <v>54</v>
      </c>
      <c r="G73">
        <v>11</v>
      </c>
      <c r="K73" s="25" t="s">
        <v>111</v>
      </c>
      <c r="L73" s="25" t="s">
        <v>113</v>
      </c>
      <c r="M73" s="26">
        <v>1</v>
      </c>
      <c r="N73" s="27" t="s">
        <v>66</v>
      </c>
      <c r="O73" s="29"/>
    </row>
    <row r="74" spans="5:15" x14ac:dyDescent="0.15">
      <c r="E74">
        <v>55</v>
      </c>
      <c r="G74">
        <v>11</v>
      </c>
      <c r="K74" s="25" t="s">
        <v>111</v>
      </c>
      <c r="L74" s="25" t="s">
        <v>114</v>
      </c>
      <c r="M74" s="26">
        <v>3.4</v>
      </c>
      <c r="N74" s="27" t="s">
        <v>66</v>
      </c>
      <c r="O74" s="29"/>
    </row>
    <row r="75" spans="5:15" x14ac:dyDescent="0.15">
      <c r="E75">
        <v>56</v>
      </c>
      <c r="G75">
        <v>10</v>
      </c>
      <c r="K75" s="25" t="s">
        <v>115</v>
      </c>
      <c r="L75" s="25" t="s">
        <v>38</v>
      </c>
      <c r="M75" s="26">
        <v>1</v>
      </c>
      <c r="N75" s="27" t="s">
        <v>40</v>
      </c>
      <c r="O75" s="28">
        <f>+O76+O77+O78+O79+O80</f>
        <v>0</v>
      </c>
    </row>
    <row r="76" spans="5:15" x14ac:dyDescent="0.15">
      <c r="E76">
        <v>57</v>
      </c>
      <c r="G76">
        <v>11</v>
      </c>
      <c r="K76" s="25" t="s">
        <v>116</v>
      </c>
      <c r="L76" s="25" t="s">
        <v>38</v>
      </c>
      <c r="M76" s="26">
        <v>12</v>
      </c>
      <c r="N76" s="27" t="s">
        <v>95</v>
      </c>
      <c r="O76" s="29"/>
    </row>
    <row r="77" spans="5:15" x14ac:dyDescent="0.15">
      <c r="E77">
        <v>58</v>
      </c>
      <c r="G77">
        <v>11</v>
      </c>
      <c r="K77" s="25" t="s">
        <v>117</v>
      </c>
      <c r="L77" s="25" t="s">
        <v>38</v>
      </c>
      <c r="M77" s="26">
        <v>12</v>
      </c>
      <c r="N77" s="27" t="s">
        <v>95</v>
      </c>
      <c r="O77" s="29"/>
    </row>
    <row r="78" spans="5:15" x14ac:dyDescent="0.15">
      <c r="E78">
        <v>59</v>
      </c>
      <c r="G78">
        <v>11</v>
      </c>
      <c r="K78" s="25" t="s">
        <v>118</v>
      </c>
      <c r="L78" s="25" t="s">
        <v>38</v>
      </c>
      <c r="M78" s="26">
        <v>0.9</v>
      </c>
      <c r="N78" s="27" t="s">
        <v>95</v>
      </c>
      <c r="O78" s="29"/>
    </row>
    <row r="79" spans="5:15" x14ac:dyDescent="0.15">
      <c r="E79">
        <v>60</v>
      </c>
      <c r="G79">
        <v>11</v>
      </c>
      <c r="K79" s="25" t="s">
        <v>119</v>
      </c>
      <c r="L79" s="25" t="s">
        <v>120</v>
      </c>
      <c r="M79" s="26">
        <v>33</v>
      </c>
      <c r="N79" s="27" t="s">
        <v>47</v>
      </c>
      <c r="O79" s="29"/>
    </row>
    <row r="80" spans="5:15" x14ac:dyDescent="0.15">
      <c r="E80">
        <v>61</v>
      </c>
      <c r="G80">
        <v>11</v>
      </c>
      <c r="K80" s="25" t="s">
        <v>121</v>
      </c>
      <c r="L80" s="25" t="s">
        <v>122</v>
      </c>
      <c r="M80" s="26">
        <v>5.4</v>
      </c>
      <c r="N80" s="27" t="s">
        <v>47</v>
      </c>
      <c r="O80" s="29"/>
    </row>
    <row r="81" spans="5:15" x14ac:dyDescent="0.15">
      <c r="E81">
        <v>62</v>
      </c>
      <c r="F81">
        <v>169</v>
      </c>
      <c r="G81">
        <v>4</v>
      </c>
      <c r="K81" s="25" t="s">
        <v>123</v>
      </c>
      <c r="L81" s="25" t="s">
        <v>38</v>
      </c>
      <c r="M81" s="26">
        <v>1</v>
      </c>
      <c r="N81" s="27" t="s">
        <v>40</v>
      </c>
      <c r="O81" s="28">
        <f>+O82+O102</f>
        <v>0</v>
      </c>
    </row>
    <row r="82" spans="5:15" x14ac:dyDescent="0.15">
      <c r="E82">
        <v>63</v>
      </c>
      <c r="G82">
        <v>9</v>
      </c>
      <c r="K82" s="25" t="s">
        <v>124</v>
      </c>
      <c r="L82" s="25" t="s">
        <v>125</v>
      </c>
      <c r="M82" s="26">
        <v>1</v>
      </c>
      <c r="N82" s="27" t="s">
        <v>40</v>
      </c>
      <c r="O82" s="28">
        <f>+O83+O91+O100</f>
        <v>0</v>
      </c>
    </row>
    <row r="83" spans="5:15" x14ac:dyDescent="0.15">
      <c r="E83">
        <v>64</v>
      </c>
      <c r="G83">
        <v>10</v>
      </c>
      <c r="K83" s="25" t="s">
        <v>126</v>
      </c>
      <c r="L83" s="25" t="s">
        <v>38</v>
      </c>
      <c r="M83" s="26">
        <v>1</v>
      </c>
      <c r="N83" s="27" t="s">
        <v>40</v>
      </c>
      <c r="O83" s="28">
        <f>+O84+O85+O86+O87+O88+O89+O90</f>
        <v>0</v>
      </c>
    </row>
    <row r="84" spans="5:15" x14ac:dyDescent="0.15">
      <c r="E84">
        <v>65</v>
      </c>
      <c r="G84">
        <v>11</v>
      </c>
      <c r="K84" s="25" t="s">
        <v>127</v>
      </c>
      <c r="L84" s="25" t="s">
        <v>38</v>
      </c>
      <c r="M84" s="26">
        <v>8</v>
      </c>
      <c r="N84" s="27" t="s">
        <v>66</v>
      </c>
      <c r="O84" s="29"/>
    </row>
    <row r="85" spans="5:15" x14ac:dyDescent="0.15">
      <c r="E85">
        <v>66</v>
      </c>
      <c r="G85">
        <v>11</v>
      </c>
      <c r="K85" s="25" t="s">
        <v>127</v>
      </c>
      <c r="L85" s="25" t="s">
        <v>128</v>
      </c>
      <c r="M85" s="26">
        <v>1</v>
      </c>
      <c r="N85" s="27" t="s">
        <v>66</v>
      </c>
      <c r="O85" s="29"/>
    </row>
    <row r="86" spans="5:15" x14ac:dyDescent="0.15">
      <c r="E86">
        <v>67</v>
      </c>
      <c r="G86">
        <v>11</v>
      </c>
      <c r="K86" s="25" t="s">
        <v>129</v>
      </c>
      <c r="L86" s="25" t="s">
        <v>130</v>
      </c>
      <c r="M86" s="26">
        <v>1</v>
      </c>
      <c r="N86" s="27" t="s">
        <v>66</v>
      </c>
      <c r="O86" s="29"/>
    </row>
    <row r="87" spans="5:15" x14ac:dyDescent="0.15">
      <c r="E87">
        <v>68</v>
      </c>
      <c r="G87">
        <v>11</v>
      </c>
      <c r="K87" s="25" t="s">
        <v>131</v>
      </c>
      <c r="L87" s="25" t="s">
        <v>130</v>
      </c>
      <c r="M87" s="26">
        <v>1</v>
      </c>
      <c r="N87" s="27" t="s">
        <v>66</v>
      </c>
      <c r="O87" s="29"/>
    </row>
    <row r="88" spans="5:15" x14ac:dyDescent="0.15">
      <c r="E88">
        <v>69</v>
      </c>
      <c r="G88">
        <v>11</v>
      </c>
      <c r="K88" s="25" t="s">
        <v>132</v>
      </c>
      <c r="L88" s="25" t="s">
        <v>92</v>
      </c>
      <c r="M88" s="26">
        <v>1</v>
      </c>
      <c r="N88" s="27" t="s">
        <v>66</v>
      </c>
      <c r="O88" s="29"/>
    </row>
    <row r="89" spans="5:15" x14ac:dyDescent="0.15">
      <c r="E89">
        <v>70</v>
      </c>
      <c r="G89">
        <v>11</v>
      </c>
      <c r="K89" s="25" t="s">
        <v>133</v>
      </c>
      <c r="L89" s="25" t="s">
        <v>92</v>
      </c>
      <c r="M89" s="26">
        <v>1</v>
      </c>
      <c r="N89" s="27" t="s">
        <v>66</v>
      </c>
      <c r="O89" s="29"/>
    </row>
    <row r="90" spans="5:15" x14ac:dyDescent="0.15">
      <c r="E90">
        <v>71</v>
      </c>
      <c r="G90">
        <v>11</v>
      </c>
      <c r="K90" s="25" t="s">
        <v>134</v>
      </c>
      <c r="L90" s="25" t="s">
        <v>135</v>
      </c>
      <c r="M90" s="26">
        <v>13</v>
      </c>
      <c r="N90" s="27" t="s">
        <v>66</v>
      </c>
      <c r="O90" s="29"/>
    </row>
    <row r="91" spans="5:15" x14ac:dyDescent="0.15">
      <c r="E91">
        <v>72</v>
      </c>
      <c r="G91">
        <v>10</v>
      </c>
      <c r="K91" s="25" t="s">
        <v>136</v>
      </c>
      <c r="L91" s="25" t="s">
        <v>38</v>
      </c>
      <c r="M91" s="26">
        <v>1</v>
      </c>
      <c r="N91" s="27" t="s">
        <v>40</v>
      </c>
      <c r="O91" s="28">
        <f>+O92+O93+O94+O95+O96+O97+O98+O99</f>
        <v>0</v>
      </c>
    </row>
    <row r="92" spans="5:15" x14ac:dyDescent="0.15">
      <c r="E92">
        <v>73</v>
      </c>
      <c r="G92">
        <v>11</v>
      </c>
      <c r="K92" s="25" t="s">
        <v>137</v>
      </c>
      <c r="L92" s="25" t="s">
        <v>138</v>
      </c>
      <c r="M92" s="26">
        <v>3</v>
      </c>
      <c r="N92" s="27" t="s">
        <v>47</v>
      </c>
      <c r="O92" s="29"/>
    </row>
    <row r="93" spans="5:15" x14ac:dyDescent="0.15">
      <c r="E93">
        <v>74</v>
      </c>
      <c r="G93">
        <v>11</v>
      </c>
      <c r="K93" s="25" t="s">
        <v>139</v>
      </c>
      <c r="L93" s="25" t="s">
        <v>140</v>
      </c>
      <c r="M93" s="26">
        <v>0.88</v>
      </c>
      <c r="N93" s="27" t="s">
        <v>141</v>
      </c>
      <c r="O93" s="29"/>
    </row>
    <row r="94" spans="5:15" x14ac:dyDescent="0.15">
      <c r="E94">
        <v>75</v>
      </c>
      <c r="G94">
        <v>11</v>
      </c>
      <c r="K94" s="25" t="s">
        <v>139</v>
      </c>
      <c r="L94" s="25" t="s">
        <v>142</v>
      </c>
      <c r="M94" s="26">
        <v>0.88</v>
      </c>
      <c r="N94" s="27" t="s">
        <v>143</v>
      </c>
      <c r="O94" s="29"/>
    </row>
    <row r="95" spans="5:15" x14ac:dyDescent="0.15">
      <c r="E95">
        <v>76</v>
      </c>
      <c r="G95">
        <v>11</v>
      </c>
      <c r="K95" s="25" t="s">
        <v>144</v>
      </c>
      <c r="L95" s="25" t="s">
        <v>145</v>
      </c>
      <c r="M95" s="26">
        <v>6</v>
      </c>
      <c r="N95" s="27" t="s">
        <v>146</v>
      </c>
      <c r="O95" s="29"/>
    </row>
    <row r="96" spans="5:15" x14ac:dyDescent="0.15">
      <c r="E96">
        <v>77</v>
      </c>
      <c r="G96">
        <v>11</v>
      </c>
      <c r="K96" s="25" t="s">
        <v>144</v>
      </c>
      <c r="L96" s="25" t="s">
        <v>147</v>
      </c>
      <c r="M96" s="26">
        <v>6</v>
      </c>
      <c r="N96" s="27" t="s">
        <v>80</v>
      </c>
      <c r="O96" s="29"/>
    </row>
    <row r="97" spans="5:15" x14ac:dyDescent="0.15">
      <c r="E97">
        <v>78</v>
      </c>
      <c r="G97">
        <v>11</v>
      </c>
      <c r="K97" s="25" t="s">
        <v>148</v>
      </c>
      <c r="L97" s="25" t="s">
        <v>149</v>
      </c>
      <c r="M97" s="26">
        <v>4</v>
      </c>
      <c r="N97" s="27" t="s">
        <v>146</v>
      </c>
      <c r="O97" s="29"/>
    </row>
    <row r="98" spans="5:15" x14ac:dyDescent="0.15">
      <c r="E98">
        <v>79</v>
      </c>
      <c r="G98">
        <v>11</v>
      </c>
      <c r="K98" s="25" t="s">
        <v>148</v>
      </c>
      <c r="L98" s="25" t="s">
        <v>150</v>
      </c>
      <c r="M98" s="26">
        <v>4</v>
      </c>
      <c r="N98" s="27" t="s">
        <v>80</v>
      </c>
      <c r="O98" s="29"/>
    </row>
    <row r="99" spans="5:15" x14ac:dyDescent="0.15">
      <c r="E99">
        <v>80</v>
      </c>
      <c r="G99">
        <v>11</v>
      </c>
      <c r="K99" s="25" t="s">
        <v>151</v>
      </c>
      <c r="L99" s="25" t="s">
        <v>152</v>
      </c>
      <c r="M99" s="26">
        <v>1</v>
      </c>
      <c r="N99" s="27" t="s">
        <v>153</v>
      </c>
      <c r="O99" s="29"/>
    </row>
    <row r="100" spans="5:15" x14ac:dyDescent="0.15">
      <c r="E100">
        <v>81</v>
      </c>
      <c r="G100">
        <v>10</v>
      </c>
      <c r="K100" s="25" t="s">
        <v>154</v>
      </c>
      <c r="L100" s="25" t="s">
        <v>38</v>
      </c>
      <c r="M100" s="26">
        <v>1</v>
      </c>
      <c r="N100" s="27" t="s">
        <v>40</v>
      </c>
      <c r="O100" s="28">
        <f>+O101</f>
        <v>0</v>
      </c>
    </row>
    <row r="101" spans="5:15" x14ac:dyDescent="0.15">
      <c r="E101">
        <v>82</v>
      </c>
      <c r="G101">
        <v>11</v>
      </c>
      <c r="K101" s="25" t="s">
        <v>155</v>
      </c>
      <c r="L101" s="25" t="s">
        <v>44</v>
      </c>
      <c r="M101" s="26">
        <v>3</v>
      </c>
      <c r="N101" s="27" t="s">
        <v>47</v>
      </c>
      <c r="O101" s="29"/>
    </row>
    <row r="102" spans="5:15" x14ac:dyDescent="0.15">
      <c r="E102">
        <v>83</v>
      </c>
      <c r="G102">
        <v>9</v>
      </c>
      <c r="K102" s="25" t="s">
        <v>156</v>
      </c>
      <c r="L102" s="25" t="s">
        <v>125</v>
      </c>
      <c r="M102" s="26">
        <v>1</v>
      </c>
      <c r="N102" s="27" t="s">
        <v>40</v>
      </c>
      <c r="O102" s="28">
        <f>+O103+O109</f>
        <v>0</v>
      </c>
    </row>
    <row r="103" spans="5:15" x14ac:dyDescent="0.15">
      <c r="E103">
        <v>84</v>
      </c>
      <c r="G103">
        <v>10</v>
      </c>
      <c r="K103" s="25" t="s">
        <v>157</v>
      </c>
      <c r="L103" s="25" t="s">
        <v>38</v>
      </c>
      <c r="M103" s="26">
        <v>1</v>
      </c>
      <c r="N103" s="27" t="s">
        <v>40</v>
      </c>
      <c r="O103" s="28">
        <f>+O104+O105+O106+O107+O108</f>
        <v>0</v>
      </c>
    </row>
    <row r="104" spans="5:15" x14ac:dyDescent="0.15">
      <c r="E104">
        <v>85</v>
      </c>
      <c r="G104">
        <v>11</v>
      </c>
      <c r="K104" s="25" t="s">
        <v>158</v>
      </c>
      <c r="L104" s="25" t="s">
        <v>38</v>
      </c>
      <c r="M104" s="26">
        <v>1058</v>
      </c>
      <c r="N104" s="27" t="s">
        <v>95</v>
      </c>
      <c r="O104" s="29"/>
    </row>
    <row r="105" spans="5:15" x14ac:dyDescent="0.15">
      <c r="E105">
        <v>86</v>
      </c>
      <c r="G105">
        <v>11</v>
      </c>
      <c r="K105" s="25" t="s">
        <v>159</v>
      </c>
      <c r="L105" s="25" t="s">
        <v>160</v>
      </c>
      <c r="M105" s="26">
        <v>0.4</v>
      </c>
      <c r="N105" s="27" t="s">
        <v>66</v>
      </c>
      <c r="O105" s="29"/>
    </row>
    <row r="106" spans="5:15" x14ac:dyDescent="0.15">
      <c r="E106">
        <v>87</v>
      </c>
      <c r="G106">
        <v>11</v>
      </c>
      <c r="K106" s="25" t="s">
        <v>161</v>
      </c>
      <c r="L106" s="25" t="s">
        <v>162</v>
      </c>
      <c r="M106" s="26">
        <v>874</v>
      </c>
      <c r="N106" s="27" t="s">
        <v>95</v>
      </c>
      <c r="O106" s="29"/>
    </row>
    <row r="107" spans="5:15" x14ac:dyDescent="0.15">
      <c r="E107">
        <v>88</v>
      </c>
      <c r="G107">
        <v>11</v>
      </c>
      <c r="K107" s="25" t="s">
        <v>163</v>
      </c>
      <c r="L107" s="25" t="s">
        <v>38</v>
      </c>
      <c r="M107" s="26">
        <v>7.2</v>
      </c>
      <c r="N107" s="27" t="s">
        <v>66</v>
      </c>
      <c r="O107" s="29"/>
    </row>
    <row r="108" spans="5:15" x14ac:dyDescent="0.15">
      <c r="E108">
        <v>89</v>
      </c>
      <c r="G108">
        <v>11</v>
      </c>
      <c r="K108" s="25" t="s">
        <v>164</v>
      </c>
      <c r="L108" s="25" t="s">
        <v>38</v>
      </c>
      <c r="M108" s="26">
        <v>9.6</v>
      </c>
      <c r="N108" s="27" t="s">
        <v>66</v>
      </c>
      <c r="O108" s="29"/>
    </row>
    <row r="109" spans="5:15" x14ac:dyDescent="0.15">
      <c r="E109">
        <v>90</v>
      </c>
      <c r="G109">
        <v>10</v>
      </c>
      <c r="K109" s="25" t="s">
        <v>165</v>
      </c>
      <c r="L109" s="25" t="s">
        <v>38</v>
      </c>
      <c r="M109" s="26">
        <v>1</v>
      </c>
      <c r="N109" s="27" t="s">
        <v>40</v>
      </c>
      <c r="O109" s="28">
        <f>+O110+O111</f>
        <v>0</v>
      </c>
    </row>
    <row r="110" spans="5:15" x14ac:dyDescent="0.15">
      <c r="E110">
        <v>91</v>
      </c>
      <c r="G110">
        <v>11</v>
      </c>
      <c r="K110" s="25" t="s">
        <v>166</v>
      </c>
      <c r="L110" s="25" t="s">
        <v>38</v>
      </c>
      <c r="M110" s="26">
        <v>884</v>
      </c>
      <c r="N110" s="27" t="s">
        <v>95</v>
      </c>
      <c r="O110" s="29"/>
    </row>
    <row r="111" spans="5:15" x14ac:dyDescent="0.15">
      <c r="E111">
        <v>92</v>
      </c>
      <c r="G111">
        <v>11</v>
      </c>
      <c r="K111" s="25" t="s">
        <v>167</v>
      </c>
      <c r="L111" s="25" t="s">
        <v>38</v>
      </c>
      <c r="M111" s="26">
        <v>1244</v>
      </c>
      <c r="N111" s="27" t="s">
        <v>95</v>
      </c>
      <c r="O111" s="29"/>
    </row>
    <row r="112" spans="5:15" x14ac:dyDescent="0.15">
      <c r="E112">
        <v>93</v>
      </c>
      <c r="F112">
        <v>8</v>
      </c>
      <c r="G112">
        <v>3</v>
      </c>
      <c r="K112" s="25" t="s">
        <v>168</v>
      </c>
      <c r="L112" s="25" t="s">
        <v>38</v>
      </c>
      <c r="M112" s="26">
        <v>1</v>
      </c>
      <c r="N112" s="27" t="s">
        <v>40</v>
      </c>
      <c r="O112" s="28">
        <f>+O113+O133</f>
        <v>0</v>
      </c>
    </row>
    <row r="113" spans="5:15" x14ac:dyDescent="0.15">
      <c r="E113">
        <v>94</v>
      </c>
      <c r="F113">
        <v>9</v>
      </c>
      <c r="G113">
        <v>4</v>
      </c>
      <c r="K113" s="25" t="s">
        <v>169</v>
      </c>
      <c r="L113" s="25" t="s">
        <v>38</v>
      </c>
      <c r="M113" s="26">
        <v>1</v>
      </c>
      <c r="N113" s="27" t="s">
        <v>40</v>
      </c>
      <c r="O113" s="28">
        <f>+O114+O115+O120+O127+O131</f>
        <v>0</v>
      </c>
    </row>
    <row r="114" spans="5:15" x14ac:dyDescent="0.15">
      <c r="E114">
        <v>95</v>
      </c>
      <c r="F114">
        <v>14</v>
      </c>
      <c r="G114">
        <v>5</v>
      </c>
      <c r="K114" s="25" t="s">
        <v>170</v>
      </c>
      <c r="L114" s="25" t="s">
        <v>38</v>
      </c>
      <c r="M114" s="26">
        <v>1</v>
      </c>
      <c r="N114" s="27" t="s">
        <v>40</v>
      </c>
      <c r="O114" s="29"/>
    </row>
    <row r="115" spans="5:15" x14ac:dyDescent="0.15">
      <c r="E115">
        <v>96</v>
      </c>
      <c r="F115">
        <v>15</v>
      </c>
      <c r="G115">
        <v>5</v>
      </c>
      <c r="K115" s="25" t="s">
        <v>171</v>
      </c>
      <c r="L115" s="25" t="s">
        <v>38</v>
      </c>
      <c r="M115" s="26">
        <v>1</v>
      </c>
      <c r="N115" s="27" t="s">
        <v>40</v>
      </c>
      <c r="O115" s="28">
        <f>+O116</f>
        <v>0</v>
      </c>
    </row>
    <row r="116" spans="5:15" x14ac:dyDescent="0.15">
      <c r="E116">
        <v>97</v>
      </c>
      <c r="G116">
        <v>9</v>
      </c>
      <c r="K116" s="25" t="s">
        <v>172</v>
      </c>
      <c r="L116" s="25" t="s">
        <v>38</v>
      </c>
      <c r="M116" s="26">
        <v>1</v>
      </c>
      <c r="N116" s="27" t="s">
        <v>40</v>
      </c>
      <c r="O116" s="28">
        <f>+O117</f>
        <v>0</v>
      </c>
    </row>
    <row r="117" spans="5:15" x14ac:dyDescent="0.15">
      <c r="E117">
        <v>98</v>
      </c>
      <c r="G117">
        <v>10</v>
      </c>
      <c r="K117" s="25" t="s">
        <v>173</v>
      </c>
      <c r="L117" s="25" t="s">
        <v>38</v>
      </c>
      <c r="M117" s="26">
        <v>1</v>
      </c>
      <c r="N117" s="27" t="s">
        <v>40</v>
      </c>
      <c r="O117" s="28">
        <f>+O118+O119</f>
        <v>0</v>
      </c>
    </row>
    <row r="118" spans="5:15" x14ac:dyDescent="0.15">
      <c r="E118">
        <v>99</v>
      </c>
      <c r="G118">
        <v>11</v>
      </c>
      <c r="K118" s="25" t="s">
        <v>174</v>
      </c>
      <c r="L118" s="25" t="s">
        <v>175</v>
      </c>
      <c r="M118" s="26">
        <v>150.78</v>
      </c>
      <c r="N118" s="27" t="s">
        <v>143</v>
      </c>
      <c r="O118" s="29"/>
    </row>
    <row r="119" spans="5:15" x14ac:dyDescent="0.15">
      <c r="E119">
        <v>100</v>
      </c>
      <c r="G119">
        <v>11</v>
      </c>
      <c r="K119" s="25" t="s">
        <v>174</v>
      </c>
      <c r="L119" s="25" t="s">
        <v>176</v>
      </c>
      <c r="M119" s="26">
        <v>0.88</v>
      </c>
      <c r="N119" s="27" t="s">
        <v>143</v>
      </c>
      <c r="O119" s="29"/>
    </row>
    <row r="120" spans="5:15" x14ac:dyDescent="0.15">
      <c r="E120">
        <v>101</v>
      </c>
      <c r="F120">
        <v>16</v>
      </c>
      <c r="G120">
        <v>5</v>
      </c>
      <c r="K120" s="25" t="s">
        <v>177</v>
      </c>
      <c r="L120" s="25" t="s">
        <v>38</v>
      </c>
      <c r="M120" s="26">
        <v>1</v>
      </c>
      <c r="N120" s="27" t="s">
        <v>40</v>
      </c>
      <c r="O120" s="28">
        <f>+O121</f>
        <v>0</v>
      </c>
    </row>
    <row r="121" spans="5:15" x14ac:dyDescent="0.15">
      <c r="E121">
        <v>102</v>
      </c>
      <c r="G121">
        <v>9</v>
      </c>
      <c r="K121" s="25" t="s">
        <v>178</v>
      </c>
      <c r="L121" s="25" t="s">
        <v>38</v>
      </c>
      <c r="M121" s="26">
        <v>1</v>
      </c>
      <c r="N121" s="27" t="s">
        <v>40</v>
      </c>
      <c r="O121" s="28">
        <f>+O122</f>
        <v>0</v>
      </c>
    </row>
    <row r="122" spans="5:15" x14ac:dyDescent="0.15">
      <c r="E122">
        <v>103</v>
      </c>
      <c r="G122">
        <v>10</v>
      </c>
      <c r="K122" s="25" t="s">
        <v>179</v>
      </c>
      <c r="L122" s="25" t="s">
        <v>38</v>
      </c>
      <c r="M122" s="26">
        <v>1</v>
      </c>
      <c r="N122" s="27" t="s">
        <v>40</v>
      </c>
      <c r="O122" s="28">
        <f>+O123+O124+O125+O126</f>
        <v>0</v>
      </c>
    </row>
    <row r="123" spans="5:15" x14ac:dyDescent="0.15">
      <c r="E123">
        <v>104</v>
      </c>
      <c r="G123">
        <v>11</v>
      </c>
      <c r="K123" s="25" t="s">
        <v>180</v>
      </c>
      <c r="L123" s="25" t="s">
        <v>38</v>
      </c>
      <c r="M123" s="26">
        <v>0.02</v>
      </c>
      <c r="N123" s="27" t="s">
        <v>181</v>
      </c>
      <c r="O123" s="29"/>
    </row>
    <row r="124" spans="5:15" x14ac:dyDescent="0.15">
      <c r="E124">
        <v>105</v>
      </c>
      <c r="G124">
        <v>11</v>
      </c>
      <c r="K124" s="25" t="s">
        <v>182</v>
      </c>
      <c r="L124" s="25" t="s">
        <v>38</v>
      </c>
      <c r="M124" s="26">
        <v>0.02</v>
      </c>
      <c r="N124" s="27" t="s">
        <v>181</v>
      </c>
      <c r="O124" s="29"/>
    </row>
    <row r="125" spans="5:15" x14ac:dyDescent="0.15">
      <c r="E125">
        <v>106</v>
      </c>
      <c r="G125">
        <v>11</v>
      </c>
      <c r="K125" s="25" t="s">
        <v>183</v>
      </c>
      <c r="L125" s="25" t="s">
        <v>184</v>
      </c>
      <c r="M125" s="26">
        <v>2.5</v>
      </c>
      <c r="N125" s="27" t="s">
        <v>143</v>
      </c>
      <c r="O125" s="29"/>
    </row>
    <row r="126" spans="5:15" x14ac:dyDescent="0.15">
      <c r="E126">
        <v>107</v>
      </c>
      <c r="G126">
        <v>11</v>
      </c>
      <c r="K126" s="25" t="s">
        <v>185</v>
      </c>
      <c r="L126" s="25" t="s">
        <v>184</v>
      </c>
      <c r="M126" s="26">
        <v>4</v>
      </c>
      <c r="N126" s="27" t="s">
        <v>71</v>
      </c>
      <c r="O126" s="29"/>
    </row>
    <row r="127" spans="5:15" x14ac:dyDescent="0.15">
      <c r="E127">
        <v>108</v>
      </c>
      <c r="F127">
        <v>17</v>
      </c>
      <c r="G127">
        <v>5</v>
      </c>
      <c r="K127" s="25" t="s">
        <v>186</v>
      </c>
      <c r="L127" s="25" t="s">
        <v>38</v>
      </c>
      <c r="M127" s="26">
        <v>1</v>
      </c>
      <c r="N127" s="27" t="s">
        <v>40</v>
      </c>
      <c r="O127" s="28">
        <f>+O128</f>
        <v>0</v>
      </c>
    </row>
    <row r="128" spans="5:15" x14ac:dyDescent="0.15">
      <c r="E128">
        <v>109</v>
      </c>
      <c r="G128">
        <v>9</v>
      </c>
      <c r="K128" s="25" t="s">
        <v>187</v>
      </c>
      <c r="L128" s="25" t="s">
        <v>38</v>
      </c>
      <c r="M128" s="26">
        <v>1</v>
      </c>
      <c r="N128" s="27" t="s">
        <v>40</v>
      </c>
      <c r="O128" s="28">
        <f>+O129</f>
        <v>0</v>
      </c>
    </row>
    <row r="129" spans="5:15" x14ac:dyDescent="0.15">
      <c r="E129">
        <v>110</v>
      </c>
      <c r="G129">
        <v>10</v>
      </c>
      <c r="K129" s="25" t="s">
        <v>188</v>
      </c>
      <c r="L129" s="25" t="s">
        <v>38</v>
      </c>
      <c r="M129" s="26">
        <v>1</v>
      </c>
      <c r="N129" s="27" t="s">
        <v>40</v>
      </c>
      <c r="O129" s="28">
        <f>+O130</f>
        <v>0</v>
      </c>
    </row>
    <row r="130" spans="5:15" x14ac:dyDescent="0.15">
      <c r="E130">
        <v>111</v>
      </c>
      <c r="G130">
        <v>11</v>
      </c>
      <c r="K130" s="25" t="s">
        <v>189</v>
      </c>
      <c r="L130" s="25" t="s">
        <v>38</v>
      </c>
      <c r="M130" s="26">
        <v>9</v>
      </c>
      <c r="N130" s="27" t="s">
        <v>190</v>
      </c>
      <c r="O130" s="29"/>
    </row>
    <row r="131" spans="5:15" x14ac:dyDescent="0.15">
      <c r="E131">
        <v>112</v>
      </c>
      <c r="F131">
        <v>203</v>
      </c>
      <c r="G131">
        <v>5</v>
      </c>
      <c r="K131" s="25" t="s">
        <v>191</v>
      </c>
      <c r="L131" s="25" t="s">
        <v>38</v>
      </c>
      <c r="M131" s="26">
        <v>1</v>
      </c>
      <c r="N131" s="27" t="s">
        <v>40</v>
      </c>
      <c r="O131" s="28">
        <f>+O132</f>
        <v>0</v>
      </c>
    </row>
    <row r="132" spans="5:15" x14ac:dyDescent="0.15">
      <c r="E132">
        <v>113</v>
      </c>
      <c r="F132">
        <v>204</v>
      </c>
      <c r="G132">
        <v>6</v>
      </c>
      <c r="K132" s="25" t="s">
        <v>192</v>
      </c>
      <c r="L132" s="25" t="s">
        <v>38</v>
      </c>
      <c r="M132" s="26">
        <v>1</v>
      </c>
      <c r="N132" s="27" t="s">
        <v>40</v>
      </c>
      <c r="O132" s="29"/>
    </row>
    <row r="133" spans="5:15" x14ac:dyDescent="0.15">
      <c r="E133">
        <v>114</v>
      </c>
      <c r="F133">
        <v>23</v>
      </c>
      <c r="G133">
        <v>4</v>
      </c>
      <c r="K133" s="25" t="s">
        <v>193</v>
      </c>
      <c r="L133" s="25" t="s">
        <v>38</v>
      </c>
      <c r="M133" s="26">
        <v>1</v>
      </c>
      <c r="N133" s="27" t="s">
        <v>40</v>
      </c>
      <c r="O133" s="28">
        <f>+O134</f>
        <v>0</v>
      </c>
    </row>
    <row r="134" spans="5:15" x14ac:dyDescent="0.15">
      <c r="E134">
        <v>115</v>
      </c>
      <c r="F134">
        <v>220</v>
      </c>
      <c r="G134">
        <v>5</v>
      </c>
      <c r="K134" s="25" t="s">
        <v>194</v>
      </c>
      <c r="L134" s="25" t="s">
        <v>38</v>
      </c>
      <c r="M134" s="26">
        <v>1</v>
      </c>
      <c r="N134" s="27" t="s">
        <v>40</v>
      </c>
      <c r="O134" s="29"/>
    </row>
    <row r="135" spans="5:15" x14ac:dyDescent="0.15">
      <c r="E135">
        <v>116</v>
      </c>
      <c r="F135">
        <v>25</v>
      </c>
      <c r="G135">
        <v>2</v>
      </c>
      <c r="K135" s="25" t="s">
        <v>195</v>
      </c>
      <c r="L135" s="25" t="s">
        <v>38</v>
      </c>
      <c r="M135" s="26">
        <v>1</v>
      </c>
      <c r="N135" s="27" t="s">
        <v>40</v>
      </c>
      <c r="O135" s="29"/>
    </row>
    <row r="136" spans="5:15" x14ac:dyDescent="0.15">
      <c r="E136">
        <v>117</v>
      </c>
      <c r="F136">
        <v>26</v>
      </c>
      <c r="G136">
        <v>2</v>
      </c>
      <c r="K136" s="25" t="s">
        <v>196</v>
      </c>
      <c r="L136" s="25" t="s">
        <v>38</v>
      </c>
      <c r="M136" s="26">
        <v>1</v>
      </c>
      <c r="N136" s="27" t="s">
        <v>40</v>
      </c>
      <c r="O136" s="28">
        <f>+O137</f>
        <v>0</v>
      </c>
    </row>
    <row r="137" spans="5:15" x14ac:dyDescent="0.15">
      <c r="E137">
        <v>118</v>
      </c>
      <c r="G137">
        <v>9</v>
      </c>
      <c r="K137" s="25" t="s">
        <v>197</v>
      </c>
      <c r="L137" s="25" t="s">
        <v>198</v>
      </c>
      <c r="M137" s="26">
        <v>1</v>
      </c>
      <c r="N137" s="27" t="s">
        <v>40</v>
      </c>
      <c r="O137" s="28">
        <f>+O138</f>
        <v>0</v>
      </c>
    </row>
    <row r="138" spans="5:15" x14ac:dyDescent="0.15">
      <c r="E138">
        <v>119</v>
      </c>
      <c r="G138">
        <v>10</v>
      </c>
      <c r="K138" s="25" t="s">
        <v>199</v>
      </c>
      <c r="L138" s="25" t="s">
        <v>198</v>
      </c>
      <c r="M138" s="26">
        <v>1</v>
      </c>
      <c r="N138" s="27" t="s">
        <v>40</v>
      </c>
      <c r="O138" s="28">
        <f>+O139</f>
        <v>0</v>
      </c>
    </row>
    <row r="139" spans="5:15" x14ac:dyDescent="0.15">
      <c r="E139">
        <v>120</v>
      </c>
      <c r="G139">
        <v>11</v>
      </c>
      <c r="K139" s="25" t="s">
        <v>200</v>
      </c>
      <c r="L139" s="25" t="s">
        <v>201</v>
      </c>
      <c r="M139" s="26">
        <v>0.31</v>
      </c>
      <c r="N139" s="27" t="s">
        <v>143</v>
      </c>
      <c r="O139" s="29"/>
    </row>
    <row r="140" spans="5:15" x14ac:dyDescent="0.15">
      <c r="E140">
        <v>1</v>
      </c>
      <c r="F140">
        <v>4</v>
      </c>
      <c r="G140">
        <v>1</v>
      </c>
      <c r="K140" s="30" t="s">
        <v>202</v>
      </c>
      <c r="L140" s="30" t="s">
        <v>38</v>
      </c>
      <c r="M140" s="31"/>
      <c r="N140" s="32" t="s">
        <v>38</v>
      </c>
      <c r="O140" s="33">
        <f>+O21+O135+O136</f>
        <v>0</v>
      </c>
    </row>
    <row r="141" spans="5:15" x14ac:dyDescent="0.15">
      <c r="M141" s="34"/>
      <c r="O141" s="35"/>
    </row>
    <row r="142" spans="5:15" ht="14.25" thickTop="1" x14ac:dyDescent="0.15">
      <c r="K142" s="36" t="s">
        <v>203</v>
      </c>
      <c r="O142" s="37">
        <f>+O140</f>
        <v>0</v>
      </c>
    </row>
    <row r="143" spans="5:15" x14ac:dyDescent="0.15">
      <c r="K143" s="38" t="s">
        <v>204</v>
      </c>
      <c r="O143" s="39">
        <f>ROUNDDOWN(工事価格*0.1,0)</f>
        <v>0</v>
      </c>
    </row>
    <row r="144" spans="5:15" ht="14.25" thickBot="1" x14ac:dyDescent="0.2">
      <c r="K144" s="40" t="s">
        <v>205</v>
      </c>
      <c r="O144" s="41">
        <f>工事価格+消費税</f>
        <v>0</v>
      </c>
    </row>
    <row r="145" ht="14.25" thickTop="1" x14ac:dyDescent="0.15"/>
  </sheetData>
  <sheetProtection algorithmName="SHA-512" hashValue="L38JOSjPGwe85RoUxu+2edWJgvPc194tq9pY8uduRmJ6xdh1PDb0fy9zLxRptG7ts+36LlzsKhI9RhQtWedBOA==" saltValue="yv//LlbSm6nRNH9oS52QWvy/FPOyCR17VrgOaCTu5mEzEClpWsyZHtq+yA0nENJJQMQwpcqiZ5GdOensxqQJ0Q==" spinCount="100000" sheet="1" objects="1" scenarios="1"/>
  <mergeCells count="1">
    <mergeCell ref="M5:O5"/>
  </mergeCells>
  <phoneticPr fontId="11"/>
  <dataValidations count="2">
    <dataValidation type="decimal" imeMode="off" allowBlank="1" showInputMessage="1" showErrorMessage="1" errorTitle="工事費内訳書" error="金額を入力してください。" sqref="O19 O141:O144">
      <formula1>-9999999999</formula1>
      <formula2>9999999999</formula2>
    </dataValidation>
    <dataValidation imeMode="off" allowBlank="1" showInputMessage="1" showErrorMessage="1" errorTitle="工事費内訳書" error="金額を入力してください。" sqref="O20:O140"/>
  </dataValidations>
  <pageMargins left="0.39374999999999999" right="0.1965278" top="0.39374999999999999" bottom="0.59027779999999996" header="0.51180550000000002" footer="0.51180550000000002"/>
  <pageSetup paperSize="9" scale="74" fitToHeight="0" orientation="portrait" r:id="rId1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13</vt:i4>
      </vt:variant>
    </vt:vector>
  </HeadingPairs>
  <TitlesOfParts>
    <vt:vector size="14" baseType="lpstr">
      <vt:lpstr>内訳書</vt:lpstr>
      <vt:lpstr>内訳書!Print_Area</vt:lpstr>
      <vt:lpstr>内訳書!Print_Titles</vt:lpstr>
      <vt:lpstr>内訳書!業者コード</vt:lpstr>
      <vt:lpstr>内訳書!業者名</vt:lpstr>
      <vt:lpstr>内訳書!工事価格</vt:lpstr>
      <vt:lpstr>内訳書!工事番号</vt:lpstr>
      <vt:lpstr>内訳書!工事費計</vt:lpstr>
      <vt:lpstr>内訳書!工事名</vt:lpstr>
      <vt:lpstr>内訳書!項目001</vt:lpstr>
      <vt:lpstr>内訳書!項目002</vt:lpstr>
      <vt:lpstr>内訳書!項目003</vt:lpstr>
      <vt:lpstr>内訳書!項目004</vt:lpstr>
      <vt:lpstr>内訳書!消費税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taka_yoshida</dc:creator>
  <cp:lastModifiedBy>福岡県</cp:lastModifiedBy>
  <cp:lastPrinted>2025-07-10T01:41:16Z</cp:lastPrinted>
  <dcterms:created xsi:type="dcterms:W3CDTF">2014-01-09T08:55:00Z</dcterms:created>
  <dcterms:modified xsi:type="dcterms:W3CDTF">2025-07-10T01:43:40Z</dcterms:modified>
</cp:coreProperties>
</file>