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L:\077高齢者地域包括ケア推進課\00_一時保存フォルダ（令和７年度）\P_介護職員\P3_地域医療介護総合確保基金\P309_介護DX支援事業\04_募集案内\"/>
    </mc:Choice>
  </mc:AlternateContent>
  <workbookProtection workbookAlgorithmName="SHA-512" workbookHashValue="+6XVK5XlPyWnCseTx7KKo9zeB8tI+jt/v4gUgt++kXDNJ20ZScuEEpM0UxOZNkpOkI51O2Hh8qLDPFutRDkOLQ==" workbookSaltValue="QJwIhXGn8HLjxeJgH9Krvg==" workbookSpinCount="100000" lockStructure="1"/>
  <bookViews>
    <workbookView xWindow="0" yWindow="0" windowWidth="20490" windowHeight="7770" tabRatio="713"/>
  </bookViews>
  <sheets>
    <sheet name="はじめに" sheetId="23" r:id="rId1"/>
    <sheet name="A_基本情報入力シート" sheetId="16" r:id="rId2"/>
    <sheet name="B_補助要件適合確認シート" sheetId="39" r:id="rId3"/>
    <sheet name="C_チェックリスト" sheetId="21" r:id="rId4"/>
    <sheet name="D_様式１" sheetId="15" r:id="rId5"/>
    <sheet name="E_１－２（1）" sheetId="9" r:id="rId6"/>
    <sheet name="F_１－２（２）" sheetId="42" r:id="rId7"/>
    <sheet name="G_１－２（３）" sheetId="43" r:id="rId8"/>
    <sheet name="H_１－２（４）" sheetId="44" r:id="rId9"/>
    <sheet name="I_１－３" sheetId="10" r:id="rId10"/>
    <sheet name="J_１－４" sheetId="38" r:id="rId11"/>
    <sheet name="K_介護テクノロジー等導入計画 " sheetId="40" r:id="rId12"/>
    <sheet name="L_ノーリフティングケア実施計画" sheetId="41" r:id="rId13"/>
    <sheet name="M_優先順位表" sheetId="18" r:id="rId14"/>
    <sheet name="N_債権者登録申出書" sheetId="20" r:id="rId15"/>
    <sheet name="（非表示シート）サービス一覧" sheetId="32" state="hidden" r:id="rId16"/>
  </sheets>
  <definedNames>
    <definedName name="_Key1" localSheetId="15" hidden="1">#REF!</definedName>
    <definedName name="_Key1" localSheetId="2"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hidden="1">#REF!</definedName>
    <definedName name="_Key2" localSheetId="15" hidden="1">#REF!</definedName>
    <definedName name="_Key2" localSheetId="2" hidden="1">#REF!</definedName>
    <definedName name="_Key2" localSheetId="5" hidden="1">#REF!</definedName>
    <definedName name="_Key2" localSheetId="9" hidden="1">#REF!</definedName>
    <definedName name="_Key2" localSheetId="11" hidden="1">#REF!</definedName>
    <definedName name="_Key2" hidden="1">#REF!</definedName>
    <definedName name="_Order1" hidden="1">255</definedName>
    <definedName name="_Order2" hidden="1">255</definedName>
    <definedName name="_Sort" localSheetId="15" hidden="1">#REF!</definedName>
    <definedName name="_Sort" localSheetId="2"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1" hidden="1">#REF!</definedName>
    <definedName name="_Sort" hidden="1">#REF!</definedName>
    <definedName name="a" localSheetId="15" hidden="1">#REF!</definedName>
    <definedName name="a" localSheetId="2" hidden="1">#REF!</definedName>
    <definedName name="a" localSheetId="9" hidden="1">#REF!</definedName>
    <definedName name="a" localSheetId="11" hidden="1">#REF!</definedName>
    <definedName name="a" hidden="1">#REF!</definedName>
    <definedName name="_xlnm.Print_Area" localSheetId="15">'（非表示シート）サービス一覧'!$A$1:$C$35</definedName>
    <definedName name="_xlnm.Print_Area" localSheetId="1">A_基本情報入力シート!$A$1:$D$30</definedName>
    <definedName name="_xlnm.Print_Area" localSheetId="2">B_補助要件適合確認シート!$A$1:$D$42</definedName>
    <definedName name="_xlnm.Print_Area" localSheetId="3">C_チェックリスト!$A$1:$P$34</definedName>
    <definedName name="_xlnm.Print_Area" localSheetId="4">D_様式１!$A$1:$I$42</definedName>
    <definedName name="_xlnm.Print_Area" localSheetId="5">'E_１－２（1）'!$A$1:$I$37</definedName>
    <definedName name="_xlnm.Print_Area" localSheetId="6">'F_１－２（２）'!$A$1:$G$24</definedName>
    <definedName name="_xlnm.Print_Area" localSheetId="7">'G_１－２（３）'!$A$1:$F$15</definedName>
    <definedName name="_xlnm.Print_Area" localSheetId="8">'H_１－２（４）'!$A$1:$F$15</definedName>
    <definedName name="_xlnm.Print_Area" localSheetId="9">'I_１－３'!$A$1:$S$56</definedName>
    <definedName name="_xlnm.Print_Area" localSheetId="10">'J_１－４'!$A$1:$AJ$43</definedName>
    <definedName name="_xlnm.Print_Area" localSheetId="11">'K_介護テクノロジー等導入計画 '!$A$1:$L$47</definedName>
    <definedName name="_xlnm.Print_Area" localSheetId="12">L_ノーリフティングケア実施計画!$A$1:$O$21</definedName>
    <definedName name="_xlnm.Print_Area" localSheetId="13">M_優先順位表!$A$1:$E$16</definedName>
    <definedName name="_xlnm.Print_Area" localSheetId="14">N_債権者登録申出書!$A$1:$U$34</definedName>
    <definedName name="_xlnm.Print_Area" localSheetId="0">はじめに!$A$1:$D$20</definedName>
    <definedName name="計画" localSheetId="15" hidden="1">#REF!</definedName>
    <definedName name="計画" localSheetId="2" hidden="1">#REF!</definedName>
    <definedName name="計画" localSheetId="6" hidden="1">#REF!</definedName>
    <definedName name="計画" localSheetId="7" hidden="1">#REF!</definedName>
    <definedName name="計画" localSheetId="8" hidden="1">#REF!</definedName>
    <definedName name="計画" localSheetId="11" hidden="1">#REF!</definedName>
    <definedName name="計画" hidden="1">#REF!</definedName>
  </definedNames>
  <calcPr calcId="152511"/>
</workbook>
</file>

<file path=xl/calcChain.xml><?xml version="1.0" encoding="utf-8"?>
<calcChain xmlns="http://schemas.openxmlformats.org/spreadsheetml/2006/main">
  <c r="T27" i="20" l="1"/>
  <c r="S27" i="20"/>
  <c r="R27" i="20"/>
  <c r="Q27" i="20"/>
  <c r="P27" i="20"/>
  <c r="O27" i="20"/>
  <c r="N27" i="20"/>
  <c r="J25" i="9" l="1"/>
  <c r="J23" i="9"/>
  <c r="J21" i="9"/>
  <c r="J19" i="9"/>
  <c r="J17" i="9"/>
  <c r="J15" i="9"/>
  <c r="J13" i="9"/>
  <c r="K13" i="9"/>
  <c r="K25" i="9"/>
  <c r="I6" i="21" l="1"/>
  <c r="C6" i="21" l="1"/>
  <c r="I5" i="21"/>
  <c r="H20" i="42"/>
  <c r="H19" i="42"/>
  <c r="H18" i="42"/>
  <c r="H17" i="42"/>
  <c r="I17" i="42"/>
  <c r="I5" i="16" l="1"/>
  <c r="I4" i="16"/>
  <c r="E12" i="42" l="1"/>
  <c r="F12" i="42" s="1"/>
  <c r="K3" i="41" l="1"/>
  <c r="K3" i="40"/>
  <c r="F12" i="15"/>
  <c r="C47" i="10"/>
  <c r="F47" i="10" s="1"/>
  <c r="C38" i="10"/>
  <c r="F38" i="10" s="1"/>
  <c r="C29" i="10"/>
  <c r="F29" i="10" s="1"/>
  <c r="C20" i="10"/>
  <c r="F20" i="10" s="1"/>
  <c r="C11" i="10"/>
  <c r="F11" i="10" s="1"/>
  <c r="K15" i="9"/>
  <c r="K17" i="9"/>
  <c r="K19" i="9"/>
  <c r="K21" i="9"/>
  <c r="K23" i="9"/>
  <c r="K11" i="9"/>
  <c r="J11" i="9"/>
  <c r="I15" i="9"/>
  <c r="I17" i="9"/>
  <c r="I19" i="9"/>
  <c r="I21" i="9"/>
  <c r="I23" i="9"/>
  <c r="I25" i="9"/>
  <c r="E19" i="9"/>
  <c r="D19" i="9"/>
  <c r="E21" i="9"/>
  <c r="D21" i="9"/>
  <c r="F11" i="9"/>
  <c r="H4" i="16"/>
  <c r="D7" i="16" s="1"/>
  <c r="K2" i="41" l="1"/>
  <c r="C5" i="21"/>
  <c r="F13" i="15"/>
  <c r="D3" i="18"/>
  <c r="Y9" i="38"/>
  <c r="K2" i="40"/>
  <c r="C56" i="10"/>
  <c r="D12" i="44" l="1"/>
  <c r="F12" i="44" s="1"/>
  <c r="D12" i="43"/>
  <c r="F12" i="43" s="1"/>
  <c r="D12" i="42"/>
  <c r="G12" i="42" l="1"/>
  <c r="F6" i="44"/>
  <c r="F6" i="43"/>
  <c r="F6" i="42"/>
  <c r="H5" i="9"/>
  <c r="F5" i="44"/>
  <c r="F5" i="43"/>
  <c r="F5" i="42"/>
  <c r="H4" i="9"/>
  <c r="F4" i="44"/>
  <c r="F4" i="43"/>
  <c r="F4" i="42"/>
  <c r="H3" i="9"/>
  <c r="D11" i="9"/>
  <c r="E11" i="9" s="1"/>
  <c r="I11" i="9" s="1"/>
  <c r="N44" i="40" l="1"/>
  <c r="M44" i="40"/>
  <c r="M3" i="40"/>
  <c r="I37" i="40" l="1"/>
  <c r="Y11" i="38" l="1"/>
  <c r="Y7" i="38" l="1"/>
  <c r="AB3" i="38"/>
  <c r="E26" i="20" l="1"/>
  <c r="K24" i="20"/>
  <c r="E24" i="20"/>
  <c r="G5" i="15" l="1"/>
  <c r="H27" i="9" l="1"/>
  <c r="D17" i="9"/>
  <c r="E17" i="9" s="1"/>
  <c r="D13" i="9" l="1"/>
  <c r="D15" i="9"/>
  <c r="E15" i="9" s="1"/>
  <c r="E13" i="9" l="1"/>
  <c r="I13" i="9" s="1"/>
  <c r="U9" i="20"/>
  <c r="B4" i="20"/>
  <c r="L7" i="20"/>
  <c r="L6" i="20"/>
  <c r="L4" i="20"/>
  <c r="E29" i="15" l="1"/>
  <c r="D23" i="9" l="1"/>
  <c r="D25" i="9"/>
  <c r="E25" i="9" s="1"/>
  <c r="E23" i="9" l="1"/>
  <c r="I27" i="9" s="1"/>
  <c r="E31" i="15" s="1"/>
  <c r="N6" i="10"/>
  <c r="N5" i="10"/>
  <c r="N4" i="10"/>
  <c r="E28" i="15"/>
  <c r="F14" i="15"/>
  <c r="G6" i="15"/>
  <c r="G11" i="9" l="1"/>
  <c r="G31" i="9" s="1"/>
</calcChain>
</file>

<file path=xl/comments1.xml><?xml version="1.0" encoding="utf-8"?>
<comments xmlns="http://schemas.openxmlformats.org/spreadsheetml/2006/main">
  <authors>
    <author>福岡県</author>
  </authors>
  <commentList>
    <comment ref="A10" authorId="0" shapeId="0">
      <text>
        <r>
          <rPr>
            <sz val="10"/>
            <color indexed="81"/>
            <rFont val="BIZ UDPゴシック"/>
            <family val="3"/>
            <charset val="128"/>
          </rPr>
          <t>導入する機器の名称を入力</t>
        </r>
      </text>
    </comment>
    <comment ref="B11" authorId="0" shapeId="0">
      <text>
        <r>
          <rPr>
            <b/>
            <sz val="10"/>
            <color indexed="81"/>
            <rFont val="BIZ UDPゴシック"/>
            <family val="3"/>
            <charset val="128"/>
          </rPr>
          <t>「補助対象経費算出シート」で算出した単価を入力
関数が正常に働かなくなるため、「円」は入力しないでください</t>
        </r>
      </text>
    </comment>
    <comment ref="H11" authorId="0" shapeId="0">
      <text>
        <r>
          <rPr>
            <b/>
            <sz val="10"/>
            <color indexed="81"/>
            <rFont val="BIZ UDPゴシック"/>
            <family val="3"/>
            <charset val="128"/>
          </rPr>
          <t>関数が正常に働かなくなるため、「台」は入力しないでください</t>
        </r>
      </text>
    </comment>
    <comment ref="A12" authorId="0" shapeId="0">
      <text>
        <r>
          <rPr>
            <b/>
            <sz val="10"/>
            <color indexed="81"/>
            <rFont val="BIZ UDPゴシック"/>
            <family val="3"/>
            <charset val="128"/>
          </rPr>
          <t>プルダウンより該当するものを選択</t>
        </r>
      </text>
    </comment>
  </commentList>
</comments>
</file>

<file path=xl/comments2.xml><?xml version="1.0" encoding="utf-8"?>
<comments xmlns="http://schemas.openxmlformats.org/spreadsheetml/2006/main">
  <authors>
    <author>福岡県</author>
  </authors>
  <commentList>
    <comment ref="A12" authorId="0" shapeId="0">
      <text>
        <r>
          <rPr>
            <sz val="9"/>
            <color indexed="81"/>
            <rFont val="BIZ UDPゴシック"/>
            <family val="3"/>
            <charset val="128"/>
          </rPr>
          <t>導入する介護ソフトの名称を入力</t>
        </r>
      </text>
    </comment>
    <comment ref="B12" authorId="0" shapeId="0">
      <text>
        <r>
          <rPr>
            <sz val="9"/>
            <color indexed="81"/>
            <rFont val="BIZ UDPゴシック"/>
            <family val="3"/>
            <charset val="128"/>
          </rPr>
          <t>「補助対象経費算出シート」で算出した単価を入力
関数が正常に働かなくなるため、「円」は入力しないでください</t>
        </r>
      </text>
    </comment>
  </commentList>
</comments>
</file>

<file path=xl/comments3.xml><?xml version="1.0" encoding="utf-8"?>
<comments xmlns="http://schemas.openxmlformats.org/spreadsheetml/2006/main">
  <authors>
    <author>福岡県</author>
  </authors>
  <commentList>
    <comment ref="A12" authorId="0" shapeId="0">
      <text>
        <r>
          <rPr>
            <b/>
            <sz val="9"/>
            <color indexed="81"/>
            <rFont val="BIZ UDPゴシック"/>
            <family val="3"/>
            <charset val="128"/>
          </rPr>
          <t>導入する機器の名称を入力
※連携する２以上の機器の名称を入力</t>
        </r>
      </text>
    </comment>
    <comment ref="B12" authorId="0" shapeId="0">
      <text>
        <r>
          <rPr>
            <b/>
            <sz val="9"/>
            <color indexed="81"/>
            <rFont val="BIZ UDPゴシック"/>
            <family val="3"/>
            <charset val="128"/>
          </rPr>
          <t>「補助対象経費算出シート」で算出した単価を入力
関数が正常に働かなくなるため、「円」は入力しないでください</t>
        </r>
      </text>
    </comment>
  </commentList>
</comments>
</file>

<file path=xl/comments4.xml><?xml version="1.0" encoding="utf-8"?>
<comments xmlns="http://schemas.openxmlformats.org/spreadsheetml/2006/main">
  <authors>
    <author>福岡県</author>
  </authors>
  <commentList>
    <comment ref="A12" authorId="0" shapeId="0">
      <text>
        <r>
          <rPr>
            <b/>
            <sz val="9"/>
            <color indexed="81"/>
            <rFont val="BIZ UDPゴシック"/>
            <family val="3"/>
            <charset val="128"/>
          </rPr>
          <t>コンサル会社より受ける支援内容を入力</t>
        </r>
        <r>
          <rPr>
            <sz val="9"/>
            <color indexed="81"/>
            <rFont val="ＭＳ Ｐゴシック"/>
            <family val="3"/>
            <charset val="128"/>
          </rPr>
          <t xml:space="preserve">
</t>
        </r>
      </text>
    </comment>
    <comment ref="B12" authorId="0" shapeId="0">
      <text>
        <r>
          <rPr>
            <b/>
            <sz val="9"/>
            <color indexed="81"/>
            <rFont val="BIZ UDPゴシック"/>
            <family val="3"/>
            <charset val="128"/>
          </rPr>
          <t>業務改善支援に要する費用を入力
関数が正常に働かなくなるため、「円」は入力しないでください</t>
        </r>
      </text>
    </comment>
  </commentList>
</comments>
</file>

<file path=xl/sharedStrings.xml><?xml version="1.0" encoding="utf-8"?>
<sst xmlns="http://schemas.openxmlformats.org/spreadsheetml/2006/main" count="695" uniqueCount="557">
  <si>
    <t>円</t>
    <rPh sb="0" eb="1">
      <t>エン</t>
    </rPh>
    <phoneticPr fontId="12"/>
  </si>
  <si>
    <t>様式１－４</t>
    <rPh sb="0" eb="2">
      <t>ヨウシキ</t>
    </rPh>
    <phoneticPr fontId="12"/>
  </si>
  <si>
    <t>所在地</t>
    <rPh sb="0" eb="3">
      <t>ショザイチ</t>
    </rPh>
    <phoneticPr fontId="12"/>
  </si>
  <si>
    <t>名称</t>
    <rPh sb="0" eb="2">
      <t>メイショウ</t>
    </rPh>
    <phoneticPr fontId="12"/>
  </si>
  <si>
    <t>記</t>
    <rPh sb="0" eb="1">
      <t>キ</t>
    </rPh>
    <phoneticPr fontId="12"/>
  </si>
  <si>
    <t>様式１－３</t>
    <rPh sb="0" eb="2">
      <t>ヨウシキ</t>
    </rPh>
    <phoneticPr fontId="12"/>
  </si>
  <si>
    <t>人</t>
    <rPh sb="0" eb="1">
      <t>ニン</t>
    </rPh>
    <phoneticPr fontId="12"/>
  </si>
  <si>
    <t>導入事業所名：</t>
    <rPh sb="0" eb="2">
      <t>ドウニュウ</t>
    </rPh>
    <rPh sb="2" eb="5">
      <t>ジギョウショ</t>
    </rPh>
    <rPh sb="5" eb="6">
      <t>メイ</t>
    </rPh>
    <phoneticPr fontId="12"/>
  </si>
  <si>
    <t>サービス種別：</t>
    <rPh sb="4" eb="6">
      <t>シュベツ</t>
    </rPh>
    <phoneticPr fontId="12"/>
  </si>
  <si>
    <t>対象経費内訳</t>
    <rPh sb="0" eb="2">
      <t>タイショウ</t>
    </rPh>
    <rPh sb="2" eb="4">
      <t>ケイヒ</t>
    </rPh>
    <rPh sb="4" eb="6">
      <t>ウチワケ</t>
    </rPh>
    <phoneticPr fontId="12"/>
  </si>
  <si>
    <t>補助率</t>
    <rPh sb="0" eb="3">
      <t>ホジョリツ</t>
    </rPh>
    <phoneticPr fontId="12"/>
  </si>
  <si>
    <t>基準額</t>
    <rPh sb="0" eb="2">
      <t>キジュン</t>
    </rPh>
    <rPh sb="2" eb="3">
      <t>ガク</t>
    </rPh>
    <phoneticPr fontId="12"/>
  </si>
  <si>
    <t>補助金申請額</t>
    <rPh sb="0" eb="3">
      <t>ホジョキン</t>
    </rPh>
    <rPh sb="3" eb="5">
      <t>シンセイ</t>
    </rPh>
    <rPh sb="5" eb="6">
      <t>ガク</t>
    </rPh>
    <phoneticPr fontId="12"/>
  </si>
  <si>
    <t>区　　　　　　　分</t>
    <rPh sb="0" eb="1">
      <t>ク</t>
    </rPh>
    <rPh sb="8" eb="9">
      <t>ブン</t>
    </rPh>
    <phoneticPr fontId="12"/>
  </si>
  <si>
    <t>支　出　予　定　額</t>
    <rPh sb="0" eb="1">
      <t>ササ</t>
    </rPh>
    <rPh sb="2" eb="3">
      <t>デ</t>
    </rPh>
    <rPh sb="4" eb="5">
      <t>ヨ</t>
    </rPh>
    <rPh sb="6" eb="7">
      <t>サダム</t>
    </rPh>
    <rPh sb="8" eb="9">
      <t>ガク</t>
    </rPh>
    <phoneticPr fontId="12"/>
  </si>
  <si>
    <t>積　　　　　算　　　　　内　　　　　訳</t>
    <rPh sb="0" eb="1">
      <t>セキ</t>
    </rPh>
    <rPh sb="6" eb="7">
      <t>ザン</t>
    </rPh>
    <rPh sb="12" eb="13">
      <t>ナイ</t>
    </rPh>
    <rPh sb="18" eb="19">
      <t>ヤク</t>
    </rPh>
    <phoneticPr fontId="12"/>
  </si>
  <si>
    <t>合　　　　計</t>
    <rPh sb="0" eb="1">
      <t>ゴウ</t>
    </rPh>
    <rPh sb="5" eb="6">
      <t>ケイ</t>
    </rPh>
    <phoneticPr fontId="12"/>
  </si>
  <si>
    <t>事業計画書</t>
    <rPh sb="0" eb="2">
      <t>ジギョウ</t>
    </rPh>
    <rPh sb="2" eb="5">
      <t>ケイカクショ</t>
    </rPh>
    <phoneticPr fontId="12"/>
  </si>
  <si>
    <t>事業所番号：</t>
    <rPh sb="0" eb="2">
      <t>ジギョウ</t>
    </rPh>
    <rPh sb="2" eb="3">
      <t>ショ</t>
    </rPh>
    <rPh sb="3" eb="5">
      <t>バンゴウ</t>
    </rPh>
    <phoneticPr fontId="12"/>
  </si>
  <si>
    <t>（Ｃ）</t>
  </si>
  <si>
    <t>注１　（Ａ）欄については、内訳が記載されている業者見積等を必ず添付すること。</t>
    <rPh sb="0" eb="1">
      <t>チュウ</t>
    </rPh>
    <rPh sb="6" eb="7">
      <t>ラン</t>
    </rPh>
    <rPh sb="13" eb="15">
      <t>ウチワケ</t>
    </rPh>
    <rPh sb="16" eb="18">
      <t>キサイ</t>
    </rPh>
    <rPh sb="23" eb="25">
      <t>ギョウシャ</t>
    </rPh>
    <rPh sb="25" eb="27">
      <t>ミツモリ</t>
    </rPh>
    <rPh sb="27" eb="28">
      <t>トウ</t>
    </rPh>
    <rPh sb="29" eb="30">
      <t>カナラ</t>
    </rPh>
    <rPh sb="31" eb="33">
      <t>テンプ</t>
    </rPh>
    <phoneticPr fontId="12"/>
  </si>
  <si>
    <t>（記名押印又は代表者による署名）</t>
    <rPh sb="1" eb="3">
      <t>キメイ</t>
    </rPh>
    <rPh sb="3" eb="5">
      <t>オウイン</t>
    </rPh>
    <rPh sb="5" eb="6">
      <t>マタ</t>
    </rPh>
    <rPh sb="7" eb="10">
      <t>ダイヒョウシャ</t>
    </rPh>
    <rPh sb="13" eb="15">
      <t>ショメイ</t>
    </rPh>
    <phoneticPr fontId="12"/>
  </si>
  <si>
    <t>福岡県知事　殿</t>
    <rPh sb="0" eb="2">
      <t>フクオカ</t>
    </rPh>
    <rPh sb="2" eb="5">
      <t>ケンチジ</t>
    </rPh>
    <rPh sb="6" eb="7">
      <t>ドノ</t>
    </rPh>
    <phoneticPr fontId="12"/>
  </si>
  <si>
    <t>事業者名</t>
    <rPh sb="0" eb="3">
      <t>ジギョウシャ</t>
    </rPh>
    <rPh sb="3" eb="4">
      <t>メイ</t>
    </rPh>
    <phoneticPr fontId="12"/>
  </si>
  <si>
    <t>代表者名</t>
    <rPh sb="0" eb="3">
      <t>ダイヒョウシャ</t>
    </rPh>
    <rPh sb="3" eb="4">
      <t>メイ</t>
    </rPh>
    <phoneticPr fontId="12"/>
  </si>
  <si>
    <t>導入事業所</t>
    <rPh sb="0" eb="2">
      <t>ドウニュウ</t>
    </rPh>
    <rPh sb="2" eb="5">
      <t>ジギョウショ</t>
    </rPh>
    <phoneticPr fontId="12"/>
  </si>
  <si>
    <t>交付申請額</t>
    <rPh sb="0" eb="2">
      <t>コウフ</t>
    </rPh>
    <rPh sb="2" eb="4">
      <t>シンセイ</t>
    </rPh>
    <rPh sb="4" eb="5">
      <t>ガク</t>
    </rPh>
    <phoneticPr fontId="12"/>
  </si>
  <si>
    <t>金</t>
    <rPh sb="0" eb="1">
      <t>キン</t>
    </rPh>
    <phoneticPr fontId="12"/>
  </si>
  <si>
    <t>経費所要額調書（様式１－２）</t>
    <rPh sb="0" eb="2">
      <t>ケイヒ</t>
    </rPh>
    <rPh sb="2" eb="4">
      <t>ショヨウ</t>
    </rPh>
    <rPh sb="4" eb="5">
      <t>ガク</t>
    </rPh>
    <rPh sb="5" eb="7">
      <t>チョウショ</t>
    </rPh>
    <rPh sb="8" eb="10">
      <t>ヨウシキ</t>
    </rPh>
    <phoneticPr fontId="12"/>
  </si>
  <si>
    <t>その他添付書類</t>
    <rPh sb="2" eb="3">
      <t>タ</t>
    </rPh>
    <rPh sb="3" eb="7">
      <t>テンプショルイ</t>
    </rPh>
    <phoneticPr fontId="12"/>
  </si>
  <si>
    <t>事業所名：</t>
    <phoneticPr fontId="12"/>
  </si>
  <si>
    <t>所在地：</t>
    <phoneticPr fontId="12"/>
  </si>
  <si>
    <t>１</t>
    <phoneticPr fontId="12"/>
  </si>
  <si>
    <t>２</t>
    <phoneticPr fontId="12"/>
  </si>
  <si>
    <t>３</t>
    <phoneticPr fontId="12"/>
  </si>
  <si>
    <t>４</t>
    <phoneticPr fontId="12"/>
  </si>
  <si>
    <t>５</t>
    <phoneticPr fontId="12"/>
  </si>
  <si>
    <t>６</t>
    <phoneticPr fontId="12"/>
  </si>
  <si>
    <t>７</t>
    <phoneticPr fontId="12"/>
  </si>
  <si>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12"/>
  </si>
  <si>
    <t>法人名</t>
    <rPh sb="0" eb="2">
      <t>ホウジン</t>
    </rPh>
    <rPh sb="2" eb="3">
      <t>メイ</t>
    </rPh>
    <phoneticPr fontId="12"/>
  </si>
  <si>
    <t>法人住所</t>
    <rPh sb="0" eb="2">
      <t>ホウジン</t>
    </rPh>
    <rPh sb="2" eb="4">
      <t>ジュウショ</t>
    </rPh>
    <phoneticPr fontId="12"/>
  </si>
  <si>
    <t>住所１（番地・住居番号まで）</t>
    <rPh sb="0" eb="2">
      <t>ジュウショ</t>
    </rPh>
    <rPh sb="4" eb="6">
      <t>バンチ</t>
    </rPh>
    <rPh sb="7" eb="9">
      <t>ジュウキョ</t>
    </rPh>
    <rPh sb="9" eb="11">
      <t>バンゴウ</t>
    </rPh>
    <phoneticPr fontId="12"/>
  </si>
  <si>
    <t>住所２（建物名等）</t>
    <rPh sb="0" eb="2">
      <t>ジュウショ</t>
    </rPh>
    <rPh sb="4" eb="6">
      <t>タテモノ</t>
    </rPh>
    <rPh sb="6" eb="7">
      <t>メイ</t>
    </rPh>
    <rPh sb="7" eb="8">
      <t>トウ</t>
    </rPh>
    <phoneticPr fontId="12"/>
  </si>
  <si>
    <t>法人代表者</t>
    <rPh sb="0" eb="2">
      <t>ホウジン</t>
    </rPh>
    <rPh sb="2" eb="5">
      <t>ダイヒョウシャ</t>
    </rPh>
    <phoneticPr fontId="12"/>
  </si>
  <si>
    <t>職名</t>
    <rPh sb="0" eb="2">
      <t>ショクメイ</t>
    </rPh>
    <phoneticPr fontId="12"/>
  </si>
  <si>
    <t>氏名</t>
    <rPh sb="0" eb="2">
      <t>シメイ</t>
    </rPh>
    <phoneticPr fontId="12"/>
  </si>
  <si>
    <t>電話番号</t>
    <rPh sb="0" eb="2">
      <t>デンワ</t>
    </rPh>
    <rPh sb="2" eb="4">
      <t>バンゴウ</t>
    </rPh>
    <phoneticPr fontId="12"/>
  </si>
  <si>
    <t>申請事業所住所</t>
    <rPh sb="0" eb="2">
      <t>シンセイ</t>
    </rPh>
    <rPh sb="2" eb="5">
      <t>ジギョウショ</t>
    </rPh>
    <rPh sb="5" eb="7">
      <t>ジュウショ</t>
    </rPh>
    <phoneticPr fontId="12"/>
  </si>
  <si>
    <t>申請事業所
事業所番号</t>
    <rPh sb="0" eb="2">
      <t>シンセイ</t>
    </rPh>
    <rPh sb="2" eb="5">
      <t>ジギョウショ</t>
    </rPh>
    <rPh sb="6" eb="9">
      <t>ジギョウショ</t>
    </rPh>
    <rPh sb="9" eb="11">
      <t>バンゴウ</t>
    </rPh>
    <phoneticPr fontId="12"/>
  </si>
  <si>
    <t>１　基本情報</t>
    <rPh sb="2" eb="4">
      <t>キホン</t>
    </rPh>
    <rPh sb="4" eb="6">
      <t>ジョウホウ</t>
    </rPh>
    <phoneticPr fontId="10"/>
  </si>
  <si>
    <t>郵便番号</t>
    <rPh sb="0" eb="2">
      <t>ユウビン</t>
    </rPh>
    <rPh sb="2" eb="4">
      <t>バンゴウ</t>
    </rPh>
    <phoneticPr fontId="12"/>
  </si>
  <si>
    <t>申請事業所名</t>
    <rPh sb="0" eb="2">
      <t>シンセイ</t>
    </rPh>
    <rPh sb="2" eb="5">
      <t>ジギョウショ</t>
    </rPh>
    <rPh sb="5" eb="6">
      <t>メイ</t>
    </rPh>
    <phoneticPr fontId="12"/>
  </si>
  <si>
    <t>事業所番号</t>
    <rPh sb="0" eb="3">
      <t>ジギョウショ</t>
    </rPh>
    <rPh sb="3" eb="5">
      <t>バンゴウ</t>
    </rPh>
    <phoneticPr fontId="12"/>
  </si>
  <si>
    <t>郵便番号</t>
    <rPh sb="0" eb="4">
      <t>ユウビンバンゴウ</t>
    </rPh>
    <phoneticPr fontId="12"/>
  </si>
  <si>
    <t>申請事業所サービス種別</t>
    <rPh sb="0" eb="2">
      <t>シンセイ</t>
    </rPh>
    <rPh sb="2" eb="5">
      <t>ジギョウショ</t>
    </rPh>
    <rPh sb="9" eb="11">
      <t>シュベツ</t>
    </rPh>
    <phoneticPr fontId="12"/>
  </si>
  <si>
    <t>サービス種別</t>
    <rPh sb="4" eb="6">
      <t>シュベツ</t>
    </rPh>
    <phoneticPr fontId="12"/>
  </si>
  <si>
    <t>申請日</t>
    <rPh sb="0" eb="3">
      <t>シンセイビ</t>
    </rPh>
    <phoneticPr fontId="12"/>
  </si>
  <si>
    <t>日付</t>
    <rPh sb="0" eb="2">
      <t>ヒヅケ</t>
    </rPh>
    <phoneticPr fontId="12"/>
  </si>
  <si>
    <t>２　申請情報</t>
    <rPh sb="2" eb="4">
      <t>シンセイ</t>
    </rPh>
    <rPh sb="4" eb="6">
      <t>ジョウホウ</t>
    </rPh>
    <phoneticPr fontId="10"/>
  </si>
  <si>
    <t>文書番号</t>
    <rPh sb="0" eb="2">
      <t>ブンショ</t>
    </rPh>
    <rPh sb="2" eb="4">
      <t>バンゴウ</t>
    </rPh>
    <phoneticPr fontId="12"/>
  </si>
  <si>
    <t>事業所管理の文書番号</t>
    <rPh sb="0" eb="3">
      <t>ジギョウショ</t>
    </rPh>
    <rPh sb="3" eb="5">
      <t>カンリ</t>
    </rPh>
    <rPh sb="6" eb="8">
      <t>ブンショ</t>
    </rPh>
    <rPh sb="8" eb="10">
      <t>バンゴウ</t>
    </rPh>
    <phoneticPr fontId="12"/>
  </si>
  <si>
    <t>優先順位表</t>
    <phoneticPr fontId="12"/>
  </si>
  <si>
    <t>事業者名（法人名等）：</t>
    <rPh sb="0" eb="3">
      <t>ジギョウシャ</t>
    </rPh>
    <rPh sb="3" eb="4">
      <t>メイ</t>
    </rPh>
    <rPh sb="5" eb="7">
      <t>ホウジン</t>
    </rPh>
    <rPh sb="7" eb="8">
      <t>メイ</t>
    </rPh>
    <rPh sb="8" eb="9">
      <t>トウ</t>
    </rPh>
    <phoneticPr fontId="24"/>
  </si>
  <si>
    <t>優先順位</t>
    <rPh sb="0" eb="2">
      <t>ユウセン</t>
    </rPh>
    <rPh sb="2" eb="4">
      <t>ジュンイ</t>
    </rPh>
    <phoneticPr fontId="12"/>
  </si>
  <si>
    <t>事業所番号</t>
    <rPh sb="0" eb="3">
      <t>ジギョウショ</t>
    </rPh>
    <rPh sb="3" eb="5">
      <t>バンゴウ</t>
    </rPh>
    <phoneticPr fontId="24"/>
  </si>
  <si>
    <t>介護施設等名</t>
    <rPh sb="0" eb="2">
      <t>カイゴ</t>
    </rPh>
    <rPh sb="2" eb="4">
      <t>シセツ</t>
    </rPh>
    <rPh sb="4" eb="5">
      <t>トウ</t>
    </rPh>
    <rPh sb="5" eb="6">
      <t>メイ</t>
    </rPh>
    <phoneticPr fontId="24"/>
  </si>
  <si>
    <t>申請金額</t>
    <rPh sb="0" eb="2">
      <t>シンセイ</t>
    </rPh>
    <rPh sb="2" eb="4">
      <t>キンガク</t>
    </rPh>
    <phoneticPr fontId="24"/>
  </si>
  <si>
    <t>※必要に応じて行を追加すること。</t>
    <rPh sb="1" eb="3">
      <t>ヒツヨウ</t>
    </rPh>
    <rPh sb="4" eb="5">
      <t>オウ</t>
    </rPh>
    <rPh sb="7" eb="8">
      <t>ギョウ</t>
    </rPh>
    <rPh sb="9" eb="11">
      <t>ツイカ</t>
    </rPh>
    <phoneticPr fontId="24"/>
  </si>
  <si>
    <t>申出の理由</t>
    <rPh sb="0" eb="1">
      <t>モウ</t>
    </rPh>
    <rPh sb="1" eb="2">
      <t>デ</t>
    </rPh>
    <rPh sb="3" eb="5">
      <t>リユウ</t>
    </rPh>
    <phoneticPr fontId="12"/>
  </si>
  <si>
    <t>※工事関係の場合…該当するものに〇
(精算払用 ・ 前金払用 ・ 精算前金両用）</t>
    <phoneticPr fontId="12"/>
  </si>
  <si>
    <t>住　　　　　　所</t>
    <rPh sb="0" eb="1">
      <t>ジュウ</t>
    </rPh>
    <rPh sb="7" eb="8">
      <t>ショ</t>
    </rPh>
    <phoneticPr fontId="12"/>
  </si>
  <si>
    <t>申　出　者　名</t>
    <rPh sb="0" eb="1">
      <t>モウ</t>
    </rPh>
    <rPh sb="2" eb="3">
      <t>デ</t>
    </rPh>
    <rPh sb="4" eb="5">
      <t>シャ</t>
    </rPh>
    <rPh sb="6" eb="7">
      <t>メイ</t>
    </rPh>
    <phoneticPr fontId="12"/>
  </si>
  <si>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</si>
  <si>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12"/>
  </si>
  <si>
    <t>(フリガナ)</t>
  </si>
  <si>
    <t xml:space="preserve">  名称……法人にあっては法人名のみを記入し、法人以外の団体・組合または屋号を有するものにあっては、その名称および代表するものの肩書きと氏名を記入してください。</t>
    <phoneticPr fontId="12"/>
  </si>
  <si>
    <t>(フリガナ)</t>
    <phoneticPr fontId="12"/>
  </si>
  <si>
    <t>〒</t>
    <phoneticPr fontId="12"/>
  </si>
  <si>
    <t>住所</t>
    <rPh sb="0" eb="2">
      <t>ジュウショ</t>
    </rPh>
    <phoneticPr fontId="12"/>
  </si>
  <si>
    <t>電子メールアドレス</t>
    <rPh sb="0" eb="2">
      <t>デンシ</t>
    </rPh>
    <phoneticPr fontId="12"/>
  </si>
  <si>
    <t>金融機関名</t>
  </si>
  <si>
    <t>金融機関コード</t>
  </si>
  <si>
    <t>支店コード</t>
  </si>
  <si>
    <t>預金種別</t>
    <phoneticPr fontId="12"/>
  </si>
  <si>
    <t>口座名義人
（カタカナで記入）</t>
    <rPh sb="12" eb="14">
      <t>キニュウ</t>
    </rPh>
    <phoneticPr fontId="12"/>
  </si>
  <si>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</si>
  <si>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12"/>
  </si>
  <si>
    <t>県内送金の換金場所…</t>
    <phoneticPr fontId="12"/>
  </si>
  <si>
    <t>福岡銀行・西日本シティ銀行・筑邦銀行・福岡中央銀行の本・支店および福岡県信用農業協同組合連合会・福岡県内各農業協同組合の本所・支店のみ  （ただし出張所、代理店等はできません）</t>
    <phoneticPr fontId="12"/>
  </si>
  <si>
    <t>県外送金の換金場所…</t>
    <rPh sb="1" eb="2">
      <t>ソト</t>
    </rPh>
    <phoneticPr fontId="12"/>
  </si>
  <si>
    <t>口座振替に同じ（ただし、ゆうちょ銀行は直営店（出張所を含む）のみ可能です。ゆうちょ銀行以外の金融機関の出張所・代理店等はできません。</t>
    <phoneticPr fontId="12"/>
  </si>
  <si>
    <t>補助金の支払い先情報</t>
    <rPh sb="0" eb="3">
      <t>ホジョキン</t>
    </rPh>
    <rPh sb="4" eb="6">
      <t>シハラ</t>
    </rPh>
    <rPh sb="7" eb="10">
      <t>サキジョウホウ</t>
    </rPh>
    <phoneticPr fontId="12"/>
  </si>
  <si>
    <t>県に口座登録をしたことがあるかの確認</t>
    <rPh sb="0" eb="1">
      <t>ケン</t>
    </rPh>
    <rPh sb="2" eb="4">
      <t>コウザ</t>
    </rPh>
    <rPh sb="4" eb="6">
      <t>トウロク</t>
    </rPh>
    <rPh sb="16" eb="18">
      <t>カクニン</t>
    </rPh>
    <phoneticPr fontId="12"/>
  </si>
  <si>
    <t>債権者登録番号</t>
    <rPh sb="0" eb="3">
      <t>サイケンシャ</t>
    </rPh>
    <rPh sb="3" eb="5">
      <t>トウロク</t>
    </rPh>
    <rPh sb="5" eb="7">
      <t>バンゴウ</t>
    </rPh>
    <phoneticPr fontId="12"/>
  </si>
  <si>
    <t>【交付申請書と一緒に提出してください】</t>
    <rPh sb="1" eb="3">
      <t>コウフ</t>
    </rPh>
    <rPh sb="3" eb="6">
      <t>シンセイショ</t>
    </rPh>
    <rPh sb="7" eb="9">
      <t>イッショ</t>
    </rPh>
    <rPh sb="10" eb="12">
      <t>テイシュツ</t>
    </rPh>
    <phoneticPr fontId="24"/>
  </si>
  <si>
    <t>チェック欄</t>
    <rPh sb="4" eb="5">
      <t>ラン</t>
    </rPh>
    <phoneticPr fontId="24"/>
  </si>
  <si>
    <t>提出書類</t>
    <rPh sb="0" eb="2">
      <t>テイシュツ</t>
    </rPh>
    <rPh sb="2" eb="4">
      <t>ショルイ</t>
    </rPh>
    <phoneticPr fontId="24"/>
  </si>
  <si>
    <t>【注記】</t>
    <rPh sb="1" eb="3">
      <t>チュウキ</t>
    </rPh>
    <phoneticPr fontId="24"/>
  </si>
  <si>
    <t>注１</t>
    <rPh sb="0" eb="1">
      <t>チュウ</t>
    </rPh>
    <phoneticPr fontId="24"/>
  </si>
  <si>
    <t>　　【補助金の支払い先について】</t>
    <rPh sb="3" eb="6">
      <t>ホジョキン</t>
    </rPh>
    <rPh sb="7" eb="9">
      <t>シハラ</t>
    </rPh>
    <rPh sb="10" eb="11">
      <t>サキ</t>
    </rPh>
    <phoneticPr fontId="24"/>
  </si>
  <si>
    <t>○</t>
    <phoneticPr fontId="24"/>
  </si>
  <si>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4"/>
  </si>
  <si>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4"/>
  </si>
  <si>
    <t>ワークシート名（左からの順）</t>
    <rPh sb="6" eb="7">
      <t>メイ</t>
    </rPh>
    <rPh sb="8" eb="9">
      <t>ヒダリ</t>
    </rPh>
    <rPh sb="12" eb="13">
      <t>ジュン</t>
    </rPh>
    <phoneticPr fontId="24"/>
  </si>
  <si>
    <t>ワークシートの入力の順番（推奨）</t>
    <rPh sb="7" eb="9">
      <t>ニュウリョク</t>
    </rPh>
    <rPh sb="10" eb="12">
      <t>ジュンバン</t>
    </rPh>
    <rPh sb="13" eb="15">
      <t>スイショウ</t>
    </rPh>
    <phoneticPr fontId="12"/>
  </si>
  <si>
    <t>説明</t>
    <rPh sb="0" eb="2">
      <t>セツメイ</t>
    </rPh>
    <phoneticPr fontId="24"/>
  </si>
  <si>
    <t>はじめに</t>
    <phoneticPr fontId="24"/>
  </si>
  <si>
    <t>-</t>
    <phoneticPr fontId="12"/>
  </si>
  <si>
    <t>・本様式の内容と使い方を説明しています。</t>
    <rPh sb="1" eb="4">
      <t>ホンヨウシキ</t>
    </rPh>
    <rPh sb="5" eb="7">
      <t>ナイヨウ</t>
    </rPh>
    <rPh sb="8" eb="9">
      <t>ツカ</t>
    </rPh>
    <rPh sb="10" eb="11">
      <t>カタ</t>
    </rPh>
    <rPh sb="12" eb="14">
      <t>セツメイ</t>
    </rPh>
    <phoneticPr fontId="12"/>
  </si>
  <si>
    <t>①</t>
    <phoneticPr fontId="12"/>
  </si>
  <si>
    <t>④</t>
    <phoneticPr fontId="12"/>
  </si>
  <si>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4"/>
  </si>
  <si>
    <t>・他シートより転記されるため、入力は不要です。</t>
    <rPh sb="1" eb="2">
      <t>ホカ</t>
    </rPh>
    <rPh sb="7" eb="9">
      <t>テンキ</t>
    </rPh>
    <rPh sb="15" eb="17">
      <t>ニュウリョク</t>
    </rPh>
    <rPh sb="18" eb="20">
      <t>フヨウ</t>
    </rPh>
    <phoneticPr fontId="12"/>
  </si>
  <si>
    <t>③</t>
    <phoneticPr fontId="12"/>
  </si>
  <si>
    <t>・法人の役員情報を入力してください。</t>
    <rPh sb="1" eb="3">
      <t>ホウジン</t>
    </rPh>
    <rPh sb="4" eb="6">
      <t>ヤクイン</t>
    </rPh>
    <rPh sb="6" eb="8">
      <t>ジョウホウ</t>
    </rPh>
    <rPh sb="9" eb="11">
      <t>ニュウリョク</t>
    </rPh>
    <phoneticPr fontId="12"/>
  </si>
  <si>
    <t>⑤</t>
    <phoneticPr fontId="12"/>
  </si>
  <si>
    <t>・優先順位表を作成してください。</t>
    <rPh sb="1" eb="3">
      <t>ユウセン</t>
    </rPh>
    <rPh sb="3" eb="5">
      <t>ジュンイ</t>
    </rPh>
    <rPh sb="5" eb="6">
      <t>ヒョウ</t>
    </rPh>
    <rPh sb="7" eb="9">
      <t>サクセイ</t>
    </rPh>
    <phoneticPr fontId="12"/>
  </si>
  <si>
    <t>⑦</t>
    <phoneticPr fontId="12"/>
  </si>
  <si>
    <t>⑧</t>
    <phoneticPr fontId="12"/>
  </si>
  <si>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12"/>
  </si>
  <si>
    <t>・必要事項をすべて入力してください。</t>
    <rPh sb="1" eb="3">
      <t>ヒツヨウ</t>
    </rPh>
    <rPh sb="3" eb="5">
      <t>ジコウ</t>
    </rPh>
    <rPh sb="9" eb="11">
      <t>ニュウリョク</t>
    </rPh>
    <phoneticPr fontId="12"/>
  </si>
  <si>
    <t>口座番号</t>
    <phoneticPr fontId="12"/>
  </si>
  <si>
    <t>様式１－３　事業計画書</t>
    <rPh sb="0" eb="2">
      <t>ヨウシキ</t>
    </rPh>
    <rPh sb="6" eb="8">
      <t>ジギョウ</t>
    </rPh>
    <rPh sb="8" eb="11">
      <t>ケイカクショ</t>
    </rPh>
    <phoneticPr fontId="24"/>
  </si>
  <si>
    <t>○</t>
    <phoneticPr fontId="24"/>
  </si>
  <si>
    <t>○</t>
    <phoneticPr fontId="24"/>
  </si>
  <si>
    <t>様式１－２（１）</t>
    <rPh sb="0" eb="2">
      <t>ヨウシキ</t>
    </rPh>
    <phoneticPr fontId="12"/>
  </si>
  <si>
    <t>経費所要額調書</t>
    <rPh sb="0" eb="2">
      <t>ケイヒ</t>
    </rPh>
    <rPh sb="2" eb="5">
      <t>ショヨウガク</t>
    </rPh>
    <rPh sb="5" eb="7">
      <t>チョウショ</t>
    </rPh>
    <phoneticPr fontId="12"/>
  </si>
  <si>
    <t>機器名</t>
    <rPh sb="0" eb="2">
      <t>キキ</t>
    </rPh>
    <rPh sb="2" eb="3">
      <t>メイ</t>
    </rPh>
    <phoneticPr fontId="12"/>
  </si>
  <si>
    <r>
      <rPr>
        <sz val="10"/>
        <rFont val="ＭＳ 明朝"/>
        <family val="1"/>
        <charset val="128"/>
      </rPr>
      <t>支出予定額×補助率</t>
    </r>
    <r>
      <rPr>
        <u/>
        <sz val="12"/>
        <rFont val="ＭＳ 明朝"/>
        <family val="1"/>
        <charset val="128"/>
      </rPr>
      <t xml:space="preserve">
</t>
    </r>
    <r>
      <rPr>
        <sz val="12"/>
        <rFont val="ＭＳ 明朝"/>
        <family val="1"/>
        <charset val="128"/>
      </rPr>
      <t>（Ａ×Ｂ）</t>
    </r>
    <rPh sb="0" eb="2">
      <t>シシュツ</t>
    </rPh>
    <rPh sb="2" eb="4">
      <t>ヨテイ</t>
    </rPh>
    <rPh sb="4" eb="5">
      <t>ガク</t>
    </rPh>
    <rPh sb="6" eb="9">
      <t>ホジョリツ</t>
    </rPh>
    <phoneticPr fontId="12"/>
  </si>
  <si>
    <t>１台の補助額</t>
    <rPh sb="1" eb="2">
      <t>ダイ</t>
    </rPh>
    <rPh sb="3" eb="5">
      <t>ホジョ</t>
    </rPh>
    <rPh sb="5" eb="6">
      <t>ガク</t>
    </rPh>
    <phoneticPr fontId="12"/>
  </si>
  <si>
    <t>利用定員数</t>
    <rPh sb="0" eb="2">
      <t>リヨウ</t>
    </rPh>
    <rPh sb="2" eb="4">
      <t>テイイン</t>
    </rPh>
    <rPh sb="4" eb="5">
      <t>スウ</t>
    </rPh>
    <phoneticPr fontId="12"/>
  </si>
  <si>
    <t>限度台数
（Ｅ）×０．２</t>
    <rPh sb="0" eb="2">
      <t>ゲンド</t>
    </rPh>
    <rPh sb="2" eb="4">
      <t>ダイスウ</t>
    </rPh>
    <phoneticPr fontId="12"/>
  </si>
  <si>
    <t>申請台数</t>
    <rPh sb="0" eb="2">
      <t>シンセイ</t>
    </rPh>
    <rPh sb="2" eb="4">
      <t>ダイスウ</t>
    </rPh>
    <phoneticPr fontId="12"/>
  </si>
  <si>
    <t>補助金申請額
（Ｄ×Ｇ）</t>
    <rPh sb="0" eb="3">
      <t>ホジョキン</t>
    </rPh>
    <rPh sb="3" eb="5">
      <t>シンセイ</t>
    </rPh>
    <rPh sb="5" eb="6">
      <t>ガク</t>
    </rPh>
    <phoneticPr fontId="12"/>
  </si>
  <si>
    <t>※千円未満切捨て</t>
    <rPh sb="1" eb="3">
      <t>センエン</t>
    </rPh>
    <rPh sb="3" eb="5">
      <t>ミマン</t>
    </rPh>
    <rPh sb="5" eb="7">
      <t>キリス</t>
    </rPh>
    <phoneticPr fontId="12"/>
  </si>
  <si>
    <t>※１台未満切上げ</t>
    <rPh sb="2" eb="3">
      <t>ダイ</t>
    </rPh>
    <rPh sb="3" eb="5">
      <t>ミマン</t>
    </rPh>
    <rPh sb="5" eb="7">
      <t>キリア</t>
    </rPh>
    <phoneticPr fontId="12"/>
  </si>
  <si>
    <t>（Ａ）</t>
    <phoneticPr fontId="12"/>
  </si>
  <si>
    <t>（Ｂ）</t>
    <phoneticPr fontId="12"/>
  </si>
  <si>
    <t>（Ｄ）</t>
    <phoneticPr fontId="12"/>
  </si>
  <si>
    <t>（Ｅ）</t>
    <phoneticPr fontId="12"/>
  </si>
  <si>
    <t>（Ｆ）</t>
    <phoneticPr fontId="12"/>
  </si>
  <si>
    <t>（Ｇ）</t>
    <phoneticPr fontId="12"/>
  </si>
  <si>
    <t>（Ｈ）</t>
    <phoneticPr fontId="12"/>
  </si>
  <si>
    <t>４分の３</t>
    <rPh sb="0" eb="1">
      <t>フン</t>
    </rPh>
    <phoneticPr fontId="12"/>
  </si>
  <si>
    <t>台</t>
    <rPh sb="0" eb="1">
      <t>ダイ</t>
    </rPh>
    <phoneticPr fontId="12"/>
  </si>
  <si>
    <t>合計</t>
    <rPh sb="0" eb="2">
      <t>ゴウケイ</t>
    </rPh>
    <phoneticPr fontId="12"/>
  </si>
  <si>
    <t>　２　（Ｄ）欄は、次の表の左欄に掲げる区分に応じて、右欄の基準額と（Ｃ）欄の額を比較して少ない方の額を記入すること。</t>
    <rPh sb="6" eb="7">
      <t>ラン</t>
    </rPh>
    <rPh sb="9" eb="10">
      <t>ツギ</t>
    </rPh>
    <rPh sb="11" eb="12">
      <t>ヒョウ</t>
    </rPh>
    <rPh sb="13" eb="14">
      <t>ヒダリ</t>
    </rPh>
    <rPh sb="14" eb="15">
      <t>ラン</t>
    </rPh>
    <rPh sb="16" eb="17">
      <t>カカ</t>
    </rPh>
    <rPh sb="19" eb="21">
      <t>クブン</t>
    </rPh>
    <rPh sb="22" eb="23">
      <t>オウ</t>
    </rPh>
    <rPh sb="26" eb="27">
      <t>ミギ</t>
    </rPh>
    <rPh sb="27" eb="28">
      <t>ラン</t>
    </rPh>
    <rPh sb="29" eb="31">
      <t>キジュン</t>
    </rPh>
    <rPh sb="31" eb="32">
      <t>ガク</t>
    </rPh>
    <rPh sb="36" eb="37">
      <t>ラン</t>
    </rPh>
    <rPh sb="38" eb="39">
      <t>ガク</t>
    </rPh>
    <rPh sb="40" eb="42">
      <t>ヒカク</t>
    </rPh>
    <rPh sb="44" eb="45">
      <t>スク</t>
    </rPh>
    <rPh sb="47" eb="48">
      <t>ホウ</t>
    </rPh>
    <rPh sb="49" eb="50">
      <t>ガク</t>
    </rPh>
    <rPh sb="51" eb="53">
      <t>キニュウ</t>
    </rPh>
    <phoneticPr fontId="12"/>
  </si>
  <si>
    <t>区分</t>
    <rPh sb="0" eb="2">
      <t>クブン</t>
    </rPh>
    <phoneticPr fontId="12"/>
  </si>
  <si>
    <t>上記以外</t>
    <rPh sb="0" eb="2">
      <t>ジョウキ</t>
    </rPh>
    <rPh sb="2" eb="4">
      <t>イガイ</t>
    </rPh>
    <phoneticPr fontId="12"/>
  </si>
  <si>
    <t>　３　（Ｇ）欄合計が、（Ｆ）欄の台数を超えないこと。</t>
    <rPh sb="6" eb="7">
      <t>ラン</t>
    </rPh>
    <rPh sb="7" eb="9">
      <t>ゴウケイ</t>
    </rPh>
    <rPh sb="14" eb="15">
      <t>ラン</t>
    </rPh>
    <rPh sb="16" eb="18">
      <t>ダイスウ</t>
    </rPh>
    <rPh sb="19" eb="20">
      <t>コ</t>
    </rPh>
    <phoneticPr fontId="12"/>
  </si>
  <si>
    <t>様式１－２（２）</t>
    <rPh sb="0" eb="2">
      <t>ヨウシキ</t>
    </rPh>
    <phoneticPr fontId="12"/>
  </si>
  <si>
    <t>交付の事業内容（第４条）：</t>
    <rPh sb="0" eb="2">
      <t>コウフ</t>
    </rPh>
    <rPh sb="3" eb="5">
      <t>ジギョウ</t>
    </rPh>
    <rPh sb="5" eb="7">
      <t>ナイヨウ</t>
    </rPh>
    <rPh sb="8" eb="9">
      <t>ダイ</t>
    </rPh>
    <rPh sb="10" eb="11">
      <t>ジョウ</t>
    </rPh>
    <phoneticPr fontId="12"/>
  </si>
  <si>
    <t>法人名及び事業所名</t>
    <rPh sb="0" eb="2">
      <t>ホウジン</t>
    </rPh>
    <rPh sb="2" eb="3">
      <t>メイ</t>
    </rPh>
    <rPh sb="3" eb="4">
      <t>オヨ</t>
    </rPh>
    <rPh sb="5" eb="7">
      <t>ジギョウ</t>
    </rPh>
    <rPh sb="7" eb="8">
      <t>ショ</t>
    </rPh>
    <rPh sb="8" eb="9">
      <t>メイ</t>
    </rPh>
    <phoneticPr fontId="12"/>
  </si>
  <si>
    <t>（１）場面（最も該当するものを１つ選択してください）</t>
    <rPh sb="3" eb="5">
      <t>バメン</t>
    </rPh>
    <rPh sb="6" eb="7">
      <t>モット</t>
    </rPh>
    <rPh sb="8" eb="10">
      <t>ガイトウ</t>
    </rPh>
    <rPh sb="17" eb="19">
      <t>センタク</t>
    </rPh>
    <phoneticPr fontId="12"/>
  </si>
  <si>
    <t>（２）理由（複数選択可）</t>
    <rPh sb="3" eb="5">
      <t>リユウ</t>
    </rPh>
    <rPh sb="6" eb="8">
      <t>フクスウ</t>
    </rPh>
    <rPh sb="8" eb="10">
      <t>センタク</t>
    </rPh>
    <rPh sb="10" eb="11">
      <t>カ</t>
    </rPh>
    <phoneticPr fontId="12"/>
  </si>
  <si>
    <t>項目</t>
    <rPh sb="0" eb="2">
      <t>コウモク</t>
    </rPh>
    <phoneticPr fontId="12"/>
  </si>
  <si>
    <t>機器を活用した
具体的な取組み</t>
    <rPh sb="0" eb="2">
      <t>キキ</t>
    </rPh>
    <rPh sb="3" eb="5">
      <t>カツヨウ</t>
    </rPh>
    <rPh sb="8" eb="11">
      <t>グタイテキ</t>
    </rPh>
    <rPh sb="12" eb="13">
      <t>ト</t>
    </rPh>
    <rPh sb="13" eb="14">
      <t>ク</t>
    </rPh>
    <phoneticPr fontId="12"/>
  </si>
  <si>
    <t>具体的な評価指標</t>
    <rPh sb="0" eb="3">
      <t>グタイテキ</t>
    </rPh>
    <rPh sb="4" eb="6">
      <t>ヒョウカ</t>
    </rPh>
    <rPh sb="6" eb="8">
      <t>シヒョウ</t>
    </rPh>
    <phoneticPr fontId="12"/>
  </si>
  <si>
    <t>導入年度の
翌年度末の目標値</t>
    <rPh sb="0" eb="2">
      <t>ドウニュウ</t>
    </rPh>
    <rPh sb="2" eb="4">
      <t>ネンド</t>
    </rPh>
    <rPh sb="6" eb="9">
      <t>ヨクネンド</t>
    </rPh>
    <rPh sb="9" eb="10">
      <t>マツ</t>
    </rPh>
    <rPh sb="11" eb="14">
      <t>モクヒョウチ</t>
    </rPh>
    <phoneticPr fontId="12"/>
  </si>
  <si>
    <t>導入年度の
翌々年度末の目標値</t>
    <rPh sb="0" eb="2">
      <t>ドウニュウ</t>
    </rPh>
    <rPh sb="2" eb="4">
      <t>ネンド</t>
    </rPh>
    <rPh sb="6" eb="8">
      <t>ヨクヨク</t>
    </rPh>
    <rPh sb="8" eb="10">
      <t>ネンド</t>
    </rPh>
    <rPh sb="10" eb="11">
      <t>マツ</t>
    </rPh>
    <rPh sb="12" eb="15">
      <t>モクヒョウチ</t>
    </rPh>
    <phoneticPr fontId="12"/>
  </si>
  <si>
    <t>①人員体制の効率化</t>
    <rPh sb="1" eb="3">
      <t>ジンイン</t>
    </rPh>
    <rPh sb="3" eb="5">
      <t>タイセイ</t>
    </rPh>
    <rPh sb="6" eb="9">
      <t>コウリツカ</t>
    </rPh>
    <phoneticPr fontId="12"/>
  </si>
  <si>
    <t>②利用者の満足度</t>
    <rPh sb="1" eb="4">
      <t>リヨウシャ</t>
    </rPh>
    <rPh sb="5" eb="8">
      <t>マンゾクド</t>
    </rPh>
    <phoneticPr fontId="12"/>
  </si>
  <si>
    <t>③介護時間の短縮</t>
    <rPh sb="1" eb="3">
      <t>カイゴ</t>
    </rPh>
    <rPh sb="3" eb="5">
      <t>ジカン</t>
    </rPh>
    <rPh sb="6" eb="8">
      <t>タンシュク</t>
    </rPh>
    <phoneticPr fontId="12"/>
  </si>
  <si>
    <t>④身体的負担の軽減</t>
    <rPh sb="1" eb="4">
      <t>シンタイテキ</t>
    </rPh>
    <rPh sb="4" eb="6">
      <t>フタン</t>
    </rPh>
    <rPh sb="7" eb="9">
      <t>ケイゲン</t>
    </rPh>
    <phoneticPr fontId="12"/>
  </si>
  <si>
    <t>⑤心理的負担の軽減</t>
    <rPh sb="1" eb="4">
      <t>シンリテキ</t>
    </rPh>
    <rPh sb="4" eb="6">
      <t>フタン</t>
    </rPh>
    <rPh sb="7" eb="9">
      <t>ケイゲン</t>
    </rPh>
    <phoneticPr fontId="12"/>
  </si>
  <si>
    <t>⑥介護職員の満足度</t>
    <rPh sb="1" eb="3">
      <t>カイゴ</t>
    </rPh>
    <rPh sb="3" eb="5">
      <t>ショクイン</t>
    </rPh>
    <rPh sb="6" eb="9">
      <t>マンゾクド</t>
    </rPh>
    <phoneticPr fontId="12"/>
  </si>
  <si>
    <t>⑦その他</t>
    <rPh sb="3" eb="4">
      <t>タ</t>
    </rPh>
    <phoneticPr fontId="12"/>
  </si>
  <si>
    <t>移乗支援又は入浴支援</t>
    <rPh sb="0" eb="4">
      <t>イジョウシエン</t>
    </rPh>
    <rPh sb="4" eb="5">
      <t>マタ</t>
    </rPh>
    <rPh sb="6" eb="10">
      <t>ニュウヨクシエン</t>
    </rPh>
    <phoneticPr fontId="12"/>
  </si>
  <si>
    <t>移乗支援又は入浴支援以外</t>
    <rPh sb="0" eb="4">
      <t>イジョウシエン</t>
    </rPh>
    <rPh sb="4" eb="5">
      <t>マタ</t>
    </rPh>
    <rPh sb="6" eb="10">
      <t>ニュウヨクシエン</t>
    </rPh>
    <rPh sb="10" eb="12">
      <t>イガイ</t>
    </rPh>
    <phoneticPr fontId="12"/>
  </si>
  <si>
    <t>事業所において介護職員に負担が生じている業務又は課題となっている業務</t>
    <phoneticPr fontId="12"/>
  </si>
  <si>
    <t>役員一覧（様式１－４）</t>
    <rPh sb="0" eb="2">
      <t>ヤクイン</t>
    </rPh>
    <rPh sb="2" eb="4">
      <t>イチラン</t>
    </rPh>
    <rPh sb="5" eb="7">
      <t>ヨウシキ</t>
    </rPh>
    <phoneticPr fontId="12"/>
  </si>
  <si>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</si>
  <si>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r>
      <t>※変更・取消の場合は必ず記入してください。</t>
    </r>
    <r>
      <rPr>
        <sz val="12"/>
        <rFont val="Times New Roman"/>
        <family val="1"/>
      </rPr>
      <t xml:space="preserve"> </t>
    </r>
    <phoneticPr fontId="12"/>
  </si>
  <si>
    <r>
      <t xml:space="preserve"> </t>
    </r>
    <r>
      <rPr>
        <sz val="9"/>
        <rFont val="ＭＳ 明朝"/>
        <family val="1"/>
        <charset val="128"/>
      </rPr>
      <t>福岡県　殿</t>
    </r>
    <phoneticPr fontId="12"/>
  </si>
  <si>
    <r>
      <t xml:space="preserve"> </t>
    </r>
    <r>
      <rPr>
        <sz val="9"/>
        <rFont val="ＭＳ 明朝"/>
        <family val="1"/>
        <charset val="128"/>
      </rPr>
      <t>名</t>
    </r>
    <r>
      <rPr>
        <sz val="9"/>
        <rFont val="Times New Roman"/>
        <family val="1"/>
      </rPr>
      <t xml:space="preserve">  </t>
    </r>
    <r>
      <rPr>
        <sz val="9"/>
        <rFont val="ＭＳ 明朝"/>
        <family val="1"/>
        <charset val="128"/>
      </rPr>
      <t>　称</t>
    </r>
  </si>
  <si>
    <r>
      <t xml:space="preserve"> </t>
    </r>
    <r>
      <rPr>
        <sz val="9"/>
        <rFont val="ＭＳ 明朝"/>
        <family val="1"/>
        <charset val="128"/>
      </rPr>
      <t>支払方法</t>
    </r>
  </si>
  <si>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12"/>
  </si>
  <si>
    <t>住所１（番地まで）</t>
    <rPh sb="0" eb="2">
      <t>ジュウショ</t>
    </rPh>
    <rPh sb="4" eb="6">
      <t>バンチ</t>
    </rPh>
    <phoneticPr fontId="12"/>
  </si>
  <si>
    <t>移乗支援</t>
    <rPh sb="0" eb="2">
      <t>イジョウ</t>
    </rPh>
    <rPh sb="2" eb="4">
      <t>シエン</t>
    </rPh>
    <phoneticPr fontId="12"/>
  </si>
  <si>
    <t>移動支援</t>
    <rPh sb="0" eb="2">
      <t>イドウ</t>
    </rPh>
    <rPh sb="2" eb="4">
      <t>シエン</t>
    </rPh>
    <phoneticPr fontId="12"/>
  </si>
  <si>
    <t>排せつ支援</t>
    <rPh sb="0" eb="1">
      <t>ハイ</t>
    </rPh>
    <rPh sb="3" eb="5">
      <t>シエン</t>
    </rPh>
    <phoneticPr fontId="12"/>
  </si>
  <si>
    <t>見守り・コミュニケーション</t>
    <rPh sb="0" eb="2">
      <t>ミマモ</t>
    </rPh>
    <phoneticPr fontId="12"/>
  </si>
  <si>
    <t>入浴支援</t>
    <rPh sb="0" eb="2">
      <t>ニュウヨク</t>
    </rPh>
    <rPh sb="2" eb="4">
      <t>シエン</t>
    </rPh>
    <phoneticPr fontId="12"/>
  </si>
  <si>
    <t>介護業務支援</t>
    <rPh sb="0" eb="2">
      <t>カイゴ</t>
    </rPh>
    <rPh sb="2" eb="4">
      <t>ギョウム</t>
    </rPh>
    <rPh sb="4" eb="6">
      <t>シエン</t>
    </rPh>
    <phoneticPr fontId="12"/>
  </si>
  <si>
    <t>身体的負担が大きい</t>
    <rPh sb="0" eb="3">
      <t>シンタイテキ</t>
    </rPh>
    <rPh sb="3" eb="5">
      <t>フタン</t>
    </rPh>
    <rPh sb="6" eb="7">
      <t>オオ</t>
    </rPh>
    <phoneticPr fontId="12"/>
  </si>
  <si>
    <t>心理的負担が大きい</t>
    <rPh sb="0" eb="3">
      <t>シンリテキ</t>
    </rPh>
    <rPh sb="3" eb="5">
      <t>フタン</t>
    </rPh>
    <rPh sb="6" eb="7">
      <t>オオ</t>
    </rPh>
    <phoneticPr fontId="12"/>
  </si>
  <si>
    <t>長時間を要する</t>
    <rPh sb="0" eb="3">
      <t>チョウジカン</t>
    </rPh>
    <rPh sb="4" eb="5">
      <t>ヨウ</t>
    </rPh>
    <phoneticPr fontId="12"/>
  </si>
  <si>
    <t>必ずしも介護職員が行わなくともよい</t>
    <rPh sb="0" eb="1">
      <t>カナラ</t>
    </rPh>
    <rPh sb="4" eb="6">
      <t>カイゴ</t>
    </rPh>
    <rPh sb="6" eb="8">
      <t>ショクイン</t>
    </rPh>
    <rPh sb="9" eb="10">
      <t>オコナ</t>
    </rPh>
    <phoneticPr fontId="12"/>
  </si>
  <si>
    <t>その他</t>
    <rPh sb="2" eb="3">
      <t>ホカ</t>
    </rPh>
    <phoneticPr fontId="12"/>
  </si>
  <si>
    <t>その他を選択した場合は、右欄に内容を記載してください。</t>
    <rPh sb="2" eb="3">
      <t>ホカ</t>
    </rPh>
    <rPh sb="4" eb="6">
      <t>センタク</t>
    </rPh>
    <rPh sb="8" eb="10">
      <t>バアイ</t>
    </rPh>
    <rPh sb="12" eb="13">
      <t>ミギ</t>
    </rPh>
    <rPh sb="13" eb="14">
      <t>ラン</t>
    </rPh>
    <rPh sb="15" eb="17">
      <t>ナイヨウ</t>
    </rPh>
    <rPh sb="18" eb="20">
      <t>キサイ</t>
    </rPh>
    <phoneticPr fontId="12"/>
  </si>
  <si>
    <t>大人数を要する</t>
    <rPh sb="0" eb="3">
      <t>オオニンズウ</t>
    </rPh>
    <rPh sb="4" eb="5">
      <t>ヨウ</t>
    </rPh>
    <phoneticPr fontId="12"/>
  </si>
  <si>
    <t>職員アンケートを実施</t>
    <rPh sb="0" eb="2">
      <t>ショクイン</t>
    </rPh>
    <rPh sb="8" eb="10">
      <t>ジッシ</t>
    </rPh>
    <phoneticPr fontId="12"/>
  </si>
  <si>
    <t>ワーキングチームを作って検証</t>
    <rPh sb="9" eb="10">
      <t>ツク</t>
    </rPh>
    <rPh sb="12" eb="14">
      <t>ケンショウ</t>
    </rPh>
    <phoneticPr fontId="12"/>
  </si>
  <si>
    <t>日誌の記録を確認</t>
    <rPh sb="0" eb="2">
      <t>ニッシ</t>
    </rPh>
    <rPh sb="3" eb="5">
      <t>キロク</t>
    </rPh>
    <rPh sb="6" eb="8">
      <t>カクニン</t>
    </rPh>
    <phoneticPr fontId="12"/>
  </si>
  <si>
    <t>その他</t>
    <rPh sb="2" eb="3">
      <t>タ</t>
    </rPh>
    <phoneticPr fontId="12"/>
  </si>
  <si>
    <t>（３）業務課題抽出及び効果検証の方法（複数選択可）</t>
    <rPh sb="3" eb="5">
      <t>ギョウム</t>
    </rPh>
    <rPh sb="5" eb="7">
      <t>カダイ</t>
    </rPh>
    <rPh sb="7" eb="9">
      <t>チュウシュツ</t>
    </rPh>
    <rPh sb="9" eb="10">
      <t>オヨ</t>
    </rPh>
    <rPh sb="11" eb="13">
      <t>コウカ</t>
    </rPh>
    <rPh sb="13" eb="15">
      <t>ケンショウ</t>
    </rPh>
    <rPh sb="16" eb="18">
      <t>ホウホウ</t>
    </rPh>
    <phoneticPr fontId="12"/>
  </si>
  <si>
    <t>②</t>
    <phoneticPr fontId="12"/>
  </si>
  <si>
    <t>期待される効果　※３に記載した機器を導入することにより、期待される効果について記載すること。</t>
    <rPh sb="11" eb="13">
      <t>キサイ</t>
    </rPh>
    <rPh sb="15" eb="17">
      <t>キキ</t>
    </rPh>
    <rPh sb="18" eb="20">
      <t>ドウニュウ</t>
    </rPh>
    <rPh sb="28" eb="30">
      <t>キタイ</t>
    </rPh>
    <rPh sb="33" eb="35">
      <t>コウカ</t>
    </rPh>
    <rPh sb="39" eb="41">
      <t>キサイ</t>
    </rPh>
    <phoneticPr fontId="12"/>
  </si>
  <si>
    <t>金融機関名</t>
    <rPh sb="0" eb="2">
      <t>キンユウ</t>
    </rPh>
    <rPh sb="2" eb="5">
      <t>キカンメイ</t>
    </rPh>
    <phoneticPr fontId="12"/>
  </si>
  <si>
    <t>支店名</t>
    <rPh sb="0" eb="3">
      <t>シテンメイ</t>
    </rPh>
    <phoneticPr fontId="12"/>
  </si>
  <si>
    <t>預金種別</t>
    <rPh sb="0" eb="2">
      <t>ヨキン</t>
    </rPh>
    <rPh sb="2" eb="4">
      <t>シュベツ</t>
    </rPh>
    <phoneticPr fontId="12"/>
  </si>
  <si>
    <t>口座番号</t>
    <rPh sb="0" eb="2">
      <t>コウザ</t>
    </rPh>
    <rPh sb="2" eb="4">
      <t>バンゴウ</t>
    </rPh>
    <phoneticPr fontId="12"/>
  </si>
  <si>
    <t>日付</t>
    <rPh sb="0" eb="2">
      <t>ヒヅケ</t>
    </rPh>
    <phoneticPr fontId="12"/>
  </si>
  <si>
    <t>県</t>
  </si>
  <si>
    <t>市</t>
  </si>
  <si>
    <t>町</t>
  </si>
  <si>
    <t>債権者登録申出書</t>
    <phoneticPr fontId="12"/>
  </si>
  <si>
    <t>訪問介護</t>
    <rPh sb="0" eb="4">
      <t>ホウモンカイゴ</t>
    </rPh>
    <phoneticPr fontId="24"/>
  </si>
  <si>
    <t>訪問入浴介護</t>
    <rPh sb="0" eb="6">
      <t>ホウモンニュウヨクカイゴ</t>
    </rPh>
    <phoneticPr fontId="24"/>
  </si>
  <si>
    <t>訪問看護（※定期巡回連携型を含む）</t>
    <rPh sb="0" eb="4">
      <t>ホウモンカンゴ</t>
    </rPh>
    <rPh sb="6" eb="13">
      <t>テイキジュンカイレンケイガタ</t>
    </rPh>
    <rPh sb="14" eb="15">
      <t>フク</t>
    </rPh>
    <phoneticPr fontId="24"/>
  </si>
  <si>
    <t>訪問リハビリテーション</t>
    <rPh sb="0" eb="2">
      <t>ホウモン</t>
    </rPh>
    <phoneticPr fontId="24"/>
  </si>
  <si>
    <t>通所介護</t>
    <rPh sb="0" eb="4">
      <t>ツウショカイゴ</t>
    </rPh>
    <phoneticPr fontId="24"/>
  </si>
  <si>
    <t>通所リハビリテーション</t>
    <rPh sb="0" eb="2">
      <t>ツウショ</t>
    </rPh>
    <phoneticPr fontId="24"/>
  </si>
  <si>
    <t>福祉用具貸与</t>
    <rPh sb="0" eb="6">
      <t>フクシヨウグタイヨ</t>
    </rPh>
    <phoneticPr fontId="24"/>
  </si>
  <si>
    <t>短期入所生活介護</t>
    <rPh sb="0" eb="2">
      <t>タンキ</t>
    </rPh>
    <rPh sb="2" eb="4">
      <t>ニュウショ</t>
    </rPh>
    <rPh sb="4" eb="6">
      <t>セイカツ</t>
    </rPh>
    <rPh sb="6" eb="8">
      <t>カイゴ</t>
    </rPh>
    <phoneticPr fontId="24"/>
  </si>
  <si>
    <t>短期入所療養介護</t>
    <rPh sb="0" eb="8">
      <t>タンキニュウショリョウヨウカイゴ</t>
    </rPh>
    <phoneticPr fontId="24"/>
  </si>
  <si>
    <t>居宅療養管理指導</t>
    <rPh sb="0" eb="8">
      <t>キョタクリョウヨウカンリシドウ</t>
    </rPh>
    <phoneticPr fontId="24"/>
  </si>
  <si>
    <t>夜間対応型訪問介護</t>
    <rPh sb="0" eb="4">
      <t>ヤカンタイオウ</t>
    </rPh>
    <rPh sb="4" eb="5">
      <t>ガタ</t>
    </rPh>
    <rPh sb="5" eb="9">
      <t>ホウモンカイゴ</t>
    </rPh>
    <phoneticPr fontId="24"/>
  </si>
  <si>
    <t>定期巡回・随時対応型訪問介護看護</t>
    <rPh sb="0" eb="4">
      <t>テイキジュンカイ</t>
    </rPh>
    <rPh sb="5" eb="7">
      <t>ズイジ</t>
    </rPh>
    <rPh sb="7" eb="10">
      <t>タイオウガタ</t>
    </rPh>
    <rPh sb="10" eb="16">
      <t>ホウモンカイゴカンゴ</t>
    </rPh>
    <phoneticPr fontId="24"/>
  </si>
  <si>
    <t>認知症対応型通所介護</t>
    <rPh sb="0" eb="3">
      <t>ニンチショウ</t>
    </rPh>
    <rPh sb="3" eb="6">
      <t>タイオウガタ</t>
    </rPh>
    <rPh sb="6" eb="10">
      <t>ツウショカイゴ</t>
    </rPh>
    <phoneticPr fontId="24"/>
  </si>
  <si>
    <t>地域密着型通所介護</t>
    <rPh sb="0" eb="5">
      <t>チイキミッチャクガタ</t>
    </rPh>
    <rPh sb="5" eb="9">
      <t>ツウショカイゴ</t>
    </rPh>
    <phoneticPr fontId="24"/>
  </si>
  <si>
    <t>小規模多機能型居宅介護</t>
    <rPh sb="0" eb="7">
      <t>ショウキボタキノウガタ</t>
    </rPh>
    <rPh sb="7" eb="11">
      <t>キョタクカイゴ</t>
    </rPh>
    <phoneticPr fontId="24"/>
  </si>
  <si>
    <t>看護小規模多機能型居宅介護</t>
    <rPh sb="0" eb="5">
      <t>カンゴショウキボ</t>
    </rPh>
    <rPh sb="5" eb="9">
      <t>タキノウガタ</t>
    </rPh>
    <rPh sb="9" eb="13">
      <t>キョタクカイゴ</t>
    </rPh>
    <phoneticPr fontId="24"/>
  </si>
  <si>
    <t>特定施設入居者生活介護</t>
    <rPh sb="0" eb="7">
      <t>トクテイシセツニュウキョシャ</t>
    </rPh>
    <rPh sb="7" eb="11">
      <t>セイカツカイゴ</t>
    </rPh>
    <phoneticPr fontId="24"/>
  </si>
  <si>
    <t>特定施設入居者生活介護（短期利用）</t>
    <rPh sb="0" eb="7">
      <t>トクテイシセツニュウキョシャ</t>
    </rPh>
    <rPh sb="7" eb="11">
      <t>セイカツカイゴ</t>
    </rPh>
    <rPh sb="12" eb="16">
      <t>タンキリヨウ</t>
    </rPh>
    <phoneticPr fontId="24"/>
  </si>
  <si>
    <t>地域密着型特定施設入居者生活介護</t>
    <rPh sb="0" eb="5">
      <t>チイキミッチャクガタ</t>
    </rPh>
    <rPh sb="5" eb="9">
      <t>トクテイシセツ</t>
    </rPh>
    <rPh sb="9" eb="16">
      <t>ニュウキョシャセイカツカイゴ</t>
    </rPh>
    <phoneticPr fontId="24"/>
  </si>
  <si>
    <t>地域密着型特定施設入居者生活介護（短期利用）</t>
    <rPh sb="0" eb="5">
      <t>チイキミッチャクガタ</t>
    </rPh>
    <rPh sb="5" eb="9">
      <t>トクテイシセツ</t>
    </rPh>
    <rPh sb="9" eb="16">
      <t>ニュウキョシャセイカツカイゴ</t>
    </rPh>
    <rPh sb="17" eb="21">
      <t>タンキリヨウ</t>
    </rPh>
    <phoneticPr fontId="24"/>
  </si>
  <si>
    <t>認知症対応型共同生活介護（短期利用以外）</t>
    <rPh sb="0" eb="3">
      <t>ニンチショウ</t>
    </rPh>
    <rPh sb="3" eb="6">
      <t>タイオウガタ</t>
    </rPh>
    <rPh sb="6" eb="12">
      <t>キョウドウセイカツカイゴ</t>
    </rPh>
    <rPh sb="13" eb="17">
      <t>タンキリヨウ</t>
    </rPh>
    <rPh sb="17" eb="19">
      <t>イガイ</t>
    </rPh>
    <phoneticPr fontId="24"/>
  </si>
  <si>
    <t>認知症対応型共同生活介護（短期利用）</t>
    <rPh sb="0" eb="3">
      <t>ニンチショウ</t>
    </rPh>
    <rPh sb="3" eb="6">
      <t>タイオウガタ</t>
    </rPh>
    <rPh sb="6" eb="12">
      <t>キョウドウセイカツカイゴ</t>
    </rPh>
    <rPh sb="13" eb="17">
      <t>タンキリヨウ</t>
    </rPh>
    <phoneticPr fontId="24"/>
  </si>
  <si>
    <t>訪問型サービス</t>
    <rPh sb="0" eb="3">
      <t>ホウモンガタ</t>
    </rPh>
    <phoneticPr fontId="24"/>
  </si>
  <si>
    <t>通所型サービス</t>
    <rPh sb="0" eb="3">
      <t>ツウショガタ</t>
    </rPh>
    <phoneticPr fontId="24"/>
  </si>
  <si>
    <t>介護老人福祉施設</t>
    <rPh sb="0" eb="8">
      <t>カイゴロウジンフクシシセツ</t>
    </rPh>
    <phoneticPr fontId="24"/>
  </si>
  <si>
    <t>介護老人保健施設</t>
    <rPh sb="0" eb="8">
      <t>カイゴロウジンホケンシセツ</t>
    </rPh>
    <phoneticPr fontId="24"/>
  </si>
  <si>
    <t>地域密着型介護老人福祉施設入所者生活介護</t>
    <rPh sb="0" eb="5">
      <t>チイキミッチャクガタ</t>
    </rPh>
    <rPh sb="5" eb="13">
      <t>カイゴロウジンフクシシセツ</t>
    </rPh>
    <rPh sb="13" eb="20">
      <t>ニュウショシャセイカツカイゴ</t>
    </rPh>
    <phoneticPr fontId="24"/>
  </si>
  <si>
    <t>居宅介護支援</t>
    <rPh sb="0" eb="2">
      <t>キョタク</t>
    </rPh>
    <rPh sb="2" eb="6">
      <t>カイゴシエン</t>
    </rPh>
    <phoneticPr fontId="24"/>
  </si>
  <si>
    <t>新規</t>
  </si>
  <si>
    <t>新規取引</t>
  </si>
  <si>
    <t>口座振替（口座に自動入金）</t>
  </si>
  <si>
    <t>様式１－４　役員一覧</t>
    <rPh sb="6" eb="10">
      <t>ヤクインイチラン</t>
    </rPh>
    <phoneticPr fontId="24"/>
  </si>
  <si>
    <t>介護医療院</t>
    <rPh sb="0" eb="2">
      <t>カイゴ</t>
    </rPh>
    <rPh sb="2" eb="5">
      <t>イリョウイン</t>
    </rPh>
    <phoneticPr fontId="12"/>
  </si>
  <si>
    <t>サービス種別</t>
    <rPh sb="4" eb="6">
      <t>シュベツ</t>
    </rPh>
    <phoneticPr fontId="24"/>
  </si>
  <si>
    <t>⑨</t>
    <phoneticPr fontId="12"/>
  </si>
  <si>
    <t>役　員　一　覧</t>
    <rPh sb="0" eb="1">
      <t>ヤク</t>
    </rPh>
    <rPh sb="2" eb="3">
      <t>イン</t>
    </rPh>
    <rPh sb="4" eb="5">
      <t>イチ</t>
    </rPh>
    <rPh sb="6" eb="7">
      <t>ラン</t>
    </rPh>
    <phoneticPr fontId="12"/>
  </si>
  <si>
    <t>福岡県知事　殿</t>
    <rPh sb="0" eb="3">
      <t>フクオカケン</t>
    </rPh>
    <rPh sb="3" eb="5">
      <t>チジ</t>
    </rPh>
    <rPh sb="6" eb="7">
      <t>ドノ</t>
    </rPh>
    <phoneticPr fontId="12"/>
  </si>
  <si>
    <t>（法人情報）</t>
    <rPh sb="1" eb="5">
      <t>ホウジンジョウホウ</t>
    </rPh>
    <phoneticPr fontId="24"/>
  </si>
  <si>
    <t>所在地</t>
    <rPh sb="0" eb="3">
      <t>ショザイチ</t>
    </rPh>
    <phoneticPr fontId="24"/>
  </si>
  <si>
    <t>名称</t>
    <rPh sb="0" eb="2">
      <t>メイショウ</t>
    </rPh>
    <phoneticPr fontId="24"/>
  </si>
  <si>
    <t>代表者氏名</t>
    <rPh sb="0" eb="3">
      <t>ダイヒョウシャ</t>
    </rPh>
    <rPh sb="3" eb="5">
      <t>シメイ</t>
    </rPh>
    <phoneticPr fontId="24"/>
  </si>
  <si>
    <t>役職名</t>
    <rPh sb="0" eb="3">
      <t>ヤクショクメイ</t>
    </rPh>
    <phoneticPr fontId="12"/>
  </si>
  <si>
    <r>
      <t xml:space="preserve">姓ｶﾅ
</t>
    </r>
    <r>
      <rPr>
        <sz val="9"/>
        <rFont val="ＭＳ 明朝"/>
        <family val="1"/>
        <charset val="128"/>
      </rPr>
      <t>（半角ｶﾅ）</t>
    </r>
    <rPh sb="0" eb="1">
      <t>セイ</t>
    </rPh>
    <rPh sb="5" eb="7">
      <t>ハンカク</t>
    </rPh>
    <phoneticPr fontId="12"/>
  </si>
  <si>
    <r>
      <t xml:space="preserve">名ｶﾅ
</t>
    </r>
    <r>
      <rPr>
        <sz val="9"/>
        <rFont val="ＭＳ 明朝"/>
        <family val="1"/>
        <charset val="128"/>
      </rPr>
      <t>（半角ｶﾅ）</t>
    </r>
    <rPh sb="0" eb="1">
      <t>メイ</t>
    </rPh>
    <rPh sb="5" eb="7">
      <t>ハンカク</t>
    </rPh>
    <phoneticPr fontId="12"/>
  </si>
  <si>
    <t>姓</t>
    <rPh sb="0" eb="1">
      <t>セイ</t>
    </rPh>
    <phoneticPr fontId="12"/>
  </si>
  <si>
    <t>名</t>
    <rPh sb="0" eb="1">
      <t>メイ</t>
    </rPh>
    <phoneticPr fontId="12"/>
  </si>
  <si>
    <t>生年月日</t>
    <rPh sb="0" eb="4">
      <t>セイネンガッピ</t>
    </rPh>
    <phoneticPr fontId="12"/>
  </si>
  <si>
    <t>性別
男性:M
女性:F</t>
    <rPh sb="0" eb="2">
      <t>セイベツ</t>
    </rPh>
    <rPh sb="3" eb="5">
      <t>ダンセイ</t>
    </rPh>
    <rPh sb="8" eb="10">
      <t>ジョセイ</t>
    </rPh>
    <phoneticPr fontId="12"/>
  </si>
  <si>
    <t>元号
大正:T
昭和:S
平成:H
令和:R</t>
    <rPh sb="0" eb="2">
      <t>ゲンゴウ</t>
    </rPh>
    <rPh sb="3" eb="5">
      <t>タイショウ</t>
    </rPh>
    <rPh sb="8" eb="10">
      <t>ショウワ</t>
    </rPh>
    <rPh sb="13" eb="15">
      <t>ヘイセイ</t>
    </rPh>
    <rPh sb="18" eb="20">
      <t>レイワ</t>
    </rPh>
    <phoneticPr fontId="12"/>
  </si>
  <si>
    <t>年</t>
    <rPh sb="0" eb="1">
      <t>ネン</t>
    </rPh>
    <phoneticPr fontId="12"/>
  </si>
  <si>
    <t>月</t>
    <rPh sb="0" eb="1">
      <t>ゲツ</t>
    </rPh>
    <phoneticPr fontId="12"/>
  </si>
  <si>
    <t>日</t>
    <rPh sb="0" eb="1">
      <t>ヒ</t>
    </rPh>
    <phoneticPr fontId="12"/>
  </si>
  <si>
    <t>　※ 役員全員を記載すること。
  ※ 入力欄が不足する場合は、適宜行を追加して入力してください。</t>
    <rPh sb="3" eb="5">
      <t>ヤクイン</t>
    </rPh>
    <rPh sb="5" eb="7">
      <t>ゼンイン</t>
    </rPh>
    <rPh sb="8" eb="10">
      <t>キサイ</t>
    </rPh>
    <rPh sb="20" eb="23">
      <t>ニュウリョクラン</t>
    </rPh>
    <rPh sb="24" eb="26">
      <t>フソク</t>
    </rPh>
    <rPh sb="28" eb="30">
      <t>バアイ</t>
    </rPh>
    <rPh sb="32" eb="34">
      <t>テキギ</t>
    </rPh>
    <rPh sb="34" eb="35">
      <t>ギョウ</t>
    </rPh>
    <rPh sb="36" eb="38">
      <t>ツイカ</t>
    </rPh>
    <rPh sb="40" eb="42">
      <t>ニュウリョク</t>
    </rPh>
    <phoneticPr fontId="12"/>
  </si>
  <si>
    <t>（補助金の支払いを希望する口座の）通帳の写し</t>
    <rPh sb="1" eb="4">
      <t>ホジョキン</t>
    </rPh>
    <rPh sb="5" eb="7">
      <t>シハラ</t>
    </rPh>
    <rPh sb="9" eb="11">
      <t>キボウ</t>
    </rPh>
    <rPh sb="13" eb="15">
      <t>コウザ</t>
    </rPh>
    <rPh sb="17" eb="19">
      <t>ツウチョウ</t>
    </rPh>
    <rPh sb="20" eb="21">
      <t>ウツ</t>
    </rPh>
    <phoneticPr fontId="12"/>
  </si>
  <si>
    <t>A_基本情報入力シート</t>
    <rPh sb="2" eb="6">
      <t>キホンジョウホウ</t>
    </rPh>
    <rPh sb="6" eb="8">
      <t>ニュウリョク</t>
    </rPh>
    <phoneticPr fontId="24"/>
  </si>
  <si>
    <t>留意事項</t>
    <rPh sb="0" eb="2">
      <t>リュウイ</t>
    </rPh>
    <rPh sb="2" eb="4">
      <t>ジコウ</t>
    </rPh>
    <phoneticPr fontId="24"/>
  </si>
  <si>
    <t>提出は不要です。</t>
    <rPh sb="0" eb="2">
      <t>テイシュツ</t>
    </rPh>
    <rPh sb="3" eb="5">
      <t>フヨウ</t>
    </rPh>
    <phoneticPr fontId="24"/>
  </si>
  <si>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4"/>
  </si>
  <si>
    <t>郵送での提出分には、記名押印又は代表者による署名が必要です。</t>
    <rPh sb="0" eb="2">
      <t>ユウソウ</t>
    </rPh>
    <rPh sb="4" eb="6">
      <t>テイシュツ</t>
    </rPh>
    <rPh sb="6" eb="7">
      <t>ブン</t>
    </rPh>
    <rPh sb="25" eb="27">
      <t>ヒツヨウ</t>
    </rPh>
    <phoneticPr fontId="24"/>
  </si>
  <si>
    <t>同一法人から複数施設申請を行う場合のみ提出が必要です。</t>
    <rPh sb="0" eb="2">
      <t>ドウイツ</t>
    </rPh>
    <rPh sb="2" eb="4">
      <t>ホウジン</t>
    </rPh>
    <rPh sb="6" eb="8">
      <t>フクスウ</t>
    </rPh>
    <rPh sb="8" eb="10">
      <t>シセツ</t>
    </rPh>
    <rPh sb="10" eb="12">
      <t>シンセイ</t>
    </rPh>
    <rPh sb="13" eb="14">
      <t>オコナ</t>
    </rPh>
    <rPh sb="15" eb="17">
      <t>バアイ</t>
    </rPh>
    <rPh sb="19" eb="21">
      <t>テイシュツ</t>
    </rPh>
    <rPh sb="22" eb="24">
      <t>ヒツヨウ</t>
    </rPh>
    <phoneticPr fontId="24"/>
  </si>
  <si>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4"/>
  </si>
  <si>
    <t>③</t>
    <phoneticPr fontId="12"/>
  </si>
  <si>
    <t>⑥</t>
    <phoneticPr fontId="12"/>
  </si>
  <si>
    <r>
      <t>対象経費ごとの単価及び内訳が詳細に記載された、業者等による見積書の</t>
    </r>
    <r>
      <rPr>
        <sz val="11"/>
        <color rgb="FFFF0000"/>
        <rFont val="ＭＳ Ｐゴシック"/>
        <family val="3"/>
        <charset val="128"/>
      </rPr>
      <t xml:space="preserve">写し </t>
    </r>
    <r>
      <rPr>
        <sz val="11"/>
        <rFont val="ＭＳ Ｐゴシック"/>
        <family val="3"/>
        <charset val="128"/>
      </rPr>
      <t>【注１】</t>
    </r>
    <rPh sb="0" eb="2">
      <t>タイショウ</t>
    </rPh>
    <rPh sb="2" eb="4">
      <t>ケイヒ</t>
    </rPh>
    <rPh sb="7" eb="9">
      <t>タンカ</t>
    </rPh>
    <rPh sb="9" eb="10">
      <t>オヨ</t>
    </rPh>
    <rPh sb="11" eb="13">
      <t>ウチワケ</t>
    </rPh>
    <rPh sb="14" eb="16">
      <t>ショウサイ</t>
    </rPh>
    <rPh sb="17" eb="19">
      <t>キサイ</t>
    </rPh>
    <rPh sb="23" eb="25">
      <t>ギョウシャ</t>
    </rPh>
    <rPh sb="25" eb="26">
      <t>トウ</t>
    </rPh>
    <rPh sb="29" eb="32">
      <t>ミツモリショ</t>
    </rPh>
    <rPh sb="33" eb="34">
      <t>ウツ</t>
    </rPh>
    <rPh sb="37" eb="38">
      <t>チュウ</t>
    </rPh>
    <phoneticPr fontId="24"/>
  </si>
  <si>
    <t>申請する法人の情報を入力してください。</t>
    <rPh sb="0" eb="2">
      <t>シンセイ</t>
    </rPh>
    <rPh sb="4" eb="6">
      <t>ホウジン</t>
    </rPh>
    <rPh sb="7" eb="9">
      <t>ジョウホウ</t>
    </rPh>
    <rPh sb="10" eb="12">
      <t>ニュウリョク</t>
    </rPh>
    <phoneticPr fontId="12"/>
  </si>
  <si>
    <t>申請する事業所の情報を入力してください。</t>
    <rPh sb="0" eb="2">
      <t>シンセイ</t>
    </rPh>
    <rPh sb="4" eb="7">
      <t>ジギョウショ</t>
    </rPh>
    <rPh sb="8" eb="10">
      <t>ジョウホウ</t>
    </rPh>
    <rPh sb="11" eb="13">
      <t>ニュウリョク</t>
    </rPh>
    <phoneticPr fontId="12"/>
  </si>
  <si>
    <t>本補助金の申請日を入力してください。</t>
    <rPh sb="0" eb="1">
      <t>ホン</t>
    </rPh>
    <rPh sb="1" eb="4">
      <t>ホジョキン</t>
    </rPh>
    <rPh sb="5" eb="7">
      <t>シンセイ</t>
    </rPh>
    <rPh sb="7" eb="8">
      <t>ビ</t>
    </rPh>
    <rPh sb="9" eb="11">
      <t>ニュウリョク</t>
    </rPh>
    <phoneticPr fontId="12"/>
  </si>
  <si>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12"/>
  </si>
  <si>
    <t>本補助金の入金を希望する口座の情報について、入力してください。</t>
    <phoneticPr fontId="12"/>
  </si>
  <si>
    <t>県に口座登録をしているか否かについて選択してください。</t>
    <rPh sb="0" eb="1">
      <t>ケン</t>
    </rPh>
    <rPh sb="2" eb="4">
      <t>コウザ</t>
    </rPh>
    <rPh sb="4" eb="6">
      <t>トウロク</t>
    </rPh>
    <rPh sb="12" eb="13">
      <t>イナ</t>
    </rPh>
    <rPh sb="18" eb="20">
      <t>センタク</t>
    </rPh>
    <phoneticPr fontId="12"/>
  </si>
  <si>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12"/>
  </si>
  <si>
    <t>基本情報入力シート</t>
    <rPh sb="0" eb="2">
      <t>キホン</t>
    </rPh>
    <rPh sb="2" eb="4">
      <t>ジョウホウ</t>
    </rPh>
    <rPh sb="4" eb="6">
      <t>ニュウリョク</t>
    </rPh>
    <phoneticPr fontId="12"/>
  </si>
  <si>
    <t>介護ソフト</t>
  </si>
  <si>
    <t>介護記録</t>
    <rPh sb="0" eb="2">
      <t>カイゴ</t>
    </rPh>
    <rPh sb="2" eb="4">
      <t>キロク</t>
    </rPh>
    <phoneticPr fontId="12"/>
  </si>
  <si>
    <t>記録が不正確・不十分</t>
    <rPh sb="0" eb="2">
      <t>キロク</t>
    </rPh>
    <rPh sb="3" eb="6">
      <t>フセイカク</t>
    </rPh>
    <rPh sb="7" eb="10">
      <t>フジュウブン</t>
    </rPh>
    <phoneticPr fontId="12"/>
  </si>
  <si>
    <t>文書の量が多い</t>
    <rPh sb="0" eb="2">
      <t>ブンショ</t>
    </rPh>
    <rPh sb="3" eb="4">
      <t>リョウ</t>
    </rPh>
    <rPh sb="5" eb="6">
      <t>オオ</t>
    </rPh>
    <phoneticPr fontId="12"/>
  </si>
  <si>
    <t>導入済みの介護テクノロジー等　※主なものを４つまで入力</t>
    <rPh sb="0" eb="2">
      <t>ドウニュウ</t>
    </rPh>
    <rPh sb="2" eb="3">
      <t>ズ</t>
    </rPh>
    <rPh sb="5" eb="7">
      <t>カイゴ</t>
    </rPh>
    <rPh sb="13" eb="14">
      <t>トウ</t>
    </rPh>
    <rPh sb="16" eb="17">
      <t>オモ</t>
    </rPh>
    <rPh sb="25" eb="27">
      <t>ニュウリョク</t>
    </rPh>
    <phoneticPr fontId="12"/>
  </si>
  <si>
    <t>種別</t>
    <rPh sb="0" eb="2">
      <t>シュベツ</t>
    </rPh>
    <phoneticPr fontId="12"/>
  </si>
  <si>
    <t>製品名</t>
  </si>
  <si>
    <t>製品名</t>
    <rPh sb="0" eb="3">
      <t>セイヒンメイ</t>
    </rPh>
    <phoneticPr fontId="12"/>
  </si>
  <si>
    <t>テクノロジー種別</t>
    <rPh sb="6" eb="8">
      <t>シュベツ</t>
    </rPh>
    <phoneticPr fontId="12"/>
  </si>
  <si>
    <t>①移乗支援</t>
    <rPh sb="1" eb="3">
      <t>イジョウ</t>
    </rPh>
    <rPh sb="3" eb="5">
      <t>シエン</t>
    </rPh>
    <phoneticPr fontId="12"/>
  </si>
  <si>
    <t>②移動支援</t>
    <rPh sb="1" eb="3">
      <t>イドウ</t>
    </rPh>
    <rPh sb="3" eb="5">
      <t>シエン</t>
    </rPh>
    <phoneticPr fontId="12"/>
  </si>
  <si>
    <t>③排泄支援</t>
    <rPh sb="1" eb="3">
      <t>ハイセツ</t>
    </rPh>
    <rPh sb="3" eb="5">
      <t>シエン</t>
    </rPh>
    <phoneticPr fontId="12"/>
  </si>
  <si>
    <t>④見守り・コミュニケーション</t>
    <rPh sb="1" eb="3">
      <t>ミマモ</t>
    </rPh>
    <phoneticPr fontId="12"/>
  </si>
  <si>
    <t>⑤入浴支援</t>
    <rPh sb="1" eb="3">
      <t>ニュウヨク</t>
    </rPh>
    <rPh sb="3" eb="5">
      <t>シエン</t>
    </rPh>
    <phoneticPr fontId="12"/>
  </si>
  <si>
    <t>⑥介護業務支援※介護ソフトを除く</t>
    <rPh sb="1" eb="3">
      <t>カイゴ</t>
    </rPh>
    <rPh sb="3" eb="5">
      <t>ギョウム</t>
    </rPh>
    <rPh sb="5" eb="7">
      <t>シエン</t>
    </rPh>
    <rPh sb="8" eb="10">
      <t>カイゴ</t>
    </rPh>
    <rPh sb="14" eb="15">
      <t>ノゾ</t>
    </rPh>
    <phoneticPr fontId="12"/>
  </si>
  <si>
    <t>⑦機能訓練支援</t>
    <rPh sb="1" eb="3">
      <t>キノウ</t>
    </rPh>
    <rPh sb="3" eb="5">
      <t>クンレン</t>
    </rPh>
    <rPh sb="5" eb="7">
      <t>シエン</t>
    </rPh>
    <phoneticPr fontId="12"/>
  </si>
  <si>
    <t>⑧食事・栄養管理支援</t>
    <rPh sb="1" eb="3">
      <t>ショクジ</t>
    </rPh>
    <rPh sb="4" eb="6">
      <t>エイヨウ</t>
    </rPh>
    <rPh sb="6" eb="8">
      <t>カンリ</t>
    </rPh>
    <rPh sb="8" eb="10">
      <t>シエン</t>
    </rPh>
    <phoneticPr fontId="12"/>
  </si>
  <si>
    <t>⑨認知症生活支援・認知症ケア支援</t>
    <rPh sb="1" eb="4">
      <t>ニンチショウ</t>
    </rPh>
    <rPh sb="4" eb="6">
      <t>セイカツ</t>
    </rPh>
    <rPh sb="6" eb="8">
      <t>シエン</t>
    </rPh>
    <rPh sb="9" eb="12">
      <t>ニンチショウ</t>
    </rPh>
    <rPh sb="14" eb="16">
      <t>シエン</t>
    </rPh>
    <phoneticPr fontId="12"/>
  </si>
  <si>
    <t>その他（床走行・吊り下げリフト等）</t>
    <rPh sb="2" eb="3">
      <t>ホカ</t>
    </rPh>
    <rPh sb="4" eb="5">
      <t>ユカ</t>
    </rPh>
    <rPh sb="5" eb="7">
      <t>ソウコウ</t>
    </rPh>
    <rPh sb="8" eb="9">
      <t>ツ</t>
    </rPh>
    <rPh sb="10" eb="11">
      <t>サ</t>
    </rPh>
    <rPh sb="15" eb="16">
      <t>トウ</t>
    </rPh>
    <phoneticPr fontId="12"/>
  </si>
  <si>
    <t>その他（調理支援機器等）</t>
    <rPh sb="2" eb="3">
      <t>ホカ</t>
    </rPh>
    <rPh sb="4" eb="6">
      <t>チョウリ</t>
    </rPh>
    <rPh sb="6" eb="8">
      <t>シエン</t>
    </rPh>
    <rPh sb="8" eb="10">
      <t>キキ</t>
    </rPh>
    <rPh sb="10" eb="11">
      <t>トウ</t>
    </rPh>
    <phoneticPr fontId="12"/>
  </si>
  <si>
    <t>その他（インカム）</t>
    <rPh sb="2" eb="3">
      <t>ホカ</t>
    </rPh>
    <phoneticPr fontId="12"/>
  </si>
  <si>
    <t>その他（バックオフィスソフト）</t>
    <rPh sb="2" eb="3">
      <t>ホカ</t>
    </rPh>
    <phoneticPr fontId="12"/>
  </si>
  <si>
    <t>その他（バイタル機器）</t>
    <rPh sb="2" eb="3">
      <t>タ</t>
    </rPh>
    <rPh sb="8" eb="10">
      <t>キキ</t>
    </rPh>
    <phoneticPr fontId="12"/>
  </si>
  <si>
    <t>その他（移乗支援の場面で使用する福祉用具））</t>
    <rPh sb="2" eb="3">
      <t>タ</t>
    </rPh>
    <rPh sb="4" eb="6">
      <t>イジョウ</t>
    </rPh>
    <rPh sb="6" eb="8">
      <t>シエン</t>
    </rPh>
    <rPh sb="9" eb="11">
      <t>バメン</t>
    </rPh>
    <rPh sb="12" eb="14">
      <t>シヨウ</t>
    </rPh>
    <rPh sb="16" eb="18">
      <t>フクシ</t>
    </rPh>
    <rPh sb="18" eb="20">
      <t>ヨウグ</t>
    </rPh>
    <phoneticPr fontId="12"/>
  </si>
  <si>
    <t>（１）介護テクノロジー等の導入　※介護ソフトを除く</t>
    <rPh sb="3" eb="5">
      <t>カイゴ</t>
    </rPh>
    <rPh sb="11" eb="12">
      <t>トウ</t>
    </rPh>
    <rPh sb="13" eb="15">
      <t>ドウニュウ</t>
    </rPh>
    <rPh sb="17" eb="19">
      <t>カイゴ</t>
    </rPh>
    <rPh sb="23" eb="24">
      <t>ノゾ</t>
    </rPh>
    <phoneticPr fontId="12"/>
  </si>
  <si>
    <t>介護ソフト名</t>
    <rPh sb="0" eb="2">
      <t>カイゴ</t>
    </rPh>
    <rPh sb="5" eb="6">
      <t>メイ</t>
    </rPh>
    <phoneticPr fontId="12"/>
  </si>
  <si>
    <t>（２）介護ソフトの導入　※複数のソフトを連携して使用している場合、全て記載すること。</t>
    <rPh sb="3" eb="5">
      <t>カイゴ</t>
    </rPh>
    <rPh sb="9" eb="11">
      <t>ドウニュウ</t>
    </rPh>
    <rPh sb="13" eb="15">
      <t>フクスウ</t>
    </rPh>
    <rPh sb="20" eb="22">
      <t>レンケイ</t>
    </rPh>
    <rPh sb="24" eb="26">
      <t>シヨウ</t>
    </rPh>
    <rPh sb="30" eb="32">
      <t>バアイ</t>
    </rPh>
    <rPh sb="33" eb="34">
      <t>スベ</t>
    </rPh>
    <rPh sb="35" eb="37">
      <t>キサイ</t>
    </rPh>
    <phoneticPr fontId="12"/>
  </si>
  <si>
    <t>１の業務課題を解決するために導入すべき機器等　※今年度申請を行う機器を次の欄に記載すること。</t>
    <rPh sb="21" eb="22">
      <t>トウ</t>
    </rPh>
    <rPh sb="24" eb="27">
      <t>コンネンド</t>
    </rPh>
    <rPh sb="27" eb="29">
      <t>シンセイ</t>
    </rPh>
    <rPh sb="30" eb="31">
      <t>オコナ</t>
    </rPh>
    <rPh sb="32" eb="34">
      <t>キキ</t>
    </rPh>
    <rPh sb="35" eb="36">
      <t>ツギ</t>
    </rPh>
    <rPh sb="37" eb="38">
      <t>ラン</t>
    </rPh>
    <rPh sb="39" eb="41">
      <t>キサイ</t>
    </rPh>
    <phoneticPr fontId="12"/>
  </si>
  <si>
    <t>新規導入、追加導入の別</t>
    <rPh sb="0" eb="2">
      <t>シンキ</t>
    </rPh>
    <rPh sb="2" eb="4">
      <t>ドウニュウ</t>
    </rPh>
    <rPh sb="5" eb="7">
      <t>ツイカ</t>
    </rPh>
    <rPh sb="7" eb="9">
      <t>ドウニュウ</t>
    </rPh>
    <rPh sb="10" eb="11">
      <t>ベツ</t>
    </rPh>
    <phoneticPr fontId="12"/>
  </si>
  <si>
    <t>（１）介護テクノロジー等の導入　※業務課題を解決するために導入すべき機器等。（介護ソフトを除く）</t>
    <rPh sb="3" eb="5">
      <t>カイゴ</t>
    </rPh>
    <rPh sb="11" eb="12">
      <t>トウ</t>
    </rPh>
    <rPh sb="13" eb="15">
      <t>ドウニュウ</t>
    </rPh>
    <rPh sb="39" eb="41">
      <t>カイゴ</t>
    </rPh>
    <rPh sb="45" eb="46">
      <t>ノゾ</t>
    </rPh>
    <phoneticPr fontId="12"/>
  </si>
  <si>
    <t>介護テクノロジー等導入計画</t>
    <rPh sb="0" eb="2">
      <t>カイゴ</t>
    </rPh>
    <rPh sb="8" eb="9">
      <t>トウ</t>
    </rPh>
    <rPh sb="9" eb="11">
      <t>ドウニュウ</t>
    </rPh>
    <rPh sb="11" eb="13">
      <t>ケイカク</t>
    </rPh>
    <phoneticPr fontId="12"/>
  </si>
  <si>
    <t>導入形態</t>
    <rPh sb="0" eb="2">
      <t>ドウニュウ</t>
    </rPh>
    <rPh sb="2" eb="4">
      <t>ケイタイ</t>
    </rPh>
    <phoneticPr fontId="12"/>
  </si>
  <si>
    <t>新規導入</t>
    <rPh sb="0" eb="2">
      <t>シンキ</t>
    </rPh>
    <rPh sb="2" eb="4">
      <t>ドウニュウ</t>
    </rPh>
    <phoneticPr fontId="12"/>
  </si>
  <si>
    <t>連携するソフトの導入による一気通貫環境の構築</t>
    <rPh sb="0" eb="2">
      <t>レンケイ</t>
    </rPh>
    <rPh sb="8" eb="10">
      <t>ドウニュウ</t>
    </rPh>
    <rPh sb="13" eb="15">
      <t>イッキ</t>
    </rPh>
    <rPh sb="15" eb="17">
      <t>ツウカン</t>
    </rPh>
    <rPh sb="17" eb="19">
      <t>カンキョウ</t>
    </rPh>
    <rPh sb="20" eb="22">
      <t>コウチク</t>
    </rPh>
    <phoneticPr fontId="12"/>
  </si>
  <si>
    <t>介護ソフトの改修</t>
    <rPh sb="6" eb="8">
      <t>カイシュウ</t>
    </rPh>
    <phoneticPr fontId="12"/>
  </si>
  <si>
    <t>導入済みのソフトのライセンス追加</t>
    <rPh sb="0" eb="2">
      <t>ドウニュウ</t>
    </rPh>
    <rPh sb="2" eb="3">
      <t>ズ</t>
    </rPh>
    <rPh sb="14" eb="16">
      <t>ツイカ</t>
    </rPh>
    <phoneticPr fontId="12"/>
  </si>
  <si>
    <t>改修内容を選択してください</t>
  </si>
  <si>
    <t>改修内容</t>
    <rPh sb="0" eb="2">
      <t>カイシュウ</t>
    </rPh>
    <rPh sb="2" eb="4">
      <t>ナイヨウ</t>
    </rPh>
    <phoneticPr fontId="12"/>
  </si>
  <si>
    <t>一気通貫環境構築のための改修</t>
    <rPh sb="0" eb="2">
      <t>イッキ</t>
    </rPh>
    <rPh sb="2" eb="4">
      <t>ツウカン</t>
    </rPh>
    <rPh sb="4" eb="6">
      <t>カンキョウ</t>
    </rPh>
    <rPh sb="6" eb="8">
      <t>コウチク</t>
    </rPh>
    <rPh sb="12" eb="14">
      <t>カイシュウ</t>
    </rPh>
    <phoneticPr fontId="12"/>
  </si>
  <si>
    <t>「ケアプランデータ連携標準仕様」に対応するための改修</t>
    <rPh sb="9" eb="11">
      <t>レンケイ</t>
    </rPh>
    <rPh sb="11" eb="13">
      <t>ヒョウジュン</t>
    </rPh>
    <rPh sb="13" eb="15">
      <t>シヨウ</t>
    </rPh>
    <rPh sb="17" eb="19">
      <t>タイオウ</t>
    </rPh>
    <rPh sb="24" eb="26">
      <t>カイシュウ</t>
    </rPh>
    <phoneticPr fontId="12"/>
  </si>
  <si>
    <t>「入退院時情報連携標準仕様」に対応するための改修</t>
    <rPh sb="1" eb="4">
      <t>ニュウタイイン</t>
    </rPh>
    <rPh sb="4" eb="5">
      <t>ジ</t>
    </rPh>
    <rPh sb="5" eb="7">
      <t>ジョウホウ</t>
    </rPh>
    <rPh sb="7" eb="9">
      <t>レンケイ</t>
    </rPh>
    <rPh sb="9" eb="11">
      <t>ヒョウジュン</t>
    </rPh>
    <rPh sb="11" eb="13">
      <t>シヨウ</t>
    </rPh>
    <rPh sb="15" eb="17">
      <t>タイオウ</t>
    </rPh>
    <rPh sb="22" eb="24">
      <t>カイシュウ</t>
    </rPh>
    <phoneticPr fontId="12"/>
  </si>
  <si>
    <t>「訪問看護計画等標準仕様」に対応するための改修</t>
    <rPh sb="1" eb="3">
      <t>ホウモン</t>
    </rPh>
    <rPh sb="3" eb="5">
      <t>カンゴ</t>
    </rPh>
    <rPh sb="5" eb="7">
      <t>ケイカク</t>
    </rPh>
    <rPh sb="7" eb="8">
      <t>トウ</t>
    </rPh>
    <phoneticPr fontId="12"/>
  </si>
  <si>
    <t>財務諸表のデータ出力機能を実装するための改修</t>
    <rPh sb="0" eb="2">
      <t>ザイム</t>
    </rPh>
    <rPh sb="2" eb="4">
      <t>ショヒョウ</t>
    </rPh>
    <rPh sb="8" eb="10">
      <t>シュツリョク</t>
    </rPh>
    <rPh sb="10" eb="12">
      <t>キノウ</t>
    </rPh>
    <rPh sb="13" eb="15">
      <t>ジッソウ</t>
    </rPh>
    <rPh sb="20" eb="22">
      <t>カイシュウ</t>
    </rPh>
    <phoneticPr fontId="12"/>
  </si>
  <si>
    <t>「LIFE標準仕様」に対応するための改修</t>
    <rPh sb="5" eb="9">
      <t>ヒョウジュンシヨウ</t>
    </rPh>
    <rPh sb="11" eb="13">
      <t>タイオウ</t>
    </rPh>
    <rPh sb="18" eb="20">
      <t>カイシュウ</t>
    </rPh>
    <phoneticPr fontId="12"/>
  </si>
  <si>
    <t>導入する（している）介護ソフト名</t>
    <rPh sb="0" eb="2">
      <t>ドウニュウ</t>
    </rPh>
    <rPh sb="10" eb="12">
      <t>カイゴ</t>
    </rPh>
    <rPh sb="15" eb="16">
      <t>メイ</t>
    </rPh>
    <phoneticPr fontId="12"/>
  </si>
  <si>
    <t>（２）介護ソフトの導入　※一気通貫：記録業務、情報共有業務、請求業務を転記等なしに介護ソフトのみで完結できること</t>
    <rPh sb="3" eb="5">
      <t>カイゴ</t>
    </rPh>
    <rPh sb="9" eb="11">
      <t>ドウニュウ</t>
    </rPh>
    <rPh sb="13" eb="15">
      <t>イッキ</t>
    </rPh>
    <rPh sb="15" eb="17">
      <t>ツウカン</t>
    </rPh>
    <rPh sb="18" eb="20">
      <t>キロク</t>
    </rPh>
    <rPh sb="20" eb="22">
      <t>ギョウム</t>
    </rPh>
    <rPh sb="23" eb="25">
      <t>ジョウホウ</t>
    </rPh>
    <rPh sb="25" eb="27">
      <t>キョウユウ</t>
    </rPh>
    <rPh sb="27" eb="29">
      <t>ギョウム</t>
    </rPh>
    <rPh sb="30" eb="32">
      <t>セイキュウ</t>
    </rPh>
    <rPh sb="32" eb="34">
      <t>ギョウム</t>
    </rPh>
    <rPh sb="35" eb="37">
      <t>テンキ</t>
    </rPh>
    <rPh sb="37" eb="38">
      <t>トウ</t>
    </rPh>
    <rPh sb="41" eb="43">
      <t>カイゴ</t>
    </rPh>
    <rPh sb="49" eb="51">
      <t>カンケツ</t>
    </rPh>
    <phoneticPr fontId="12"/>
  </si>
  <si>
    <t>※複数該当する場合は、主たる改修内容を１つ選択すること</t>
    <rPh sb="1" eb="3">
      <t>フクスウ</t>
    </rPh>
    <rPh sb="3" eb="5">
      <t>ガイトウ</t>
    </rPh>
    <rPh sb="7" eb="9">
      <t>バアイ</t>
    </rPh>
    <rPh sb="11" eb="12">
      <t>シュ</t>
    </rPh>
    <rPh sb="14" eb="16">
      <t>カイシュウ</t>
    </rPh>
    <rPh sb="16" eb="18">
      <t>ナイヨウ</t>
    </rPh>
    <rPh sb="21" eb="23">
      <t>センタク</t>
    </rPh>
    <phoneticPr fontId="12"/>
  </si>
  <si>
    <t>導入後３年間の達成すべき目標（①～③のうち１項目は設定すること。なお、見守りセンサー、インカム・スマートフォン等のICT機器、介護記録ソフトを導入する場合は、①は必ず設定すること。）</t>
    <rPh sb="22" eb="24">
      <t>コウモク</t>
    </rPh>
    <rPh sb="25" eb="27">
      <t>セッテイ</t>
    </rPh>
    <rPh sb="81" eb="82">
      <t>カナラ</t>
    </rPh>
    <phoneticPr fontId="12"/>
  </si>
  <si>
    <t>令和７年度介護DX支援事業費補助金交付申請書　作成にあたっての説明</t>
    <rPh sb="0" eb="2">
      <t>レイワ</t>
    </rPh>
    <rPh sb="3" eb="5">
      <t>ネンド</t>
    </rPh>
    <rPh sb="5" eb="7">
      <t>カイゴ</t>
    </rPh>
    <rPh sb="9" eb="11">
      <t>シエン</t>
    </rPh>
    <rPh sb="11" eb="14">
      <t>ジギョウヒ</t>
    </rPh>
    <rPh sb="14" eb="17">
      <t>ホジョキン</t>
    </rPh>
    <rPh sb="17" eb="19">
      <t>コウフ</t>
    </rPh>
    <rPh sb="19" eb="21">
      <t>シンセイ</t>
    </rPh>
    <rPh sb="21" eb="22">
      <t>ショ</t>
    </rPh>
    <rPh sb="23" eb="25">
      <t>サクセイ</t>
    </rPh>
    <rPh sb="31" eb="33">
      <t>セツメイ</t>
    </rPh>
    <phoneticPr fontId="24"/>
  </si>
  <si>
    <t>補助要件適合確認シート</t>
    <rPh sb="0" eb="4">
      <t>ホジョヨウケン</t>
    </rPh>
    <rPh sb="4" eb="6">
      <t>テキゴウ</t>
    </rPh>
    <rPh sb="6" eb="8">
      <t>カクニン</t>
    </rPh>
    <phoneticPr fontId="10"/>
  </si>
  <si>
    <t>「C.介護ソフト」を申請しますか？</t>
    <rPh sb="3" eb="5">
      <t>カイゴ</t>
    </rPh>
    <rPh sb="10" eb="12">
      <t>シンセイ</t>
    </rPh>
    <phoneticPr fontId="12"/>
  </si>
  <si>
    <t>「D.介護テクノロジーのパッケージ型の導入」を申請しますか？</t>
    <rPh sb="3" eb="5">
      <t>カイゴ</t>
    </rPh>
    <rPh sb="17" eb="18">
      <t>ガタ</t>
    </rPh>
    <rPh sb="19" eb="21">
      <t>ドウニュウ</t>
    </rPh>
    <rPh sb="23" eb="25">
      <t>シンセイ</t>
    </rPh>
    <phoneticPr fontId="12"/>
  </si>
  <si>
    <t>「E.導入支援と一体的に行う業務改善支援」を申請しますか？</t>
    <rPh sb="3" eb="5">
      <t>ドウニュウ</t>
    </rPh>
    <rPh sb="5" eb="7">
      <t>シエン</t>
    </rPh>
    <rPh sb="8" eb="10">
      <t>イッタイ</t>
    </rPh>
    <rPh sb="10" eb="11">
      <t>テキ</t>
    </rPh>
    <rPh sb="12" eb="13">
      <t>オコナ</t>
    </rPh>
    <rPh sb="14" eb="16">
      <t>ギョウム</t>
    </rPh>
    <rPh sb="16" eb="18">
      <t>カイゼン</t>
    </rPh>
    <rPh sb="18" eb="20">
      <t>シエン</t>
    </rPh>
    <rPh sb="22" eb="24">
      <t>シンセイ</t>
    </rPh>
    <phoneticPr fontId="12"/>
  </si>
  <si>
    <t>〈申請内容確認〉</t>
    <rPh sb="1" eb="3">
      <t>シンセイ</t>
    </rPh>
    <rPh sb="3" eb="5">
      <t>ナイヨウ</t>
    </rPh>
    <rPh sb="5" eb="7">
      <t>カクニン</t>
    </rPh>
    <phoneticPr fontId="12"/>
  </si>
  <si>
    <t>〈補助要件適合確認〉</t>
    <rPh sb="1" eb="3">
      <t>ホジョ</t>
    </rPh>
    <rPh sb="3" eb="5">
      <t>ヨウケン</t>
    </rPh>
    <rPh sb="5" eb="7">
      <t>テキゴウ</t>
    </rPh>
    <rPh sb="7" eb="9">
      <t>カクニン</t>
    </rPh>
    <phoneticPr fontId="12"/>
  </si>
  <si>
    <t>本事業による機器等の導入・活用により、業務の改善・効率化等が進められ収支の改善が図られた場合には、職員の賃金へも適切に還元し、その旨を職員等に周知すること。</t>
    <rPh sb="0" eb="1">
      <t>ホン</t>
    </rPh>
    <rPh sb="1" eb="3">
      <t>ジギョウ</t>
    </rPh>
    <rPh sb="6" eb="9">
      <t>キキトウ</t>
    </rPh>
    <rPh sb="10" eb="12">
      <t>ドウニュウ</t>
    </rPh>
    <rPh sb="13" eb="15">
      <t>カツヨウ</t>
    </rPh>
    <rPh sb="19" eb="21">
      <t>ギョウム</t>
    </rPh>
    <rPh sb="22" eb="24">
      <t>カイゼン</t>
    </rPh>
    <rPh sb="25" eb="29">
      <t>コウリツカトウ</t>
    </rPh>
    <rPh sb="30" eb="31">
      <t>スス</t>
    </rPh>
    <rPh sb="34" eb="36">
      <t>シュウシ</t>
    </rPh>
    <rPh sb="37" eb="39">
      <t>カイゼン</t>
    </rPh>
    <rPh sb="40" eb="41">
      <t>ハカ</t>
    </rPh>
    <rPh sb="44" eb="46">
      <t>バアイ</t>
    </rPh>
    <rPh sb="49" eb="51">
      <t>ショクイン</t>
    </rPh>
    <rPh sb="52" eb="54">
      <t>チンギン</t>
    </rPh>
    <rPh sb="56" eb="58">
      <t>テキセツ</t>
    </rPh>
    <rPh sb="59" eb="61">
      <t>カンゲン</t>
    </rPh>
    <rPh sb="65" eb="66">
      <t>ムネ</t>
    </rPh>
    <rPh sb="67" eb="69">
      <t>ショクイン</t>
    </rPh>
    <rPh sb="69" eb="70">
      <t>トウ</t>
    </rPh>
    <rPh sb="71" eb="73">
      <t>シュウチ</t>
    </rPh>
    <phoneticPr fontId="12"/>
  </si>
  <si>
    <t>県から業務改善計画の様式が示された際は、速やかに作成し、提出すること。</t>
    <rPh sb="0" eb="1">
      <t>ケン</t>
    </rPh>
    <rPh sb="3" eb="5">
      <t>ギョウム</t>
    </rPh>
    <rPh sb="5" eb="7">
      <t>カイゼン</t>
    </rPh>
    <rPh sb="7" eb="9">
      <t>ケイカク</t>
    </rPh>
    <rPh sb="10" eb="12">
      <t>ヨウシキ</t>
    </rPh>
    <rPh sb="13" eb="14">
      <t>シメ</t>
    </rPh>
    <rPh sb="17" eb="18">
      <t>サイ</t>
    </rPh>
    <rPh sb="20" eb="21">
      <t>スミ</t>
    </rPh>
    <rPh sb="24" eb="26">
      <t>サクセイ</t>
    </rPh>
    <rPh sb="28" eb="30">
      <t>テイシュツ</t>
    </rPh>
    <phoneticPr fontId="12"/>
  </si>
  <si>
    <t>科学的介護情報システム（Long-term care Information system　For Evidence;LIFE（ライフ））による情報収集に協力すること。</t>
    <phoneticPr fontId="12"/>
  </si>
  <si>
    <t>厚生労働省等が実施する効果検証事業等に可能な限り協力すること。</t>
  </si>
  <si>
    <t>補助を受けた翌年度から３年間、業務改善計画に対する効果を報告すること。</t>
  </si>
  <si>
    <t>A～E共通</t>
    <rPh sb="3" eb="5">
      <t>キョウツウ</t>
    </rPh>
    <phoneticPr fontId="12"/>
  </si>
  <si>
    <t>　導入する機器を全て選択してください。</t>
    <rPh sb="1" eb="3">
      <t>ドウニュウ</t>
    </rPh>
    <rPh sb="5" eb="7">
      <t>キキ</t>
    </rPh>
    <rPh sb="8" eb="9">
      <t>スベ</t>
    </rPh>
    <rPh sb="10" eb="12">
      <t>センタク</t>
    </rPh>
    <phoneticPr fontId="12"/>
  </si>
  <si>
    <t>次のいずれかを満たすこと。</t>
    <rPh sb="0" eb="1">
      <t>ツギ</t>
    </rPh>
    <rPh sb="7" eb="8">
      <t>ミ</t>
    </rPh>
    <phoneticPr fontId="12"/>
  </si>
  <si>
    <t>福岡県ノーリフティングケア普及促進事業の取組施設であること。</t>
    <phoneticPr fontId="12"/>
  </si>
  <si>
    <t>導入後は県のモデル事業所として、センターが主催する研修等での事例発表等に協力すること。</t>
    <phoneticPr fontId="12"/>
  </si>
  <si>
    <t>・移乗や移動を支援する機器であり重点分野に該当しない機器　（床走行式リフト、天井吊り下げリフト）</t>
    <phoneticPr fontId="12"/>
  </si>
  <si>
    <t>・介護施設等における調理支援などの職員の負担を軽減する機器　（一括で調理支援を行う機器、加熱・冷蔵機能等を備えた配膳車や配膳ロボット 等）</t>
    <phoneticPr fontId="12"/>
  </si>
  <si>
    <t>・職員間の情報共有や職員の移動負担の軽減など効果的・効率的なコミュニケーションを図るための機器（インカム等）</t>
    <phoneticPr fontId="12"/>
  </si>
  <si>
    <t>・バックオフィスソフト　（電子サインシステム、給与・勤怠管理等）</t>
    <phoneticPr fontId="12"/>
  </si>
  <si>
    <t>・バイタル測定が可能なウェアラブル端末</t>
    <phoneticPr fontId="12"/>
  </si>
  <si>
    <t>①申請する内容に従い、次の項目について回答してください。</t>
    <rPh sb="1" eb="3">
      <t>シンセイ</t>
    </rPh>
    <rPh sb="5" eb="7">
      <t>ナイヨウ</t>
    </rPh>
    <rPh sb="8" eb="9">
      <t>シタガ</t>
    </rPh>
    <rPh sb="11" eb="12">
      <t>ツギ</t>
    </rPh>
    <rPh sb="13" eb="15">
      <t>コウモク</t>
    </rPh>
    <rPh sb="19" eb="21">
      <t>カイトウ</t>
    </rPh>
    <phoneticPr fontId="12"/>
  </si>
  <si>
    <t>Dを申請する場合のみ</t>
    <rPh sb="2" eb="4">
      <t>シンセイ</t>
    </rPh>
    <rPh sb="6" eb="8">
      <t>バアイ</t>
    </rPh>
    <phoneticPr fontId="12"/>
  </si>
  <si>
    <r>
      <t>「B.重点分野に該当しない</t>
    </r>
    <r>
      <rPr>
        <u/>
        <sz val="11"/>
        <color theme="1"/>
        <rFont val="ＭＳ Ｐゴシック"/>
        <family val="3"/>
        <charset val="128"/>
      </rPr>
      <t>その他の機器</t>
    </r>
    <r>
      <rPr>
        <sz val="11"/>
        <color theme="1"/>
        <rFont val="ＭＳ Ｐゴシック"/>
        <family val="3"/>
        <charset val="128"/>
      </rPr>
      <t>」を申請しますか？</t>
    </r>
    <rPh sb="3" eb="5">
      <t>ジュウテン</t>
    </rPh>
    <rPh sb="5" eb="7">
      <t>ブンヤ</t>
    </rPh>
    <rPh sb="8" eb="10">
      <t>ガイトウ</t>
    </rPh>
    <rPh sb="15" eb="16">
      <t>ホカ</t>
    </rPh>
    <rPh sb="17" eb="19">
      <t>キキ</t>
    </rPh>
    <rPh sb="21" eb="23">
      <t>シンセイ</t>
    </rPh>
    <phoneticPr fontId="12"/>
  </si>
  <si>
    <t>・移乗支援の場面で使用する生産性向上に資する福祉用具　（スライディングボード、スライディングシート、スライディンググローブ）</t>
    <phoneticPr fontId="12"/>
  </si>
  <si>
    <t>②該当する補助要件について、回答してください。（該当する補助要件は全て満たす必要があります。）</t>
    <rPh sb="1" eb="3">
      <t>ガイトウ</t>
    </rPh>
    <rPh sb="5" eb="9">
      <t>ホジョヨウケン</t>
    </rPh>
    <rPh sb="14" eb="16">
      <t>カイトウ</t>
    </rPh>
    <rPh sb="24" eb="26">
      <t>ガイトウ</t>
    </rPh>
    <rPh sb="28" eb="32">
      <t>ホジョヨウケン</t>
    </rPh>
    <rPh sb="33" eb="34">
      <t>スベ</t>
    </rPh>
    <rPh sb="35" eb="36">
      <t>ミ</t>
    </rPh>
    <rPh sb="38" eb="40">
      <t>ヒツヨウ</t>
    </rPh>
    <phoneticPr fontId="12"/>
  </si>
  <si>
    <t>利用者の安全並びに介護サービスの質の確保及び職員の負担軽減に資する方策を検討するための委員会を設置する又は設置していること。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1" eb="52">
      <t>マタ</t>
    </rPh>
    <rPh sb="53" eb="55">
      <t>セッチ</t>
    </rPh>
    <phoneticPr fontId="12"/>
  </si>
  <si>
    <t>「ケアプランデータ連携システム」の利用を開始する又は開始していること。</t>
    <rPh sb="9" eb="11">
      <t>レンケイ</t>
    </rPh>
    <rPh sb="17" eb="19">
      <t>リヨウ</t>
    </rPh>
    <rPh sb="20" eb="22">
      <t>カイシ</t>
    </rPh>
    <rPh sb="24" eb="25">
      <t>マタ</t>
    </rPh>
    <rPh sb="26" eb="28">
      <t>カイシ</t>
    </rPh>
    <phoneticPr fontId="12"/>
  </si>
  <si>
    <t>「SECURITY ACTION」の「★一つ星」又は「★★二つ星」のいずれかを宣言していること。</t>
    <rPh sb="20" eb="21">
      <t>ヒト</t>
    </rPh>
    <rPh sb="22" eb="23">
      <t>ボシ</t>
    </rPh>
    <rPh sb="24" eb="25">
      <t>マタ</t>
    </rPh>
    <rPh sb="29" eb="30">
      <t>ニ</t>
    </rPh>
    <rPh sb="39" eb="41">
      <t>センゲン</t>
    </rPh>
    <phoneticPr fontId="12"/>
  </si>
  <si>
    <t>生産性向上について、第三者（コンサル企業等）から個別の契約に基づく支援を受けること。</t>
    <rPh sb="0" eb="3">
      <t>セイサンセイ</t>
    </rPh>
    <rPh sb="3" eb="5">
      <t>コウジョウ</t>
    </rPh>
    <rPh sb="10" eb="13">
      <t>ダイサンシャ</t>
    </rPh>
    <rPh sb="18" eb="20">
      <t>キギョウ</t>
    </rPh>
    <rPh sb="20" eb="21">
      <t>トウ</t>
    </rPh>
    <rPh sb="24" eb="26">
      <t>コベツ</t>
    </rPh>
    <rPh sb="27" eb="29">
      <t>ケイヤク</t>
    </rPh>
    <rPh sb="30" eb="31">
      <t>モト</t>
    </rPh>
    <rPh sb="33" eb="35">
      <t>シエン</t>
    </rPh>
    <rPh sb="36" eb="37">
      <t>ウ</t>
    </rPh>
    <phoneticPr fontId="12"/>
  </si>
  <si>
    <t>重点分野に該当する機器を導入する、又は既に重点分野に該当する機器を導入していること。</t>
    <phoneticPr fontId="12"/>
  </si>
  <si>
    <t>申請前に福岡県介護DX支援センターに導入内容について事前相談を行うこと。</t>
    <rPh sb="4" eb="7">
      <t>フクオカケン</t>
    </rPh>
    <rPh sb="7" eb="9">
      <t>カイゴ</t>
    </rPh>
    <rPh sb="11" eb="13">
      <t>シエン</t>
    </rPh>
    <rPh sb="18" eb="20">
      <t>ドウニュウ</t>
    </rPh>
    <rPh sb="20" eb="22">
      <t>ナイヨウ</t>
    </rPh>
    <rPh sb="26" eb="28">
      <t>ジゼン</t>
    </rPh>
    <rPh sb="31" eb="32">
      <t>オコナ</t>
    </rPh>
    <phoneticPr fontId="12"/>
  </si>
  <si>
    <t>次のいずれかの支援を受けること</t>
    <rPh sb="0" eb="1">
      <t>ツギ</t>
    </rPh>
    <rPh sb="7" eb="9">
      <t>シエン</t>
    </rPh>
    <rPh sb="10" eb="11">
      <t>ウ</t>
    </rPh>
    <phoneticPr fontId="12"/>
  </si>
  <si>
    <t xml:space="preserve">福岡県庁ＨＰに掲載しているノーリフティングケアの実践報告会又は取組報告の動画を視聴すること、及びノーリフティングケアへの取組に関する計画書を作成・提出すること。
</t>
    <rPh sb="70" eb="72">
      <t>サクセイ</t>
    </rPh>
    <phoneticPr fontId="12"/>
  </si>
  <si>
    <t>「A.重点分野に該当する介護テクノロジー（介護ソフトを除く）」を申請しますか？</t>
    <rPh sb="3" eb="7">
      <t>ジュウテンブンヤ</t>
    </rPh>
    <rPh sb="8" eb="10">
      <t>ガイトウ</t>
    </rPh>
    <rPh sb="12" eb="14">
      <t>カイゴ</t>
    </rPh>
    <rPh sb="21" eb="23">
      <t>カイゴ</t>
    </rPh>
    <rPh sb="27" eb="28">
      <t>ノゾ</t>
    </rPh>
    <rPh sb="32" eb="34">
      <t>シンセイ</t>
    </rPh>
    <phoneticPr fontId="12"/>
  </si>
  <si>
    <t>Bを申請する場合のみ　※導入するその他の機器の種別により、条件が異なります。</t>
    <rPh sb="2" eb="4">
      <t>シンセイ</t>
    </rPh>
    <rPh sb="6" eb="8">
      <t>バアイ</t>
    </rPh>
    <rPh sb="12" eb="14">
      <t>ドウニュウ</t>
    </rPh>
    <rPh sb="18" eb="19">
      <t>ホカ</t>
    </rPh>
    <rPh sb="20" eb="22">
      <t>キキ</t>
    </rPh>
    <rPh sb="23" eb="25">
      <t>シュベツ</t>
    </rPh>
    <rPh sb="29" eb="31">
      <t>ジョウケン</t>
    </rPh>
    <rPh sb="32" eb="33">
      <t>コト</t>
    </rPh>
    <phoneticPr fontId="12"/>
  </si>
  <si>
    <t>補助要件適合確認シート</t>
    <rPh sb="0" eb="2">
      <t>ホジョ</t>
    </rPh>
    <rPh sb="2" eb="4">
      <t>ヨウケン</t>
    </rPh>
    <rPh sb="4" eb="6">
      <t>テキゴウ</t>
    </rPh>
    <rPh sb="6" eb="8">
      <t>カクニン</t>
    </rPh>
    <phoneticPr fontId="12"/>
  </si>
  <si>
    <t>　このことについて、福岡県介護ＤＸ支援事業費補助金交付要綱第８条の規定に基づき、下記により補助金を交付されるよう関係書類を添えて申請します。</t>
    <rPh sb="13" eb="15">
      <t>カイゴ</t>
    </rPh>
    <phoneticPr fontId="12"/>
  </si>
  <si>
    <t>見積書の写し</t>
    <phoneticPr fontId="12"/>
  </si>
  <si>
    <t>事業計画書（様式１－３）</t>
    <phoneticPr fontId="12"/>
  </si>
  <si>
    <t>様式１（第８条関係）</t>
    <rPh sb="0" eb="2">
      <t>ヨウシキ</t>
    </rPh>
    <rPh sb="4" eb="5">
      <t>ダイ</t>
    </rPh>
    <rPh sb="6" eb="7">
      <t>ジョウ</t>
    </rPh>
    <rPh sb="7" eb="9">
      <t>カンケイ</t>
    </rPh>
    <phoneticPr fontId="12"/>
  </si>
  <si>
    <t>様式１　福岡県介護ＤＸ支援事業費補助金交付申請書</t>
    <rPh sb="0" eb="2">
      <t>ヨウシキ</t>
    </rPh>
    <rPh sb="4" eb="6">
      <t>フクオカ</t>
    </rPh>
    <rPh sb="6" eb="7">
      <t>ケン</t>
    </rPh>
    <rPh sb="7" eb="9">
      <t>カイゴ</t>
    </rPh>
    <rPh sb="11" eb="13">
      <t>シエン</t>
    </rPh>
    <rPh sb="13" eb="15">
      <t>ジギョウ</t>
    </rPh>
    <rPh sb="15" eb="16">
      <t>ヒ</t>
    </rPh>
    <rPh sb="16" eb="19">
      <t>ホジョキン</t>
    </rPh>
    <rPh sb="19" eb="21">
      <t>コウフ</t>
    </rPh>
    <rPh sb="21" eb="24">
      <t>シンセイショ</t>
    </rPh>
    <phoneticPr fontId="24"/>
  </si>
  <si>
    <t>様式１－２　経費所要額調書　※申請内容に応じて、作成すること</t>
    <rPh sb="6" eb="8">
      <t>ケイヒ</t>
    </rPh>
    <rPh sb="8" eb="10">
      <t>ショヨウ</t>
    </rPh>
    <rPh sb="10" eb="11">
      <t>ガク</t>
    </rPh>
    <rPh sb="11" eb="13">
      <t>チョウショ</t>
    </rPh>
    <rPh sb="15" eb="17">
      <t>シンセイ</t>
    </rPh>
    <rPh sb="17" eb="19">
      <t>ナイヨウ</t>
    </rPh>
    <rPh sb="20" eb="21">
      <t>オウ</t>
    </rPh>
    <rPh sb="24" eb="26">
      <t>サクセイ</t>
    </rPh>
    <phoneticPr fontId="24"/>
  </si>
  <si>
    <t>福岡県介護ＤＸ支援事業費補助金交付申請に係る提出書類について</t>
    <rPh sb="0" eb="2">
      <t>フクオカ</t>
    </rPh>
    <rPh sb="2" eb="3">
      <t>ケン</t>
    </rPh>
    <rPh sb="3" eb="5">
      <t>カイゴ</t>
    </rPh>
    <rPh sb="7" eb="9">
      <t>シエン</t>
    </rPh>
    <rPh sb="9" eb="11">
      <t>ジギョウ</t>
    </rPh>
    <rPh sb="11" eb="12">
      <t>ヒ</t>
    </rPh>
    <rPh sb="12" eb="15">
      <t>ホジョキン</t>
    </rPh>
    <rPh sb="15" eb="17">
      <t>コウフ</t>
    </rPh>
    <rPh sb="17" eb="19">
      <t>シンセイ</t>
    </rPh>
    <rPh sb="20" eb="21">
      <t>カカ</t>
    </rPh>
    <rPh sb="22" eb="24">
      <t>テイシュツ</t>
    </rPh>
    <rPh sb="24" eb="26">
      <t>ショルイ</t>
    </rPh>
    <phoneticPr fontId="24"/>
  </si>
  <si>
    <t>１</t>
    <phoneticPr fontId="12"/>
  </si>
  <si>
    <t>④</t>
    <phoneticPr fontId="12"/>
  </si>
  <si>
    <t>４</t>
    <phoneticPr fontId="12"/>
  </si>
  <si>
    <t>法人名及び事業所名</t>
    <rPh sb="0" eb="3">
      <t>ホウジンメイ</t>
    </rPh>
    <rPh sb="3" eb="4">
      <t>オヨ</t>
    </rPh>
    <rPh sb="5" eb="8">
      <t>ジギョウショ</t>
    </rPh>
    <rPh sb="8" eb="9">
      <t>メイ</t>
    </rPh>
    <phoneticPr fontId="24"/>
  </si>
  <si>
    <t>１　現在の職場環境について</t>
    <rPh sb="2" eb="4">
      <t>ゲンザイ</t>
    </rPh>
    <rPh sb="5" eb="7">
      <t>ショクバ</t>
    </rPh>
    <rPh sb="7" eb="9">
      <t>カンキョウ</t>
    </rPh>
    <phoneticPr fontId="24"/>
  </si>
  <si>
    <t>職場内の腰痛発生要因と
考えられる事項</t>
    <rPh sb="0" eb="2">
      <t>ショクバ</t>
    </rPh>
    <rPh sb="2" eb="3">
      <t>ナイ</t>
    </rPh>
    <rPh sb="4" eb="6">
      <t>ヨウツウ</t>
    </rPh>
    <rPh sb="6" eb="8">
      <t>ハッセイ</t>
    </rPh>
    <rPh sb="8" eb="10">
      <t>ヨウイン</t>
    </rPh>
    <rPh sb="12" eb="13">
      <t>カンガ</t>
    </rPh>
    <rPh sb="17" eb="19">
      <t>ジコウ</t>
    </rPh>
    <phoneticPr fontId="24"/>
  </si>
  <si>
    <t>腰痛に対する現在の取組状況</t>
    <rPh sb="0" eb="2">
      <t>ヨウツウ</t>
    </rPh>
    <rPh sb="3" eb="4">
      <t>タイ</t>
    </rPh>
    <rPh sb="6" eb="8">
      <t>ゲンザイ</t>
    </rPh>
    <rPh sb="9" eb="11">
      <t>トリク</t>
    </rPh>
    <rPh sb="11" eb="13">
      <t>ジョウキョウ</t>
    </rPh>
    <phoneticPr fontId="24"/>
  </si>
  <si>
    <t>２　申請する福祉用具について</t>
    <rPh sb="2" eb="4">
      <t>シンセイ</t>
    </rPh>
    <rPh sb="6" eb="10">
      <t>フクシヨウグ</t>
    </rPh>
    <phoneticPr fontId="24"/>
  </si>
  <si>
    <t>スライディングシートの枚数</t>
    <rPh sb="11" eb="13">
      <t>マイスウ</t>
    </rPh>
    <phoneticPr fontId="24"/>
  </si>
  <si>
    <t>枚</t>
    <rPh sb="0" eb="1">
      <t>マイ</t>
    </rPh>
    <phoneticPr fontId="24"/>
  </si>
  <si>
    <t>スライディンググローブの枚数</t>
    <rPh sb="12" eb="14">
      <t>マイスウ</t>
    </rPh>
    <phoneticPr fontId="24"/>
  </si>
  <si>
    <t>スライディングボードの枚数</t>
    <rPh sb="11" eb="13">
      <t>マイスウ</t>
    </rPh>
    <phoneticPr fontId="24"/>
  </si>
  <si>
    <t>３　補助要件適合確認</t>
    <rPh sb="2" eb="4">
      <t>ホジョ</t>
    </rPh>
    <rPh sb="4" eb="6">
      <t>ヨウケン</t>
    </rPh>
    <rPh sb="6" eb="8">
      <t>テキゴウ</t>
    </rPh>
    <rPh sb="8" eb="10">
      <t>カクニン</t>
    </rPh>
    <phoneticPr fontId="24"/>
  </si>
  <si>
    <t>労働安全衛生マネジメントシステム（ＯＳＨＭＳ）を理解しており、職場のノーリフティングケアの運用に活用している、又は活用する予定ですか。</t>
    <rPh sb="0" eb="2">
      <t>ロウドウ</t>
    </rPh>
    <rPh sb="2" eb="4">
      <t>アンゼン</t>
    </rPh>
    <rPh sb="4" eb="6">
      <t>エイセイ</t>
    </rPh>
    <rPh sb="24" eb="26">
      <t>リカイ</t>
    </rPh>
    <rPh sb="31" eb="33">
      <t>ショクバ</t>
    </rPh>
    <rPh sb="45" eb="47">
      <t>ウンヨウ</t>
    </rPh>
    <rPh sb="48" eb="50">
      <t>カツヨウ</t>
    </rPh>
    <rPh sb="55" eb="56">
      <t>マタ</t>
    </rPh>
    <rPh sb="57" eb="59">
      <t>カツヨウ</t>
    </rPh>
    <rPh sb="61" eb="63">
      <t>ヨテイ</t>
    </rPh>
    <phoneticPr fontId="12"/>
  </si>
  <si>
    <t>厚生労働省が平成25年に出した「新腰痛予防対策指針」を理解しており、職場の管理に活用している、又は活用する予定ですか。</t>
    <rPh sb="0" eb="2">
      <t>コウセイ</t>
    </rPh>
    <rPh sb="2" eb="5">
      <t>ロウドウショウ</t>
    </rPh>
    <rPh sb="6" eb="8">
      <t>ヘイセイ</t>
    </rPh>
    <rPh sb="10" eb="11">
      <t>ネン</t>
    </rPh>
    <rPh sb="12" eb="13">
      <t>ダ</t>
    </rPh>
    <rPh sb="16" eb="17">
      <t>シン</t>
    </rPh>
    <rPh sb="17" eb="19">
      <t>ヨウツウ</t>
    </rPh>
    <rPh sb="19" eb="21">
      <t>ヨボウ</t>
    </rPh>
    <rPh sb="21" eb="23">
      <t>タイサク</t>
    </rPh>
    <rPh sb="23" eb="25">
      <t>シシン</t>
    </rPh>
    <rPh sb="27" eb="29">
      <t>リカイ</t>
    </rPh>
    <rPh sb="34" eb="36">
      <t>ショクバ</t>
    </rPh>
    <rPh sb="37" eb="39">
      <t>カンリ</t>
    </rPh>
    <rPh sb="40" eb="42">
      <t>カツヨウ</t>
    </rPh>
    <rPh sb="47" eb="48">
      <t>マタ</t>
    </rPh>
    <rPh sb="49" eb="51">
      <t>カツヨウ</t>
    </rPh>
    <rPh sb="53" eb="55">
      <t>ヨテイ</t>
    </rPh>
    <phoneticPr fontId="12"/>
  </si>
  <si>
    <t>４　期待される効果　※２に記載した福祉用具を導入することによる取組内容について記載すること。</t>
    <rPh sb="2" eb="4">
      <t>キタイ</t>
    </rPh>
    <rPh sb="7" eb="9">
      <t>コウカ</t>
    </rPh>
    <rPh sb="13" eb="15">
      <t>キサイ</t>
    </rPh>
    <rPh sb="17" eb="19">
      <t>フクシ</t>
    </rPh>
    <rPh sb="19" eb="21">
      <t>ヨウグ</t>
    </rPh>
    <rPh sb="22" eb="24">
      <t>ドウニュウ</t>
    </rPh>
    <rPh sb="31" eb="32">
      <t>ト</t>
    </rPh>
    <rPh sb="32" eb="33">
      <t>ク</t>
    </rPh>
    <rPh sb="33" eb="35">
      <t>ナイヨウ</t>
    </rPh>
    <rPh sb="39" eb="41">
      <t>キサイ</t>
    </rPh>
    <phoneticPr fontId="24"/>
  </si>
  <si>
    <t>令和7年度中に「ケアプランデータ連携システム」により5事業所以上とデータ連携を実施しますか？</t>
    <rPh sb="0" eb="2">
      <t>レイワ</t>
    </rPh>
    <rPh sb="3" eb="5">
      <t>ネンド</t>
    </rPh>
    <rPh sb="5" eb="6">
      <t>チュウ</t>
    </rPh>
    <rPh sb="16" eb="18">
      <t>レンケイ</t>
    </rPh>
    <rPh sb="27" eb="30">
      <t>ジギョウショ</t>
    </rPh>
    <rPh sb="30" eb="32">
      <t>イジョウ</t>
    </rPh>
    <rPh sb="36" eb="38">
      <t>レンケイ</t>
    </rPh>
    <rPh sb="39" eb="41">
      <t>ジッシ</t>
    </rPh>
    <phoneticPr fontId="12"/>
  </si>
  <si>
    <t>介護テクノロジーに限らず、他の対象経費に係る見積書も提出してください。</t>
    <rPh sb="0" eb="2">
      <t>カイゴ</t>
    </rPh>
    <rPh sb="9" eb="10">
      <t>カギ</t>
    </rPh>
    <rPh sb="13" eb="14">
      <t>タ</t>
    </rPh>
    <rPh sb="15" eb="17">
      <t>タイショウ</t>
    </rPh>
    <rPh sb="17" eb="19">
      <t>ケイヒ</t>
    </rPh>
    <rPh sb="20" eb="21">
      <t>カカワ</t>
    </rPh>
    <rPh sb="22" eb="25">
      <t>ミツモリショ</t>
    </rPh>
    <rPh sb="26" eb="28">
      <t>テイシュツ</t>
    </rPh>
    <phoneticPr fontId="24"/>
  </si>
  <si>
    <t>令和７年度福岡県介護ＤＸ支援事業費補助金交付申請書</t>
    <rPh sb="0" eb="2">
      <t>レイワ</t>
    </rPh>
    <rPh sb="3" eb="5">
      <t>ネンド</t>
    </rPh>
    <rPh sb="5" eb="8">
      <t>フクオカケン</t>
    </rPh>
    <rPh sb="8" eb="10">
      <t>カイゴ</t>
    </rPh>
    <rPh sb="12" eb="14">
      <t>シエン</t>
    </rPh>
    <rPh sb="14" eb="17">
      <t>ジギョウヒ</t>
    </rPh>
    <rPh sb="17" eb="20">
      <t>ホジョキン</t>
    </rPh>
    <rPh sb="20" eb="22">
      <t>コウフ</t>
    </rPh>
    <rPh sb="22" eb="25">
      <t>シンセイショ</t>
    </rPh>
    <phoneticPr fontId="24"/>
  </si>
  <si>
    <t>その他の機器</t>
    <rPh sb="2" eb="3">
      <t>ホカ</t>
    </rPh>
    <rPh sb="4" eb="6">
      <t>キキ</t>
    </rPh>
    <phoneticPr fontId="12"/>
  </si>
  <si>
    <t>「移乗支援」又は「入浴支援」に該当する機器または「その他の機器」</t>
    <rPh sb="1" eb="3">
      <t>イジョウ</t>
    </rPh>
    <rPh sb="3" eb="5">
      <t>シエン</t>
    </rPh>
    <rPh sb="6" eb="7">
      <t>マタ</t>
    </rPh>
    <rPh sb="9" eb="11">
      <t>ニュウヨク</t>
    </rPh>
    <rPh sb="11" eb="13">
      <t>シエン</t>
    </rPh>
    <rPh sb="15" eb="17">
      <t>ガイトウ</t>
    </rPh>
    <rPh sb="19" eb="21">
      <t>キキ</t>
    </rPh>
    <rPh sb="27" eb="28">
      <t>ホカ</t>
    </rPh>
    <rPh sb="29" eb="31">
      <t>キキ</t>
    </rPh>
    <phoneticPr fontId="12"/>
  </si>
  <si>
    <t>【介護ロボットの導入（第４条第一号及び同条第二号に掲げる事業のうち介護ロボットを導入する事業）】</t>
    <phoneticPr fontId="12"/>
  </si>
  <si>
    <t>【介護ソフトの導入（第４条第一号に掲げる事業のうち介護ソフトを導入する事業）】</t>
    <rPh sb="1" eb="3">
      <t>カイゴ</t>
    </rPh>
    <phoneticPr fontId="12"/>
  </si>
  <si>
    <t>対象経費の
支出予定額</t>
    <rPh sb="0" eb="2">
      <t>タイショウ</t>
    </rPh>
    <rPh sb="2" eb="4">
      <t>ケイヒ</t>
    </rPh>
    <rPh sb="6" eb="8">
      <t>シシュツ</t>
    </rPh>
    <rPh sb="8" eb="10">
      <t>ヨテイ</t>
    </rPh>
    <rPh sb="10" eb="11">
      <t>ガク</t>
    </rPh>
    <phoneticPr fontId="12"/>
  </si>
  <si>
    <t>予定額×補助率
（Ａ×Ｂ）</t>
    <rPh sb="0" eb="2">
      <t>ヨテイ</t>
    </rPh>
    <rPh sb="2" eb="3">
      <t>ガク</t>
    </rPh>
    <rPh sb="4" eb="7">
      <t>ホジョリツ</t>
    </rPh>
    <phoneticPr fontId="12"/>
  </si>
  <si>
    <t>導入事業所
職員数</t>
    <rPh sb="0" eb="2">
      <t>ドウニュウ</t>
    </rPh>
    <rPh sb="2" eb="5">
      <t>ジギョウショ</t>
    </rPh>
    <rPh sb="6" eb="8">
      <t>ショクイン</t>
    </rPh>
    <rPh sb="8" eb="9">
      <t>スウ</t>
    </rPh>
    <phoneticPr fontId="12"/>
  </si>
  <si>
    <t>※千円未満切捨て</t>
    <phoneticPr fontId="12"/>
  </si>
  <si>
    <t>（Ｄ）</t>
  </si>
  <si>
    <t>（Ｅ）</t>
  </si>
  <si>
    <t>４分の３</t>
    <rPh sb="0" eb="1">
      <t>ブン</t>
    </rPh>
    <phoneticPr fontId="12"/>
  </si>
  <si>
    <t>　２　（Ｃ）欄は、千円未満切捨て。</t>
    <rPh sb="6" eb="7">
      <t>ラン</t>
    </rPh>
    <rPh sb="9" eb="11">
      <t>センエン</t>
    </rPh>
    <rPh sb="11" eb="13">
      <t>ミマン</t>
    </rPh>
    <rPh sb="13" eb="14">
      <t>キ</t>
    </rPh>
    <rPh sb="14" eb="15">
      <t>ス</t>
    </rPh>
    <phoneticPr fontId="12"/>
  </si>
  <si>
    <t>　３　（Ｅ）欄は、（Ｄ）欄の職員数に応じて、下表のとおり。</t>
    <rPh sb="6" eb="7">
      <t>ラン</t>
    </rPh>
    <rPh sb="12" eb="13">
      <t>ラン</t>
    </rPh>
    <rPh sb="14" eb="17">
      <t>ショクインスウ</t>
    </rPh>
    <rPh sb="18" eb="19">
      <t>オウ</t>
    </rPh>
    <rPh sb="22" eb="24">
      <t>カヒョウ</t>
    </rPh>
    <phoneticPr fontId="12"/>
  </si>
  <si>
    <t>職員数</t>
    <rPh sb="0" eb="3">
      <t>ショクインスウ</t>
    </rPh>
    <phoneticPr fontId="12"/>
  </si>
  <si>
    <t>１名以上10名以下</t>
    <rPh sb="1" eb="2">
      <t>メイ</t>
    </rPh>
    <rPh sb="2" eb="4">
      <t>イジョウ</t>
    </rPh>
    <rPh sb="6" eb="7">
      <t>メイ</t>
    </rPh>
    <rPh sb="7" eb="9">
      <t>イカ</t>
    </rPh>
    <phoneticPr fontId="11"/>
  </si>
  <si>
    <t>11名以上20名以下</t>
    <rPh sb="2" eb="3">
      <t>メイ</t>
    </rPh>
    <rPh sb="3" eb="5">
      <t>イジョウ</t>
    </rPh>
    <rPh sb="7" eb="8">
      <t>メイ</t>
    </rPh>
    <rPh sb="8" eb="10">
      <t>イカ</t>
    </rPh>
    <phoneticPr fontId="11"/>
  </si>
  <si>
    <t>21名以上30名以下</t>
    <rPh sb="2" eb="3">
      <t>メイ</t>
    </rPh>
    <rPh sb="3" eb="5">
      <t>イジョウ</t>
    </rPh>
    <rPh sb="7" eb="8">
      <t>メイ</t>
    </rPh>
    <rPh sb="8" eb="10">
      <t>イカ</t>
    </rPh>
    <phoneticPr fontId="11"/>
  </si>
  <si>
    <t>31名以上</t>
    <rPh sb="2" eb="3">
      <t>メイ</t>
    </rPh>
    <rPh sb="3" eb="5">
      <t>イジョウ</t>
    </rPh>
    <phoneticPr fontId="11"/>
  </si>
  <si>
    <t>　４　職員数に応じて必要なライセンス数が変動するなど、職員数により合計金額が変動する契約の場合は、職員数に応じた基準額、それ以外の方式の契約の</t>
    <phoneticPr fontId="12"/>
  </si>
  <si>
    <t>　　　場合は一律２５０万円を基準額とする。また、別表２の①に定める事業所であって、令和７年度中に「ケアプランデータ連携システム」により５事業所</t>
    <phoneticPr fontId="12"/>
  </si>
  <si>
    <t>　　　以上とデータ連携を実施する場合は、基準額に５万円を加算する。</t>
    <phoneticPr fontId="12"/>
  </si>
  <si>
    <t>　５　（Ｆ）欄は、（Ｃ）欄の額と（Ｅ）欄の額を比較して少ない方の額を記入すること。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2"/>
  </si>
  <si>
    <t>様式１－２（３）</t>
    <rPh sb="0" eb="2">
      <t>ヨウシキ</t>
    </rPh>
    <phoneticPr fontId="12"/>
  </si>
  <si>
    <t>【介護テクノロジーのパッケージ型の導入（第４条第三号に掲げる事業）】</t>
    <rPh sb="1" eb="3">
      <t>カイゴ</t>
    </rPh>
    <rPh sb="15" eb="16">
      <t>ガタ</t>
    </rPh>
    <rPh sb="24" eb="25">
      <t>サン</t>
    </rPh>
    <phoneticPr fontId="12"/>
  </si>
  <si>
    <t>（Ａ）</t>
    <phoneticPr fontId="12"/>
  </si>
  <si>
    <t>（Ｅ）</t>
    <phoneticPr fontId="12"/>
  </si>
  <si>
    <t>　３　（Ｅ）欄は、（Ｃ）欄の額と（Ｄ）欄の額を比較して少ない方の額を記入すること。</t>
    <rPh sb="6" eb="7">
      <t>ラン</t>
    </rPh>
    <rPh sb="12" eb="13">
      <t>ラン</t>
    </rPh>
    <rPh sb="14" eb="15">
      <t>ガク</t>
    </rPh>
    <rPh sb="19" eb="20">
      <t>ラン</t>
    </rPh>
    <rPh sb="21" eb="22">
      <t>ガク</t>
    </rPh>
    <rPh sb="23" eb="25">
      <t>ヒカク</t>
    </rPh>
    <rPh sb="27" eb="28">
      <t>スク</t>
    </rPh>
    <rPh sb="30" eb="31">
      <t>ホウ</t>
    </rPh>
    <rPh sb="32" eb="33">
      <t>ガク</t>
    </rPh>
    <rPh sb="34" eb="36">
      <t>キニュウ</t>
    </rPh>
    <phoneticPr fontId="12"/>
  </si>
  <si>
    <t>様式１－２（４）</t>
    <rPh sb="0" eb="2">
      <t>ヨウシキ</t>
    </rPh>
    <phoneticPr fontId="12"/>
  </si>
  <si>
    <t>【業務改善支援（第４条第四号に掲げる事業）】</t>
    <rPh sb="1" eb="3">
      <t>ギョウム</t>
    </rPh>
    <rPh sb="3" eb="5">
      <t>カイゼン</t>
    </rPh>
    <rPh sb="5" eb="7">
      <t>シエン</t>
    </rPh>
    <rPh sb="12" eb="13">
      <t>ヨン</t>
    </rPh>
    <phoneticPr fontId="12"/>
  </si>
  <si>
    <t>（Ａ）</t>
    <phoneticPr fontId="12"/>
  </si>
  <si>
    <t>○</t>
  </si>
  <si>
    <t>法人格</t>
    <rPh sb="0" eb="2">
      <t>ホウジン</t>
    </rPh>
    <rPh sb="2" eb="3">
      <t>カク</t>
    </rPh>
    <phoneticPr fontId="12"/>
  </si>
  <si>
    <t>その他の場合</t>
    <rPh sb="2" eb="3">
      <t>ホカ</t>
    </rPh>
    <rPh sb="4" eb="6">
      <t>バアイ</t>
    </rPh>
    <phoneticPr fontId="12"/>
  </si>
  <si>
    <t>法人格の位置</t>
    <rPh sb="0" eb="3">
      <t>ホウジンカク</t>
    </rPh>
    <rPh sb="4" eb="6">
      <t>イチ</t>
    </rPh>
    <phoneticPr fontId="12"/>
  </si>
  <si>
    <t>社名（法人格を除いた名称）</t>
    <rPh sb="0" eb="2">
      <t>シャメイ</t>
    </rPh>
    <rPh sb="3" eb="6">
      <t>ホウジンカク</t>
    </rPh>
    <rPh sb="7" eb="8">
      <t>ノゾ</t>
    </rPh>
    <rPh sb="10" eb="12">
      <t>メイショウ</t>
    </rPh>
    <phoneticPr fontId="12"/>
  </si>
  <si>
    <t>法人名</t>
    <rPh sb="0" eb="3">
      <t>ホウジンメイ</t>
    </rPh>
    <phoneticPr fontId="12"/>
  </si>
  <si>
    <t>法人格</t>
    <rPh sb="0" eb="3">
      <t>ホウジンカク</t>
    </rPh>
    <phoneticPr fontId="12"/>
  </si>
  <si>
    <t>株式会社</t>
    <phoneticPr fontId="24"/>
  </si>
  <si>
    <t>有限会社</t>
    <phoneticPr fontId="24"/>
  </si>
  <si>
    <t>社会福祉法人</t>
    <phoneticPr fontId="24"/>
  </si>
  <si>
    <t>医療法人</t>
    <phoneticPr fontId="24"/>
  </si>
  <si>
    <t>医療法人社団</t>
    <phoneticPr fontId="24"/>
  </si>
  <si>
    <t>医療法人財団</t>
    <phoneticPr fontId="24"/>
  </si>
  <si>
    <t>社会医療法人</t>
    <phoneticPr fontId="24"/>
  </si>
  <si>
    <t>合名会社</t>
    <phoneticPr fontId="24"/>
  </si>
  <si>
    <t>合資会社</t>
    <phoneticPr fontId="24"/>
  </si>
  <si>
    <t>合同会社</t>
  </si>
  <si>
    <t>一般財団法人</t>
    <phoneticPr fontId="24"/>
  </si>
  <si>
    <t>公益財団法人</t>
    <phoneticPr fontId="24"/>
  </si>
  <si>
    <t>一般社団法人</t>
    <phoneticPr fontId="24"/>
  </si>
  <si>
    <t>公益社団法人</t>
    <phoneticPr fontId="24"/>
  </si>
  <si>
    <t>学校法人</t>
    <phoneticPr fontId="24"/>
  </si>
  <si>
    <t>特定非営利活動法人</t>
    <phoneticPr fontId="24"/>
  </si>
  <si>
    <t>独立行政法人</t>
    <phoneticPr fontId="24"/>
  </si>
  <si>
    <t>地方独立行政法人</t>
    <phoneticPr fontId="24"/>
  </si>
  <si>
    <t>日本赤十字社</t>
    <rPh sb="0" eb="2">
      <t>ニホン</t>
    </rPh>
    <rPh sb="2" eb="6">
      <t>セキジュウジシャ</t>
    </rPh>
    <phoneticPr fontId="24"/>
  </si>
  <si>
    <t>生活協同組合</t>
    <rPh sb="0" eb="2">
      <t>セイカツ</t>
    </rPh>
    <rPh sb="2" eb="4">
      <t>キョウドウ</t>
    </rPh>
    <rPh sb="4" eb="6">
      <t>クミアイ</t>
    </rPh>
    <phoneticPr fontId="24"/>
  </si>
  <si>
    <t>農業協同組合</t>
    <rPh sb="0" eb="2">
      <t>ノウギョウ</t>
    </rPh>
    <rPh sb="2" eb="4">
      <t>キョウドウ</t>
    </rPh>
    <rPh sb="4" eb="6">
      <t>クミアイ</t>
    </rPh>
    <phoneticPr fontId="24"/>
  </si>
  <si>
    <t>その他</t>
    <rPh sb="2" eb="3">
      <t>ホカ</t>
    </rPh>
    <phoneticPr fontId="24"/>
  </si>
  <si>
    <t>申請時点の利用定員数を入力してください。
※利用定員がないサービスの場合、利用者数を入力してください。</t>
    <rPh sb="11" eb="13">
      <t>ニュウリョク</t>
    </rPh>
    <phoneticPr fontId="12"/>
  </si>
  <si>
    <t>法人名結合用</t>
    <rPh sb="0" eb="3">
      <t>ホウジンメイ</t>
    </rPh>
    <rPh sb="3" eb="5">
      <t>ケツゴウ</t>
    </rPh>
    <rPh sb="5" eb="6">
      <t>ヨウ</t>
    </rPh>
    <phoneticPr fontId="12"/>
  </si>
  <si>
    <t>法人内　優先順位</t>
    <rPh sb="0" eb="3">
      <t>ホウジンナイ</t>
    </rPh>
    <rPh sb="4" eb="6">
      <t>ユウセン</t>
    </rPh>
    <rPh sb="6" eb="8">
      <t>ジュンイ</t>
    </rPh>
    <phoneticPr fontId="12"/>
  </si>
  <si>
    <t>同一法人内で、複数事業所の申請を行いますか？</t>
    <rPh sb="0" eb="2">
      <t>ドウイツ</t>
    </rPh>
    <rPh sb="2" eb="4">
      <t>ホウジン</t>
    </rPh>
    <rPh sb="4" eb="5">
      <t>ナイ</t>
    </rPh>
    <rPh sb="7" eb="9">
      <t>フクスウ</t>
    </rPh>
    <rPh sb="9" eb="12">
      <t>ジギョウショ</t>
    </rPh>
    <rPh sb="13" eb="15">
      <t>シンセイ</t>
    </rPh>
    <rPh sb="16" eb="17">
      <t>オコナ</t>
    </rPh>
    <phoneticPr fontId="12"/>
  </si>
  <si>
    <t>申請事業所の優先順位</t>
    <rPh sb="0" eb="2">
      <t>シンセイ</t>
    </rPh>
    <rPh sb="2" eb="5">
      <t>ジギョウショ</t>
    </rPh>
    <rPh sb="6" eb="8">
      <t>ユウセン</t>
    </rPh>
    <rPh sb="8" eb="10">
      <t>ジュンイ</t>
    </rPh>
    <phoneticPr fontId="12"/>
  </si>
  <si>
    <t>同一法人で複数事業所の申請を行うかどうかについてご回答ください。</t>
    <rPh sb="0" eb="2">
      <t>ドウイツ</t>
    </rPh>
    <rPh sb="2" eb="4">
      <t>ホウジン</t>
    </rPh>
    <rPh sb="5" eb="7">
      <t>フクスウ</t>
    </rPh>
    <rPh sb="7" eb="10">
      <t>ジギョウショ</t>
    </rPh>
    <rPh sb="11" eb="13">
      <t>シンセイ</t>
    </rPh>
    <rPh sb="14" eb="15">
      <t>オコナ</t>
    </rPh>
    <rPh sb="25" eb="27">
      <t>カイトウ</t>
    </rPh>
    <phoneticPr fontId="12"/>
  </si>
  <si>
    <t>申請事業所の法人内での優先順位を入力してください。</t>
    <rPh sb="0" eb="2">
      <t>シンセイ</t>
    </rPh>
    <rPh sb="2" eb="5">
      <t>ジギョウショ</t>
    </rPh>
    <rPh sb="6" eb="8">
      <t>ホウジン</t>
    </rPh>
    <rPh sb="8" eb="9">
      <t>ナイ</t>
    </rPh>
    <rPh sb="11" eb="13">
      <t>ユウセン</t>
    </rPh>
    <rPh sb="13" eb="15">
      <t>ジュンイ</t>
    </rPh>
    <rPh sb="16" eb="18">
      <t>ニュウリョク</t>
    </rPh>
    <phoneticPr fontId="12"/>
  </si>
  <si>
    <t>Ａ．重点分野に該当する介護テクノロジー</t>
    <rPh sb="2" eb="6">
      <t>ジュウテンブンヤ</t>
    </rPh>
    <rPh sb="7" eb="9">
      <t>ガイトウ</t>
    </rPh>
    <rPh sb="11" eb="13">
      <t>カイゴ</t>
    </rPh>
    <phoneticPr fontId="12"/>
  </si>
  <si>
    <t>Ｂ．重点分野に該当しないその他の機器</t>
    <rPh sb="2" eb="4">
      <t>ジュウテン</t>
    </rPh>
    <rPh sb="4" eb="6">
      <t>ブンヤ</t>
    </rPh>
    <rPh sb="7" eb="9">
      <t>ガイトウ</t>
    </rPh>
    <rPh sb="14" eb="15">
      <t>ホカ</t>
    </rPh>
    <rPh sb="16" eb="18">
      <t>キキ</t>
    </rPh>
    <phoneticPr fontId="12"/>
  </si>
  <si>
    <t>Ｃ．介護ソフト</t>
    <rPh sb="2" eb="4">
      <t>カイゴ</t>
    </rPh>
    <phoneticPr fontId="12"/>
  </si>
  <si>
    <t>Ｄ．介護テクノロジーのパッケージ型導入</t>
    <rPh sb="2" eb="4">
      <t>カイゴ</t>
    </rPh>
    <rPh sb="16" eb="17">
      <t>ガタ</t>
    </rPh>
    <rPh sb="17" eb="19">
      <t>ドウニュウ</t>
    </rPh>
    <phoneticPr fontId="12"/>
  </si>
  <si>
    <t>Ｅ．業務改善支援</t>
    <rPh sb="2" eb="4">
      <t>ギョウム</t>
    </rPh>
    <rPh sb="4" eb="6">
      <t>カイゼン</t>
    </rPh>
    <rPh sb="6" eb="8">
      <t>シエン</t>
    </rPh>
    <phoneticPr fontId="12"/>
  </si>
  <si>
    <t>集計用判定</t>
    <rPh sb="0" eb="2">
      <t>シュウケイ</t>
    </rPh>
    <rPh sb="2" eb="3">
      <t>ヨウ</t>
    </rPh>
    <rPh sb="3" eb="5">
      <t>ハンテイ</t>
    </rPh>
    <phoneticPr fontId="12"/>
  </si>
  <si>
    <t>集計用</t>
    <rPh sb="0" eb="3">
      <t>シュウケイヨウ</t>
    </rPh>
    <phoneticPr fontId="12"/>
  </si>
  <si>
    <r>
      <t>様式１－２</t>
    </r>
    <r>
      <rPr>
        <u/>
        <sz val="11"/>
        <rFont val="ＭＳ Ｐゴシック"/>
        <family val="3"/>
        <charset val="128"/>
      </rPr>
      <t>（１）</t>
    </r>
    <r>
      <rPr>
        <sz val="11"/>
        <rFont val="ＭＳ Ｐゴシック"/>
        <family val="3"/>
        <charset val="128"/>
      </rPr>
      <t>　経費所要額調書　※A又はBを申請する場合に作成</t>
    </r>
    <rPh sb="19" eb="20">
      <t>マタ</t>
    </rPh>
    <rPh sb="23" eb="25">
      <t>シンセイ</t>
    </rPh>
    <rPh sb="27" eb="29">
      <t>バアイ</t>
    </rPh>
    <rPh sb="30" eb="32">
      <t>サクセイ</t>
    </rPh>
    <phoneticPr fontId="12"/>
  </si>
  <si>
    <r>
      <t>様式１－２</t>
    </r>
    <r>
      <rPr>
        <u/>
        <sz val="11"/>
        <rFont val="ＭＳ Ｐゴシック"/>
        <family val="3"/>
        <charset val="128"/>
      </rPr>
      <t>（２）</t>
    </r>
    <r>
      <rPr>
        <sz val="11"/>
        <rFont val="ＭＳ Ｐゴシック"/>
        <family val="3"/>
        <charset val="128"/>
      </rPr>
      <t>　経費所要額調書　※Cを申請する場合に作成</t>
    </r>
    <rPh sb="20" eb="22">
      <t>シンセイ</t>
    </rPh>
    <rPh sb="24" eb="26">
      <t>バアイ</t>
    </rPh>
    <rPh sb="27" eb="29">
      <t>サクセイ</t>
    </rPh>
    <phoneticPr fontId="12"/>
  </si>
  <si>
    <r>
      <t>様式１－２</t>
    </r>
    <r>
      <rPr>
        <u/>
        <sz val="11"/>
        <rFont val="ＭＳ Ｐゴシック"/>
        <family val="3"/>
        <charset val="128"/>
      </rPr>
      <t>（３）</t>
    </r>
    <r>
      <rPr>
        <sz val="11"/>
        <rFont val="ＭＳ Ｐゴシック"/>
        <family val="3"/>
        <charset val="128"/>
      </rPr>
      <t>　経費所要額調書　※Dを申請する場合に作成</t>
    </r>
    <rPh sb="20" eb="22">
      <t>シンセイ</t>
    </rPh>
    <rPh sb="24" eb="26">
      <t>バアイ</t>
    </rPh>
    <rPh sb="27" eb="29">
      <t>サクセイ</t>
    </rPh>
    <phoneticPr fontId="12"/>
  </si>
  <si>
    <r>
      <t>様式１－２</t>
    </r>
    <r>
      <rPr>
        <u/>
        <sz val="11"/>
        <rFont val="ＭＳ Ｐゴシック"/>
        <family val="3"/>
        <charset val="128"/>
      </rPr>
      <t>（４）</t>
    </r>
    <r>
      <rPr>
        <sz val="11"/>
        <rFont val="ＭＳ Ｐゴシック"/>
        <family val="3"/>
        <charset val="128"/>
      </rPr>
      <t>　経費所要額調書　※Eを申請する場合に作成</t>
    </r>
    <rPh sb="20" eb="22">
      <t>シンセイ</t>
    </rPh>
    <rPh sb="24" eb="26">
      <t>バアイ</t>
    </rPh>
    <rPh sb="27" eb="29">
      <t>サクセイ</t>
    </rPh>
    <phoneticPr fontId="12"/>
  </si>
  <si>
    <t>（Ｂのみの申請の場合） 既に導入している介護テクノロジーの写真</t>
    <rPh sb="5" eb="7">
      <t>シンセイ</t>
    </rPh>
    <rPh sb="8" eb="10">
      <t>バアイ</t>
    </rPh>
    <rPh sb="12" eb="13">
      <t>スデ</t>
    </rPh>
    <rPh sb="14" eb="16">
      <t>ドウニュウ</t>
    </rPh>
    <rPh sb="20" eb="22">
      <t>カイゴ</t>
    </rPh>
    <rPh sb="29" eb="31">
      <t>シャシン</t>
    </rPh>
    <phoneticPr fontId="24"/>
  </si>
  <si>
    <t>※　該当する項目全てに○をつけてください。</t>
    <rPh sb="2" eb="4">
      <t>ガイトウ</t>
    </rPh>
    <rPh sb="6" eb="8">
      <t>コウモク</t>
    </rPh>
    <rPh sb="8" eb="9">
      <t>スベ</t>
    </rPh>
    <phoneticPr fontId="24"/>
  </si>
  <si>
    <t>基準額確認用</t>
  </si>
  <si>
    <t>基準額確認用</t>
    <rPh sb="0" eb="3">
      <t>キジュンガク</t>
    </rPh>
    <rPh sb="3" eb="6">
      <t>カクニンヨウ</t>
    </rPh>
    <phoneticPr fontId="12"/>
  </si>
  <si>
    <t>導入する介護ソフトはアカウント数によりライセンス料が変動しますか？</t>
    <rPh sb="0" eb="2">
      <t>ドウニュウ</t>
    </rPh>
    <rPh sb="4" eb="6">
      <t>カイゴ</t>
    </rPh>
    <rPh sb="15" eb="16">
      <t>スウ</t>
    </rPh>
    <rPh sb="24" eb="25">
      <t>リョウ</t>
    </rPh>
    <rPh sb="26" eb="28">
      <t>ヘンドウ</t>
    </rPh>
    <phoneticPr fontId="12"/>
  </si>
  <si>
    <t>介護予防支援</t>
    <rPh sb="0" eb="2">
      <t>カイゴ</t>
    </rPh>
    <rPh sb="2" eb="4">
      <t>ヨボウ</t>
    </rPh>
    <rPh sb="4" eb="6">
      <t>シエン</t>
    </rPh>
    <phoneticPr fontId="12"/>
  </si>
  <si>
    <t>ケアプランデータ連携システム対象</t>
    <rPh sb="8" eb="10">
      <t>レンケイ</t>
    </rPh>
    <rPh sb="14" eb="16">
      <t>タイショウ</t>
    </rPh>
    <phoneticPr fontId="12"/>
  </si>
  <si>
    <t>委員会設置対象</t>
    <rPh sb="0" eb="3">
      <t>イインカイ</t>
    </rPh>
    <rPh sb="3" eb="5">
      <t>セッチ</t>
    </rPh>
    <rPh sb="5" eb="7">
      <t>タイショウ</t>
    </rPh>
    <phoneticPr fontId="12"/>
  </si>
  <si>
    <t>○</t>
    <phoneticPr fontId="12"/>
  </si>
  <si>
    <t>補助要件判定用</t>
    <rPh sb="0" eb="4">
      <t>ホジョヨウケン</t>
    </rPh>
    <rPh sb="4" eb="6">
      <t>ハンテイ</t>
    </rPh>
    <rPh sb="6" eb="7">
      <t>ヨウ</t>
    </rPh>
    <phoneticPr fontId="12"/>
  </si>
  <si>
    <t>←ケアプラン</t>
    <phoneticPr fontId="12"/>
  </si>
  <si>
    <t>←委員会</t>
    <rPh sb="1" eb="4">
      <t>イインカイ</t>
    </rPh>
    <phoneticPr fontId="12"/>
  </si>
  <si>
    <t>別紙様式（１）</t>
    <rPh sb="0" eb="2">
      <t>ベッシ</t>
    </rPh>
    <rPh sb="2" eb="4">
      <t>ヨウシキ</t>
    </rPh>
    <phoneticPr fontId="12"/>
  </si>
  <si>
    <t>別紙様式（１）　介護テクノロジー等導入計画</t>
    <rPh sb="0" eb="2">
      <t>ベッシ</t>
    </rPh>
    <rPh sb="2" eb="4">
      <t>ヨウシキ</t>
    </rPh>
    <rPh sb="8" eb="10">
      <t>カイゴ</t>
    </rPh>
    <rPh sb="16" eb="17">
      <t>トウ</t>
    </rPh>
    <rPh sb="17" eb="19">
      <t>ドウニュウ</t>
    </rPh>
    <rPh sb="19" eb="21">
      <t>ケイカク</t>
    </rPh>
    <phoneticPr fontId="24"/>
  </si>
  <si>
    <t>別紙様式（２）　ノーリフティングケア実施計画</t>
    <rPh sb="0" eb="2">
      <t>ベッシ</t>
    </rPh>
    <rPh sb="2" eb="4">
      <t>ヨウシキ</t>
    </rPh>
    <rPh sb="18" eb="20">
      <t>ジッシ</t>
    </rPh>
    <rPh sb="20" eb="22">
      <t>ケイカク</t>
    </rPh>
    <phoneticPr fontId="12"/>
  </si>
  <si>
    <t>ノーリフティングケア実施計画</t>
    <rPh sb="10" eb="12">
      <t>ジッシ</t>
    </rPh>
    <rPh sb="12" eb="14">
      <t>ケイカク</t>
    </rPh>
    <phoneticPr fontId="24"/>
  </si>
  <si>
    <t>（過去に県に口座登録をしたことがない、又はわからない場合のみ）債権者登録申出書</t>
    <rPh sb="1" eb="3">
      <t>カコ</t>
    </rPh>
    <rPh sb="4" eb="5">
      <t>ケン</t>
    </rPh>
    <rPh sb="6" eb="10">
      <t>コウザトウロク</t>
    </rPh>
    <rPh sb="19" eb="20">
      <t>マタ</t>
    </rPh>
    <rPh sb="26" eb="28">
      <t>バアイ</t>
    </rPh>
    <rPh sb="31" eb="39">
      <t>サイケンシャトウロクモウシデショ</t>
    </rPh>
    <phoneticPr fontId="12"/>
  </si>
  <si>
    <r>
      <t>過去、県に口座登録をしたことがない場合は、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2">
      <t>カコ</t>
    </rPh>
    <rPh sb="3" eb="4">
      <t>ケン</t>
    </rPh>
    <rPh sb="5" eb="7">
      <t>コウザ</t>
    </rPh>
    <rPh sb="7" eb="9">
      <t>トウロク</t>
    </rPh>
    <rPh sb="17" eb="19">
      <t>バアイ</t>
    </rPh>
    <rPh sb="21" eb="24">
      <t>サイケンシャ</t>
    </rPh>
    <rPh sb="24" eb="26">
      <t>トウロク</t>
    </rPh>
    <rPh sb="26" eb="29">
      <t>モウシデショ</t>
    </rPh>
    <rPh sb="29" eb="30">
      <t>オヨ</t>
    </rPh>
    <rPh sb="31" eb="33">
      <t>トウロク</t>
    </rPh>
    <rPh sb="35" eb="37">
      <t>コウザ</t>
    </rPh>
    <rPh sb="38" eb="40">
      <t>ツウチョウ</t>
    </rPh>
    <rPh sb="40" eb="42">
      <t>ヒョウシ</t>
    </rPh>
    <rPh sb="43" eb="45">
      <t>ヒョウリ</t>
    </rPh>
    <rPh sb="45" eb="47">
      <t>リョウメン</t>
    </rPh>
    <rPh sb="48" eb="49">
      <t>ウツ</t>
    </rPh>
    <rPh sb="51" eb="53">
      <t>キンユウ</t>
    </rPh>
    <rPh sb="53" eb="55">
      <t>キカン</t>
    </rPh>
    <rPh sb="56" eb="58">
      <t>シテン</t>
    </rPh>
    <rPh sb="58" eb="59">
      <t>メイ</t>
    </rPh>
    <rPh sb="60" eb="62">
      <t>フツウ</t>
    </rPh>
    <rPh sb="63" eb="65">
      <t>トウザ</t>
    </rPh>
    <rPh sb="65" eb="67">
      <t>ヨキン</t>
    </rPh>
    <rPh sb="68" eb="69">
      <t>ベツ</t>
    </rPh>
    <rPh sb="70" eb="72">
      <t>コウザ</t>
    </rPh>
    <rPh sb="72" eb="74">
      <t>バンゴウ</t>
    </rPh>
    <rPh sb="75" eb="77">
      <t>コウザ</t>
    </rPh>
    <rPh sb="77" eb="79">
      <t>メイギ</t>
    </rPh>
    <rPh sb="80" eb="81">
      <t>ワ</t>
    </rPh>
    <rPh sb="83" eb="85">
      <t>カショ</t>
    </rPh>
    <rPh sb="87" eb="88">
      <t>アワ</t>
    </rPh>
    <rPh sb="90" eb="92">
      <t>テイシュツ</t>
    </rPh>
    <phoneticPr fontId="24"/>
  </si>
  <si>
    <r>
      <t>既に、県に口座登録を行っている（過去に県から補助金等の金銭支払いを受けたことがある）場合も、支払い先確認のため、お手数ですが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10" eb="11">
      <t>オコナ</t>
    </rPh>
    <rPh sb="16" eb="18">
      <t>カコ</t>
    </rPh>
    <rPh sb="42" eb="44">
      <t>バアイ</t>
    </rPh>
    <rPh sb="46" eb="48">
      <t>シハラ</t>
    </rPh>
    <rPh sb="49" eb="50">
      <t>サキ</t>
    </rPh>
    <rPh sb="50" eb="52">
      <t>カクニン</t>
    </rPh>
    <rPh sb="57" eb="59">
      <t>テスウ</t>
    </rPh>
    <rPh sb="62" eb="64">
      <t>トウロク</t>
    </rPh>
    <rPh sb="69" eb="71">
      <t>コウザ</t>
    </rPh>
    <rPh sb="72" eb="74">
      <t>ツウチョウ</t>
    </rPh>
    <rPh sb="74" eb="76">
      <t>ヒョウシ</t>
    </rPh>
    <rPh sb="77" eb="79">
      <t>ヒョウリ</t>
    </rPh>
    <rPh sb="79" eb="81">
      <t>リョウメン</t>
    </rPh>
    <rPh sb="82" eb="83">
      <t>ウツ</t>
    </rPh>
    <rPh sb="85" eb="87">
      <t>キンユウ</t>
    </rPh>
    <rPh sb="87" eb="89">
      <t>キカン</t>
    </rPh>
    <rPh sb="90" eb="92">
      <t>シテン</t>
    </rPh>
    <rPh sb="92" eb="93">
      <t>メイ</t>
    </rPh>
    <rPh sb="94" eb="96">
      <t>フツウ</t>
    </rPh>
    <rPh sb="97" eb="99">
      <t>トウザ</t>
    </rPh>
    <rPh sb="99" eb="101">
      <t>ヨキン</t>
    </rPh>
    <rPh sb="102" eb="103">
      <t>ベツ</t>
    </rPh>
    <rPh sb="104" eb="106">
      <t>コウザ</t>
    </rPh>
    <rPh sb="106" eb="108">
      <t>バンゴウ</t>
    </rPh>
    <rPh sb="109" eb="111">
      <t>コウザ</t>
    </rPh>
    <rPh sb="111" eb="113">
      <t>メイギ</t>
    </rPh>
    <rPh sb="114" eb="115">
      <t>ワ</t>
    </rPh>
    <rPh sb="117" eb="119">
      <t>カショ</t>
    </rPh>
    <rPh sb="121" eb="123">
      <t>テイシュツ</t>
    </rPh>
    <rPh sb="123" eb="124">
      <t>ネガ</t>
    </rPh>
    <phoneticPr fontId="24"/>
  </si>
  <si>
    <t>（同一法人内で複数事業所申請する場合のみ） 別紙様式（３）　優先順位表</t>
    <rPh sb="1" eb="3">
      <t>ドウイツ</t>
    </rPh>
    <rPh sb="3" eb="5">
      <t>ホウジン</t>
    </rPh>
    <rPh sb="5" eb="6">
      <t>ナイ</t>
    </rPh>
    <rPh sb="7" eb="9">
      <t>フクスウ</t>
    </rPh>
    <rPh sb="9" eb="12">
      <t>ジギョウショ</t>
    </rPh>
    <rPh sb="12" eb="14">
      <t>シンセイ</t>
    </rPh>
    <rPh sb="16" eb="18">
      <t>バアイ</t>
    </rPh>
    <rPh sb="22" eb="24">
      <t>ベッシ</t>
    </rPh>
    <rPh sb="24" eb="26">
      <t>ヨウシキ</t>
    </rPh>
    <rPh sb="30" eb="32">
      <t>ユウセン</t>
    </rPh>
    <rPh sb="32" eb="34">
      <t>ジュンイ</t>
    </rPh>
    <rPh sb="34" eb="35">
      <t>ヒョウ</t>
    </rPh>
    <phoneticPr fontId="24"/>
  </si>
  <si>
    <t>別紙様式（３）</t>
    <rPh sb="0" eb="2">
      <t>ベッシ</t>
    </rPh>
    <rPh sb="2" eb="4">
      <t>ヨウシキ</t>
    </rPh>
    <phoneticPr fontId="32"/>
  </si>
  <si>
    <t>対象経費支出予定額</t>
    <rPh sb="0" eb="2">
      <t>タイショウ</t>
    </rPh>
    <rPh sb="2" eb="4">
      <t>ケイヒ</t>
    </rPh>
    <rPh sb="4" eb="6">
      <t>シシュツ</t>
    </rPh>
    <rPh sb="6" eb="8">
      <t>ヨテイ</t>
    </rPh>
    <rPh sb="8" eb="9">
      <t>ガク</t>
    </rPh>
    <phoneticPr fontId="12"/>
  </si>
  <si>
    <t>小規模多機能型居宅介護（短期利用）</t>
    <rPh sb="12" eb="16">
      <t>タンキリヨウ</t>
    </rPh>
    <phoneticPr fontId="12"/>
  </si>
  <si>
    <t>看護小規模多機能型居宅介護（短期利用）</t>
    <rPh sb="14" eb="18">
      <t>タンキリヨウ</t>
    </rPh>
    <phoneticPr fontId="12"/>
  </si>
  <si>
    <t>○</t>
    <phoneticPr fontId="12"/>
  </si>
  <si>
    <t>○</t>
    <phoneticPr fontId="12"/>
  </si>
  <si>
    <t>養護老人ホーム</t>
    <rPh sb="0" eb="2">
      <t>ヨウゴ</t>
    </rPh>
    <rPh sb="2" eb="4">
      <t>ロウジン</t>
    </rPh>
    <phoneticPr fontId="12"/>
  </si>
  <si>
    <t>軽費老人ホーム</t>
    <rPh sb="0" eb="2">
      <t>ケイヒ</t>
    </rPh>
    <rPh sb="2" eb="4">
      <t>ロウジン</t>
    </rPh>
    <phoneticPr fontId="12"/>
  </si>
  <si>
    <t>導入事業所の職員数を入力してください。
※職員数の考え方は、「令和7年度介護DX支援事業費補助金実施要領」の8ページを参照してください。</t>
    <rPh sb="0" eb="2">
      <t>ドウニュウ</t>
    </rPh>
    <rPh sb="2" eb="5">
      <t>ジギョウショ</t>
    </rPh>
    <rPh sb="6" eb="9">
      <t>ショクインスウ</t>
    </rPh>
    <rPh sb="10" eb="12">
      <t>ニュウリョク</t>
    </rPh>
    <rPh sb="21" eb="24">
      <t>ショクインスウ</t>
    </rPh>
    <rPh sb="25" eb="26">
      <t>カンガ</t>
    </rPh>
    <rPh sb="27" eb="28">
      <t>カタ</t>
    </rPh>
    <rPh sb="31" eb="33">
      <t>レイワ</t>
    </rPh>
    <rPh sb="34" eb="36">
      <t>ネンド</t>
    </rPh>
    <rPh sb="36" eb="38">
      <t>カイゴ</t>
    </rPh>
    <rPh sb="40" eb="42">
      <t>シエン</t>
    </rPh>
    <rPh sb="42" eb="48">
      <t>ジギョウヒホジョキン</t>
    </rPh>
    <rPh sb="48" eb="52">
      <t>ジッシヨウリョウ</t>
    </rPh>
    <rPh sb="59" eb="61">
      <t>サンショウ</t>
    </rPh>
    <phoneticPr fontId="12"/>
  </si>
  <si>
    <t>法人名</t>
    <rPh sb="0" eb="3">
      <t>ホウジンメイ</t>
    </rPh>
    <phoneticPr fontId="24"/>
  </si>
  <si>
    <t>事業所名</t>
    <rPh sb="0" eb="3">
      <t>ジギョウショ</t>
    </rPh>
    <rPh sb="3" eb="4">
      <t>メイ</t>
    </rPh>
    <phoneticPr fontId="24"/>
  </si>
  <si>
    <t>サービス種別</t>
    <rPh sb="4" eb="6">
      <t>シュベツ</t>
    </rPh>
    <phoneticPr fontId="12"/>
  </si>
  <si>
    <t>B_補助要件適合確認シート</t>
    <rPh sb="2" eb="6">
      <t>ホジョヨウケン</t>
    </rPh>
    <rPh sb="6" eb="8">
      <t>テキゴウ</t>
    </rPh>
    <rPh sb="8" eb="10">
      <t>カクニン</t>
    </rPh>
    <phoneticPr fontId="12"/>
  </si>
  <si>
    <t>②</t>
    <phoneticPr fontId="12"/>
  </si>
  <si>
    <t>・補助要件適合確認シートの入力内容に基づき、他シートの入力箇所が変更となります。</t>
    <rPh sb="1" eb="3">
      <t>ホジョ</t>
    </rPh>
    <rPh sb="3" eb="5">
      <t>ヨウケン</t>
    </rPh>
    <rPh sb="5" eb="7">
      <t>テキゴウ</t>
    </rPh>
    <rPh sb="7" eb="9">
      <t>カクニン</t>
    </rPh>
    <rPh sb="13" eb="15">
      <t>ニュウリョク</t>
    </rPh>
    <rPh sb="15" eb="17">
      <t>ナイヨウ</t>
    </rPh>
    <rPh sb="18" eb="19">
      <t>モト</t>
    </rPh>
    <rPh sb="22" eb="23">
      <t>ホカ</t>
    </rPh>
    <rPh sb="27" eb="29">
      <t>ニュウリョク</t>
    </rPh>
    <rPh sb="29" eb="31">
      <t>カショ</t>
    </rPh>
    <rPh sb="32" eb="34">
      <t>ヘンコウ</t>
    </rPh>
    <phoneticPr fontId="12"/>
  </si>
  <si>
    <t>D_様式１</t>
    <rPh sb="2" eb="4">
      <t>ヨウシキ</t>
    </rPh>
    <phoneticPr fontId="24"/>
  </si>
  <si>
    <t>E_１－２（１）</t>
    <phoneticPr fontId="12"/>
  </si>
  <si>
    <t>F_１－２（２）</t>
    <phoneticPr fontId="12"/>
  </si>
  <si>
    <t>G_１－２（３）</t>
    <phoneticPr fontId="12"/>
  </si>
  <si>
    <t>H_１－２（４）</t>
    <phoneticPr fontId="12"/>
  </si>
  <si>
    <t>I_１－３</t>
    <phoneticPr fontId="12"/>
  </si>
  <si>
    <t>J_１－４</t>
    <phoneticPr fontId="12"/>
  </si>
  <si>
    <t>K_介護テクノロジー等導入計画</t>
    <rPh sb="2" eb="4">
      <t>カイゴ</t>
    </rPh>
    <rPh sb="10" eb="11">
      <t>トウ</t>
    </rPh>
    <rPh sb="11" eb="13">
      <t>ドウニュウ</t>
    </rPh>
    <rPh sb="13" eb="15">
      <t>ケイカク</t>
    </rPh>
    <phoneticPr fontId="12"/>
  </si>
  <si>
    <t>L_ノーリフティングケア実施計画</t>
    <rPh sb="12" eb="14">
      <t>ジッシ</t>
    </rPh>
    <rPh sb="14" eb="16">
      <t>ケイカク</t>
    </rPh>
    <phoneticPr fontId="12"/>
  </si>
  <si>
    <t>M_優先順位表</t>
    <rPh sb="2" eb="4">
      <t>ユウセン</t>
    </rPh>
    <rPh sb="4" eb="7">
      <t>ジュンイヒョウ</t>
    </rPh>
    <phoneticPr fontId="12"/>
  </si>
  <si>
    <t>N_債権者登録申出書</t>
    <rPh sb="7" eb="10">
      <t>モウシデショ</t>
    </rPh>
    <phoneticPr fontId="12"/>
  </si>
  <si>
    <t>-</t>
    <phoneticPr fontId="12"/>
  </si>
  <si>
    <t>・他シートより転記されるため、入力は不要です。</t>
  </si>
  <si>
    <t>③</t>
  </si>
  <si>
    <t>「A.重点分野に該当する介護テクノロジー（介護ソフトを除く）」または「B.重点分野に該当しないその他の機器」を申請する場合、作成が必要です。</t>
    <rPh sb="3" eb="5">
      <t>ジュウテン</t>
    </rPh>
    <rPh sb="5" eb="7">
      <t>ブンヤ</t>
    </rPh>
    <rPh sb="8" eb="10">
      <t>ガイトウ</t>
    </rPh>
    <rPh sb="12" eb="14">
      <t>カイゴ</t>
    </rPh>
    <rPh sb="21" eb="23">
      <t>カイゴ</t>
    </rPh>
    <rPh sb="27" eb="28">
      <t>ノゾ</t>
    </rPh>
    <rPh sb="55" eb="57">
      <t>シンセイ</t>
    </rPh>
    <rPh sb="59" eb="61">
      <t>バアイ</t>
    </rPh>
    <rPh sb="62" eb="64">
      <t>サクセイ</t>
    </rPh>
    <rPh sb="65" eb="67">
      <t>ヒツヨウ</t>
    </rPh>
    <phoneticPr fontId="24"/>
  </si>
  <si>
    <t>「C.介護ソフト」を申請する場合、作成が必要です。</t>
    <rPh sb="3" eb="5">
      <t>カイゴ</t>
    </rPh>
    <phoneticPr fontId="12"/>
  </si>
  <si>
    <t>「D.介護テクノロジーのパッケージ型の導入」を申請する場合、作成が必要です。</t>
    <rPh sb="3" eb="5">
      <t>カイゴ</t>
    </rPh>
    <rPh sb="17" eb="18">
      <t>ガタ</t>
    </rPh>
    <rPh sb="19" eb="21">
      <t>ドウニュウ</t>
    </rPh>
    <phoneticPr fontId="12"/>
  </si>
  <si>
    <t>「E.導入支援と一体的に行う業務改善支援」を申請する場合、作成が必要です。</t>
    <rPh sb="3" eb="5">
      <t>ドウニュウ</t>
    </rPh>
    <rPh sb="5" eb="7">
      <t>シエン</t>
    </rPh>
    <rPh sb="8" eb="11">
      <t>イッタイテキ</t>
    </rPh>
    <rPh sb="12" eb="13">
      <t>オコナ</t>
    </rPh>
    <rPh sb="14" eb="16">
      <t>ギョウム</t>
    </rPh>
    <rPh sb="16" eb="18">
      <t>カイゼン</t>
    </rPh>
    <rPh sb="18" eb="20">
      <t>シエン</t>
    </rPh>
    <phoneticPr fontId="12"/>
  </si>
  <si>
    <t>・ノーリフティングケア実施計画を作成してください。</t>
    <rPh sb="11" eb="13">
      <t>ジッシ</t>
    </rPh>
    <rPh sb="13" eb="15">
      <t>ケイカク</t>
    </rPh>
    <rPh sb="16" eb="18">
      <t>サクセイ</t>
    </rPh>
    <phoneticPr fontId="12"/>
  </si>
  <si>
    <t>「B.重点分野に該当しないその他の機器」のうち、移乗支援の場面で使用する生産性向上に資する福祉用具（スライディングボード、スライディングシート、スライディンググローブ）を申請する場合、作成が必要です。</t>
    <rPh sb="24" eb="28">
      <t>イジョウシエン</t>
    </rPh>
    <rPh sb="29" eb="31">
      <t>バメン</t>
    </rPh>
    <rPh sb="32" eb="34">
      <t>シヨウ</t>
    </rPh>
    <rPh sb="36" eb="39">
      <t>セイサンセイ</t>
    </rPh>
    <rPh sb="39" eb="41">
      <t>コウジョウ</t>
    </rPh>
    <rPh sb="42" eb="43">
      <t>シ</t>
    </rPh>
    <rPh sb="45" eb="49">
      <t>フクシヨウグ</t>
    </rPh>
    <rPh sb="85" eb="87">
      <t>シンセイ</t>
    </rPh>
    <rPh sb="89" eb="91">
      <t>バアイ</t>
    </rPh>
    <rPh sb="92" eb="94">
      <t>サクセイ</t>
    </rPh>
    <rPh sb="95" eb="97">
      <t>ヒツヨウ</t>
    </rPh>
    <phoneticPr fontId="12"/>
  </si>
  <si>
    <t>C_チェックリスト</t>
    <phoneticPr fontId="24"/>
  </si>
  <si>
    <t>・色付きセルを入力してください。</t>
    <rPh sb="1" eb="3">
      <t>イロツ</t>
    </rPh>
    <rPh sb="7" eb="9">
      <t>ニュウリョク</t>
    </rPh>
    <phoneticPr fontId="12"/>
  </si>
  <si>
    <t>・色付きセルを入力してください。</t>
    <rPh sb="7" eb="9">
      <t>ニュウリョク</t>
    </rPh>
    <phoneticPr fontId="12"/>
  </si>
  <si>
    <t>・色付きセルを入力してください。</t>
    <phoneticPr fontId="12"/>
  </si>
  <si>
    <t>・色付きセルを入力してください。</t>
    <phoneticPr fontId="12"/>
  </si>
  <si>
    <t>Aを申請する場合は「○」を選択</t>
    <rPh sb="2" eb="4">
      <t>シンセイ</t>
    </rPh>
    <rPh sb="6" eb="8">
      <t>バアイ</t>
    </rPh>
    <rPh sb="13" eb="15">
      <t>センタク</t>
    </rPh>
    <phoneticPr fontId="12"/>
  </si>
  <si>
    <t>　　　　　申請する機器を選択【Bを申請しない場合は、黒色表示（入力不要）】</t>
    <rPh sb="5" eb="7">
      <t>シンセイ</t>
    </rPh>
    <rPh sb="9" eb="11">
      <t>キキ</t>
    </rPh>
    <rPh sb="12" eb="14">
      <t>センタク</t>
    </rPh>
    <phoneticPr fontId="12"/>
  </si>
  <si>
    <t>　　　　設問内容に応じて「はい」か「いいえ」を選択【Cを申請しない場合は、黒色表示（入力不要）】</t>
    <rPh sb="4" eb="6">
      <t>セツモン</t>
    </rPh>
    <rPh sb="6" eb="8">
      <t>ナイヨウ</t>
    </rPh>
    <rPh sb="9" eb="10">
      <t>オウ</t>
    </rPh>
    <rPh sb="23" eb="25">
      <t>センタク</t>
    </rPh>
    <rPh sb="42" eb="44">
      <t>ニュウリョク</t>
    </rPh>
    <rPh sb="44" eb="46">
      <t>フヨウ</t>
    </rPh>
    <phoneticPr fontId="12"/>
  </si>
  <si>
    <t>導入事業所職員数を入力【Cを申請しない場合は、黒色表示（入力不要）】</t>
    <rPh sb="0" eb="2">
      <t>ドウニュウ</t>
    </rPh>
    <rPh sb="2" eb="5">
      <t>ジギョウショ</t>
    </rPh>
    <rPh sb="5" eb="8">
      <t>ショクインスウ</t>
    </rPh>
    <phoneticPr fontId="12"/>
  </si>
  <si>
    <t>　　　　該当するどちらかで「○」を選択</t>
    <rPh sb="4" eb="6">
      <t>ガイトウ</t>
    </rPh>
    <rPh sb="17" eb="19">
      <t>センタク</t>
    </rPh>
    <phoneticPr fontId="12"/>
  </si>
  <si>
    <t>「○」を選択【対象外のサービス種別の場合は、黒色表示（入力不要）】</t>
    <rPh sb="4" eb="6">
      <t>センタク</t>
    </rPh>
    <rPh sb="7" eb="10">
      <t>タイショウガイ</t>
    </rPh>
    <rPh sb="15" eb="17">
      <t>シュベツ</t>
    </rPh>
    <phoneticPr fontId="12"/>
  </si>
  <si>
    <t>「○」を選択【対象外のサービス種別の場合は、黒色表示（入力不要）】</t>
    <phoneticPr fontId="12"/>
  </si>
  <si>
    <t>「○」を選択　※必須</t>
    <rPh sb="8" eb="10">
      <t>ヒッス</t>
    </rPh>
    <phoneticPr fontId="12"/>
  </si>
  <si>
    <t>「○」を選択　※必須</t>
    <phoneticPr fontId="12"/>
  </si>
  <si>
    <t>「○」を選択　※必須</t>
    <phoneticPr fontId="12"/>
  </si>
  <si>
    <t>「○」を選択　※必須</t>
    <phoneticPr fontId="12"/>
  </si>
  <si>
    <t>「○」を選択【対象外の導入機器の場合は、黒色表示（入力不要）】</t>
    <rPh sb="11" eb="13">
      <t>ドウニュウ</t>
    </rPh>
    <rPh sb="13" eb="15">
      <t>キキ</t>
    </rPh>
    <phoneticPr fontId="12"/>
  </si>
  <si>
    <t>　　　　該当するどちらかで「○」を選択【対象外の導入機器の場合は、黒色表示（入力不要）】</t>
    <phoneticPr fontId="12"/>
  </si>
  <si>
    <t>Dを申請する場合「○」を選択【Dを申請しない場合は、黒色表示（入力不要）】</t>
    <phoneticPr fontId="12"/>
  </si>
  <si>
    <t>Dを申請する場合「○」を選択【Dを申請しない場合は、黒色表示（入力不要）】</t>
    <phoneticPr fontId="12"/>
  </si>
  <si>
    <t>Bを申請する場合は「○」を選択</t>
    <phoneticPr fontId="12"/>
  </si>
  <si>
    <t>Cを申請する場合は「○」を選択</t>
    <phoneticPr fontId="12"/>
  </si>
  <si>
    <t>Dを申請する場合は「○」を選択</t>
    <phoneticPr fontId="12"/>
  </si>
  <si>
    <t>Eを申請する場合は「○」を選択【A～Dのいずれかを申請しない場合は、黒色表示（申請不可）】</t>
    <rPh sb="39" eb="41">
      <t>シンセイ</t>
    </rPh>
    <rPh sb="41" eb="43">
      <t>フカ</t>
    </rPh>
    <phoneticPr fontId="12"/>
  </si>
  <si>
    <t>利用定員数を入力【AまたはBを申請しない場合は、黒色表示（入力不要）】</t>
    <rPh sb="0" eb="2">
      <t>リヨウ</t>
    </rPh>
    <rPh sb="2" eb="4">
      <t>テイイン</t>
    </rPh>
    <rPh sb="4" eb="5">
      <t>スウ</t>
    </rPh>
    <rPh sb="6" eb="8">
      <t>ニュウリョク</t>
    </rPh>
    <phoneticPr fontId="12"/>
  </si>
  <si>
    <t>福岡県介護DX支援センターが主催するセミナーへの参加を予定している又は、オンデマンド配信動画を視聴すること。</t>
    <rPh sb="0" eb="3">
      <t>フクオカケン</t>
    </rPh>
    <rPh sb="3" eb="5">
      <t>カイゴ</t>
    </rPh>
    <rPh sb="7" eb="9">
      <t>シエン</t>
    </rPh>
    <rPh sb="14" eb="16">
      <t>シュサイ</t>
    </rPh>
    <rPh sb="24" eb="26">
      <t>サンカ</t>
    </rPh>
    <rPh sb="27" eb="29">
      <t>ヨテイ</t>
    </rPh>
    <rPh sb="33" eb="34">
      <t>マタ</t>
    </rPh>
    <rPh sb="42" eb="44">
      <t>ハイシン</t>
    </rPh>
    <rPh sb="44" eb="46">
      <t>ドウガ</t>
    </rPh>
    <rPh sb="47" eb="49">
      <t>シチョウ</t>
    </rPh>
    <phoneticPr fontId="12"/>
  </si>
  <si>
    <t>【本様式の入力方法について】
　「A_基本情報入力シート」に入力された内容が、各シートに反映されます。各様式の色付きセルにデータを入力の上、申請書類を作成してください。
（入力内容に基づき、不要な入力欄は黒色で表示されます。黒色のセルは入力の必要はありません。）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https://aso-education.form.kintoneapp.com/public/dx-mail
　【郵送の提出先】
　〒812-0012　福岡市博多区博多駅中央街8-1　博多郵便局留
　麻生教育サービス株式会社　介護ＤＸ支援事業費補助金事務局　宛</t>
    <rPh sb="1" eb="4">
      <t>ホンヨウシキ</t>
    </rPh>
    <rPh sb="5" eb="7">
      <t>ニュウリョク</t>
    </rPh>
    <rPh sb="7" eb="9">
      <t>ホウホウ</t>
    </rPh>
    <rPh sb="86" eb="88">
      <t>ニュウリョク</t>
    </rPh>
    <rPh sb="88" eb="90">
      <t>ナイヨウ</t>
    </rPh>
    <rPh sb="91" eb="92">
      <t>モト</t>
    </rPh>
    <rPh sb="95" eb="97">
      <t>フヨウ</t>
    </rPh>
    <rPh sb="98" eb="100">
      <t>ニュウリョク</t>
    </rPh>
    <rPh sb="100" eb="101">
      <t>ラン</t>
    </rPh>
    <rPh sb="102" eb="104">
      <t>クロイロ</t>
    </rPh>
    <rPh sb="105" eb="107">
      <t>ヒョウジ</t>
    </rPh>
    <rPh sb="112" eb="114">
      <t>クロイロ</t>
    </rPh>
    <rPh sb="118" eb="120">
      <t>ニュウリョク</t>
    </rPh>
    <rPh sb="121" eb="123">
      <t>ヒツヨウ</t>
    </rPh>
    <phoneticPr fontId="12"/>
  </si>
  <si>
    <t>・導入計画を作成してください。</t>
    <rPh sb="1" eb="3">
      <t>ドウニュウ</t>
    </rPh>
    <rPh sb="3" eb="5">
      <t>ケイカク</t>
    </rPh>
    <rPh sb="6" eb="8">
      <t>サクセイ</t>
    </rPh>
    <phoneticPr fontId="12"/>
  </si>
  <si>
    <t>電算要綱様式第１０６号</t>
    <phoneticPr fontId="12"/>
  </si>
  <si>
    <r>
      <t>　令和７年度介護DX支援事業費補助金交付申請書の作成方法です。
　</t>
    </r>
    <r>
      <rPr>
        <u/>
        <sz val="14"/>
        <color theme="1"/>
        <rFont val="ＭＳ Ｐゴシック"/>
        <family val="3"/>
        <charset val="128"/>
        <scheme val="minor"/>
      </rPr>
      <t>本様式にご入力いただく前に、</t>
    </r>
    <r>
      <rPr>
        <b/>
        <u/>
        <sz val="14"/>
        <color theme="1"/>
        <rFont val="ＭＳ Ｐゴシック"/>
        <family val="3"/>
        <charset val="128"/>
        <scheme val="minor"/>
      </rPr>
      <t>「補助対象経費算出シート」を用いて補助対象額を算出</t>
    </r>
    <r>
      <rPr>
        <u/>
        <sz val="14"/>
        <color theme="1"/>
        <rFont val="ＭＳ Ｐゴシック"/>
        <family val="3"/>
        <charset val="128"/>
        <scheme val="minor"/>
      </rPr>
      <t xml:space="preserve">していただき、その結果を本様式にご入力ください。
</t>
    </r>
    <r>
      <rPr>
        <sz val="14"/>
        <color theme="1"/>
        <rFont val="ＭＳ Ｐゴシック"/>
        <family val="3"/>
        <charset val="128"/>
        <scheme val="minor"/>
      </rPr>
      <t>　</t>
    </r>
    <r>
      <rPr>
        <u/>
        <sz val="14"/>
        <color theme="1"/>
        <rFont val="ＭＳ Ｐゴシック"/>
        <family val="3"/>
        <charset val="128"/>
        <scheme val="minor"/>
      </rPr>
      <t>また、申請に当たっては</t>
    </r>
    <r>
      <rPr>
        <b/>
        <u/>
        <sz val="14"/>
        <color theme="1"/>
        <rFont val="ＭＳ Ｐゴシック"/>
        <family val="3"/>
        <charset val="128"/>
        <scheme val="minor"/>
      </rPr>
      <t>「令和７年度福岡県介護ＤＸ支援事業費補助金実施要領」を熟読の上、ご申請ください</t>
    </r>
    <r>
      <rPr>
        <u/>
        <sz val="14"/>
        <color theme="1"/>
        <rFont val="ＭＳ Ｐゴシック"/>
        <family val="3"/>
        <charset val="128"/>
        <scheme val="minor"/>
      </rPr>
      <t>。</t>
    </r>
    <rPh sb="1" eb="3">
      <t>レイワ</t>
    </rPh>
    <rPh sb="4" eb="6">
      <t>ネンド</t>
    </rPh>
    <rPh sb="6" eb="8">
      <t>カイゴ</t>
    </rPh>
    <rPh sb="10" eb="12">
      <t>シエン</t>
    </rPh>
    <rPh sb="12" eb="15">
      <t>ジギョウヒ</t>
    </rPh>
    <rPh sb="15" eb="18">
      <t>ホジョキン</t>
    </rPh>
    <rPh sb="18" eb="20">
      <t>コウフ</t>
    </rPh>
    <rPh sb="20" eb="23">
      <t>シンセイショ</t>
    </rPh>
    <rPh sb="24" eb="26">
      <t>サクセイ</t>
    </rPh>
    <rPh sb="26" eb="28">
      <t>ホウホウ</t>
    </rPh>
    <rPh sb="33" eb="34">
      <t>ホン</t>
    </rPh>
    <rPh sb="34" eb="36">
      <t>ヨウシキ</t>
    </rPh>
    <rPh sb="38" eb="40">
      <t>ニュウリョク</t>
    </rPh>
    <rPh sb="44" eb="45">
      <t>マエ</t>
    </rPh>
    <rPh sb="48" eb="50">
      <t>ホジョ</t>
    </rPh>
    <rPh sb="50" eb="52">
      <t>タイショウ</t>
    </rPh>
    <rPh sb="52" eb="54">
      <t>ケイヒ</t>
    </rPh>
    <rPh sb="54" eb="56">
      <t>サンシュツ</t>
    </rPh>
    <rPh sb="61" eb="62">
      <t>モチ</t>
    </rPh>
    <rPh sb="64" eb="66">
      <t>ホジョ</t>
    </rPh>
    <rPh sb="66" eb="68">
      <t>タイショウ</t>
    </rPh>
    <rPh sb="68" eb="69">
      <t>ガク</t>
    </rPh>
    <rPh sb="70" eb="72">
      <t>サンシュツ</t>
    </rPh>
    <rPh sb="81" eb="83">
      <t>ケッカ</t>
    </rPh>
    <rPh sb="84" eb="85">
      <t>ホン</t>
    </rPh>
    <rPh sb="85" eb="87">
      <t>ヨウシキ</t>
    </rPh>
    <rPh sb="89" eb="91">
      <t>ニュウリョク</t>
    </rPh>
    <rPh sb="101" eb="103">
      <t>シンセイ</t>
    </rPh>
    <rPh sb="104" eb="105">
      <t>ア</t>
    </rPh>
    <rPh sb="110" eb="112">
      <t>レイワ</t>
    </rPh>
    <rPh sb="113" eb="115">
      <t>ネンド</t>
    </rPh>
    <rPh sb="115" eb="118">
      <t>フクオカケン</t>
    </rPh>
    <rPh sb="118" eb="120">
      <t>カイゴ</t>
    </rPh>
    <rPh sb="122" eb="124">
      <t>シエン</t>
    </rPh>
    <rPh sb="124" eb="126">
      <t>ジギョウ</t>
    </rPh>
    <rPh sb="126" eb="127">
      <t>ヒ</t>
    </rPh>
    <rPh sb="127" eb="130">
      <t>ホジョキン</t>
    </rPh>
    <rPh sb="130" eb="132">
      <t>ジッシ</t>
    </rPh>
    <rPh sb="132" eb="134">
      <t>ヨウリョウ</t>
    </rPh>
    <rPh sb="136" eb="138">
      <t>ジュクドク</t>
    </rPh>
    <rPh sb="139" eb="140">
      <t>ウエ</t>
    </rPh>
    <rPh sb="142" eb="144">
      <t>シンセイ</t>
    </rPh>
    <phoneticPr fontId="24"/>
  </si>
  <si>
    <t>ノーリフティングケアとは、介護職員の負担軽減のために行うのみならず、利用者の二次障害予防及び自立支援につなげていくことで、更なる介護職員の負担軽減へとつながっていき好循環を備えることを目的としています。今後ノーリフティングケアを推進していき、職場内での普及に努めていきますか。</t>
    <rPh sb="13" eb="15">
      <t>カイゴ</t>
    </rPh>
    <rPh sb="15" eb="17">
      <t>ショクイン</t>
    </rPh>
    <rPh sb="18" eb="20">
      <t>フタン</t>
    </rPh>
    <rPh sb="20" eb="22">
      <t>ケイゲン</t>
    </rPh>
    <rPh sb="26" eb="27">
      <t>オコナ</t>
    </rPh>
    <rPh sb="34" eb="37">
      <t>リヨウシャ</t>
    </rPh>
    <rPh sb="38" eb="40">
      <t>ニジ</t>
    </rPh>
    <rPh sb="40" eb="42">
      <t>ショウガイ</t>
    </rPh>
    <rPh sb="42" eb="44">
      <t>ヨボウ</t>
    </rPh>
    <rPh sb="44" eb="45">
      <t>オヨ</t>
    </rPh>
    <rPh sb="46" eb="48">
      <t>ジリツ</t>
    </rPh>
    <rPh sb="48" eb="50">
      <t>シエン</t>
    </rPh>
    <rPh sb="61" eb="62">
      <t>サラ</t>
    </rPh>
    <rPh sb="64" eb="66">
      <t>カイゴ</t>
    </rPh>
    <rPh sb="66" eb="68">
      <t>ショクイン</t>
    </rPh>
    <rPh sb="69" eb="71">
      <t>フタン</t>
    </rPh>
    <rPh sb="71" eb="73">
      <t>ケイゲン</t>
    </rPh>
    <rPh sb="82" eb="85">
      <t>コウジュンカン</t>
    </rPh>
    <rPh sb="86" eb="87">
      <t>ソナ</t>
    </rPh>
    <rPh sb="92" eb="94">
      <t>モクテキ</t>
    </rPh>
    <rPh sb="101" eb="103">
      <t>コンゴ</t>
    </rPh>
    <rPh sb="114" eb="116">
      <t>スイシン</t>
    </rPh>
    <rPh sb="121" eb="124">
      <t>ショクバナイ</t>
    </rPh>
    <rPh sb="126" eb="128">
      <t>フキュウ</t>
    </rPh>
    <rPh sb="129" eb="130">
      <t>ツト</t>
    </rPh>
    <phoneticPr fontId="12"/>
  </si>
  <si>
    <t>補助対象経費算出シート（郵送での提出は不要）</t>
    <rPh sb="0" eb="2">
      <t>ホジョ</t>
    </rPh>
    <rPh sb="2" eb="4">
      <t>タイショウ</t>
    </rPh>
    <rPh sb="4" eb="6">
      <t>ケイヒ</t>
    </rPh>
    <rPh sb="6" eb="8">
      <t>サンシュツ</t>
    </rPh>
    <rPh sb="12" eb="14">
      <t>ユウソウ</t>
    </rPh>
    <rPh sb="16" eb="18">
      <t>テイシュツ</t>
    </rPh>
    <rPh sb="19" eb="21">
      <t>フヨウ</t>
    </rPh>
    <phoneticPr fontId="12"/>
  </si>
  <si>
    <t>別紙様式（２）</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</si>
</sst>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411]ggge&quot;年&quot;m&quot;月&quot;d&quot;日&quot;;@"/>
    <numFmt numFmtId="177" formatCode="#,###&quot;円&quot;"/>
    <numFmt numFmtId="178" formatCode="#,##0&quot;円&quot;"/>
    <numFmt numFmtId="179" formatCode="#&quot;人&quot;"/>
    <numFmt numFmtId="180" formatCode="[&lt;=999]000;[&lt;=9999]000\-00;000\-0000"/>
    <numFmt numFmtId="181" formatCode="#,##0&quot;円&quot;_);[Red]\(&quot;¥&quot;#,##0\)"/>
    <numFmt numFmtId="182" formatCode="#,##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1"/>
      <name val="ＭＳ 明朝"/>
      <family val="1"/>
      <charset val="128"/>
    </font>
    <font>
      <sz val="12"/>
      <name val="ＭＳ 明朝"/>
      <family val="1"/>
      <charset val="128"/>
    </font>
    <font>
      <sz val="18"/>
      <name val="ＭＳ 明朝"/>
      <family val="1"/>
      <charset val="128"/>
    </font>
    <font>
      <sz val="16"/>
      <name val="ＭＳ 明朝"/>
      <family val="1"/>
      <charset val="128"/>
    </font>
    <font>
      <sz val="8"/>
      <name val="ＭＳ 明朝"/>
      <family val="1"/>
      <charset val="128"/>
    </font>
    <font>
      <sz val="9"/>
      <name val="ＭＳ 明朝"/>
      <family val="1"/>
      <charset val="128"/>
    </font>
    <font>
      <sz val="11"/>
      <name val="ＪＳＰ"/>
      <family val="3"/>
      <charset val="128"/>
    </font>
    <font>
      <sz val="10"/>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b/>
      <sz val="14"/>
      <name val="ＭＳ Ｐゴシック"/>
      <family val="3"/>
      <charset val="128"/>
    </font>
    <font>
      <u/>
      <sz val="11"/>
      <color indexed="12"/>
      <name val="ＭＳ Ｐゴシック"/>
      <family val="3"/>
      <charset val="128"/>
    </font>
    <font>
      <sz val="10"/>
      <name val="Times New Roman"/>
      <family val="1"/>
    </font>
    <font>
      <b/>
      <sz val="14"/>
      <color theme="1"/>
      <name val="ＭＳ Ｐゴシック"/>
      <family val="3"/>
      <charset val="128"/>
      <scheme val="minor"/>
    </font>
    <font>
      <sz val="16"/>
      <color theme="1"/>
      <name val="HGP創英角ｺﾞｼｯｸUB"/>
      <family val="3"/>
      <charset val="128"/>
    </font>
    <font>
      <sz val="11"/>
      <color theme="1"/>
      <name val="ＭＳ Ｐゴシック"/>
      <family val="3"/>
      <charset val="128"/>
      <scheme val="minor"/>
    </font>
    <font>
      <b/>
      <u/>
      <sz val="11"/>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b/>
      <sz val="14"/>
      <color theme="1"/>
      <name val="ＭＳ Ｐゴシック"/>
      <family val="3"/>
      <charset val="128"/>
    </font>
    <font>
      <b/>
      <sz val="14"/>
      <color rgb="FFFF0000"/>
      <name val="ＭＳ Ｐゴシック"/>
      <family val="3"/>
      <charset val="128"/>
    </font>
    <font>
      <u/>
      <sz val="12"/>
      <name val="ＭＳ 明朝"/>
      <family val="1"/>
      <charset val="128"/>
    </font>
    <font>
      <u/>
      <sz val="10"/>
      <name val="ＭＳ 明朝"/>
      <family val="1"/>
      <charset val="128"/>
    </font>
    <font>
      <sz val="14"/>
      <name val="UD デジタル 教科書体 NP-R"/>
      <family val="1"/>
      <charset val="128"/>
    </font>
    <font>
      <sz val="24"/>
      <name val="UD デジタル 教科書体 NP-R"/>
      <family val="1"/>
      <charset val="128"/>
    </font>
    <font>
      <b/>
      <sz val="10"/>
      <color indexed="81"/>
      <name val="BIZ UDPゴシック"/>
      <family val="3"/>
      <charset val="128"/>
    </font>
    <font>
      <b/>
      <sz val="12"/>
      <name val="ＭＳ 明朝"/>
      <family val="1"/>
      <charset val="128"/>
    </font>
    <font>
      <b/>
      <sz val="9"/>
      <name val="Times New Roman"/>
      <family val="1"/>
    </font>
    <font>
      <b/>
      <sz val="9"/>
      <name val="ＭＳ 明朝"/>
      <family val="1"/>
      <charset val="128"/>
    </font>
    <font>
      <b/>
      <sz val="11"/>
      <name val="ＭＳ 明朝"/>
      <family val="1"/>
      <charset val="128"/>
    </font>
    <font>
      <sz val="12"/>
      <name val="Times New Roman"/>
      <family val="1"/>
    </font>
    <font>
      <b/>
      <sz val="12"/>
      <name val="ＭＳ Ｐゴシック"/>
      <family val="3"/>
      <charset val="128"/>
    </font>
    <font>
      <sz val="9"/>
      <name val="Times New Roman"/>
      <family val="1"/>
    </font>
    <font>
      <u/>
      <sz val="9"/>
      <name val="ＭＳ 明朝"/>
      <family val="1"/>
      <charset val="128"/>
    </font>
    <font>
      <sz val="11"/>
      <name val="UD デジタル 教科書体 NP-R"/>
      <family val="1"/>
      <charset val="128"/>
    </font>
    <font>
      <b/>
      <strike/>
      <sz val="12"/>
      <name val="ＭＳ Ｐゴシック"/>
      <family val="3"/>
      <charset val="128"/>
    </font>
    <font>
      <sz val="14"/>
      <color rgb="FFFF0000"/>
      <name val="ＭＳ 明朝"/>
      <family val="1"/>
      <charset val="128"/>
    </font>
    <font>
      <sz val="10"/>
      <color rgb="FF000000"/>
      <name val="Times New Roman"/>
      <family val="1"/>
    </font>
    <font>
      <sz val="11"/>
      <color rgb="FFFF0000"/>
      <name val="ＭＳ Ｐゴシック"/>
      <family val="3"/>
      <charset val="128"/>
    </font>
    <font>
      <u/>
      <sz val="11"/>
      <color theme="1"/>
      <name val="ＭＳ Ｐゴシック"/>
      <family val="3"/>
      <charset val="128"/>
    </font>
    <font>
      <sz val="11"/>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14"/>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4"/>
      <name val="ＭＳ Ｐゴシック"/>
      <family val="3"/>
      <charset val="128"/>
      <scheme val="major"/>
    </font>
    <font>
      <sz val="9"/>
      <name val="ＭＳ Ｐゴシック"/>
      <family val="3"/>
      <charset val="128"/>
      <scheme val="minor"/>
    </font>
    <font>
      <sz val="14"/>
      <name val="ＭＳ Ｐゴシック"/>
      <family val="3"/>
      <charset val="128"/>
      <scheme val="minor"/>
    </font>
    <font>
      <sz val="11"/>
      <color theme="0"/>
      <name val="ＭＳ 明朝"/>
      <family val="1"/>
      <charset val="128"/>
    </font>
    <font>
      <sz val="9"/>
      <color indexed="81"/>
      <name val="ＭＳ Ｐゴシック"/>
      <family val="3"/>
      <charset val="128"/>
    </font>
    <font>
      <u/>
      <sz val="11"/>
      <name val="ＭＳ Ｐゴシック"/>
      <family val="3"/>
      <charset val="128"/>
    </font>
    <font>
      <sz val="12"/>
      <name val="UD デジタル 教科書体 NP-R"/>
      <family val="1"/>
      <charset val="128"/>
    </font>
    <font>
      <sz val="13"/>
      <name val="UD デジタル 教科書体 NP-R"/>
      <family val="1"/>
      <charset val="128"/>
    </font>
    <font>
      <u/>
      <sz val="14"/>
      <color theme="1"/>
      <name val="ＭＳ Ｐゴシック"/>
      <family val="3"/>
      <charset val="128"/>
      <scheme val="minor"/>
    </font>
    <font>
      <b/>
      <u/>
      <sz val="14"/>
      <color theme="1"/>
      <name val="ＭＳ Ｐゴシック"/>
      <family val="3"/>
      <charset val="128"/>
      <scheme val="minor"/>
    </font>
    <font>
      <sz val="12"/>
      <name val="ＭＳ Ｐゴシック"/>
      <family val="3"/>
      <charset val="128"/>
    </font>
    <font>
      <sz val="9"/>
      <color indexed="81"/>
      <name val="BIZ UDPゴシック"/>
      <family val="3"/>
      <charset val="128"/>
    </font>
    <font>
      <sz val="10"/>
      <color indexed="81"/>
      <name val="BIZ UDPゴシック"/>
      <family val="3"/>
      <charset val="128"/>
    </font>
    <font>
      <b/>
      <sz val="9"/>
      <color indexed="81"/>
      <name val="BIZ UDPゴシック"/>
      <family val="3"/>
      <charset val="128"/>
    </font>
  </fonts>
  <fills count="11">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1" tint="0.499984740745262"/>
        <bgColor indexed="64"/>
      </patternFill>
    </fill>
    <fill>
      <patternFill patternType="solid">
        <fgColor rgb="FFFFC000"/>
        <bgColor indexed="64"/>
      </patternFill>
    </fill>
    <fill>
      <patternFill patternType="solid">
        <fgColor theme="1"/>
        <bgColor indexed="64"/>
      </patternFill>
    </fill>
  </fills>
  <borders count="164">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dotted">
        <color indexed="8"/>
      </bottom>
      <diagonal/>
    </border>
    <border>
      <left/>
      <right/>
      <top style="thin">
        <color indexed="8"/>
      </top>
      <bottom style="thin">
        <color indexed="8"/>
      </bottom>
      <diagonal/>
    </border>
    <border>
      <left style="dotted">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rgb="FFFF0000"/>
      </right>
      <top style="thin">
        <color indexed="64"/>
      </top>
      <bottom/>
      <diagonal/>
    </border>
    <border>
      <left style="thin">
        <color rgb="FFFF0000"/>
      </left>
      <right style="thin">
        <color rgb="FFFF0000"/>
      </right>
      <top style="thin">
        <color indexed="64"/>
      </top>
      <bottom/>
      <diagonal/>
    </border>
    <border>
      <left style="thin">
        <color rgb="FFFF0000"/>
      </left>
      <right/>
      <top style="thin">
        <color indexed="64"/>
      </top>
      <bottom/>
      <diagonal/>
    </border>
    <border>
      <left style="thin">
        <color indexed="64"/>
      </left>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top/>
      <bottom style="thin">
        <color indexed="8"/>
      </bottom>
      <diagonal/>
    </border>
    <border>
      <left/>
      <right/>
      <top style="thin">
        <color indexed="8"/>
      </top>
      <bottom style="dotted">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thin">
        <color auto="1"/>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auto="1"/>
      </left>
      <right style="medium">
        <color auto="1"/>
      </right>
      <top style="medium">
        <color auto="1"/>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right/>
      <top style="thin">
        <color theme="1"/>
      </top>
      <bottom style="thin">
        <color theme="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indexed="64"/>
      </right>
      <top style="medium">
        <color auto="1"/>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s>
  <cellStyleXfs count="19">
    <xf numFmtId="0" fontId="0" fillId="0" borderId="0"/>
    <xf numFmtId="0" fontId="13" fillId="0" borderId="0"/>
    <xf numFmtId="38" fontId="13" fillId="0" borderId="0" applyFont="0" applyFill="0" applyBorder="0" applyAlignment="0" applyProtection="0"/>
    <xf numFmtId="0" fontId="11" fillId="0" borderId="0"/>
    <xf numFmtId="0" fontId="11" fillId="0" borderId="0">
      <alignment vertical="center"/>
    </xf>
    <xf numFmtId="1" fontId="14" fillId="0" borderId="0"/>
    <xf numFmtId="0" fontId="10" fillId="0" borderId="0">
      <alignment vertical="center"/>
    </xf>
    <xf numFmtId="0" fontId="9" fillId="0" borderId="0">
      <alignment vertical="center"/>
    </xf>
    <xf numFmtId="0" fontId="11" fillId="0" borderId="0">
      <alignment vertical="center"/>
    </xf>
    <xf numFmtId="0" fontId="40" fillId="0" borderId="0" applyNumberFormat="0" applyFill="0" applyBorder="0" applyAlignment="0" applyProtection="0">
      <alignment vertical="top"/>
      <protection locked="0"/>
    </xf>
    <xf numFmtId="0" fontId="8" fillId="0" borderId="0">
      <alignment vertical="center"/>
    </xf>
    <xf numFmtId="0" fontId="11" fillId="0" borderId="0">
      <alignment vertical="center"/>
    </xf>
    <xf numFmtId="38" fontId="11" fillId="0" borderId="0" applyFont="0" applyFill="0" applyBorder="0" applyAlignment="0" applyProtection="0">
      <alignment vertical="center"/>
    </xf>
    <xf numFmtId="0" fontId="7" fillId="0" borderId="0">
      <alignment vertical="center"/>
    </xf>
    <xf numFmtId="0" fontId="69" fillId="0" borderId="0"/>
    <xf numFmtId="0" fontId="5" fillId="0" borderId="0">
      <alignment vertical="center"/>
    </xf>
    <xf numFmtId="0" fontId="11" fillId="0" borderId="0">
      <alignment vertical="center"/>
    </xf>
    <xf numFmtId="0" fontId="4" fillId="0" borderId="0">
      <alignment vertical="center"/>
    </xf>
    <xf numFmtId="0" fontId="3" fillId="0" borderId="0">
      <alignment vertical="center"/>
    </xf>
  </cellStyleXfs>
  <cellXfs count="840">
    <xf numFmtId="0" fontId="0" fillId="0" borderId="0" xfId="0"/>
    <xf numFmtId="0" fontId="15" fillId="0" borderId="0" xfId="0" applyFont="1"/>
    <xf numFmtId="0" fontId="22" fillId="0" borderId="0" xfId="0" applyFont="1"/>
    <xf numFmtId="0" fontId="11" fillId="0" borderId="0" xfId="11">
      <alignment vertical="center"/>
    </xf>
    <xf numFmtId="0" fontId="47" fillId="0" borderId="0" xfId="11" applyFont="1">
      <alignment vertical="center"/>
    </xf>
    <xf numFmtId="0" fontId="49" fillId="5" borderId="46" xfId="11" applyFont="1" applyFill="1" applyBorder="1" applyAlignment="1">
      <alignment horizontal="center" vertical="center" wrapText="1"/>
    </xf>
    <xf numFmtId="0" fontId="49" fillId="5" borderId="47" xfId="11" applyFont="1" applyFill="1" applyBorder="1" applyAlignment="1">
      <alignment horizontal="center" vertical="center" wrapText="1"/>
    </xf>
    <xf numFmtId="0" fontId="49" fillId="5" borderId="47" xfId="11" applyFont="1" applyFill="1" applyBorder="1" applyAlignment="1">
      <alignment horizontal="center" vertical="center"/>
    </xf>
    <xf numFmtId="0" fontId="11" fillId="0" borderId="0" xfId="11" applyAlignment="1">
      <alignment horizontal="center" vertical="center"/>
    </xf>
    <xf numFmtId="0" fontId="11" fillId="0" borderId="47" xfId="11" applyBorder="1" applyAlignment="1">
      <alignment horizontal="center" vertical="center" wrapText="1"/>
    </xf>
    <xf numFmtId="0" fontId="11" fillId="0" borderId="47" xfId="11" applyBorder="1" applyAlignment="1">
      <alignment horizontal="left" vertical="center"/>
    </xf>
    <xf numFmtId="0" fontId="50" fillId="0" borderId="47" xfId="11" applyFont="1" applyBorder="1" applyAlignment="1">
      <alignment horizontal="center" vertical="center" wrapText="1"/>
    </xf>
    <xf numFmtId="0" fontId="27" fillId="0" borderId="46" xfId="11" applyFont="1" applyBorder="1" applyAlignment="1">
      <alignment vertical="center" wrapText="1"/>
    </xf>
    <xf numFmtId="0" fontId="27" fillId="0" borderId="47" xfId="11" applyFont="1" applyBorder="1" applyAlignment="1">
      <alignment vertical="center" wrapText="1"/>
    </xf>
    <xf numFmtId="0" fontId="51" fillId="6" borderId="46" xfId="11" applyFont="1" applyFill="1" applyBorder="1" applyAlignment="1">
      <alignment horizontal="center" vertical="center" wrapText="1"/>
    </xf>
    <xf numFmtId="0" fontId="11" fillId="0" borderId="0" xfId="11" applyAlignment="1">
      <alignment vertical="top" wrapText="1"/>
    </xf>
    <xf numFmtId="0" fontId="11" fillId="0" borderId="0" xfId="11" applyAlignment="1">
      <alignment vertical="top"/>
    </xf>
    <xf numFmtId="0" fontId="0" fillId="0" borderId="47" xfId="11" applyFont="1" applyBorder="1" applyAlignment="1">
      <alignment vertical="center" wrapText="1"/>
    </xf>
    <xf numFmtId="0" fontId="0" fillId="0" borderId="10"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0" xfId="0" applyAlignment="1">
      <alignment vertical="center"/>
    </xf>
    <xf numFmtId="0" fontId="14" fillId="2" borderId="42" xfId="8" applyFont="1" applyFill="1" applyBorder="1" applyAlignment="1" applyProtection="1">
      <alignment horizontal="center" vertical="center"/>
      <protection locked="0"/>
    </xf>
    <xf numFmtId="0" fontId="14" fillId="2" borderId="44" xfId="8" applyFont="1" applyFill="1" applyBorder="1" applyAlignment="1" applyProtection="1">
      <alignment horizontal="center" vertical="center"/>
      <protection locked="0"/>
    </xf>
    <xf numFmtId="0" fontId="26" fillId="7" borderId="0" xfId="0" applyFont="1" applyFill="1" applyAlignment="1">
      <alignment vertical="center"/>
    </xf>
    <xf numFmtId="0" fontId="27" fillId="7" borderId="0" xfId="0" applyFont="1" applyFill="1" applyAlignment="1">
      <alignment vertical="center"/>
    </xf>
    <xf numFmtId="0" fontId="0" fillId="7" borderId="0" xfId="0" applyFill="1"/>
    <xf numFmtId="0" fontId="28" fillId="7" borderId="0" xfId="0" applyFont="1" applyFill="1" applyAlignment="1">
      <alignment vertical="center"/>
    </xf>
    <xf numFmtId="0" fontId="42"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center" vertical="center"/>
    </xf>
    <xf numFmtId="0" fontId="25" fillId="7" borderId="0" xfId="6" applyFont="1" applyFill="1">
      <alignment vertical="center"/>
    </xf>
    <xf numFmtId="0" fontId="23" fillId="7" borderId="0" xfId="6" applyFont="1" applyFill="1">
      <alignment vertical="center"/>
    </xf>
    <xf numFmtId="0" fontId="25" fillId="7" borderId="0" xfId="6" applyFont="1" applyFill="1" applyAlignment="1">
      <alignment vertical="center" wrapText="1"/>
    </xf>
    <xf numFmtId="0" fontId="25" fillId="7" borderId="0" xfId="6" applyFont="1" applyFill="1" applyAlignment="1">
      <alignment horizontal="center" vertical="center" wrapText="1"/>
    </xf>
    <xf numFmtId="0" fontId="25" fillId="7" borderId="0" xfId="6" quotePrefix="1" applyFont="1" applyFill="1" applyAlignment="1">
      <alignment horizontal="center" vertical="center" wrapText="1"/>
    </xf>
    <xf numFmtId="0" fontId="25" fillId="7" borderId="0" xfId="6" applyFont="1" applyFill="1" applyAlignment="1">
      <alignment vertical="center"/>
    </xf>
    <xf numFmtId="0" fontId="25" fillId="7" borderId="0" xfId="6" applyFont="1" applyFill="1" applyAlignment="1">
      <alignment horizontal="right" vertical="center" wrapText="1"/>
    </xf>
    <xf numFmtId="0" fontId="25" fillId="7" borderId="0" xfId="6" quotePrefix="1" applyFont="1" applyFill="1" applyAlignment="1">
      <alignment horizontal="center" vertical="center"/>
    </xf>
    <xf numFmtId="0" fontId="16" fillId="7" borderId="0" xfId="8" applyFont="1" applyFill="1" applyAlignment="1" applyProtection="1">
      <alignment horizontal="left" vertical="top" wrapText="1"/>
    </xf>
    <xf numFmtId="0" fontId="16" fillId="7" borderId="0" xfId="8" applyFont="1" applyFill="1" applyBorder="1" applyAlignment="1" applyProtection="1">
      <alignment horizontal="center" vertical="center" wrapText="1"/>
    </xf>
    <xf numFmtId="0" fontId="38" fillId="0" borderId="0" xfId="8" applyFont="1" applyBorder="1" applyAlignment="1" applyProtection="1">
      <alignment horizontal="right"/>
    </xf>
    <xf numFmtId="0" fontId="37" fillId="7" borderId="0" xfId="8" applyFont="1" applyFill="1" applyBorder="1" applyAlignment="1" applyProtection="1">
      <alignment horizontal="right" vertical="center"/>
    </xf>
    <xf numFmtId="0" fontId="37" fillId="7" borderId="0" xfId="8" applyFont="1" applyFill="1" applyBorder="1" applyAlignment="1" applyProtection="1">
      <alignment horizontal="right"/>
    </xf>
    <xf numFmtId="0" fontId="37" fillId="0" borderId="0" xfId="8" applyFont="1" applyBorder="1" applyAlignment="1" applyProtection="1">
      <alignment horizontal="center"/>
    </xf>
    <xf numFmtId="0" fontId="37" fillId="7" borderId="21" xfId="8" applyFont="1" applyFill="1" applyBorder="1" applyAlignment="1" applyProtection="1">
      <alignment horizontal="right" vertical="top"/>
    </xf>
    <xf numFmtId="0" fontId="16" fillId="7" borderId="24" xfId="8" applyFont="1" applyFill="1" applyBorder="1" applyAlignment="1" applyProtection="1">
      <alignment horizontal="left" vertical="top"/>
    </xf>
    <xf numFmtId="0" fontId="16" fillId="0" borderId="0" xfId="8" applyFont="1" applyAlignment="1" applyProtection="1">
      <alignment horizontal="left" vertical="top" wrapText="1"/>
    </xf>
    <xf numFmtId="0" fontId="16" fillId="0" borderId="0" xfId="8" applyFont="1" applyAlignment="1" applyProtection="1">
      <alignment horizontal="center" vertical="top" wrapText="1"/>
    </xf>
    <xf numFmtId="0" fontId="38" fillId="7" borderId="0" xfId="8" applyFont="1" applyFill="1" applyBorder="1" applyAlignment="1" applyProtection="1">
      <alignment vertical="center" wrapText="1"/>
    </xf>
    <xf numFmtId="0" fontId="13" fillId="7" borderId="0" xfId="8" applyFont="1" applyFill="1" applyProtection="1">
      <alignment vertical="center"/>
    </xf>
    <xf numFmtId="0" fontId="11" fillId="7" borderId="0" xfId="8" applyFont="1" applyFill="1" applyProtection="1">
      <alignment vertical="center"/>
    </xf>
    <xf numFmtId="0" fontId="20" fillId="7" borderId="0" xfId="8" applyFont="1" applyFill="1" applyBorder="1" applyAlignment="1" applyProtection="1">
      <alignment horizontal="left" vertical="top" wrapText="1"/>
    </xf>
    <xf numFmtId="0" fontId="11" fillId="0" borderId="0" xfId="8" applyFont="1" applyProtection="1">
      <alignment vertical="center"/>
    </xf>
    <xf numFmtId="0" fontId="11" fillId="7" borderId="0" xfId="8" applyFont="1" applyFill="1" applyBorder="1" applyProtection="1">
      <alignment vertical="center"/>
    </xf>
    <xf numFmtId="0" fontId="64" fillId="0" borderId="15" xfId="8" applyFont="1" applyBorder="1" applyAlignment="1" applyProtection="1">
      <alignment horizontal="left"/>
    </xf>
    <xf numFmtId="0" fontId="11" fillId="7" borderId="16" xfId="8" applyFont="1" applyFill="1" applyBorder="1" applyAlignment="1" applyProtection="1"/>
    <xf numFmtId="0" fontId="11" fillId="0" borderId="0" xfId="8" applyFont="1" applyAlignment="1" applyProtection="1"/>
    <xf numFmtId="0" fontId="64" fillId="7" borderId="18" xfId="8" applyFont="1" applyFill="1" applyBorder="1" applyAlignment="1" applyProtection="1">
      <alignment horizontal="left" vertical="top"/>
    </xf>
    <xf numFmtId="0" fontId="11" fillId="7" borderId="0" xfId="8" applyFont="1" applyFill="1" applyAlignment="1" applyProtection="1">
      <alignment vertical="center"/>
    </xf>
    <xf numFmtId="0" fontId="11" fillId="0" borderId="0" xfId="8" applyFont="1" applyBorder="1" applyProtection="1">
      <alignment vertical="center"/>
    </xf>
    <xf numFmtId="0" fontId="64" fillId="7" borderId="18" xfId="8" applyFont="1" applyFill="1" applyBorder="1" applyAlignment="1" applyProtection="1">
      <alignment horizontal="left"/>
    </xf>
    <xf numFmtId="0" fontId="11" fillId="7" borderId="0" xfId="8" applyFont="1" applyFill="1" applyAlignment="1" applyProtection="1"/>
    <xf numFmtId="0" fontId="64" fillId="7" borderId="20" xfId="8" applyFont="1" applyFill="1" applyBorder="1" applyAlignment="1" applyProtection="1">
      <alignment horizontal="left" vertical="top"/>
    </xf>
    <xf numFmtId="0" fontId="11" fillId="7" borderId="21" xfId="8" applyFont="1" applyFill="1" applyBorder="1" applyAlignment="1" applyProtection="1">
      <alignment vertical="center"/>
    </xf>
    <xf numFmtId="0" fontId="11" fillId="7" borderId="21" xfId="8" applyFont="1" applyFill="1" applyBorder="1" applyProtection="1">
      <alignment vertical="center"/>
    </xf>
    <xf numFmtId="0" fontId="11" fillId="7" borderId="22" xfId="8" applyFont="1" applyFill="1" applyBorder="1" applyProtection="1">
      <alignment vertical="center"/>
    </xf>
    <xf numFmtId="0" fontId="11" fillId="7" borderId="0" xfId="8" applyFont="1" applyFill="1" applyAlignment="1" applyProtection="1">
      <alignment horizontal="center" vertical="center"/>
    </xf>
    <xf numFmtId="0" fontId="64" fillId="7" borderId="0" xfId="8" applyFont="1" applyFill="1" applyAlignment="1" applyProtection="1">
      <alignment horizontal="left" vertical="top" wrapText="1"/>
    </xf>
    <xf numFmtId="0" fontId="20" fillId="0" borderId="24" xfId="8" applyFont="1" applyBorder="1" applyAlignment="1" applyProtection="1">
      <alignment horizontal="center" vertical="center" wrapText="1"/>
    </xf>
    <xf numFmtId="0" fontId="11" fillId="0" borderId="0" xfId="8" applyFont="1" applyAlignment="1" applyProtection="1">
      <alignment horizontal="justify" vertical="center" wrapText="1"/>
    </xf>
    <xf numFmtId="0" fontId="64" fillId="0" borderId="0" xfId="8" applyFont="1" applyAlignment="1" applyProtection="1">
      <alignment horizontal="justify" vertical="center" wrapText="1"/>
    </xf>
    <xf numFmtId="0" fontId="20" fillId="7" borderId="0" xfId="8" applyFont="1" applyFill="1" applyBorder="1" applyAlignment="1" applyProtection="1">
      <alignment horizontal="distributed" wrapText="1" indent="1"/>
    </xf>
    <xf numFmtId="0" fontId="20" fillId="7" borderId="0" xfId="8" applyFont="1" applyFill="1" applyBorder="1" applyAlignment="1" applyProtection="1">
      <alignment horizontal="justify" vertical="center" wrapText="1"/>
    </xf>
    <xf numFmtId="0" fontId="20" fillId="7" borderId="0" xfId="8" applyFont="1" applyFill="1" applyAlignment="1" applyProtection="1">
      <alignment horizontal="justify" vertical="center" wrapText="1"/>
    </xf>
    <xf numFmtId="0" fontId="27" fillId="7" borderId="0" xfId="0" applyFont="1" applyFill="1" applyAlignment="1">
      <alignment horizontal="left" vertical="center"/>
    </xf>
    <xf numFmtId="0" fontId="0" fillId="7" borderId="0" xfId="0" applyFill="1" applyAlignment="1">
      <alignment horizontal="left"/>
    </xf>
    <xf numFmtId="0" fontId="0" fillId="0" borderId="0" xfId="0" applyAlignment="1">
      <alignment horizontal="left"/>
    </xf>
    <xf numFmtId="49" fontId="39" fillId="7" borderId="35" xfId="8" applyNumberFormat="1" applyFont="1" applyFill="1" applyBorder="1" applyAlignment="1" applyProtection="1">
      <alignment horizontal="left" vertical="center"/>
    </xf>
    <xf numFmtId="0" fontId="16" fillId="7" borderId="85" xfId="8" applyFont="1" applyFill="1" applyBorder="1" applyAlignment="1" applyProtection="1">
      <alignment vertical="top"/>
    </xf>
    <xf numFmtId="0" fontId="16" fillId="7" borderId="86" xfId="8" applyFont="1" applyFill="1" applyBorder="1" applyAlignment="1" applyProtection="1">
      <alignment vertical="top"/>
    </xf>
    <xf numFmtId="0" fontId="15" fillId="7" borderId="28" xfId="8" applyFont="1" applyFill="1" applyBorder="1" applyAlignment="1" applyProtection="1">
      <alignment vertical="center"/>
    </xf>
    <xf numFmtId="0" fontId="15" fillId="7" borderId="29" xfId="8" applyFont="1" applyFill="1" applyBorder="1" applyAlignment="1" applyProtection="1">
      <alignment vertical="center"/>
    </xf>
    <xf numFmtId="0" fontId="14" fillId="2" borderId="41" xfId="8" applyFont="1" applyFill="1" applyBorder="1" applyAlignment="1" applyProtection="1">
      <alignment horizontal="center" vertical="center"/>
      <protection locked="0"/>
    </xf>
    <xf numFmtId="0" fontId="14" fillId="2" borderId="43" xfId="8" applyFont="1" applyFill="1" applyBorder="1" applyAlignment="1" applyProtection="1">
      <alignment horizontal="center" vertical="center"/>
      <protection locked="0"/>
    </xf>
    <xf numFmtId="0" fontId="14" fillId="2" borderId="50" xfId="8" applyFont="1" applyFill="1" applyBorder="1" applyAlignment="1" applyProtection="1">
      <alignment horizontal="center" vertical="center"/>
      <protection locked="0"/>
    </xf>
    <xf numFmtId="0" fontId="25" fillId="7" borderId="0" xfId="6" applyFont="1" applyFill="1" applyAlignment="1">
      <alignment horizontal="distributed" vertical="center"/>
    </xf>
    <xf numFmtId="0" fontId="25" fillId="7" borderId="0" xfId="6" applyFont="1" applyFill="1" applyAlignment="1">
      <alignment horizontal="distributed" vertical="center" wrapText="1"/>
    </xf>
    <xf numFmtId="58" fontId="0" fillId="2" borderId="95" xfId="0" applyNumberFormat="1" applyFill="1" applyBorder="1" applyAlignment="1" applyProtection="1">
      <alignment vertical="center"/>
      <protection locked="0"/>
    </xf>
    <xf numFmtId="0" fontId="37" fillId="7" borderId="16" xfId="8" applyFont="1" applyFill="1" applyBorder="1" applyAlignment="1" applyProtection="1">
      <alignment horizontal="right" vertical="center"/>
    </xf>
    <xf numFmtId="0" fontId="11" fillId="0" borderId="39" xfId="8" applyFont="1" applyBorder="1" applyAlignment="1" applyProtection="1">
      <alignment horizontal="center" vertical="center" wrapText="1"/>
    </xf>
    <xf numFmtId="0" fontId="7" fillId="0" borderId="0" xfId="13">
      <alignment vertical="center"/>
    </xf>
    <xf numFmtId="0" fontId="7" fillId="0" borderId="0" xfId="13" applyFill="1">
      <alignment vertical="center"/>
    </xf>
    <xf numFmtId="0" fontId="7" fillId="0" borderId="0" xfId="13" applyAlignment="1">
      <alignment horizontal="center" vertical="center"/>
    </xf>
    <xf numFmtId="0" fontId="5" fillId="0" borderId="88" xfId="13" applyFont="1" applyBorder="1" applyAlignment="1">
      <alignment horizontal="center" vertical="center"/>
    </xf>
    <xf numFmtId="0" fontId="7" fillId="0" borderId="88" xfId="13" applyFill="1" applyBorder="1">
      <alignment vertical="center"/>
    </xf>
    <xf numFmtId="0" fontId="50" fillId="0" borderId="89" xfId="11" applyFont="1" applyBorder="1" applyAlignment="1">
      <alignment horizontal="center" vertical="center" wrapText="1"/>
    </xf>
    <xf numFmtId="0" fontId="27" fillId="0" borderId="88" xfId="11" applyFont="1" applyBorder="1" applyAlignment="1">
      <alignment vertical="center" wrapText="1"/>
    </xf>
    <xf numFmtId="0" fontId="15" fillId="0" borderId="0" xfId="16" applyFont="1" applyProtection="1">
      <alignment vertical="center"/>
      <protection locked="0"/>
    </xf>
    <xf numFmtId="0" fontId="15" fillId="0" borderId="0" xfId="16" applyFont="1" applyProtection="1">
      <alignment vertical="center"/>
    </xf>
    <xf numFmtId="0" fontId="15" fillId="0" borderId="88" xfId="16" applyFont="1" applyBorder="1" applyAlignment="1" applyProtection="1">
      <alignment horizontal="right" vertical="center"/>
    </xf>
    <xf numFmtId="0" fontId="15" fillId="2" borderId="88" xfId="16" applyFont="1" applyFill="1" applyBorder="1" applyAlignment="1" applyProtection="1">
      <alignment vertical="center"/>
      <protection locked="0"/>
    </xf>
    <xf numFmtId="0" fontId="0" fillId="0" borderId="0" xfId="0" applyNumberFormat="1" applyAlignment="1">
      <alignment horizontal="right" vertical="center"/>
    </xf>
    <xf numFmtId="0" fontId="0" fillId="0" borderId="46" xfId="11" applyFont="1" applyBorder="1" applyAlignment="1">
      <alignment horizontal="left" vertical="center" wrapText="1" indent="1"/>
    </xf>
    <xf numFmtId="0" fontId="27" fillId="0" borderId="46" xfId="11" applyFont="1" applyBorder="1" applyAlignment="1">
      <alignment horizontal="left" vertical="center" wrapText="1" indent="1"/>
    </xf>
    <xf numFmtId="0" fontId="27" fillId="0" borderId="88" xfId="11" applyFont="1" applyBorder="1" applyAlignment="1">
      <alignment horizontal="left" vertical="center" wrapText="1" indent="1"/>
    </xf>
    <xf numFmtId="0" fontId="25" fillId="7" borderId="0" xfId="6" applyFont="1" applyFill="1" applyAlignment="1">
      <alignment horizontal="center" vertical="center"/>
    </xf>
    <xf numFmtId="0" fontId="11" fillId="7" borderId="0" xfId="8" applyFont="1" applyFill="1" applyAlignment="1" applyProtection="1">
      <alignment vertical="center"/>
    </xf>
    <xf numFmtId="0" fontId="37" fillId="0" borderId="12" xfId="8" applyFont="1" applyBorder="1" applyAlignment="1" applyProtection="1">
      <alignment horizontal="left" vertical="center" wrapText="1"/>
    </xf>
    <xf numFmtId="0" fontId="20" fillId="7" borderId="0" xfId="8" applyFont="1" applyFill="1" applyAlignment="1" applyProtection="1">
      <alignment horizontal="justify" vertical="center"/>
    </xf>
    <xf numFmtId="0" fontId="13" fillId="7" borderId="0" xfId="8" applyFont="1" applyFill="1" applyAlignment="1" applyProtection="1">
      <alignment vertical="top"/>
    </xf>
    <xf numFmtId="0" fontId="70" fillId="7" borderId="0" xfId="0" applyFont="1" applyFill="1" applyAlignment="1" applyProtection="1">
      <alignment horizontal="left"/>
    </xf>
    <xf numFmtId="58" fontId="70" fillId="7" borderId="120" xfId="0" applyNumberFormat="1" applyFont="1" applyFill="1" applyBorder="1" applyAlignment="1" applyProtection="1">
      <alignment horizontal="left" vertical="center"/>
    </xf>
    <xf numFmtId="0" fontId="0" fillId="7" borderId="0" xfId="0" applyFill="1" applyAlignment="1" applyProtection="1">
      <alignment vertical="center"/>
    </xf>
    <xf numFmtId="0" fontId="30" fillId="7" borderId="0" xfId="0" applyFont="1" applyFill="1" applyAlignment="1" applyProtection="1">
      <alignment vertical="center"/>
    </xf>
    <xf numFmtId="0" fontId="0" fillId="5" borderId="55" xfId="0" applyFill="1" applyBorder="1" applyAlignment="1" applyProtection="1">
      <alignment horizontal="center" vertical="center"/>
    </xf>
    <xf numFmtId="0" fontId="0" fillId="7" borderId="0" xfId="0" applyFill="1" applyAlignment="1" applyProtection="1">
      <alignment horizontal="right" vertical="center"/>
    </xf>
    <xf numFmtId="0" fontId="0" fillId="7" borderId="0" xfId="0" applyFill="1" applyAlignment="1" applyProtection="1">
      <alignment horizontal="right" vertical="top"/>
    </xf>
    <xf numFmtId="0" fontId="29" fillId="7" borderId="0" xfId="0" applyFont="1" applyFill="1" applyBorder="1" applyAlignment="1" applyProtection="1">
      <alignment horizontal="right" vertical="top"/>
    </xf>
    <xf numFmtId="0" fontId="15" fillId="0" borderId="0" xfId="16" applyFont="1" applyAlignment="1" applyProtection="1">
      <alignment vertical="center"/>
    </xf>
    <xf numFmtId="0" fontId="15" fillId="0" borderId="0" xfId="16" applyFont="1" applyFill="1" applyProtection="1">
      <alignment vertical="center"/>
    </xf>
    <xf numFmtId="0" fontId="15" fillId="0" borderId="0" xfId="16" applyFont="1" applyAlignment="1" applyProtection="1">
      <alignment horizontal="center" vertical="center"/>
    </xf>
    <xf numFmtId="56" fontId="55" fillId="2" borderId="79" xfId="0" applyNumberFormat="1" applyFont="1" applyFill="1" applyBorder="1" applyAlignment="1" applyProtection="1">
      <alignment horizontal="center" vertical="center"/>
      <protection locked="0"/>
    </xf>
    <xf numFmtId="56" fontId="55" fillId="7" borderId="0" xfId="0" applyNumberFormat="1" applyFont="1" applyFill="1" applyBorder="1" applyAlignment="1" applyProtection="1">
      <alignment vertical="center"/>
    </xf>
    <xf numFmtId="0" fontId="55" fillId="0" borderId="0" xfId="0" applyNumberFormat="1" applyFont="1" applyFill="1" applyBorder="1" applyAlignment="1" applyProtection="1">
      <alignment vertical="top" wrapText="1"/>
    </xf>
    <xf numFmtId="56" fontId="55" fillId="7" borderId="0" xfId="0" applyNumberFormat="1" applyFont="1" applyFill="1" applyBorder="1" applyAlignment="1" applyProtection="1">
      <alignment vertical="top" wrapText="1"/>
    </xf>
    <xf numFmtId="56" fontId="55" fillId="7" borderId="0" xfId="0" applyNumberFormat="1" applyFont="1" applyFill="1" applyBorder="1" applyAlignment="1" applyProtection="1">
      <alignment horizontal="left" vertical="center"/>
    </xf>
    <xf numFmtId="176" fontId="37" fillId="7" borderId="17" xfId="8" applyNumberFormat="1" applyFont="1" applyFill="1" applyBorder="1" applyAlignment="1" applyProtection="1">
      <alignment horizontal="center" vertical="center"/>
    </xf>
    <xf numFmtId="0" fontId="14" fillId="0" borderId="54" xfId="8" applyFont="1" applyFill="1" applyBorder="1" applyAlignment="1" applyProtection="1">
      <alignment horizontal="center" vertical="center"/>
    </xf>
    <xf numFmtId="0" fontId="14" fillId="0" borderId="42" xfId="8" applyFont="1" applyFill="1" applyBorder="1" applyAlignment="1" applyProtection="1">
      <alignment horizontal="center" vertical="center"/>
    </xf>
    <xf numFmtId="0" fontId="14" fillId="0" borderId="51" xfId="8" applyFont="1" applyFill="1" applyBorder="1" applyAlignment="1" applyProtection="1">
      <alignment horizontal="center" vertical="center"/>
    </xf>
    <xf numFmtId="0" fontId="14" fillId="0" borderId="44" xfId="8" applyFont="1" applyFill="1" applyBorder="1" applyAlignment="1" applyProtection="1">
      <alignment horizontal="center" vertical="center"/>
    </xf>
    <xf numFmtId="0" fontId="37" fillId="2" borderId="0" xfId="8" applyFont="1" applyFill="1" applyBorder="1" applyAlignment="1" applyProtection="1">
      <alignment vertical="center" wrapText="1"/>
      <protection locked="0"/>
    </xf>
    <xf numFmtId="0" fontId="20" fillId="2" borderId="34" xfId="8" applyFont="1" applyFill="1" applyBorder="1" applyAlignment="1" applyProtection="1">
      <alignment vertical="center" wrapText="1"/>
      <protection locked="0"/>
    </xf>
    <xf numFmtId="0" fontId="37" fillId="2" borderId="34" xfId="8" applyFont="1" applyFill="1" applyBorder="1" applyAlignment="1" applyProtection="1">
      <alignment vertical="center" wrapText="1"/>
      <protection locked="0"/>
    </xf>
    <xf numFmtId="49" fontId="55" fillId="7" borderId="0" xfId="0" applyNumberFormat="1" applyFont="1" applyFill="1" applyBorder="1" applyAlignment="1" applyProtection="1">
      <alignment horizontal="left" vertical="center"/>
    </xf>
    <xf numFmtId="56" fontId="55" fillId="7" borderId="0" xfId="0" applyNumberFormat="1" applyFont="1" applyFill="1" applyBorder="1" applyAlignment="1" applyProtection="1">
      <alignment horizontal="right" vertical="center"/>
    </xf>
    <xf numFmtId="49" fontId="55" fillId="7" borderId="0" xfId="0" applyNumberFormat="1" applyFont="1" applyFill="1" applyAlignment="1" applyProtection="1">
      <alignment vertical="center"/>
    </xf>
    <xf numFmtId="0" fontId="55" fillId="0" borderId="0" xfId="0" applyFont="1" applyAlignment="1" applyProtection="1">
      <alignment vertical="center"/>
    </xf>
    <xf numFmtId="0" fontId="13" fillId="7" borderId="0" xfId="1" applyFont="1" applyFill="1" applyProtection="1">
      <protection locked="0"/>
    </xf>
    <xf numFmtId="0" fontId="33" fillId="7" borderId="0" xfId="1" applyFont="1" applyFill="1" applyAlignment="1" applyProtection="1">
      <alignment vertical="center"/>
      <protection locked="0"/>
    </xf>
    <xf numFmtId="0" fontId="35" fillId="7" borderId="0" xfId="1" applyFont="1" applyFill="1" applyAlignment="1" applyProtection="1">
      <alignment vertical="center"/>
      <protection locked="0"/>
    </xf>
    <xf numFmtId="0" fontId="36" fillId="7" borderId="0" xfId="0" applyFont="1" applyFill="1" applyAlignment="1" applyProtection="1">
      <alignment horizontal="left" vertical="center"/>
      <protection locked="0"/>
    </xf>
    <xf numFmtId="0" fontId="31" fillId="7" borderId="0" xfId="1" applyFont="1" applyFill="1" applyProtection="1">
      <protection locked="0"/>
    </xf>
    <xf numFmtId="0" fontId="31" fillId="0" borderId="0" xfId="1" applyFont="1" applyProtection="1">
      <protection locked="0"/>
    </xf>
    <xf numFmtId="0" fontId="36" fillId="0" borderId="0" xfId="0" applyFont="1" applyAlignment="1" applyProtection="1">
      <alignment horizontal="left" vertical="center"/>
      <protection locked="0"/>
    </xf>
    <xf numFmtId="0" fontId="31" fillId="0" borderId="7" xfId="1" applyFont="1" applyBorder="1" applyAlignment="1" applyProtection="1">
      <alignment vertical="center" wrapText="1"/>
      <protection locked="0"/>
    </xf>
    <xf numFmtId="0" fontId="31" fillId="0" borderId="6" xfId="1" applyFont="1" applyBorder="1" applyAlignment="1" applyProtection="1">
      <alignment vertical="center" wrapText="1"/>
      <protection locked="0"/>
    </xf>
    <xf numFmtId="0" fontId="31" fillId="0" borderId="8" xfId="1" applyFont="1" applyBorder="1" applyAlignment="1" applyProtection="1">
      <alignment vertical="center" wrapText="1"/>
      <protection locked="0"/>
    </xf>
    <xf numFmtId="0" fontId="31" fillId="7" borderId="0" xfId="1" applyFont="1" applyFill="1" applyAlignment="1" applyProtection="1">
      <alignment vertical="top"/>
      <protection locked="0"/>
    </xf>
    <xf numFmtId="0" fontId="13" fillId="0" borderId="0" xfId="1" applyFont="1" applyProtection="1">
      <protection locked="0"/>
    </xf>
    <xf numFmtId="0" fontId="31" fillId="7" borderId="0" xfId="1" applyFont="1" applyFill="1" applyAlignment="1" applyProtection="1">
      <alignment horizontal="left" vertical="center"/>
    </xf>
    <xf numFmtId="0" fontId="13" fillId="7" borderId="0" xfId="1" applyFont="1" applyFill="1" applyProtection="1"/>
    <xf numFmtId="0" fontId="33" fillId="7" borderId="0" xfId="0" applyFont="1" applyFill="1" applyBorder="1" applyAlignment="1" applyProtection="1">
      <alignment vertical="center" wrapText="1"/>
    </xf>
    <xf numFmtId="0" fontId="33" fillId="7" borderId="0" xfId="1" applyFont="1" applyFill="1" applyAlignment="1" applyProtection="1">
      <alignment vertical="center"/>
    </xf>
    <xf numFmtId="0" fontId="35" fillId="7" borderId="0" xfId="1" applyFont="1" applyFill="1" applyAlignment="1" applyProtection="1">
      <alignment vertical="center"/>
    </xf>
    <xf numFmtId="0" fontId="31" fillId="7" borderId="2" xfId="1" applyFont="1" applyFill="1" applyBorder="1" applyAlignment="1" applyProtection="1">
      <alignment vertical="center"/>
    </xf>
    <xf numFmtId="0" fontId="31" fillId="7" borderId="2" xfId="1" applyFont="1" applyFill="1" applyBorder="1" applyAlignment="1" applyProtection="1">
      <alignment vertical="center" shrinkToFit="1"/>
    </xf>
    <xf numFmtId="0" fontId="35" fillId="7" borderId="0" xfId="0" applyFont="1" applyFill="1" applyBorder="1" applyAlignment="1" applyProtection="1">
      <alignment horizontal="left" vertical="center"/>
    </xf>
    <xf numFmtId="0" fontId="31" fillId="7" borderId="0" xfId="1" applyFont="1" applyFill="1" applyBorder="1" applyAlignment="1" applyProtection="1">
      <alignment vertical="center"/>
    </xf>
    <xf numFmtId="0" fontId="31" fillId="7" borderId="0" xfId="1" applyFont="1" applyFill="1" applyProtection="1"/>
    <xf numFmtId="0" fontId="31" fillId="0" borderId="5" xfId="1" applyFont="1" applyBorder="1" applyAlignment="1" applyProtection="1">
      <alignment horizontal="center" vertical="center"/>
    </xf>
    <xf numFmtId="0" fontId="31" fillId="0" borderId="3" xfId="1" applyFont="1" applyBorder="1" applyAlignment="1" applyProtection="1">
      <alignment horizontal="center" vertical="center"/>
    </xf>
    <xf numFmtId="0" fontId="0" fillId="6" borderId="46" xfId="11" applyFont="1" applyFill="1" applyBorder="1" applyAlignment="1">
      <alignment horizontal="center" vertical="center" wrapText="1"/>
    </xf>
    <xf numFmtId="56" fontId="55" fillId="2" borderId="104" xfId="0" applyNumberFormat="1" applyFont="1" applyFill="1" applyBorder="1" applyAlignment="1" applyProtection="1">
      <alignment vertical="center" shrinkToFit="1"/>
      <protection locked="0"/>
    </xf>
    <xf numFmtId="0" fontId="0" fillId="7" borderId="61" xfId="0" applyFill="1" applyBorder="1" applyAlignment="1" applyProtection="1">
      <alignment vertical="center"/>
    </xf>
    <xf numFmtId="0" fontId="0" fillId="7" borderId="84" xfId="0" applyFill="1" applyBorder="1" applyAlignment="1" applyProtection="1">
      <alignment vertical="center"/>
    </xf>
    <xf numFmtId="49" fontId="55" fillId="2" borderId="104" xfId="0" applyNumberFormat="1" applyFont="1" applyFill="1" applyBorder="1" applyAlignment="1" applyProtection="1">
      <alignment horizontal="center" vertical="center"/>
      <protection locked="0"/>
    </xf>
    <xf numFmtId="56" fontId="55" fillId="2" borderId="104" xfId="0" applyNumberFormat="1" applyFont="1" applyFill="1" applyBorder="1" applyAlignment="1" applyProtection="1">
      <alignment horizontal="center" vertical="center"/>
      <protection locked="0"/>
    </xf>
    <xf numFmtId="56" fontId="55" fillId="7" borderId="104" xfId="0" applyNumberFormat="1" applyFont="1" applyFill="1" applyBorder="1" applyAlignment="1" applyProtection="1">
      <alignment vertical="center"/>
    </xf>
    <xf numFmtId="56" fontId="55" fillId="8" borderId="104" xfId="0" applyNumberFormat="1" applyFont="1" applyFill="1" applyBorder="1" applyAlignment="1" applyProtection="1">
      <alignment vertical="top" shrinkToFit="1"/>
      <protection locked="0"/>
    </xf>
    <xf numFmtId="56" fontId="55" fillId="2" borderId="104" xfId="0" applyNumberFormat="1" applyFont="1" applyFill="1" applyBorder="1" applyAlignment="1" applyProtection="1">
      <alignment horizontal="right" vertical="center" wrapText="1"/>
      <protection locked="0"/>
    </xf>
    <xf numFmtId="56" fontId="55" fillId="2" borderId="84" xfId="0" applyNumberFormat="1" applyFont="1" applyFill="1" applyBorder="1" applyAlignment="1" applyProtection="1">
      <alignment horizontal="right" vertical="center" wrapText="1"/>
      <protection locked="0"/>
    </xf>
    <xf numFmtId="56" fontId="55" fillId="2" borderId="104" xfId="0" applyNumberFormat="1" applyFont="1" applyFill="1" applyBorder="1" applyAlignment="1" applyProtection="1">
      <alignment horizontal="right" vertical="center"/>
      <protection locked="0"/>
    </xf>
    <xf numFmtId="56" fontId="55" fillId="2" borderId="84" xfId="0" applyNumberFormat="1" applyFont="1" applyFill="1" applyBorder="1" applyAlignment="1" applyProtection="1">
      <alignment horizontal="right" vertical="center"/>
      <protection locked="0"/>
    </xf>
    <xf numFmtId="0" fontId="72" fillId="7" borderId="0" xfId="18" applyFont="1" applyFill="1">
      <alignment vertical="center"/>
    </xf>
    <xf numFmtId="0" fontId="72" fillId="0" borderId="0" xfId="18" applyFont="1">
      <alignment vertical="center"/>
    </xf>
    <xf numFmtId="0" fontId="74" fillId="7" borderId="0" xfId="18" applyFont="1" applyFill="1" applyAlignment="1">
      <alignment horizontal="center" vertical="center"/>
    </xf>
    <xf numFmtId="0" fontId="76" fillId="7" borderId="0" xfId="18" applyFont="1" applyFill="1" applyAlignment="1">
      <alignment horizontal="left" vertical="center" wrapText="1"/>
    </xf>
    <xf numFmtId="0" fontId="77" fillId="7" borderId="0" xfId="18" applyFont="1" applyFill="1" applyAlignment="1">
      <alignment vertical="center" wrapText="1"/>
    </xf>
    <xf numFmtId="0" fontId="77" fillId="0" borderId="0" xfId="18" applyFont="1">
      <alignment vertical="center"/>
    </xf>
    <xf numFmtId="0" fontId="78" fillId="7" borderId="0" xfId="18" applyFont="1" applyFill="1" applyBorder="1" applyAlignment="1">
      <alignment horizontal="left" vertical="center" wrapText="1"/>
    </xf>
    <xf numFmtId="0" fontId="72" fillId="7" borderId="0" xfId="18" applyFont="1" applyFill="1" applyBorder="1">
      <alignment vertical="center"/>
    </xf>
    <xf numFmtId="0" fontId="79" fillId="7" borderId="0" xfId="18" applyFont="1" applyFill="1" applyBorder="1" applyAlignment="1">
      <alignment horizontal="left" vertical="top" wrapText="1"/>
    </xf>
    <xf numFmtId="0" fontId="76" fillId="7" borderId="0" xfId="18" applyFont="1" applyFill="1" applyAlignment="1">
      <alignment horizontal="left" vertical="center"/>
    </xf>
    <xf numFmtId="0" fontId="80" fillId="7" borderId="118" xfId="18" applyFont="1" applyFill="1" applyBorder="1" applyAlignment="1">
      <alignment horizontal="right" vertical="center"/>
    </xf>
    <xf numFmtId="0" fontId="80" fillId="7" borderId="118" xfId="18" applyFont="1" applyFill="1" applyBorder="1" applyAlignment="1">
      <alignment horizontal="center" vertical="center" wrapText="1"/>
    </xf>
    <xf numFmtId="0" fontId="80" fillId="7" borderId="115" xfId="18" applyFont="1" applyFill="1" applyBorder="1" applyAlignment="1">
      <alignment horizontal="right" vertical="center"/>
    </xf>
    <xf numFmtId="0" fontId="80" fillId="7" borderId="0" xfId="18" applyFont="1" applyFill="1" applyBorder="1" applyAlignment="1">
      <alignment horizontal="right" vertical="center" wrapText="1"/>
    </xf>
    <xf numFmtId="0" fontId="72" fillId="7" borderId="0" xfId="18" applyFont="1" applyFill="1" applyBorder="1" applyAlignment="1">
      <alignment horizontal="left" vertical="top" wrapText="1"/>
    </xf>
    <xf numFmtId="0" fontId="72" fillId="7" borderId="0" xfId="18" applyFont="1" applyFill="1" applyBorder="1" applyAlignment="1">
      <alignment horizontal="left" vertical="top"/>
    </xf>
    <xf numFmtId="0" fontId="76" fillId="7" borderId="0" xfId="18" applyFont="1" applyFill="1" applyAlignment="1">
      <alignment vertical="center"/>
    </xf>
    <xf numFmtId="0" fontId="76" fillId="0" borderId="0" xfId="18" applyFont="1" applyAlignment="1">
      <alignment vertical="center"/>
    </xf>
    <xf numFmtId="0" fontId="80" fillId="7" borderId="0" xfId="18" applyFont="1" applyFill="1" applyAlignment="1">
      <alignment horizontal="left" vertical="center"/>
    </xf>
    <xf numFmtId="0" fontId="80" fillId="7" borderId="0" xfId="18" applyFont="1" applyFill="1" applyBorder="1" applyAlignment="1">
      <alignment horizontal="center" vertical="center" wrapText="1" shrinkToFit="1"/>
    </xf>
    <xf numFmtId="0" fontId="80" fillId="0" borderId="0" xfId="18" applyFont="1" applyAlignment="1">
      <alignment horizontal="left" vertical="center"/>
    </xf>
    <xf numFmtId="0" fontId="80" fillId="7" borderId="0" xfId="18" applyFont="1" applyFill="1" applyBorder="1" applyAlignment="1">
      <alignment horizontal="left" vertical="top" wrapText="1"/>
    </xf>
    <xf numFmtId="0" fontId="72" fillId="0" borderId="0" xfId="18" applyFont="1" applyAlignment="1">
      <alignment horizontal="left" vertical="center"/>
    </xf>
    <xf numFmtId="0" fontId="80" fillId="7" borderId="0" xfId="18" applyFont="1" applyFill="1">
      <alignment vertical="center"/>
    </xf>
    <xf numFmtId="0" fontId="18" fillId="0" borderId="0" xfId="0" applyFont="1" applyAlignment="1">
      <alignment horizontal="center"/>
    </xf>
    <xf numFmtId="0" fontId="15" fillId="0" borderId="0" xfId="0" applyFont="1" applyAlignment="1">
      <alignment horizontal="center" vertical="center" wrapText="1"/>
    </xf>
    <xf numFmtId="0" fontId="15" fillId="0" borderId="0" xfId="0" applyFont="1" applyAlignment="1">
      <alignment horizontal="center" vertical="center"/>
    </xf>
    <xf numFmtId="0" fontId="20" fillId="0" borderId="0" xfId="0" applyFont="1"/>
    <xf numFmtId="0" fontId="27" fillId="2" borderId="125" xfId="0" applyFont="1" applyFill="1" applyBorder="1" applyAlignment="1" applyProtection="1">
      <alignment vertical="center" shrinkToFit="1"/>
      <protection locked="0"/>
    </xf>
    <xf numFmtId="0" fontId="0" fillId="0" borderId="126" xfId="0" applyBorder="1" applyAlignment="1">
      <alignment vertical="center"/>
    </xf>
    <xf numFmtId="0" fontId="0" fillId="0" borderId="127" xfId="0" applyBorder="1" applyAlignment="1">
      <alignment vertical="center"/>
    </xf>
    <xf numFmtId="0" fontId="0" fillId="2" borderId="128" xfId="0" applyFill="1" applyBorder="1" applyAlignment="1" applyProtection="1">
      <alignment vertical="center" shrinkToFit="1"/>
      <protection locked="0"/>
    </xf>
    <xf numFmtId="0" fontId="70" fillId="7" borderId="129" xfId="0" applyFont="1" applyFill="1" applyBorder="1" applyAlignment="1" applyProtection="1">
      <alignment horizontal="left" vertical="center" wrapText="1"/>
    </xf>
    <xf numFmtId="0" fontId="0" fillId="0" borderId="104" xfId="0" applyBorder="1" applyAlignment="1">
      <alignment vertical="center" wrapText="1"/>
    </xf>
    <xf numFmtId="0" fontId="70" fillId="0" borderId="138" xfId="0" applyFont="1" applyBorder="1" applyAlignment="1">
      <alignment horizontal="left" vertical="top" wrapText="1"/>
    </xf>
    <xf numFmtId="0" fontId="70" fillId="0" borderId="136" xfId="0" applyFont="1" applyBorder="1" applyAlignment="1">
      <alignment horizontal="left" vertical="top" wrapText="1"/>
    </xf>
    <xf numFmtId="0" fontId="0" fillId="10" borderId="119" xfId="0" applyFill="1" applyBorder="1" applyAlignment="1">
      <alignment vertical="center"/>
    </xf>
    <xf numFmtId="0" fontId="37" fillId="7" borderId="0" xfId="8" applyFont="1" applyFill="1" applyBorder="1" applyAlignment="1" applyProtection="1">
      <alignment horizontal="distributed" vertical="top" wrapText="1"/>
    </xf>
    <xf numFmtId="0" fontId="15" fillId="0" borderId="88" xfId="0" applyFont="1" applyBorder="1" applyAlignment="1">
      <alignment horizontal="center" vertical="center"/>
    </xf>
    <xf numFmtId="182" fontId="15" fillId="0" borderId="88" xfId="0" applyNumberFormat="1" applyFont="1" applyBorder="1"/>
    <xf numFmtId="0" fontId="15" fillId="0" borderId="88" xfId="0" applyFont="1" applyBorder="1"/>
    <xf numFmtId="0" fontId="2" fillId="0" borderId="88" xfId="13" applyFont="1" applyBorder="1" applyAlignment="1">
      <alignment horizontal="center" vertical="center"/>
    </xf>
    <xf numFmtId="0" fontId="7" fillId="0" borderId="88" xfId="13" applyBorder="1" applyAlignment="1">
      <alignment horizontal="center" vertical="center"/>
    </xf>
    <xf numFmtId="0" fontId="2" fillId="0" borderId="88" xfId="13" applyFont="1" applyFill="1" applyBorder="1">
      <alignment vertical="center"/>
    </xf>
    <xf numFmtId="0" fontId="0" fillId="0" borderId="88" xfId="0" applyBorder="1"/>
    <xf numFmtId="0" fontId="0" fillId="0" borderId="88" xfId="0" applyBorder="1" applyAlignment="1">
      <alignment vertical="center"/>
    </xf>
    <xf numFmtId="0" fontId="0" fillId="0" borderId="88" xfId="0" applyBorder="1" applyAlignment="1">
      <alignment horizontal="center" vertical="center"/>
    </xf>
    <xf numFmtId="0" fontId="0" fillId="0" borderId="89" xfId="0" applyBorder="1" applyAlignment="1">
      <alignment horizontal="center" vertical="center"/>
    </xf>
    <xf numFmtId="0" fontId="5" fillId="0" borderId="104" xfId="13" applyFont="1" applyBorder="1" applyAlignment="1">
      <alignment horizontal="center" vertical="center"/>
    </xf>
    <xf numFmtId="0" fontId="7" fillId="0" borderId="104" xfId="13" applyBorder="1" applyAlignment="1">
      <alignment horizontal="center" vertical="center"/>
    </xf>
    <xf numFmtId="0" fontId="1" fillId="0" borderId="88" xfId="13" applyFont="1" applyBorder="1" applyAlignment="1">
      <alignment horizontal="center" vertical="center"/>
    </xf>
    <xf numFmtId="0" fontId="1" fillId="0" borderId="88" xfId="13" applyFont="1" applyFill="1" applyBorder="1">
      <alignment vertical="center"/>
    </xf>
    <xf numFmtId="0" fontId="1" fillId="0" borderId="104" xfId="13" applyFont="1" applyFill="1" applyBorder="1">
      <alignment vertical="center"/>
    </xf>
    <xf numFmtId="0" fontId="5" fillId="0" borderId="88" xfId="13" applyFont="1" applyFill="1" applyBorder="1">
      <alignment vertical="center"/>
    </xf>
    <xf numFmtId="0" fontId="6" fillId="0" borderId="88" xfId="13" applyFont="1" applyFill="1" applyBorder="1">
      <alignment vertical="center"/>
    </xf>
    <xf numFmtId="0" fontId="1" fillId="0" borderId="88" xfId="13" applyFont="1" applyFill="1" applyBorder="1" applyAlignment="1">
      <alignment horizontal="center" vertical="center"/>
    </xf>
    <xf numFmtId="0" fontId="7" fillId="0" borderId="104" xfId="13" applyBorder="1">
      <alignment vertical="center"/>
    </xf>
    <xf numFmtId="0" fontId="0" fillId="5" borderId="104" xfId="0" applyFill="1" applyBorder="1" applyAlignment="1">
      <alignment horizontal="center" vertical="center"/>
    </xf>
    <xf numFmtId="0" fontId="0" fillId="5" borderId="104" xfId="0" applyFill="1" applyBorder="1" applyAlignment="1">
      <alignment vertical="center"/>
    </xf>
    <xf numFmtId="0" fontId="0" fillId="0" borderId="104" xfId="11" applyFont="1" applyBorder="1" applyAlignment="1">
      <alignment horizontal="left" vertical="center" wrapText="1" indent="1"/>
    </xf>
    <xf numFmtId="0" fontId="50" fillId="0" borderId="139" xfId="11" applyFont="1" applyBorder="1" applyAlignment="1">
      <alignment horizontal="center" vertical="center" wrapText="1"/>
    </xf>
    <xf numFmtId="0" fontId="0" fillId="0" borderId="139" xfId="11" applyFont="1" applyBorder="1" applyAlignment="1">
      <alignment vertical="center" wrapText="1"/>
    </xf>
    <xf numFmtId="0" fontId="0" fillId="6" borderId="104" xfId="11" applyFont="1" applyFill="1" applyBorder="1" applyAlignment="1">
      <alignment horizontal="center" vertical="center" wrapText="1"/>
    </xf>
    <xf numFmtId="0" fontId="27" fillId="0" borderId="104" xfId="11" applyFont="1" applyBorder="1" applyAlignment="1">
      <alignment horizontal="left" vertical="center" wrapText="1" indent="1"/>
    </xf>
    <xf numFmtId="0" fontId="27" fillId="0" borderId="139" xfId="11" applyFont="1" applyBorder="1" applyAlignment="1">
      <alignment vertical="center" wrapText="1"/>
    </xf>
    <xf numFmtId="0" fontId="51" fillId="6" borderId="46" xfId="11" applyFont="1" applyFill="1" applyBorder="1" applyAlignment="1">
      <alignment horizontal="left" vertical="center" wrapText="1"/>
    </xf>
    <xf numFmtId="0" fontId="51" fillId="6" borderId="104" xfId="11" applyFont="1" applyFill="1" applyBorder="1" applyAlignment="1">
      <alignment vertical="center" wrapText="1"/>
    </xf>
    <xf numFmtId="0" fontId="51" fillId="6" borderId="88" xfId="11" applyFont="1" applyFill="1" applyBorder="1" applyAlignment="1">
      <alignment horizontal="left" vertical="center" wrapText="1"/>
    </xf>
    <xf numFmtId="0" fontId="52" fillId="6" borderId="46" xfId="11" applyFont="1" applyFill="1" applyBorder="1" applyAlignment="1">
      <alignment horizontal="left" vertical="center" wrapText="1"/>
    </xf>
    <xf numFmtId="0" fontId="31" fillId="2" borderId="7" xfId="1" applyFont="1" applyFill="1" applyBorder="1" applyAlignment="1" applyProtection="1">
      <alignment horizontal="left" vertical="center" wrapText="1"/>
      <protection locked="0"/>
    </xf>
    <xf numFmtId="0" fontId="31" fillId="2" borderId="6" xfId="1" applyFont="1" applyFill="1" applyBorder="1" applyAlignment="1" applyProtection="1">
      <alignment horizontal="left" vertical="center" wrapText="1"/>
      <protection locked="0"/>
    </xf>
    <xf numFmtId="0" fontId="31" fillId="2" borderId="8" xfId="1" applyFont="1" applyFill="1" applyBorder="1" applyAlignment="1" applyProtection="1">
      <alignment horizontal="left" vertical="center" wrapText="1"/>
      <protection locked="0"/>
    </xf>
    <xf numFmtId="0" fontId="31" fillId="2" borderId="7" xfId="1" applyFont="1" applyFill="1" applyBorder="1" applyAlignment="1" applyProtection="1">
      <alignment horizontal="left" vertical="center"/>
      <protection locked="0"/>
    </xf>
    <xf numFmtId="0" fontId="31" fillId="2" borderId="6" xfId="1" applyFont="1" applyFill="1" applyBorder="1" applyAlignment="1" applyProtection="1">
      <alignment horizontal="left" vertical="center"/>
      <protection locked="0"/>
    </xf>
    <xf numFmtId="0" fontId="31" fillId="2" borderId="8" xfId="1" applyFont="1" applyFill="1" applyBorder="1" applyAlignment="1" applyProtection="1">
      <alignment horizontal="left" vertical="center"/>
      <protection locked="0"/>
    </xf>
    <xf numFmtId="178" fontId="31" fillId="2" borderId="7" xfId="1" applyNumberFormat="1" applyFont="1" applyFill="1" applyBorder="1" applyAlignment="1" applyProtection="1">
      <alignment horizontal="right" vertical="center"/>
      <protection locked="0"/>
    </xf>
    <xf numFmtId="178" fontId="31" fillId="2" borderId="6" xfId="1" applyNumberFormat="1" applyFont="1" applyFill="1" applyBorder="1" applyAlignment="1" applyProtection="1">
      <alignment horizontal="right" vertical="center"/>
      <protection locked="0"/>
    </xf>
    <xf numFmtId="178" fontId="31" fillId="2" borderId="8" xfId="1" applyNumberFormat="1" applyFont="1" applyFill="1" applyBorder="1" applyAlignment="1" applyProtection="1">
      <alignment horizontal="right" vertical="center"/>
      <protection locked="0"/>
    </xf>
    <xf numFmtId="0" fontId="0" fillId="2" borderId="105" xfId="0" applyFill="1" applyBorder="1" applyAlignment="1" applyProtection="1">
      <alignment horizontal="right" vertical="center"/>
      <protection locked="0"/>
    </xf>
    <xf numFmtId="0" fontId="0" fillId="10" borderId="145" xfId="0" applyFill="1" applyBorder="1" applyAlignment="1" applyProtection="1">
      <alignment horizontal="right" vertical="center"/>
      <protection locked="0"/>
    </xf>
    <xf numFmtId="0" fontId="27" fillId="0" borderId="146" xfId="0" applyFont="1" applyBorder="1" applyAlignment="1">
      <alignment horizontal="left" vertical="center"/>
    </xf>
    <xf numFmtId="0" fontId="27" fillId="0" borderId="147" xfId="0" applyFont="1" applyBorder="1" applyAlignment="1">
      <alignment vertical="center"/>
    </xf>
    <xf numFmtId="0" fontId="27" fillId="2" borderId="148" xfId="0" applyFont="1" applyFill="1" applyBorder="1" applyAlignment="1" applyProtection="1">
      <alignment vertical="center" shrinkToFit="1"/>
      <protection locked="0"/>
    </xf>
    <xf numFmtId="0" fontId="27" fillId="0" borderId="124" xfId="0" applyFont="1" applyFill="1" applyBorder="1" applyAlignment="1">
      <alignment vertical="center" shrinkToFit="1"/>
    </xf>
    <xf numFmtId="0" fontId="27" fillId="0" borderId="149" xfId="0" applyFont="1" applyBorder="1" applyAlignment="1">
      <alignment horizontal="left" vertical="center"/>
    </xf>
    <xf numFmtId="0" fontId="27" fillId="2" borderId="145" xfId="0" applyFont="1" applyFill="1" applyBorder="1" applyAlignment="1" applyProtection="1">
      <alignment vertical="center" shrinkToFit="1"/>
      <protection locked="0"/>
    </xf>
    <xf numFmtId="0" fontId="27" fillId="10" borderId="150" xfId="0" applyFont="1" applyFill="1" applyBorder="1" applyAlignment="1">
      <alignment vertical="center"/>
    </xf>
    <xf numFmtId="0" fontId="27" fillId="0" borderId="150" xfId="0" applyFont="1" applyBorder="1" applyAlignment="1">
      <alignment vertical="center"/>
    </xf>
    <xf numFmtId="0" fontId="27" fillId="0" borderId="151" xfId="0" applyFont="1" applyBorder="1" applyAlignment="1">
      <alignment horizontal="left" vertical="center" wrapText="1"/>
    </xf>
    <xf numFmtId="0" fontId="0" fillId="0" borderId="150" xfId="0" applyBorder="1" applyAlignment="1">
      <alignment horizontal="left" vertical="center"/>
    </xf>
    <xf numFmtId="0" fontId="0" fillId="0" borderId="152" xfId="0" applyBorder="1" applyAlignment="1">
      <alignment horizontal="left" vertical="center"/>
    </xf>
    <xf numFmtId="0" fontId="70" fillId="0" borderId="154" xfId="0" applyFont="1" applyFill="1" applyBorder="1" applyAlignment="1" applyProtection="1">
      <alignment horizontal="left" vertical="center" wrapText="1" shrinkToFit="1"/>
    </xf>
    <xf numFmtId="0" fontId="27" fillId="10" borderId="156" xfId="0" applyFont="1" applyFill="1" applyBorder="1" applyAlignment="1" applyProtection="1">
      <alignment vertical="center" shrinkToFit="1"/>
      <protection locked="0"/>
    </xf>
    <xf numFmtId="0" fontId="27" fillId="2" borderId="156" xfId="0" applyFont="1" applyFill="1" applyBorder="1" applyAlignment="1" applyProtection="1">
      <alignment vertical="center" shrinkToFit="1"/>
      <protection locked="0"/>
    </xf>
    <xf numFmtId="0" fontId="27" fillId="7" borderId="156" xfId="0" applyFont="1" applyFill="1" applyBorder="1" applyAlignment="1" applyProtection="1">
      <alignment vertical="center" shrinkToFit="1"/>
    </xf>
    <xf numFmtId="0" fontId="27" fillId="2" borderId="156" xfId="0" applyFont="1" applyFill="1" applyBorder="1" applyAlignment="1" applyProtection="1">
      <alignment vertical="center"/>
      <protection locked="0"/>
    </xf>
    <xf numFmtId="0" fontId="27" fillId="0" borderId="152" xfId="0" applyFont="1" applyBorder="1" applyAlignment="1">
      <alignment vertical="center"/>
    </xf>
    <xf numFmtId="0" fontId="27" fillId="2" borderId="145" xfId="0" applyFont="1" applyFill="1" applyBorder="1" applyAlignment="1" applyProtection="1">
      <alignment vertical="center"/>
      <protection locked="0"/>
    </xf>
    <xf numFmtId="0" fontId="27" fillId="4" borderId="156" xfId="0" applyFont="1" applyFill="1" applyBorder="1" applyAlignment="1" applyProtection="1">
      <alignment vertical="center"/>
      <protection locked="0"/>
    </xf>
    <xf numFmtId="49" fontId="27" fillId="2" borderId="145" xfId="0" applyNumberFormat="1" applyFont="1" applyFill="1" applyBorder="1" applyAlignment="1" applyProtection="1">
      <alignment horizontal="right" vertical="center"/>
      <protection locked="0"/>
    </xf>
    <xf numFmtId="0" fontId="70" fillId="0" borderId="115" xfId="0" applyFont="1" applyFill="1" applyBorder="1" applyAlignment="1" applyProtection="1">
      <alignment horizontal="left" vertical="center" wrapText="1" shrinkToFit="1"/>
    </xf>
    <xf numFmtId="0" fontId="27" fillId="2" borderId="148" xfId="0" applyFont="1" applyFill="1" applyBorder="1" applyAlignment="1" applyProtection="1">
      <alignment horizontal="center" vertical="center" shrinkToFit="1"/>
      <protection locked="0"/>
    </xf>
    <xf numFmtId="0" fontId="27" fillId="2" borderId="156" xfId="0" applyFont="1" applyFill="1" applyBorder="1" applyAlignment="1" applyProtection="1">
      <alignment horizontal="center" vertical="center" shrinkToFit="1"/>
      <protection locked="0"/>
    </xf>
    <xf numFmtId="0" fontId="27" fillId="10" borderId="156" xfId="0" applyFont="1" applyFill="1" applyBorder="1" applyAlignment="1" applyProtection="1">
      <alignment horizontal="center" vertical="center" shrinkToFit="1"/>
      <protection locked="0"/>
    </xf>
    <xf numFmtId="0" fontId="27" fillId="10" borderId="156" xfId="0" applyFont="1" applyFill="1" applyBorder="1" applyAlignment="1" applyProtection="1">
      <alignment horizontal="center" vertical="center" wrapText="1" shrinkToFit="1"/>
      <protection locked="0"/>
    </xf>
    <xf numFmtId="0" fontId="26" fillId="7" borderId="0" xfId="0" applyFont="1" applyFill="1" applyAlignment="1" applyProtection="1">
      <alignment vertical="center"/>
    </xf>
    <xf numFmtId="0" fontId="27" fillId="7" borderId="0" xfId="0" applyFont="1" applyFill="1" applyAlignment="1" applyProtection="1">
      <alignment vertical="center"/>
    </xf>
    <xf numFmtId="0" fontId="27" fillId="7" borderId="0" xfId="0" applyFont="1" applyFill="1" applyAlignment="1" applyProtection="1">
      <alignment horizontal="left" vertical="center"/>
    </xf>
    <xf numFmtId="0" fontId="0" fillId="7" borderId="0" xfId="0" applyFill="1" applyProtection="1"/>
    <xf numFmtId="0" fontId="28" fillId="7" borderId="0" xfId="0" applyFont="1" applyFill="1" applyAlignment="1" applyProtection="1">
      <alignment vertical="center"/>
    </xf>
    <xf numFmtId="0" fontId="0" fillId="0" borderId="151" xfId="0" applyBorder="1" applyAlignment="1" applyProtection="1">
      <alignment vertical="center"/>
    </xf>
    <xf numFmtId="0" fontId="0" fillId="0" borderId="0" xfId="0" applyAlignment="1" applyProtection="1">
      <alignment horizontal="left" vertical="center"/>
    </xf>
    <xf numFmtId="0" fontId="0" fillId="0" borderId="0" xfId="0" applyProtection="1"/>
    <xf numFmtId="0" fontId="0" fillId="0" borderId="162" xfId="0" applyBorder="1" applyAlignment="1" applyProtection="1">
      <alignment vertical="center"/>
    </xf>
    <xf numFmtId="0" fontId="27" fillId="10" borderId="150" xfId="0" applyFont="1" applyFill="1" applyBorder="1" applyAlignment="1" applyProtection="1">
      <alignment horizontal="left" vertical="center" wrapText="1"/>
    </xf>
    <xf numFmtId="0" fontId="27" fillId="10" borderId="162" xfId="0" applyFont="1" applyFill="1" applyBorder="1" applyAlignment="1" applyProtection="1">
      <alignment horizontal="left" vertical="center"/>
    </xf>
    <xf numFmtId="0" fontId="27" fillId="10" borderId="154" xfId="0" applyFont="1" applyFill="1" applyBorder="1" applyAlignment="1" applyProtection="1">
      <alignment horizontal="left" vertical="center" shrinkToFit="1"/>
    </xf>
    <xf numFmtId="0" fontId="27" fillId="10" borderId="154" xfId="0" applyFont="1" applyFill="1" applyBorder="1" applyAlignment="1" applyProtection="1">
      <alignment horizontal="left" vertical="center"/>
    </xf>
    <xf numFmtId="0" fontId="0" fillId="0" borderId="0" xfId="0" applyAlignment="1" applyProtection="1">
      <alignment horizontal="left"/>
    </xf>
    <xf numFmtId="0" fontId="0" fillId="0" borderId="112" xfId="0" applyBorder="1" applyProtection="1"/>
    <xf numFmtId="0" fontId="88" fillId="0" borderId="0" xfId="0" applyFont="1" applyProtection="1"/>
    <xf numFmtId="0" fontId="0" fillId="0" borderId="110" xfId="0" applyBorder="1" applyProtection="1"/>
    <xf numFmtId="0" fontId="0" fillId="0" borderId="110" xfId="0" applyBorder="1" applyAlignment="1" applyProtection="1">
      <alignment horizontal="left"/>
    </xf>
    <xf numFmtId="0" fontId="0" fillId="0" borderId="0" xfId="0" applyBorder="1" applyAlignment="1" applyProtection="1">
      <alignment horizontal="left"/>
    </xf>
    <xf numFmtId="0" fontId="0" fillId="0" borderId="108" xfId="0" applyBorder="1" applyAlignment="1" applyProtection="1">
      <alignment horizontal="left"/>
    </xf>
    <xf numFmtId="0" fontId="0" fillId="0" borderId="91" xfId="0" applyBorder="1" applyAlignment="1" applyProtection="1"/>
    <xf numFmtId="0" fontId="0" fillId="0" borderId="150" xfId="0" applyBorder="1" applyAlignment="1" applyProtection="1">
      <alignment horizontal="left" vertical="center"/>
    </xf>
    <xf numFmtId="0" fontId="0" fillId="0" borderId="123" xfId="0" applyBorder="1" applyProtection="1"/>
    <xf numFmtId="0" fontId="0" fillId="0" borderId="150" xfId="0" applyBorder="1" applyAlignment="1" applyProtection="1">
      <alignment horizontal="left" vertical="center" wrapText="1"/>
    </xf>
    <xf numFmtId="0" fontId="0" fillId="0" borderId="154" xfId="0" applyBorder="1" applyAlignment="1" applyProtection="1">
      <alignment horizontal="left" vertical="center"/>
    </xf>
    <xf numFmtId="0" fontId="0" fillId="0" borderId="159" xfId="0" applyBorder="1" applyAlignment="1" applyProtection="1">
      <alignment horizontal="left"/>
    </xf>
    <xf numFmtId="0" fontId="0" fillId="10" borderId="91" xfId="0" applyFill="1" applyBorder="1" applyProtection="1"/>
    <xf numFmtId="0" fontId="0" fillId="10" borderId="150" xfId="0" applyFill="1" applyBorder="1" applyAlignment="1" applyProtection="1">
      <alignment horizontal="left" vertical="center"/>
    </xf>
    <xf numFmtId="0" fontId="0" fillId="10" borderId="123" xfId="0" applyFill="1" applyBorder="1" applyProtection="1"/>
    <xf numFmtId="0" fontId="0" fillId="10" borderId="150" xfId="0" applyFill="1" applyBorder="1" applyAlignment="1" applyProtection="1">
      <alignment horizontal="left" vertical="center" wrapText="1"/>
    </xf>
    <xf numFmtId="179" fontId="0" fillId="10" borderId="156" xfId="0" applyNumberFormat="1" applyFill="1" applyBorder="1" applyAlignment="1" applyProtection="1">
      <alignment horizontal="right" vertical="center"/>
      <protection locked="0"/>
    </xf>
    <xf numFmtId="0" fontId="0" fillId="2" borderId="156" xfId="0" applyFill="1" applyBorder="1" applyAlignment="1" applyProtection="1">
      <alignment horizontal="center" vertical="center"/>
      <protection locked="0"/>
    </xf>
    <xf numFmtId="0" fontId="0" fillId="10" borderId="156" xfId="0" applyFill="1" applyBorder="1" applyAlignment="1" applyProtection="1">
      <alignment horizontal="center" vertical="center"/>
      <protection locked="0"/>
    </xf>
    <xf numFmtId="0" fontId="0" fillId="10" borderId="145" xfId="0" applyFill="1" applyBorder="1" applyAlignment="1" applyProtection="1">
      <alignment horizontal="center" vertical="center"/>
      <protection locked="0"/>
    </xf>
    <xf numFmtId="0" fontId="8" fillId="2" borderId="59" xfId="10" applyFill="1" applyBorder="1" applyAlignment="1" applyProtection="1">
      <alignment horizontal="center" vertical="center"/>
      <protection locked="0"/>
    </xf>
    <xf numFmtId="0" fontId="8" fillId="2" borderId="104" xfId="10" applyFill="1" applyBorder="1" applyAlignment="1" applyProtection="1">
      <alignment horizontal="center" vertical="center"/>
      <protection locked="0"/>
    </xf>
    <xf numFmtId="0" fontId="8" fillId="10" borderId="104" xfId="10" applyFill="1" applyBorder="1" applyAlignment="1" applyProtection="1">
      <alignment horizontal="center" vertical="center"/>
      <protection locked="0"/>
    </xf>
    <xf numFmtId="0" fontId="29" fillId="10" borderId="59" xfId="10" applyFont="1" applyFill="1" applyBorder="1" applyAlignment="1" applyProtection="1">
      <alignment horizontal="center" vertical="center"/>
      <protection locked="0"/>
    </xf>
    <xf numFmtId="0" fontId="29" fillId="2" borderId="88" xfId="10" applyFont="1" applyFill="1" applyBorder="1" applyAlignment="1" applyProtection="1">
      <alignment horizontal="center" vertical="center"/>
      <protection locked="0"/>
    </xf>
    <xf numFmtId="0" fontId="16" fillId="7" borderId="0" xfId="0" applyFont="1" applyFill="1" applyProtection="1"/>
    <xf numFmtId="0" fontId="15" fillId="7" borderId="0" xfId="0" applyFont="1" applyFill="1" applyProtection="1"/>
    <xf numFmtId="0" fontId="17" fillId="7" borderId="0" xfId="0" applyFont="1" applyFill="1" applyAlignment="1" applyProtection="1">
      <alignment vertical="center"/>
    </xf>
    <xf numFmtId="0" fontId="18" fillId="7" borderId="0" xfId="0" applyFont="1" applyFill="1" applyAlignment="1" applyProtection="1">
      <alignment horizontal="center"/>
    </xf>
    <xf numFmtId="0" fontId="18" fillId="7" borderId="0" xfId="0" applyFont="1" applyFill="1" applyAlignment="1" applyProtection="1">
      <alignment horizontal="center" vertical="center"/>
    </xf>
    <xf numFmtId="0" fontId="16" fillId="7" borderId="0" xfId="0" applyFont="1" applyFill="1" applyAlignment="1" applyProtection="1">
      <alignment horizontal="right"/>
    </xf>
    <xf numFmtId="0" fontId="18" fillId="7" borderId="0" xfId="0" applyFont="1" applyFill="1" applyBorder="1" applyAlignment="1" applyProtection="1">
      <alignment horizontal="center" vertical="center"/>
    </xf>
    <xf numFmtId="0" fontId="15" fillId="7" borderId="0" xfId="0" applyFont="1" applyFill="1" applyAlignment="1" applyProtection="1">
      <alignment horizontal="center" vertical="center" wrapText="1"/>
    </xf>
    <xf numFmtId="0" fontId="15" fillId="7" borderId="0" xfId="0" applyFont="1" applyFill="1" applyAlignment="1" applyProtection="1">
      <alignment horizontal="center" vertical="center"/>
    </xf>
    <xf numFmtId="0" fontId="15" fillId="0" borderId="0" xfId="0" applyFont="1" applyProtection="1"/>
    <xf numFmtId="0" fontId="15" fillId="0" borderId="0" xfId="0" applyFont="1" applyAlignment="1" applyProtection="1">
      <alignment horizontal="center"/>
    </xf>
    <xf numFmtId="0" fontId="20" fillId="7" borderId="0" xfId="0" applyFont="1" applyFill="1" applyProtection="1"/>
    <xf numFmtId="38" fontId="15" fillId="0" borderId="0" xfId="0" applyNumberFormat="1" applyFont="1" applyProtection="1"/>
    <xf numFmtId="0" fontId="15" fillId="7" borderId="0" xfId="4" applyFont="1" applyFill="1" applyAlignment="1" applyProtection="1">
      <alignment vertical="center"/>
    </xf>
    <xf numFmtId="0" fontId="16" fillId="7" borderId="0" xfId="4" applyFont="1" applyFill="1" applyAlignment="1" applyProtection="1">
      <alignment vertical="center"/>
    </xf>
    <xf numFmtId="0" fontId="17" fillId="7" borderId="0" xfId="4" applyFont="1" applyFill="1" applyAlignment="1" applyProtection="1">
      <alignment horizontal="center" vertical="center"/>
    </xf>
    <xf numFmtId="0" fontId="21" fillId="7" borderId="0" xfId="4" applyFont="1" applyFill="1" applyAlignment="1" applyProtection="1">
      <alignment vertical="center"/>
    </xf>
    <xf numFmtId="0" fontId="15" fillId="0" borderId="0" xfId="4" applyFont="1" applyAlignment="1" applyProtection="1">
      <alignment vertical="center"/>
    </xf>
    <xf numFmtId="0" fontId="55" fillId="7" borderId="0" xfId="0" applyFont="1" applyFill="1" applyAlignment="1" applyProtection="1">
      <alignment horizontal="left" vertical="center"/>
    </xf>
    <xf numFmtId="0" fontId="55" fillId="7" borderId="0" xfId="0" applyFont="1" applyFill="1" applyAlignment="1" applyProtection="1">
      <alignment vertical="center"/>
    </xf>
    <xf numFmtId="0" fontId="55" fillId="7" borderId="0" xfId="0" applyFont="1" applyFill="1" applyAlignment="1" applyProtection="1">
      <alignment horizontal="center" vertical="center"/>
    </xf>
    <xf numFmtId="0" fontId="55" fillId="7" borderId="0" xfId="0" applyFont="1" applyFill="1" applyBorder="1" applyAlignment="1" applyProtection="1">
      <alignment horizontal="center"/>
    </xf>
    <xf numFmtId="0" fontId="55" fillId="7" borderId="0" xfId="0" applyFont="1" applyFill="1" applyBorder="1" applyAlignment="1" applyProtection="1">
      <alignment horizontal="center" vertical="center" shrinkToFit="1"/>
    </xf>
    <xf numFmtId="49" fontId="55" fillId="7" borderId="0" xfId="0" quotePrefix="1" applyNumberFormat="1" applyFont="1" applyFill="1" applyBorder="1" applyAlignment="1" applyProtection="1">
      <alignment horizontal="center" vertical="center"/>
    </xf>
    <xf numFmtId="56" fontId="55" fillId="7" borderId="93" xfId="0" applyNumberFormat="1" applyFont="1" applyFill="1" applyBorder="1" applyAlignment="1" applyProtection="1">
      <alignment vertical="center"/>
    </xf>
    <xf numFmtId="56" fontId="55" fillId="0" borderId="0" xfId="0" applyNumberFormat="1" applyFont="1" applyFill="1" applyBorder="1" applyAlignment="1" applyProtection="1">
      <alignment vertical="center"/>
    </xf>
    <xf numFmtId="0" fontId="56" fillId="7" borderId="0" xfId="0" applyFont="1" applyFill="1" applyAlignment="1" applyProtection="1">
      <alignment vertical="center"/>
    </xf>
    <xf numFmtId="56" fontId="55" fillId="7" borderId="104" xfId="0" applyNumberFormat="1" applyFont="1" applyFill="1" applyBorder="1" applyAlignment="1" applyProtection="1">
      <alignment vertical="center" shrinkToFit="1"/>
    </xf>
    <xf numFmtId="56" fontId="55" fillId="8" borderId="110" xfId="0" applyNumberFormat="1" applyFont="1" applyFill="1" applyBorder="1" applyAlignment="1" applyProtection="1">
      <alignment vertical="top" shrinkToFit="1"/>
    </xf>
    <xf numFmtId="56" fontId="55" fillId="7" borderId="104" xfId="0" applyNumberFormat="1" applyFont="1" applyFill="1" applyBorder="1" applyAlignment="1" applyProtection="1">
      <alignment vertical="center" wrapText="1"/>
    </xf>
    <xf numFmtId="56" fontId="55" fillId="7" borderId="79" xfId="0" applyNumberFormat="1" applyFont="1" applyFill="1" applyBorder="1" applyAlignment="1" applyProtection="1">
      <alignment vertical="center" shrinkToFit="1"/>
    </xf>
    <xf numFmtId="56" fontId="55" fillId="7" borderId="79" xfId="0" applyNumberFormat="1" applyFont="1" applyFill="1" applyBorder="1" applyAlignment="1" applyProtection="1">
      <alignment vertical="center"/>
    </xf>
    <xf numFmtId="56" fontId="66" fillId="7" borderId="110" xfId="0" applyNumberFormat="1" applyFont="1" applyFill="1" applyBorder="1" applyAlignment="1" applyProtection="1">
      <alignment vertical="center" wrapText="1"/>
    </xf>
    <xf numFmtId="56" fontId="66" fillId="7" borderId="0" xfId="0" applyNumberFormat="1" applyFont="1" applyFill="1" applyBorder="1" applyAlignment="1" applyProtection="1">
      <alignment vertical="center" wrapText="1"/>
    </xf>
    <xf numFmtId="0" fontId="55" fillId="7" borderId="104" xfId="0" applyFont="1" applyFill="1" applyBorder="1" applyAlignment="1" applyProtection="1">
      <alignment vertical="center"/>
    </xf>
    <xf numFmtId="0" fontId="55" fillId="0" borderId="104" xfId="0" applyFont="1" applyBorder="1" applyAlignment="1" applyProtection="1">
      <alignment vertical="center"/>
    </xf>
    <xf numFmtId="56" fontId="55" fillId="7" borderId="104" xfId="0" applyNumberFormat="1" applyFont="1" applyFill="1" applyBorder="1" applyAlignment="1" applyProtection="1">
      <alignment horizontal="center" vertical="center"/>
    </xf>
    <xf numFmtId="49" fontId="55" fillId="7" borderId="104" xfId="0" applyNumberFormat="1" applyFont="1" applyFill="1" applyBorder="1" applyAlignment="1" applyProtection="1">
      <alignment horizontal="center" vertical="center"/>
    </xf>
    <xf numFmtId="56" fontId="55" fillId="0" borderId="110" xfId="0" applyNumberFormat="1" applyFont="1" applyFill="1" applyBorder="1" applyAlignment="1" applyProtection="1">
      <alignment vertical="center"/>
    </xf>
    <xf numFmtId="56" fontId="55" fillId="7" borderId="110" xfId="0" applyNumberFormat="1" applyFont="1" applyFill="1" applyBorder="1" applyAlignment="1" applyProtection="1">
      <alignment vertical="center"/>
    </xf>
    <xf numFmtId="0" fontId="55" fillId="8" borderId="104" xfId="0" applyNumberFormat="1" applyFont="1" applyFill="1" applyBorder="1" applyAlignment="1" applyProtection="1">
      <alignment vertical="center" shrinkToFit="1"/>
    </xf>
    <xf numFmtId="0" fontId="84" fillId="7" borderId="0" xfId="0" applyNumberFormat="1" applyFont="1" applyFill="1" applyBorder="1" applyAlignment="1" applyProtection="1">
      <alignment horizontal="left" vertical="center" wrapText="1"/>
    </xf>
    <xf numFmtId="56" fontId="85" fillId="7" borderId="0" xfId="0" applyNumberFormat="1" applyFont="1" applyFill="1" applyBorder="1" applyAlignment="1" applyProtection="1">
      <alignment horizontal="left" vertical="center"/>
    </xf>
    <xf numFmtId="56" fontId="55" fillId="3" borderId="104" xfId="0" applyNumberFormat="1" applyFont="1" applyFill="1" applyBorder="1" applyAlignment="1" applyProtection="1">
      <alignment horizontal="center" vertical="center"/>
    </xf>
    <xf numFmtId="56" fontId="55" fillId="3" borderId="104" xfId="0" applyNumberFormat="1" applyFont="1" applyFill="1" applyBorder="1" applyAlignment="1" applyProtection="1">
      <alignment horizontal="center" vertical="center" wrapText="1"/>
    </xf>
    <xf numFmtId="56" fontId="55" fillId="0" borderId="104" xfId="0" applyNumberFormat="1" applyFont="1" applyBorder="1" applyAlignment="1" applyProtection="1">
      <alignment vertical="center"/>
    </xf>
    <xf numFmtId="56" fontId="55" fillId="0" borderId="0" xfId="0" applyNumberFormat="1" applyFont="1" applyBorder="1" applyAlignment="1" applyProtection="1">
      <alignment vertical="center"/>
    </xf>
    <xf numFmtId="0" fontId="16" fillId="10" borderId="8" xfId="0" applyFont="1" applyFill="1" applyBorder="1" applyAlignment="1" applyProtection="1">
      <alignment vertical="center" shrinkToFit="1"/>
      <protection locked="0"/>
    </xf>
    <xf numFmtId="0" fontId="16" fillId="10" borderId="78" xfId="0" applyFont="1" applyFill="1" applyBorder="1" applyAlignment="1" applyProtection="1">
      <alignment vertical="center" shrinkToFit="1"/>
      <protection locked="0"/>
    </xf>
    <xf numFmtId="0" fontId="16" fillId="10" borderId="4" xfId="0" applyFont="1" applyFill="1" applyBorder="1" applyAlignment="1" applyProtection="1">
      <alignment vertical="center" shrinkToFit="1"/>
      <protection locked="0"/>
    </xf>
    <xf numFmtId="0" fontId="16" fillId="10" borderId="82" xfId="0" applyFont="1" applyFill="1" applyBorder="1" applyAlignment="1" applyProtection="1">
      <alignment vertical="center" shrinkToFit="1"/>
      <protection locked="0"/>
    </xf>
    <xf numFmtId="0" fontId="16" fillId="10" borderId="84" xfId="0" applyFont="1" applyFill="1" applyBorder="1" applyAlignment="1" applyProtection="1">
      <alignment vertical="center" wrapText="1"/>
      <protection locked="0"/>
    </xf>
    <xf numFmtId="3" fontId="16" fillId="10" borderId="84" xfId="0" quotePrefix="1" applyNumberFormat="1" applyFont="1" applyFill="1" applyBorder="1" applyAlignment="1" applyProtection="1">
      <alignment horizontal="center" vertical="center"/>
      <protection locked="0"/>
    </xf>
    <xf numFmtId="0" fontId="27" fillId="10" borderId="145" xfId="0" applyFont="1" applyFill="1" applyBorder="1" applyAlignment="1" applyProtection="1">
      <alignment horizontal="center" vertical="center" shrinkToFit="1"/>
      <protection locked="0"/>
    </xf>
    <xf numFmtId="0" fontId="8" fillId="2" borderId="150" xfId="10" applyFill="1" applyBorder="1" applyAlignment="1" applyProtection="1">
      <alignment horizontal="center" vertical="center"/>
      <protection locked="0"/>
    </xf>
    <xf numFmtId="0" fontId="16" fillId="7" borderId="60" xfId="0" applyFont="1" applyFill="1" applyBorder="1" applyAlignment="1" applyProtection="1">
      <alignment horizontal="center" vertical="center" wrapText="1"/>
    </xf>
    <xf numFmtId="0" fontId="15" fillId="7" borderId="60" xfId="0" applyFont="1" applyFill="1" applyBorder="1" applyAlignment="1" applyProtection="1">
      <alignment horizontal="center" vertical="center" wrapText="1"/>
    </xf>
    <xf numFmtId="0" fontId="19" fillId="7" borderId="61" xfId="0" applyFont="1" applyFill="1" applyBorder="1" applyAlignment="1" applyProtection="1">
      <alignment horizontal="right" vertical="center" wrapText="1"/>
    </xf>
    <xf numFmtId="0" fontId="16" fillId="7" borderId="1" xfId="0" applyFont="1" applyFill="1" applyBorder="1" applyAlignment="1" applyProtection="1">
      <alignment horizontal="right"/>
    </xf>
    <xf numFmtId="0" fontId="16" fillId="7" borderId="60" xfId="0" applyFont="1" applyFill="1" applyBorder="1" applyAlignment="1" applyProtection="1">
      <alignment horizontal="right"/>
    </xf>
    <xf numFmtId="0" fontId="16" fillId="7" borderId="60" xfId="0" applyFont="1" applyFill="1" applyBorder="1" applyAlignment="1" applyProtection="1">
      <alignment horizontal="right" wrapText="1"/>
    </xf>
    <xf numFmtId="38" fontId="16" fillId="7" borderId="66" xfId="0" applyNumberFormat="1" applyFont="1" applyFill="1" applyBorder="1" applyAlignment="1" applyProtection="1">
      <alignment horizontal="right" vertical="center"/>
    </xf>
    <xf numFmtId="38" fontId="16" fillId="7" borderId="66" xfId="12" applyFont="1" applyFill="1" applyBorder="1" applyAlignment="1" applyProtection="1">
      <alignment horizontal="right" vertical="center"/>
    </xf>
    <xf numFmtId="0" fontId="22" fillId="7" borderId="0" xfId="0" applyFont="1" applyFill="1" applyProtection="1"/>
    <xf numFmtId="0" fontId="16" fillId="7" borderId="2" xfId="0" applyFont="1" applyFill="1" applyBorder="1" applyProtection="1"/>
    <xf numFmtId="0" fontId="54" fillId="7" borderId="4" xfId="0" applyFont="1" applyFill="1" applyBorder="1" applyAlignment="1" applyProtection="1">
      <alignment horizontal="center" vertical="center"/>
    </xf>
    <xf numFmtId="0" fontId="16" fillId="7" borderId="4" xfId="0" applyFont="1" applyFill="1" applyBorder="1" applyProtection="1"/>
    <xf numFmtId="38" fontId="22" fillId="7" borderId="70" xfId="12" applyFont="1" applyFill="1" applyBorder="1" applyAlignment="1" applyProtection="1">
      <alignment vertical="center"/>
    </xf>
    <xf numFmtId="38" fontId="22" fillId="7" borderId="59" xfId="12" applyFont="1" applyFill="1" applyBorder="1" applyAlignment="1" applyProtection="1">
      <alignment vertical="center"/>
    </xf>
    <xf numFmtId="0" fontId="16" fillId="7" borderId="74" xfId="0" applyFont="1" applyFill="1" applyBorder="1" applyProtection="1"/>
    <xf numFmtId="0" fontId="16" fillId="7" borderId="0" xfId="0" applyFont="1" applyFill="1"/>
    <xf numFmtId="0" fontId="15" fillId="7" borderId="0" xfId="0" applyFont="1" applyFill="1"/>
    <xf numFmtId="0" fontId="18" fillId="7" borderId="0" xfId="0" applyFont="1" applyFill="1" applyAlignment="1">
      <alignment horizontal="center" vertical="center"/>
    </xf>
    <xf numFmtId="0" fontId="16" fillId="7" borderId="0" xfId="0" applyFont="1" applyFill="1" applyAlignment="1">
      <alignment horizontal="right"/>
    </xf>
    <xf numFmtId="0" fontId="16" fillId="7" borderId="79" xfId="0" applyFont="1" applyFill="1" applyBorder="1" applyAlignment="1">
      <alignment horizontal="center" vertical="center" wrapText="1"/>
    </xf>
    <xf numFmtId="0" fontId="19" fillId="7" borderId="61" xfId="0" applyFont="1" applyFill="1" applyBorder="1" applyAlignment="1">
      <alignment horizontal="right" vertical="center" wrapText="1"/>
    </xf>
    <xf numFmtId="0" fontId="16" fillId="7" borderId="84" xfId="0" applyFont="1" applyFill="1" applyBorder="1" applyAlignment="1">
      <alignment horizontal="right"/>
    </xf>
    <xf numFmtId="0" fontId="16" fillId="7" borderId="79" xfId="0" applyFont="1" applyFill="1" applyBorder="1"/>
    <xf numFmtId="0" fontId="16" fillId="7" borderId="79" xfId="0" applyFont="1" applyFill="1" applyBorder="1" applyAlignment="1">
      <alignment horizontal="right"/>
    </xf>
    <xf numFmtId="0" fontId="16" fillId="7" borderId="84" xfId="0" quotePrefix="1" applyNumberFormat="1" applyFont="1" applyFill="1" applyBorder="1" applyAlignment="1">
      <alignment horizontal="center" vertical="center"/>
    </xf>
    <xf numFmtId="3" fontId="16" fillId="7" borderId="84" xfId="0" quotePrefix="1" applyNumberFormat="1" applyFont="1" applyFill="1" applyBorder="1" applyAlignment="1">
      <alignment horizontal="center" vertical="center"/>
    </xf>
    <xf numFmtId="0" fontId="15" fillId="7" borderId="84" xfId="0" applyFont="1" applyFill="1" applyBorder="1" applyAlignment="1">
      <alignment horizontal="center" vertical="center"/>
    </xf>
    <xf numFmtId="0" fontId="22" fillId="7" borderId="0" xfId="0" applyFont="1" applyFill="1"/>
    <xf numFmtId="0" fontId="20" fillId="7" borderId="0" xfId="0" applyFont="1" applyFill="1"/>
    <xf numFmtId="0" fontId="22" fillId="7" borderId="104" xfId="0" applyFont="1" applyFill="1" applyBorder="1" applyAlignment="1">
      <alignment horizontal="center"/>
    </xf>
    <xf numFmtId="0" fontId="22" fillId="7" borderId="0" xfId="0" applyFont="1" applyFill="1" applyBorder="1" applyAlignment="1">
      <alignment horizontal="center"/>
    </xf>
    <xf numFmtId="181" fontId="22" fillId="7" borderId="104" xfId="0" applyNumberFormat="1" applyFont="1" applyFill="1" applyBorder="1" applyAlignment="1">
      <alignment horizontal="center"/>
    </xf>
    <xf numFmtId="181" fontId="22" fillId="7" borderId="0" xfId="0" applyNumberFormat="1" applyFont="1" applyFill="1" applyBorder="1" applyAlignment="1">
      <alignment horizontal="center"/>
    </xf>
    <xf numFmtId="0" fontId="16" fillId="7" borderId="93" xfId="0" applyFont="1" applyFill="1" applyBorder="1" applyAlignment="1">
      <alignment horizontal="left" vertical="center" shrinkToFit="1"/>
    </xf>
    <xf numFmtId="0" fontId="16" fillId="7" borderId="117" xfId="0" applyFont="1" applyFill="1" applyBorder="1" applyAlignment="1">
      <alignment horizontal="left" vertical="center" shrinkToFit="1"/>
    </xf>
    <xf numFmtId="0" fontId="0" fillId="0" borderId="0" xfId="0" applyAlignment="1" applyProtection="1">
      <alignment horizontal="center" vertical="center"/>
    </xf>
    <xf numFmtId="0" fontId="0" fillId="0" borderId="0" xfId="0" applyAlignment="1" applyProtection="1">
      <alignment vertical="center"/>
    </xf>
    <xf numFmtId="182" fontId="80" fillId="2" borderId="121" xfId="18" applyNumberFormat="1" applyFont="1" applyFill="1" applyBorder="1" applyAlignment="1" applyProtection="1">
      <alignment horizontal="right" vertical="center"/>
      <protection locked="0"/>
    </xf>
    <xf numFmtId="182" fontId="80" fillId="2" borderId="114" xfId="18" applyNumberFormat="1" applyFont="1" applyFill="1" applyBorder="1" applyAlignment="1" applyProtection="1">
      <alignment horizontal="right" vertical="center"/>
      <protection locked="0"/>
    </xf>
    <xf numFmtId="0" fontId="46" fillId="0" borderId="45" xfId="11" applyFont="1" applyBorder="1" applyAlignment="1">
      <alignment horizontal="center" vertical="top" wrapText="1"/>
    </xf>
    <xf numFmtId="0" fontId="47" fillId="6" borderId="140" xfId="11" applyFont="1" applyFill="1" applyBorder="1" applyAlignment="1">
      <alignment horizontal="left" vertical="top" wrapText="1"/>
    </xf>
    <xf numFmtId="0" fontId="47" fillId="6" borderId="141" xfId="11" applyFont="1" applyFill="1" applyBorder="1" applyAlignment="1">
      <alignment horizontal="left" vertical="top" wrapText="1"/>
    </xf>
    <xf numFmtId="0" fontId="47" fillId="6" borderId="142" xfId="11" applyFont="1" applyFill="1" applyBorder="1" applyAlignment="1">
      <alignment horizontal="left" vertical="top" wrapText="1"/>
    </xf>
    <xf numFmtId="0" fontId="48" fillId="0" borderId="2" xfId="11" applyFont="1" applyBorder="1" applyAlignment="1">
      <alignment horizontal="left" vertical="top" wrapText="1"/>
    </xf>
    <xf numFmtId="0" fontId="47" fillId="6" borderId="143" xfId="11" applyFont="1" applyFill="1" applyBorder="1" applyAlignment="1">
      <alignment horizontal="left" vertical="top" wrapText="1"/>
    </xf>
    <xf numFmtId="0" fontId="47" fillId="6" borderId="45" xfId="11" applyFont="1" applyFill="1" applyBorder="1" applyAlignment="1">
      <alignment horizontal="left" vertical="top" wrapText="1"/>
    </xf>
    <xf numFmtId="0" fontId="47" fillId="6" borderId="144" xfId="11" applyFont="1" applyFill="1" applyBorder="1" applyAlignment="1">
      <alignment horizontal="left" vertical="top" wrapText="1"/>
    </xf>
    <xf numFmtId="0" fontId="70" fillId="0" borderId="153" xfId="0" applyFont="1" applyFill="1" applyBorder="1" applyAlignment="1" applyProtection="1">
      <alignment horizontal="left" vertical="center"/>
    </xf>
    <xf numFmtId="0" fontId="70" fillId="0" borderId="154" xfId="0" applyFont="1" applyFill="1" applyBorder="1" applyAlignment="1" applyProtection="1">
      <alignment horizontal="left" vertical="center"/>
    </xf>
    <xf numFmtId="0" fontId="70" fillId="0" borderId="155" xfId="0" applyFont="1" applyFill="1" applyBorder="1" applyAlignment="1" applyProtection="1">
      <alignment horizontal="left" vertical="center"/>
    </xf>
    <xf numFmtId="0" fontId="70" fillId="0" borderId="157" xfId="0" applyFont="1" applyFill="1" applyBorder="1" applyAlignment="1" applyProtection="1">
      <alignment horizontal="left" vertical="center"/>
    </xf>
    <xf numFmtId="0" fontId="70" fillId="0" borderId="154" xfId="0" applyFont="1" applyFill="1" applyBorder="1" applyAlignment="1" applyProtection="1">
      <alignment horizontal="left" vertical="center" wrapText="1" shrinkToFit="1"/>
    </xf>
    <xf numFmtId="0" fontId="70" fillId="0" borderId="155" xfId="0" applyFont="1" applyFill="1" applyBorder="1" applyAlignment="1" applyProtection="1">
      <alignment horizontal="left" vertical="center" wrapText="1" shrinkToFit="1"/>
    </xf>
    <xf numFmtId="0" fontId="27" fillId="7" borderId="146" xfId="0" applyFont="1" applyFill="1" applyBorder="1" applyAlignment="1">
      <alignment horizontal="left" vertical="center"/>
    </xf>
    <xf numFmtId="0" fontId="27" fillId="7" borderId="103" xfId="0" applyFont="1" applyFill="1" applyBorder="1" applyAlignment="1">
      <alignment horizontal="left" vertical="center"/>
    </xf>
    <xf numFmtId="0" fontId="27" fillId="7" borderId="151" xfId="0" applyFont="1" applyFill="1" applyBorder="1" applyAlignment="1">
      <alignment horizontal="left" vertical="center"/>
    </xf>
    <xf numFmtId="0" fontId="0" fillId="0" borderId="103" xfId="0" applyBorder="1" applyAlignment="1">
      <alignment horizontal="left" vertical="center"/>
    </xf>
    <xf numFmtId="0" fontId="0" fillId="0" borderId="137" xfId="0" applyBorder="1" applyAlignment="1">
      <alignment horizontal="left" vertical="center"/>
    </xf>
    <xf numFmtId="0" fontId="0" fillId="0" borderId="123" xfId="0" applyBorder="1" applyAlignment="1">
      <alignment horizontal="left" vertical="center"/>
    </xf>
    <xf numFmtId="0" fontId="0" fillId="0" borderId="151" xfId="0" applyBorder="1" applyAlignment="1">
      <alignment horizontal="left" vertical="center"/>
    </xf>
    <xf numFmtId="0" fontId="0" fillId="0" borderId="149" xfId="0" applyBorder="1" applyAlignment="1">
      <alignment horizontal="left" vertical="center"/>
    </xf>
    <xf numFmtId="0" fontId="27" fillId="0" borderId="151" xfId="0" applyFont="1" applyBorder="1" applyAlignment="1">
      <alignment horizontal="left" vertical="center"/>
    </xf>
    <xf numFmtId="0" fontId="27" fillId="0" borderId="149" xfId="0" applyFont="1" applyBorder="1" applyAlignment="1">
      <alignment horizontal="left" vertical="center"/>
    </xf>
    <xf numFmtId="0" fontId="0" fillId="10" borderId="162" xfId="0" applyFill="1" applyBorder="1" applyAlignment="1" applyProtection="1">
      <alignment horizontal="left" vertical="center"/>
    </xf>
    <xf numFmtId="0" fontId="0" fillId="10" borderId="154" xfId="0" applyFill="1" applyBorder="1" applyAlignment="1" applyProtection="1">
      <alignment horizontal="left" vertical="center"/>
    </xf>
    <xf numFmtId="0" fontId="0" fillId="10" borderId="163" xfId="0" applyFill="1" applyBorder="1" applyAlignment="1" applyProtection="1">
      <alignment horizontal="left" vertical="center"/>
    </xf>
    <xf numFmtId="0" fontId="0" fillId="10" borderId="157" xfId="0" applyFill="1" applyBorder="1" applyAlignment="1" applyProtection="1">
      <alignment horizontal="left" vertical="center"/>
    </xf>
    <xf numFmtId="0" fontId="0" fillId="9" borderId="151" xfId="0" applyFill="1" applyBorder="1" applyAlignment="1" applyProtection="1">
      <alignment horizontal="left" vertical="center"/>
    </xf>
    <xf numFmtId="0" fontId="0" fillId="9" borderId="150" xfId="0" applyFill="1" applyBorder="1" applyAlignment="1" applyProtection="1">
      <alignment horizontal="left" vertical="center"/>
    </xf>
    <xf numFmtId="0" fontId="0" fillId="9" borderId="156" xfId="0" applyFill="1" applyBorder="1" applyAlignment="1" applyProtection="1">
      <alignment horizontal="left" vertical="center"/>
    </xf>
    <xf numFmtId="0" fontId="0" fillId="10" borderId="162" xfId="0" applyFill="1" applyBorder="1" applyAlignment="1" applyProtection="1">
      <alignment horizontal="left" vertical="center" wrapText="1"/>
    </xf>
    <xf numFmtId="0" fontId="0" fillId="10" borderId="154" xfId="0" applyFill="1" applyBorder="1" applyAlignment="1" applyProtection="1">
      <alignment horizontal="left" vertical="center" wrapText="1"/>
    </xf>
    <xf numFmtId="0" fontId="0" fillId="0" borderId="162" xfId="0" applyFill="1" applyBorder="1" applyAlignment="1" applyProtection="1">
      <alignment horizontal="left" vertical="center" wrapText="1"/>
    </xf>
    <xf numFmtId="0" fontId="0" fillId="0" borderId="154" xfId="0" applyFill="1" applyBorder="1" applyAlignment="1" applyProtection="1">
      <alignment horizontal="left" vertical="center" wrapText="1"/>
    </xf>
    <xf numFmtId="0" fontId="0" fillId="0" borderId="162" xfId="0" applyBorder="1" applyAlignment="1" applyProtection="1">
      <alignment horizontal="left" vertical="center"/>
    </xf>
    <xf numFmtId="0" fontId="0" fillId="0" borderId="154" xfId="0" applyBorder="1" applyAlignment="1" applyProtection="1">
      <alignment horizontal="left" vertical="center"/>
    </xf>
    <xf numFmtId="0" fontId="0" fillId="0" borderId="162" xfId="0" applyBorder="1" applyAlignment="1" applyProtection="1">
      <alignment horizontal="left" vertical="center" wrapText="1"/>
    </xf>
    <xf numFmtId="0" fontId="0" fillId="0" borderId="154" xfId="0" applyBorder="1" applyAlignment="1" applyProtection="1">
      <alignment horizontal="left" vertical="center" wrapText="1"/>
    </xf>
    <xf numFmtId="0" fontId="27" fillId="0" borderId="146" xfId="0" applyFont="1" applyBorder="1" applyAlignment="1" applyProtection="1">
      <alignment horizontal="left" vertical="center"/>
    </xf>
    <xf numFmtId="0" fontId="27" fillId="0" borderId="147" xfId="0" applyFont="1" applyBorder="1" applyAlignment="1" applyProtection="1">
      <alignment horizontal="left" vertical="center"/>
    </xf>
    <xf numFmtId="0" fontId="27" fillId="0" borderId="151" xfId="0" applyFont="1" applyBorder="1" applyAlignment="1" applyProtection="1">
      <alignment horizontal="left" vertical="center"/>
    </xf>
    <xf numFmtId="0" fontId="27" fillId="0" borderId="150" xfId="0" applyFont="1" applyBorder="1" applyAlignment="1" applyProtection="1">
      <alignment horizontal="left" vertical="center"/>
    </xf>
    <xf numFmtId="0" fontId="27" fillId="0" borderId="151" xfId="0" applyFont="1" applyBorder="1" applyAlignment="1" applyProtection="1">
      <alignment horizontal="left" vertical="center" wrapText="1"/>
    </xf>
    <xf numFmtId="0" fontId="27" fillId="0" borderId="150" xfId="0" applyFont="1" applyBorder="1" applyAlignment="1" applyProtection="1">
      <alignment horizontal="left" vertical="center" wrapText="1"/>
    </xf>
    <xf numFmtId="0" fontId="27" fillId="10" borderId="160" xfId="0" applyFont="1" applyFill="1" applyBorder="1" applyAlignment="1" applyProtection="1">
      <alignment horizontal="left" vertical="center" wrapText="1"/>
    </xf>
    <xf numFmtId="0" fontId="27" fillId="10" borderId="158" xfId="0" applyFont="1" applyFill="1" applyBorder="1" applyAlignment="1" applyProtection="1">
      <alignment horizontal="left" vertical="center" wrapText="1"/>
    </xf>
    <xf numFmtId="0" fontId="27" fillId="10" borderId="161" xfId="0" applyFont="1" applyFill="1" applyBorder="1" applyAlignment="1" applyProtection="1">
      <alignment horizontal="left" vertical="center" wrapText="1"/>
    </xf>
    <xf numFmtId="0" fontId="27" fillId="10" borderId="91" xfId="0" applyFont="1" applyFill="1" applyBorder="1" applyAlignment="1" applyProtection="1">
      <alignment horizontal="center" vertical="center" wrapText="1"/>
    </xf>
    <xf numFmtId="0" fontId="27" fillId="10" borderId="123" xfId="0" applyFont="1" applyFill="1" applyBorder="1" applyAlignment="1" applyProtection="1">
      <alignment horizontal="center" vertical="center" wrapText="1"/>
    </xf>
    <xf numFmtId="0" fontId="0" fillId="10" borderId="151" xfId="0" applyFill="1" applyBorder="1" applyAlignment="1" applyProtection="1">
      <alignment horizontal="left" vertical="center" wrapText="1"/>
    </xf>
    <xf numFmtId="0" fontId="0" fillId="10" borderId="150" xfId="0" applyFill="1" applyBorder="1" applyAlignment="1" applyProtection="1">
      <alignment horizontal="left" vertical="center"/>
    </xf>
    <xf numFmtId="0" fontId="27" fillId="10" borderId="162" xfId="0" applyFont="1" applyFill="1" applyBorder="1" applyAlignment="1" applyProtection="1">
      <alignment horizontal="left" vertical="center" wrapText="1"/>
    </xf>
    <xf numFmtId="0" fontId="27" fillId="10" borderId="154" xfId="0" applyFont="1" applyFill="1" applyBorder="1" applyAlignment="1" applyProtection="1">
      <alignment horizontal="left" vertical="center"/>
    </xf>
    <xf numFmtId="0" fontId="0" fillId="0" borderId="151" xfId="0" applyBorder="1" applyAlignment="1" applyProtection="1">
      <alignment horizontal="left" vertical="center"/>
    </xf>
    <xf numFmtId="0" fontId="27" fillId="10" borderId="149" xfId="0" applyFont="1" applyFill="1" applyBorder="1" applyAlignment="1" applyProtection="1">
      <alignment horizontal="left" vertical="center"/>
    </xf>
    <xf numFmtId="0" fontId="27" fillId="10" borderId="152" xfId="0" applyFont="1" applyFill="1" applyBorder="1" applyAlignment="1" applyProtection="1">
      <alignment horizontal="left" vertical="center"/>
    </xf>
    <xf numFmtId="0" fontId="0" fillId="9" borderId="146" xfId="0" applyFill="1" applyBorder="1" applyAlignment="1" applyProtection="1">
      <alignment horizontal="left" vertical="center"/>
    </xf>
    <xf numFmtId="0" fontId="0" fillId="9" borderId="147" xfId="0" applyFill="1" applyBorder="1" applyAlignment="1" applyProtection="1">
      <alignment horizontal="left" vertical="center"/>
    </xf>
    <xf numFmtId="0" fontId="0" fillId="9" borderId="148" xfId="0" applyFill="1" applyBorder="1" applyAlignment="1" applyProtection="1">
      <alignment horizontal="left" vertical="center"/>
    </xf>
    <xf numFmtId="0" fontId="0" fillId="0" borderId="160" xfId="0" applyBorder="1" applyAlignment="1" applyProtection="1">
      <alignment horizontal="left" vertical="center"/>
    </xf>
    <xf numFmtId="0" fontId="0" fillId="0" borderId="158" xfId="0" applyBorder="1" applyAlignment="1" applyProtection="1">
      <alignment horizontal="left" vertical="center"/>
    </xf>
    <xf numFmtId="0" fontId="0" fillId="0" borderId="161" xfId="0" applyBorder="1" applyAlignment="1" applyProtection="1">
      <alignment horizontal="left" vertical="center"/>
    </xf>
    <xf numFmtId="0" fontId="0" fillId="10" borderId="160" xfId="0" applyFill="1" applyBorder="1" applyAlignment="1" applyProtection="1">
      <alignment horizontal="left" vertical="center"/>
    </xf>
    <xf numFmtId="0" fontId="0" fillId="10" borderId="158" xfId="0" applyFill="1" applyBorder="1" applyAlignment="1" applyProtection="1">
      <alignment horizontal="left" vertical="center"/>
    </xf>
    <xf numFmtId="0" fontId="0" fillId="10" borderId="161" xfId="0" applyFill="1" applyBorder="1" applyAlignment="1" applyProtection="1">
      <alignment horizontal="left" vertical="center"/>
    </xf>
    <xf numFmtId="0" fontId="0" fillId="7" borderId="80" xfId="0" applyFill="1" applyBorder="1" applyAlignment="1">
      <alignment horizontal="center" vertical="center"/>
    </xf>
    <xf numFmtId="0" fontId="0" fillId="7" borderId="74" xfId="0" applyFill="1" applyBorder="1" applyAlignment="1">
      <alignment horizontal="center" vertical="center"/>
    </xf>
    <xf numFmtId="0" fontId="0" fillId="7" borderId="106" xfId="0" applyFill="1" applyBorder="1" applyAlignment="1">
      <alignment horizontal="center" vertical="center"/>
    </xf>
    <xf numFmtId="0" fontId="0" fillId="7" borderId="107" xfId="0" applyFill="1" applyBorder="1" applyAlignment="1">
      <alignment horizontal="center" vertical="center"/>
    </xf>
    <xf numFmtId="0" fontId="0" fillId="7" borderId="108" xfId="0" applyFill="1" applyBorder="1" applyAlignment="1">
      <alignment horizontal="center" vertical="center"/>
    </xf>
    <xf numFmtId="0" fontId="0" fillId="7" borderId="109" xfId="0" applyFill="1" applyBorder="1" applyAlignment="1">
      <alignment horizontal="center" vertical="center"/>
    </xf>
    <xf numFmtId="0" fontId="0" fillId="0" borderId="56" xfId="0" applyBorder="1" applyAlignment="1" applyProtection="1">
      <alignment vertical="center"/>
    </xf>
    <xf numFmtId="0" fontId="0" fillId="0" borderId="57" xfId="0" applyBorder="1" applyAlignment="1" applyProtection="1">
      <alignment vertical="center"/>
    </xf>
    <xf numFmtId="0" fontId="0" fillId="0" borderId="58" xfId="0" applyBorder="1" applyAlignment="1" applyProtection="1">
      <alignment vertical="center"/>
    </xf>
    <xf numFmtId="0" fontId="43" fillId="7" borderId="0" xfId="0" applyFont="1" applyFill="1" applyAlignment="1">
      <alignment horizontal="center" vertical="center" shrinkToFit="1"/>
    </xf>
    <xf numFmtId="0" fontId="0" fillId="5" borderId="104" xfId="0" applyFill="1" applyBorder="1" applyAlignment="1">
      <alignment horizontal="center" vertical="center"/>
    </xf>
    <xf numFmtId="0" fontId="0" fillId="0" borderId="104" xfId="0" applyBorder="1" applyAlignment="1">
      <alignment horizontal="left" vertical="center" shrinkToFit="1"/>
    </xf>
    <xf numFmtId="0" fontId="0" fillId="0" borderId="121" xfId="0" applyBorder="1" applyAlignment="1" applyProtection="1">
      <alignment horizontal="left" vertical="center"/>
    </xf>
    <xf numFmtId="0" fontId="0" fillId="0" borderId="117" xfId="0" applyBorder="1" applyAlignment="1" applyProtection="1">
      <alignment horizontal="left" vertical="center"/>
    </xf>
    <xf numFmtId="0" fontId="0" fillId="0" borderId="118" xfId="0" applyBorder="1" applyAlignment="1" applyProtection="1">
      <alignment horizontal="left" vertical="center"/>
    </xf>
    <xf numFmtId="0" fontId="0" fillId="5" borderId="55" xfId="0" applyFill="1" applyBorder="1" applyAlignment="1" applyProtection="1">
      <alignment horizontal="center" vertical="center"/>
    </xf>
    <xf numFmtId="0" fontId="0" fillId="0" borderId="104" xfId="0" applyFill="1" applyBorder="1" applyAlignment="1">
      <alignment horizontal="left" vertical="center" shrinkToFit="1"/>
    </xf>
    <xf numFmtId="0" fontId="0" fillId="0" borderId="139" xfId="0" applyFill="1" applyBorder="1" applyAlignment="1">
      <alignment horizontal="left" vertical="center" shrinkToFit="1"/>
    </xf>
    <xf numFmtId="0" fontId="0" fillId="0" borderId="117" xfId="0" applyFill="1" applyBorder="1" applyAlignment="1">
      <alignment horizontal="left" vertical="center" shrinkToFit="1"/>
    </xf>
    <xf numFmtId="0" fontId="0" fillId="0" borderId="122" xfId="0" applyFill="1" applyBorder="1" applyAlignment="1">
      <alignment horizontal="left" vertical="center" shrinkToFit="1"/>
    </xf>
    <xf numFmtId="0" fontId="0" fillId="5" borderId="139" xfId="0" applyFill="1" applyBorder="1" applyAlignment="1">
      <alignment horizontal="center" vertical="center" shrinkToFit="1"/>
    </xf>
    <xf numFmtId="0" fontId="0" fillId="5" borderId="122" xfId="0" applyFill="1" applyBorder="1" applyAlignment="1">
      <alignment horizontal="center" vertical="center" shrinkToFit="1"/>
    </xf>
    <xf numFmtId="0" fontId="0" fillId="0" borderId="112" xfId="0" applyBorder="1" applyAlignment="1" applyProtection="1">
      <alignment vertical="center"/>
    </xf>
    <xf numFmtId="0" fontId="0" fillId="10" borderId="116" xfId="0" applyFill="1" applyBorder="1" applyAlignment="1" applyProtection="1">
      <alignment horizontal="left" vertical="center"/>
    </xf>
    <xf numFmtId="0" fontId="0" fillId="10" borderId="117" xfId="0" applyFill="1" applyBorder="1" applyAlignment="1" applyProtection="1">
      <alignment horizontal="left" vertical="center"/>
    </xf>
    <xf numFmtId="0" fontId="0" fillId="10" borderId="118" xfId="0" applyFill="1" applyBorder="1" applyAlignment="1" applyProtection="1">
      <alignment horizontal="left" vertical="center"/>
    </xf>
    <xf numFmtId="0" fontId="0" fillId="0" borderId="116" xfId="0" applyBorder="1" applyAlignment="1" applyProtection="1">
      <alignment horizontal="left" vertical="center" wrapText="1"/>
    </xf>
    <xf numFmtId="0" fontId="0" fillId="0" borderId="117" xfId="0" applyBorder="1" applyAlignment="1" applyProtection="1">
      <alignment horizontal="left" vertical="center" wrapText="1"/>
    </xf>
    <xf numFmtId="0" fontId="0" fillId="0" borderId="118" xfId="0" applyBorder="1" applyAlignment="1" applyProtection="1">
      <alignment horizontal="left" vertical="center" wrapText="1"/>
    </xf>
    <xf numFmtId="0" fontId="0" fillId="10" borderId="121" xfId="0" applyFont="1" applyFill="1" applyBorder="1" applyAlignment="1" applyProtection="1">
      <alignment horizontal="left" vertical="center"/>
    </xf>
    <xf numFmtId="0" fontId="0" fillId="10" borderId="117" xfId="0" applyFont="1" applyFill="1" applyBorder="1" applyAlignment="1" applyProtection="1">
      <alignment horizontal="left" vertical="center"/>
    </xf>
    <xf numFmtId="0" fontId="0" fillId="10" borderId="118" xfId="0" applyFont="1" applyFill="1" applyBorder="1" applyAlignment="1" applyProtection="1">
      <alignment horizontal="left" vertical="center"/>
    </xf>
    <xf numFmtId="0" fontId="0" fillId="0" borderId="139" xfId="0" applyFill="1" applyBorder="1" applyAlignment="1" applyProtection="1">
      <alignment horizontal="left" vertical="center" wrapText="1"/>
    </xf>
    <xf numFmtId="0" fontId="0" fillId="0" borderId="159" xfId="0" applyFill="1" applyBorder="1" applyAlignment="1" applyProtection="1">
      <alignment horizontal="left" vertical="center" wrapText="1"/>
    </xf>
    <xf numFmtId="0" fontId="44" fillId="7" borderId="0" xfId="0" applyFont="1" applyFill="1" applyBorder="1" applyAlignment="1" applyProtection="1">
      <alignment vertical="top" wrapText="1"/>
    </xf>
    <xf numFmtId="0" fontId="0" fillId="7" borderId="0" xfId="0" applyFill="1" applyAlignment="1" applyProtection="1">
      <alignment vertical="top" wrapText="1"/>
    </xf>
    <xf numFmtId="0" fontId="44" fillId="10" borderId="55" xfId="0" applyFont="1" applyFill="1" applyBorder="1" applyAlignment="1" applyProtection="1">
      <alignment horizontal="left" vertical="center" wrapText="1"/>
    </xf>
    <xf numFmtId="0" fontId="30" fillId="10" borderId="55" xfId="0" applyFont="1" applyFill="1" applyBorder="1" applyAlignment="1" applyProtection="1">
      <alignment horizontal="left" vertical="center" wrapText="1"/>
    </xf>
    <xf numFmtId="0" fontId="44" fillId="0" borderId="89" xfId="0" applyFont="1" applyBorder="1" applyAlignment="1" applyProtection="1">
      <alignment horizontal="left" vertical="center" shrinkToFit="1"/>
    </xf>
    <xf numFmtId="0" fontId="44" fillId="0" borderId="90" xfId="0" applyFont="1" applyBorder="1" applyAlignment="1" applyProtection="1">
      <alignment horizontal="left" vertical="center" shrinkToFit="1"/>
    </xf>
    <xf numFmtId="0" fontId="44" fillId="0" borderId="92" xfId="0" applyFont="1" applyBorder="1" applyAlignment="1" applyProtection="1">
      <alignment horizontal="left" vertical="center" shrinkToFit="1"/>
    </xf>
    <xf numFmtId="0" fontId="0" fillId="0" borderId="56" xfId="0" applyBorder="1" applyAlignment="1" applyProtection="1">
      <alignment vertical="center" wrapText="1"/>
    </xf>
    <xf numFmtId="0" fontId="0" fillId="0" borderId="57" xfId="0" applyBorder="1" applyAlignment="1" applyProtection="1">
      <alignment vertical="center" wrapText="1"/>
    </xf>
    <xf numFmtId="0" fontId="0" fillId="0" borderId="58" xfId="0" applyBorder="1" applyAlignment="1" applyProtection="1">
      <alignment vertical="center" wrapText="1"/>
    </xf>
    <xf numFmtId="0" fontId="25" fillId="7" borderId="0" xfId="6" applyNumberFormat="1" applyFont="1" applyFill="1" applyAlignment="1">
      <alignment horizontal="left" vertical="center" shrinkToFit="1"/>
    </xf>
    <xf numFmtId="0" fontId="25" fillId="7" borderId="0" xfId="6" applyFont="1" applyFill="1" applyAlignment="1">
      <alignment horizontal="left" vertical="center" shrinkToFit="1"/>
    </xf>
    <xf numFmtId="177" fontId="25" fillId="7" borderId="0" xfId="6" applyNumberFormat="1" applyFont="1" applyFill="1" applyAlignment="1">
      <alignment horizontal="left" vertical="center" wrapText="1"/>
    </xf>
    <xf numFmtId="0" fontId="25" fillId="7" borderId="0" xfId="6" applyFont="1" applyFill="1" applyAlignment="1" applyProtection="1">
      <alignment horizontal="distributed" vertical="center"/>
    </xf>
    <xf numFmtId="176" fontId="25" fillId="7" borderId="0" xfId="6" applyNumberFormat="1" applyFont="1" applyFill="1" applyAlignment="1">
      <alignment horizontal="distributed" vertical="center"/>
    </xf>
    <xf numFmtId="0" fontId="25" fillId="7" borderId="0" xfId="6" applyFont="1" applyFill="1" applyAlignment="1">
      <alignment horizontal="center" vertical="center"/>
    </xf>
    <xf numFmtId="0" fontId="25" fillId="7" borderId="0" xfId="6" applyFont="1" applyFill="1" applyAlignment="1">
      <alignment horizontal="left" vertical="top" wrapText="1"/>
    </xf>
    <xf numFmtId="0" fontId="25" fillId="7" borderId="0" xfId="6" applyFont="1" applyFill="1" applyAlignment="1">
      <alignment horizontal="left" vertical="center" indent="1" shrinkToFit="1"/>
    </xf>
    <xf numFmtId="0" fontId="15" fillId="0" borderId="104" xfId="0" applyFont="1" applyBorder="1" applyAlignment="1" applyProtection="1">
      <alignment horizontal="center"/>
    </xf>
    <xf numFmtId="3" fontId="15" fillId="0" borderId="104" xfId="0" applyNumberFormat="1" applyFont="1" applyBorder="1" applyAlignment="1" applyProtection="1">
      <alignment horizontal="center"/>
    </xf>
    <xf numFmtId="38" fontId="16" fillId="7" borderId="61" xfId="12" quotePrefix="1" applyFont="1" applyFill="1" applyBorder="1" applyAlignment="1" applyProtection="1">
      <alignment horizontal="center"/>
    </xf>
    <xf numFmtId="38" fontId="16" fillId="7" borderId="1" xfId="12" quotePrefix="1" applyFont="1" applyFill="1" applyBorder="1" applyAlignment="1" applyProtection="1">
      <alignment horizontal="center"/>
    </xf>
    <xf numFmtId="3" fontId="16" fillId="10" borderId="79" xfId="0" quotePrefix="1" applyNumberFormat="1" applyFont="1" applyFill="1" applyBorder="1" applyAlignment="1" applyProtection="1">
      <alignment horizontal="center"/>
      <protection locked="0"/>
    </xf>
    <xf numFmtId="3" fontId="16" fillId="10" borderId="1" xfId="0" quotePrefix="1" applyNumberFormat="1" applyFont="1" applyFill="1" applyBorder="1" applyAlignment="1" applyProtection="1">
      <alignment horizontal="center"/>
      <protection locked="0"/>
    </xf>
    <xf numFmtId="38" fontId="16" fillId="7" borderId="61" xfId="12" quotePrefix="1" applyFont="1" applyFill="1" applyBorder="1" applyAlignment="1" applyProtection="1">
      <alignment horizontal="center" wrapText="1"/>
    </xf>
    <xf numFmtId="38" fontId="16" fillId="7" borderId="1" xfId="12" quotePrefix="1" applyFont="1" applyFill="1" applyBorder="1" applyAlignment="1" applyProtection="1">
      <alignment horizontal="center" wrapText="1"/>
    </xf>
    <xf numFmtId="0" fontId="15" fillId="7" borderId="104" xfId="0" applyFont="1" applyFill="1" applyBorder="1" applyAlignment="1" applyProtection="1">
      <alignment horizontal="center" vertical="center"/>
    </xf>
    <xf numFmtId="0" fontId="68" fillId="7" borderId="80" xfId="0" applyFont="1" applyFill="1" applyBorder="1" applyAlignment="1" applyProtection="1">
      <alignment horizontal="left" vertical="top" wrapText="1"/>
    </xf>
    <xf numFmtId="0" fontId="68" fillId="7" borderId="106" xfId="0" applyFont="1" applyFill="1" applyBorder="1" applyAlignment="1" applyProtection="1">
      <alignment horizontal="left" vertical="top" wrapText="1"/>
    </xf>
    <xf numFmtId="0" fontId="68" fillId="7" borderId="110" xfId="0" applyFont="1" applyFill="1" applyBorder="1" applyAlignment="1" applyProtection="1">
      <alignment horizontal="left" vertical="top" wrapText="1"/>
    </xf>
    <xf numFmtId="0" fontId="68" fillId="7" borderId="94" xfId="0" applyFont="1" applyFill="1" applyBorder="1" applyAlignment="1" applyProtection="1">
      <alignment horizontal="left" vertical="top" wrapText="1"/>
    </xf>
    <xf numFmtId="0" fontId="68" fillId="7" borderId="107" xfId="0" applyFont="1" applyFill="1" applyBorder="1" applyAlignment="1" applyProtection="1">
      <alignment horizontal="left" vertical="top" wrapText="1"/>
    </xf>
    <xf numFmtId="0" fontId="68" fillId="7" borderId="109" xfId="0" applyFont="1" applyFill="1" applyBorder="1" applyAlignment="1" applyProtection="1">
      <alignment horizontal="left" vertical="top" wrapText="1"/>
    </xf>
    <xf numFmtId="38" fontId="16" fillId="10" borderId="79" xfId="12" quotePrefix="1" applyFont="1" applyFill="1" applyBorder="1" applyAlignment="1" applyProtection="1">
      <alignment horizontal="center"/>
      <protection locked="0"/>
    </xf>
    <xf numFmtId="38" fontId="16" fillId="10" borderId="1" xfId="12" quotePrefix="1" applyFont="1" applyFill="1" applyBorder="1" applyAlignment="1" applyProtection="1">
      <alignment horizontal="center"/>
      <protection locked="0"/>
    </xf>
    <xf numFmtId="0" fontId="16" fillId="7" borderId="63" xfId="0" applyFont="1" applyFill="1" applyBorder="1" applyAlignment="1" applyProtection="1">
      <alignment horizontal="center" vertical="center"/>
    </xf>
    <xf numFmtId="0" fontId="16" fillId="7" borderId="64" xfId="0" applyFont="1" applyFill="1" applyBorder="1" applyAlignment="1" applyProtection="1">
      <alignment horizontal="center" vertical="center"/>
    </xf>
    <xf numFmtId="0" fontId="16" fillId="7" borderId="65" xfId="0" applyFont="1" applyFill="1" applyBorder="1" applyAlignment="1" applyProtection="1">
      <alignment horizontal="center" vertical="center"/>
    </xf>
    <xf numFmtId="0" fontId="54" fillId="7" borderId="67" xfId="0" applyFont="1" applyFill="1" applyBorder="1" applyAlignment="1" applyProtection="1">
      <alignment horizontal="center" vertical="center"/>
    </xf>
    <xf numFmtId="0" fontId="54" fillId="7" borderId="68" xfId="0" applyFont="1" applyFill="1" applyBorder="1" applyAlignment="1" applyProtection="1">
      <alignment horizontal="center" vertical="center"/>
    </xf>
    <xf numFmtId="0" fontId="54" fillId="7" borderId="69" xfId="0" applyFont="1" applyFill="1" applyBorder="1" applyAlignment="1" applyProtection="1">
      <alignment horizontal="center" vertical="center"/>
    </xf>
    <xf numFmtId="0" fontId="22" fillId="7" borderId="67" xfId="0" applyFont="1" applyFill="1" applyBorder="1" applyAlignment="1" applyProtection="1">
      <alignment vertical="center" shrinkToFit="1"/>
    </xf>
    <xf numFmtId="0" fontId="22" fillId="7" borderId="68" xfId="0" applyFont="1" applyFill="1" applyBorder="1" applyAlignment="1" applyProtection="1">
      <alignment vertical="center" shrinkToFit="1"/>
    </xf>
    <xf numFmtId="0" fontId="22" fillId="7" borderId="69" xfId="0" applyFont="1" applyFill="1" applyBorder="1" applyAlignment="1" applyProtection="1">
      <alignment vertical="center" shrinkToFit="1"/>
    </xf>
    <xf numFmtId="0" fontId="22" fillId="7" borderId="71" xfId="0" applyFont="1" applyFill="1" applyBorder="1" applyAlignment="1" applyProtection="1">
      <alignment vertical="center"/>
    </xf>
    <xf numFmtId="0" fontId="22" fillId="7" borderId="72" xfId="0" applyFont="1" applyFill="1" applyBorder="1" applyAlignment="1" applyProtection="1">
      <alignment vertical="center"/>
    </xf>
    <xf numFmtId="0" fontId="22" fillId="7" borderId="73" xfId="0" applyFont="1" applyFill="1" applyBorder="1" applyAlignment="1" applyProtection="1">
      <alignment vertical="center"/>
    </xf>
    <xf numFmtId="3" fontId="16" fillId="7" borderId="4" xfId="0" quotePrefix="1" applyNumberFormat="1" applyFont="1" applyFill="1" applyBorder="1" applyAlignment="1" applyProtection="1">
      <alignment horizontal="center" vertical="center"/>
    </xf>
    <xf numFmtId="3" fontId="16" fillId="7" borderId="110" xfId="0" quotePrefix="1" applyNumberFormat="1" applyFont="1" applyFill="1" applyBorder="1" applyAlignment="1" applyProtection="1">
      <alignment horizontal="center" vertical="center"/>
    </xf>
    <xf numFmtId="3" fontId="16" fillId="7" borderId="81" xfId="0" quotePrefix="1" applyNumberFormat="1" applyFont="1" applyFill="1" applyBorder="1" applyAlignment="1" applyProtection="1">
      <alignment horizontal="center" vertical="center"/>
    </xf>
    <xf numFmtId="3" fontId="16" fillId="7" borderId="61" xfId="0" quotePrefix="1" applyNumberFormat="1" applyFont="1" applyFill="1" applyBorder="1" applyAlignment="1" applyProtection="1">
      <alignment horizontal="center" vertical="center"/>
    </xf>
    <xf numFmtId="3" fontId="16" fillId="7" borderId="62" xfId="0" quotePrefix="1" applyNumberFormat="1" applyFont="1" applyFill="1" applyBorder="1" applyAlignment="1" applyProtection="1">
      <alignment horizontal="center" vertical="center"/>
    </xf>
    <xf numFmtId="38" fontId="16" fillId="10" borderId="61" xfId="12" quotePrefix="1" applyFont="1" applyFill="1" applyBorder="1" applyAlignment="1" applyProtection="1">
      <alignment horizontal="center"/>
      <protection locked="0"/>
    </xf>
    <xf numFmtId="38" fontId="16" fillId="10" borderId="62" xfId="12" quotePrefix="1" applyFont="1" applyFill="1" applyBorder="1" applyAlignment="1" applyProtection="1">
      <alignment horizontal="center"/>
      <protection locked="0"/>
    </xf>
    <xf numFmtId="0" fontId="16" fillId="10" borderId="79" xfId="0" applyFont="1" applyFill="1" applyBorder="1" applyAlignment="1" applyProtection="1">
      <alignment vertical="center"/>
      <protection locked="0"/>
    </xf>
    <xf numFmtId="0" fontId="16" fillId="10" borderId="83" xfId="0" applyFont="1" applyFill="1" applyBorder="1" applyAlignment="1" applyProtection="1">
      <alignment vertical="center"/>
      <protection locked="0"/>
    </xf>
    <xf numFmtId="0" fontId="17" fillId="7" borderId="0" xfId="0" applyFont="1" applyFill="1" applyAlignment="1" applyProtection="1">
      <alignment horizontal="center" vertical="center"/>
    </xf>
    <xf numFmtId="0" fontId="16" fillId="7" borderId="60" xfId="0" applyFont="1" applyFill="1" applyBorder="1" applyAlignment="1" applyProtection="1">
      <alignment horizontal="center" vertical="center" wrapText="1"/>
    </xf>
    <xf numFmtId="0" fontId="16" fillId="7" borderId="61"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0" fontId="22" fillId="7" borderId="60" xfId="0" applyFont="1" applyFill="1" applyBorder="1" applyAlignment="1" applyProtection="1">
      <alignment horizontal="center" vertical="center" wrapText="1"/>
    </xf>
    <xf numFmtId="0" fontId="22" fillId="7" borderId="61" xfId="0" applyFont="1" applyFill="1" applyBorder="1" applyAlignment="1" applyProtection="1">
      <alignment horizontal="center" vertical="center" wrapText="1"/>
    </xf>
    <xf numFmtId="0" fontId="16" fillId="7" borderId="77" xfId="0" applyFont="1" applyFill="1" applyBorder="1" applyAlignment="1" applyProtection="1">
      <alignment horizontal="left" vertical="center" shrinkToFit="1"/>
    </xf>
    <xf numFmtId="0" fontId="16" fillId="7" borderId="2" xfId="0" applyFont="1" applyFill="1" applyBorder="1" applyAlignment="1" applyProtection="1">
      <alignment horizontal="left" vertical="center" shrinkToFit="1"/>
    </xf>
    <xf numFmtId="3" fontId="16" fillId="10" borderId="61" xfId="0" quotePrefix="1" applyNumberFormat="1" applyFont="1" applyFill="1" applyBorder="1" applyAlignment="1" applyProtection="1">
      <alignment horizontal="center"/>
      <protection locked="0"/>
    </xf>
    <xf numFmtId="3" fontId="16" fillId="10" borderId="62" xfId="0" quotePrefix="1" applyNumberFormat="1" applyFont="1" applyFill="1" applyBorder="1" applyAlignment="1" applyProtection="1">
      <alignment horizontal="center"/>
      <protection locked="0"/>
    </xf>
    <xf numFmtId="3" fontId="16" fillId="7" borderId="80" xfId="0" quotePrefix="1" applyNumberFormat="1" applyFont="1" applyFill="1" applyBorder="1" applyAlignment="1" applyProtection="1">
      <alignment horizontal="center" vertical="center"/>
    </xf>
    <xf numFmtId="0" fontId="17" fillId="7" borderId="0" xfId="0" applyFont="1" applyFill="1" applyAlignment="1">
      <alignment horizontal="center" vertical="center"/>
    </xf>
    <xf numFmtId="0" fontId="16" fillId="7" borderId="93" xfId="0" applyFont="1" applyFill="1" applyBorder="1" applyAlignment="1">
      <alignment horizontal="left" vertical="center" shrinkToFit="1"/>
    </xf>
    <xf numFmtId="0" fontId="16" fillId="7" borderId="117" xfId="0" applyFont="1" applyFill="1" applyBorder="1" applyAlignment="1">
      <alignment horizontal="left" vertical="center" shrinkToFit="1"/>
    </xf>
    <xf numFmtId="0" fontId="16" fillId="7" borderId="79" xfId="0" applyFont="1" applyFill="1" applyBorder="1" applyAlignment="1">
      <alignment horizontal="center" vertical="center" wrapText="1"/>
    </xf>
    <xf numFmtId="0" fontId="16" fillId="7" borderId="61" xfId="0" applyFont="1" applyFill="1" applyBorder="1" applyAlignment="1">
      <alignment horizontal="center" vertical="center" wrapText="1"/>
    </xf>
    <xf numFmtId="0" fontId="16" fillId="7" borderId="84" xfId="0" applyFont="1" applyFill="1" applyBorder="1" applyAlignment="1">
      <alignment horizontal="center" vertical="center" wrapText="1"/>
    </xf>
    <xf numFmtId="182" fontId="81" fillId="7" borderId="132" xfId="4" applyNumberFormat="1" applyFont="1" applyFill="1" applyBorder="1" applyAlignment="1" applyProtection="1">
      <alignment horizontal="center" vertical="center" wrapText="1"/>
    </xf>
    <xf numFmtId="182" fontId="81" fillId="7" borderId="135" xfId="4" applyNumberFormat="1" applyFont="1" applyFill="1" applyBorder="1" applyAlignment="1" applyProtection="1">
      <alignment horizontal="center" vertical="center" wrapText="1"/>
    </xf>
    <xf numFmtId="182" fontId="81" fillId="7" borderId="133" xfId="4" applyNumberFormat="1" applyFont="1" applyFill="1" applyBorder="1" applyAlignment="1" applyProtection="1">
      <alignment horizontal="center" vertical="center" wrapText="1"/>
    </xf>
    <xf numFmtId="0" fontId="15" fillId="7" borderId="112" xfId="4" applyFont="1" applyFill="1" applyBorder="1" applyAlignment="1" applyProtection="1">
      <alignment horizontal="center" vertical="center"/>
    </xf>
    <xf numFmtId="0" fontId="15" fillId="7" borderId="111" xfId="4" applyFont="1" applyFill="1" applyBorder="1" applyAlignment="1" applyProtection="1">
      <alignment horizontal="center" vertical="center"/>
    </xf>
    <xf numFmtId="0" fontId="15" fillId="7" borderId="113" xfId="4" applyFont="1" applyFill="1" applyBorder="1" applyAlignment="1" applyProtection="1">
      <alignment horizontal="center" vertical="center"/>
    </xf>
    <xf numFmtId="0" fontId="15" fillId="7" borderId="114" xfId="4" applyFont="1" applyFill="1" applyBorder="1" applyAlignment="1" applyProtection="1">
      <alignment horizontal="center" vertical="center"/>
    </xf>
    <xf numFmtId="0" fontId="15" fillId="7" borderId="108" xfId="4" applyFont="1" applyFill="1" applyBorder="1" applyAlignment="1" applyProtection="1">
      <alignment horizontal="center" vertical="center"/>
    </xf>
    <xf numFmtId="0" fontId="15" fillId="7" borderId="115" xfId="4" applyFont="1" applyFill="1" applyBorder="1" applyAlignment="1" applyProtection="1">
      <alignment horizontal="center" vertical="center"/>
    </xf>
    <xf numFmtId="0" fontId="17" fillId="7" borderId="0" xfId="4" applyFont="1" applyFill="1" applyAlignment="1" applyProtection="1">
      <alignment horizontal="center" vertical="center"/>
    </xf>
    <xf numFmtId="0" fontId="17" fillId="7" borderId="0" xfId="4" applyFont="1" applyFill="1" applyAlignment="1" applyProtection="1">
      <alignment vertical="center"/>
    </xf>
    <xf numFmtId="0" fontId="81" fillId="0" borderId="130" xfId="4" applyFont="1" applyFill="1" applyBorder="1" applyAlignment="1" applyProtection="1">
      <alignment horizontal="left" vertical="center" wrapText="1"/>
    </xf>
    <xf numFmtId="0" fontId="81" fillId="0" borderId="131" xfId="4" applyFont="1" applyFill="1" applyBorder="1" applyAlignment="1" applyProtection="1">
      <alignment horizontal="left" vertical="center" wrapText="1"/>
    </xf>
    <xf numFmtId="0" fontId="81" fillId="0" borderId="132" xfId="4" applyFont="1" applyFill="1" applyBorder="1" applyAlignment="1" applyProtection="1">
      <alignment horizontal="left" vertical="center" wrapText="1"/>
    </xf>
    <xf numFmtId="0" fontId="81" fillId="0" borderId="133" xfId="4" applyFont="1" applyFill="1" applyBorder="1" applyAlignment="1" applyProtection="1">
      <alignment horizontal="left" vertical="center" wrapText="1"/>
    </xf>
    <xf numFmtId="0" fontId="81" fillId="7" borderId="130" xfId="4" applyFont="1" applyFill="1" applyBorder="1" applyAlignment="1" applyProtection="1">
      <alignment horizontal="left" vertical="center" wrapText="1"/>
    </xf>
    <xf numFmtId="0" fontId="81" fillId="7" borderId="134" xfId="4" applyFont="1" applyFill="1" applyBorder="1" applyAlignment="1" applyProtection="1">
      <alignment horizontal="left" vertical="center" wrapText="1"/>
    </xf>
    <xf numFmtId="0" fontId="81" fillId="7" borderId="131" xfId="4" applyFont="1" applyFill="1" applyBorder="1" applyAlignment="1" applyProtection="1">
      <alignment horizontal="left" vertical="center" wrapText="1"/>
    </xf>
    <xf numFmtId="0" fontId="81" fillId="7" borderId="132" xfId="4" applyFont="1" applyFill="1" applyBorder="1" applyAlignment="1" applyProtection="1">
      <alignment horizontal="left" vertical="center" wrapText="1"/>
    </xf>
    <xf numFmtId="0" fontId="81" fillId="7" borderId="135" xfId="4" applyFont="1" applyFill="1" applyBorder="1" applyAlignment="1" applyProtection="1">
      <alignment horizontal="left" vertical="center" wrapText="1"/>
    </xf>
    <xf numFmtId="0" fontId="81" fillId="7" borderId="133" xfId="4" applyFont="1" applyFill="1" applyBorder="1" applyAlignment="1" applyProtection="1">
      <alignment horizontal="left" vertical="center" wrapText="1"/>
    </xf>
    <xf numFmtId="182" fontId="81" fillId="7" borderId="130" xfId="4" applyNumberFormat="1" applyFont="1" applyFill="1" applyBorder="1" applyAlignment="1" applyProtection="1">
      <alignment horizontal="center" vertical="center" wrapText="1"/>
    </xf>
    <xf numFmtId="182" fontId="81" fillId="7" borderId="134" xfId="4" applyNumberFormat="1" applyFont="1" applyFill="1" applyBorder="1" applyAlignment="1" applyProtection="1">
      <alignment horizontal="center" vertical="center" wrapText="1"/>
    </xf>
    <xf numFmtId="182" fontId="81" fillId="7" borderId="131" xfId="4" applyNumberFormat="1" applyFont="1" applyFill="1" applyBorder="1" applyAlignment="1" applyProtection="1">
      <alignment horizontal="center" vertical="center" wrapText="1"/>
    </xf>
    <xf numFmtId="0" fontId="15" fillId="0" borderId="76" xfId="4" applyFont="1" applyBorder="1" applyAlignment="1" applyProtection="1">
      <alignment horizontal="center" vertical="center" wrapText="1"/>
    </xf>
    <xf numFmtId="38" fontId="15" fillId="7" borderId="76" xfId="4" applyNumberFormat="1" applyFont="1" applyFill="1" applyBorder="1" applyAlignment="1" applyProtection="1">
      <alignment horizontal="center" vertical="center" wrapText="1"/>
    </xf>
    <xf numFmtId="0" fontId="15" fillId="7" borderId="76" xfId="4" applyFont="1" applyFill="1" applyBorder="1" applyAlignment="1" applyProtection="1">
      <alignment horizontal="center" vertical="center" wrapText="1"/>
    </xf>
    <xf numFmtId="0" fontId="15" fillId="7" borderId="76" xfId="4" applyFont="1" applyFill="1" applyBorder="1" applyAlignment="1" applyProtection="1">
      <alignment horizontal="center" vertical="center"/>
    </xf>
    <xf numFmtId="0" fontId="15" fillId="0" borderId="75" xfId="4" applyFont="1" applyBorder="1" applyAlignment="1" applyProtection="1">
      <alignment horizontal="center" vertical="center" wrapText="1"/>
    </xf>
    <xf numFmtId="0" fontId="15" fillId="0" borderId="75" xfId="4" applyFont="1" applyBorder="1" applyAlignment="1" applyProtection="1">
      <alignment horizontal="right" vertical="center" wrapText="1"/>
    </xf>
    <xf numFmtId="0" fontId="15" fillId="0" borderId="75" xfId="4" applyFont="1" applyBorder="1" applyAlignment="1" applyProtection="1">
      <alignment horizontal="center" vertical="center"/>
    </xf>
    <xf numFmtId="0" fontId="15" fillId="2" borderId="88" xfId="16" applyFont="1" applyFill="1" applyBorder="1" applyAlignment="1" applyProtection="1">
      <alignment horizontal="center" vertical="center"/>
      <protection locked="0"/>
    </xf>
    <xf numFmtId="0" fontId="15" fillId="0" borderId="112" xfId="16" applyFont="1" applyBorder="1" applyAlignment="1" applyProtection="1">
      <alignment horizontal="left" vertical="center" wrapText="1"/>
    </xf>
    <xf numFmtId="0" fontId="15" fillId="0" borderId="111" xfId="16" applyFont="1" applyBorder="1" applyAlignment="1" applyProtection="1">
      <alignment horizontal="left" vertical="center"/>
    </xf>
    <xf numFmtId="0" fontId="15" fillId="0" borderId="113" xfId="16" applyFont="1" applyBorder="1" applyAlignment="1" applyProtection="1">
      <alignment horizontal="left" vertical="center"/>
    </xf>
    <xf numFmtId="0" fontId="15" fillId="0" borderId="110" xfId="16" applyFont="1" applyBorder="1" applyAlignment="1" applyProtection="1">
      <alignment horizontal="left" vertical="center"/>
    </xf>
    <xf numFmtId="0" fontId="15" fillId="0" borderId="0" xfId="16" applyFont="1" applyBorder="1" applyAlignment="1" applyProtection="1">
      <alignment horizontal="left" vertical="center"/>
    </xf>
    <xf numFmtId="0" fontId="15" fillId="0" borderId="94" xfId="16" applyFont="1" applyBorder="1" applyAlignment="1" applyProtection="1">
      <alignment horizontal="left" vertical="center"/>
    </xf>
    <xf numFmtId="0" fontId="15" fillId="0" borderId="114" xfId="16" applyFont="1" applyBorder="1" applyAlignment="1" applyProtection="1">
      <alignment horizontal="left" vertical="center"/>
    </xf>
    <xf numFmtId="0" fontId="15" fillId="0" borderId="93" xfId="16" applyFont="1" applyBorder="1" applyAlignment="1" applyProtection="1">
      <alignment horizontal="left" vertical="center"/>
    </xf>
    <xf numFmtId="0" fontId="15" fillId="0" borderId="115" xfId="16" applyFont="1" applyBorder="1" applyAlignment="1" applyProtection="1">
      <alignment horizontal="left" vertical="center"/>
    </xf>
    <xf numFmtId="0" fontId="15" fillId="0" borderId="0" xfId="16" applyFont="1" applyAlignment="1" applyProtection="1">
      <alignment vertical="center" shrinkToFit="1"/>
    </xf>
    <xf numFmtId="0" fontId="15" fillId="0" borderId="0" xfId="16" applyFont="1" applyFill="1" applyAlignment="1" applyProtection="1">
      <alignment horizontal="left" vertical="center" shrinkToFit="1"/>
    </xf>
    <xf numFmtId="0" fontId="15" fillId="0" borderId="112" xfId="16" applyFont="1" applyBorder="1" applyAlignment="1" applyProtection="1">
      <alignment horizontal="center" vertical="center"/>
    </xf>
    <xf numFmtId="0" fontId="15" fillId="0" borderId="111" xfId="16" applyFont="1" applyBorder="1" applyAlignment="1" applyProtection="1">
      <alignment horizontal="center" vertical="center"/>
    </xf>
    <xf numFmtId="0" fontId="15" fillId="0" borderId="113" xfId="16" applyFont="1" applyBorder="1" applyAlignment="1" applyProtection="1">
      <alignment horizontal="center" vertical="center"/>
    </xf>
    <xf numFmtId="0" fontId="15" fillId="0" borderId="114" xfId="16" applyFont="1" applyBorder="1" applyAlignment="1" applyProtection="1">
      <alignment horizontal="center" vertical="center"/>
    </xf>
    <xf numFmtId="0" fontId="15" fillId="0" borderId="93" xfId="16" applyFont="1" applyBorder="1" applyAlignment="1" applyProtection="1">
      <alignment horizontal="center" vertical="center"/>
    </xf>
    <xf numFmtId="0" fontId="15" fillId="0" borderId="115" xfId="16" applyFont="1" applyBorder="1" applyAlignment="1" applyProtection="1">
      <alignment horizontal="center" vertical="center"/>
    </xf>
    <xf numFmtId="0" fontId="15" fillId="0" borderId="112" xfId="16" applyFont="1" applyBorder="1" applyAlignment="1" applyProtection="1">
      <alignment horizontal="center" vertical="center" wrapText="1"/>
    </xf>
    <xf numFmtId="0" fontId="15" fillId="0" borderId="88" xfId="16" applyFont="1" applyBorder="1" applyAlignment="1" applyProtection="1">
      <alignment horizontal="center" vertical="center"/>
    </xf>
    <xf numFmtId="0" fontId="15" fillId="0" borderId="88" xfId="16" applyFont="1" applyBorder="1" applyAlignment="1" applyProtection="1">
      <alignment horizontal="left" vertical="center" wrapText="1"/>
    </xf>
    <xf numFmtId="0" fontId="15" fillId="0" borderId="0" xfId="16" applyFont="1" applyAlignment="1" applyProtection="1">
      <alignment horizontal="left" vertical="center"/>
    </xf>
    <xf numFmtId="0" fontId="14" fillId="0" borderId="0" xfId="16" applyFont="1" applyAlignment="1" applyProtection="1">
      <alignment horizontal="center" vertical="center"/>
    </xf>
    <xf numFmtId="176" fontId="15" fillId="0" borderId="0" xfId="16" applyNumberFormat="1" applyFont="1" applyFill="1" applyAlignment="1" applyProtection="1">
      <alignment horizontal="distributed" vertical="justify"/>
    </xf>
    <xf numFmtId="0" fontId="15" fillId="0" borderId="0" xfId="16" applyFont="1" applyAlignment="1" applyProtection="1">
      <alignment horizontal="center" vertical="center"/>
    </xf>
    <xf numFmtId="0" fontId="15" fillId="0" borderId="0" xfId="16" applyFont="1" applyAlignment="1" applyProtection="1">
      <alignment horizontal="distributed" vertical="center"/>
    </xf>
    <xf numFmtId="0" fontId="19" fillId="0" borderId="0" xfId="16" applyFont="1" applyAlignment="1" applyProtection="1">
      <alignment horizontal="center" vertical="center"/>
    </xf>
    <xf numFmtId="56" fontId="55" fillId="7" borderId="121" xfId="0" applyNumberFormat="1" applyFont="1" applyFill="1" applyBorder="1" applyAlignment="1" applyProtection="1">
      <alignment horizontal="center" vertical="center"/>
    </xf>
    <xf numFmtId="56" fontId="55" fillId="7" borderId="118" xfId="0" applyNumberFormat="1" applyFont="1" applyFill="1" applyBorder="1" applyAlignment="1" applyProtection="1">
      <alignment horizontal="center" vertical="center"/>
    </xf>
    <xf numFmtId="56" fontId="55" fillId="7" borderId="104" xfId="0" applyNumberFormat="1" applyFont="1" applyFill="1" applyBorder="1" applyAlignment="1" applyProtection="1">
      <alignment horizontal="center" vertical="center"/>
    </xf>
    <xf numFmtId="56" fontId="66" fillId="8" borderId="104" xfId="0" applyNumberFormat="1" applyFont="1" applyFill="1" applyBorder="1" applyAlignment="1" applyProtection="1">
      <alignment horizontal="left" vertical="center" wrapText="1"/>
    </xf>
    <xf numFmtId="56" fontId="66" fillId="8" borderId="104" xfId="0" applyNumberFormat="1" applyFont="1" applyFill="1" applyBorder="1" applyAlignment="1" applyProtection="1">
      <alignment horizontal="center" vertical="center" wrapText="1"/>
      <protection locked="0"/>
    </xf>
    <xf numFmtId="0" fontId="55" fillId="7" borderId="0" xfId="0" applyFont="1" applyFill="1" applyAlignment="1" applyProtection="1">
      <alignment horizontal="left" vertical="center"/>
    </xf>
    <xf numFmtId="0" fontId="55" fillId="7" borderId="104" xfId="0" applyFont="1" applyFill="1" applyBorder="1" applyAlignment="1" applyProtection="1">
      <alignment horizontal="center" vertical="center"/>
    </xf>
    <xf numFmtId="56" fontId="66" fillId="8" borderId="121" xfId="0" applyNumberFormat="1" applyFont="1" applyFill="1" applyBorder="1" applyAlignment="1" applyProtection="1">
      <alignment horizontal="left" vertical="center" wrapText="1"/>
    </xf>
    <xf numFmtId="56" fontId="66" fillId="8" borderId="117" xfId="0" applyNumberFormat="1" applyFont="1" applyFill="1" applyBorder="1" applyAlignment="1" applyProtection="1">
      <alignment horizontal="left" vertical="center" wrapText="1"/>
    </xf>
    <xf numFmtId="56" fontId="66" fillId="8" borderId="118" xfId="0" applyNumberFormat="1" applyFont="1" applyFill="1" applyBorder="1" applyAlignment="1" applyProtection="1">
      <alignment horizontal="left" vertical="center" wrapText="1"/>
    </xf>
    <xf numFmtId="56" fontId="55" fillId="8" borderId="104" xfId="0" applyNumberFormat="1" applyFont="1" applyFill="1" applyBorder="1" applyAlignment="1" applyProtection="1">
      <alignment horizontal="left" vertical="top" shrinkToFit="1"/>
      <protection locked="0"/>
    </xf>
    <xf numFmtId="0" fontId="55" fillId="7" borderId="104" xfId="0" applyFont="1" applyFill="1" applyBorder="1" applyAlignment="1" applyProtection="1">
      <alignment horizontal="center" vertical="center" shrinkToFit="1"/>
    </xf>
    <xf numFmtId="0" fontId="56" fillId="7" borderId="0" xfId="0" applyFont="1" applyFill="1" applyAlignment="1" applyProtection="1">
      <alignment horizontal="center" vertical="center"/>
    </xf>
    <xf numFmtId="56" fontId="55" fillId="2" borderId="121" xfId="0" applyNumberFormat="1" applyFont="1" applyFill="1" applyBorder="1" applyAlignment="1" applyProtection="1">
      <alignment horizontal="center" vertical="center" shrinkToFit="1"/>
      <protection locked="0"/>
    </xf>
    <xf numFmtId="56" fontId="55" fillId="2" borderId="118" xfId="0" applyNumberFormat="1" applyFont="1" applyFill="1" applyBorder="1" applyAlignment="1" applyProtection="1">
      <alignment horizontal="center" vertical="center" shrinkToFit="1"/>
      <protection locked="0"/>
    </xf>
    <xf numFmtId="56" fontId="55" fillId="7" borderId="117" xfId="0" applyNumberFormat="1" applyFont="1" applyFill="1" applyBorder="1" applyAlignment="1" applyProtection="1">
      <alignment horizontal="center" vertical="center"/>
    </xf>
    <xf numFmtId="56" fontId="55" fillId="2" borderId="117" xfId="0" applyNumberFormat="1" applyFont="1" applyFill="1" applyBorder="1" applyAlignment="1" applyProtection="1">
      <alignment horizontal="center" vertical="center" shrinkToFit="1"/>
      <protection locked="0"/>
    </xf>
    <xf numFmtId="56" fontId="55" fillId="7" borderId="0" xfId="0" applyNumberFormat="1" applyFont="1" applyFill="1" applyBorder="1" applyAlignment="1" applyProtection="1">
      <alignment horizontal="center" vertical="center"/>
    </xf>
    <xf numFmtId="56" fontId="55" fillId="7" borderId="121" xfId="0" applyNumberFormat="1" applyFont="1" applyFill="1" applyBorder="1" applyAlignment="1" applyProtection="1">
      <alignment horizontal="left" vertical="center" shrinkToFit="1"/>
    </xf>
    <xf numFmtId="56" fontId="55" fillId="7" borderId="117" xfId="0" applyNumberFormat="1" applyFont="1" applyFill="1" applyBorder="1" applyAlignment="1" applyProtection="1">
      <alignment horizontal="left" vertical="center" shrinkToFit="1"/>
    </xf>
    <xf numFmtId="56" fontId="55" fillId="7" borderId="118" xfId="0" applyNumberFormat="1" applyFont="1" applyFill="1" applyBorder="1" applyAlignment="1" applyProtection="1">
      <alignment horizontal="left" vertical="center" shrinkToFit="1"/>
    </xf>
    <xf numFmtId="0" fontId="55" fillId="8" borderId="121" xfId="0" applyNumberFormat="1" applyFont="1" applyFill="1" applyBorder="1" applyAlignment="1" applyProtection="1">
      <alignment horizontal="center" vertical="center" shrinkToFit="1"/>
      <protection locked="0"/>
    </xf>
    <xf numFmtId="0" fontId="55" fillId="8" borderId="117" xfId="0" applyNumberFormat="1" applyFont="1" applyFill="1" applyBorder="1" applyAlignment="1" applyProtection="1">
      <alignment horizontal="center" vertical="center" shrinkToFit="1"/>
      <protection locked="0"/>
    </xf>
    <xf numFmtId="0" fontId="55" fillId="8" borderId="118" xfId="0" applyNumberFormat="1" applyFont="1" applyFill="1" applyBorder="1" applyAlignment="1" applyProtection="1">
      <alignment horizontal="center" vertical="center" shrinkToFit="1"/>
      <protection locked="0"/>
    </xf>
    <xf numFmtId="56" fontId="55" fillId="7" borderId="0" xfId="0" applyNumberFormat="1" applyFont="1" applyFill="1" applyBorder="1" applyAlignment="1" applyProtection="1">
      <alignment horizontal="left" vertical="center"/>
    </xf>
    <xf numFmtId="56" fontId="55" fillId="3" borderId="121" xfId="0" applyNumberFormat="1" applyFont="1" applyFill="1" applyBorder="1" applyAlignment="1" applyProtection="1">
      <alignment horizontal="center" vertical="center" wrapText="1"/>
    </xf>
    <xf numFmtId="56" fontId="55" fillId="3" borderId="118" xfId="0" applyNumberFormat="1" applyFont="1" applyFill="1" applyBorder="1" applyAlignment="1" applyProtection="1">
      <alignment horizontal="center" vertical="center" wrapText="1"/>
    </xf>
    <xf numFmtId="56" fontId="55" fillId="3" borderId="121" xfId="0" applyNumberFormat="1" applyFont="1" applyFill="1" applyBorder="1" applyAlignment="1" applyProtection="1">
      <alignment horizontal="center" vertical="center"/>
    </xf>
    <xf numFmtId="56" fontId="55" fillId="3" borderId="117" xfId="0" applyNumberFormat="1" applyFont="1" applyFill="1" applyBorder="1" applyAlignment="1" applyProtection="1">
      <alignment horizontal="center" vertical="center"/>
    </xf>
    <xf numFmtId="56" fontId="55" fillId="3" borderId="118" xfId="0" applyNumberFormat="1" applyFont="1" applyFill="1" applyBorder="1" applyAlignment="1" applyProtection="1">
      <alignment horizontal="center" vertical="center"/>
    </xf>
    <xf numFmtId="56" fontId="55" fillId="2" borderId="121" xfId="0" applyNumberFormat="1" applyFont="1" applyFill="1" applyBorder="1" applyAlignment="1" applyProtection="1">
      <alignment horizontal="left" vertical="top" wrapText="1"/>
      <protection locked="0"/>
    </xf>
    <xf numFmtId="56" fontId="55" fillId="2" borderId="118" xfId="0" applyNumberFormat="1" applyFont="1" applyFill="1" applyBorder="1" applyAlignment="1" applyProtection="1">
      <alignment horizontal="left" vertical="top" wrapText="1"/>
      <protection locked="0"/>
    </xf>
    <xf numFmtId="56" fontId="55" fillId="2" borderId="121" xfId="0" applyNumberFormat="1" applyFont="1" applyFill="1" applyBorder="1" applyAlignment="1" applyProtection="1">
      <alignment horizontal="center" vertical="top" wrapText="1"/>
      <protection locked="0"/>
    </xf>
    <xf numFmtId="56" fontId="55" fillId="2" borderId="117" xfId="0" applyNumberFormat="1" applyFont="1" applyFill="1" applyBorder="1" applyAlignment="1" applyProtection="1">
      <alignment horizontal="center" vertical="top" wrapText="1"/>
      <protection locked="0"/>
    </xf>
    <xf numFmtId="56" fontId="55" fillId="2" borderId="118" xfId="0" applyNumberFormat="1" applyFont="1" applyFill="1" applyBorder="1" applyAlignment="1" applyProtection="1">
      <alignment horizontal="center" vertical="top" wrapText="1"/>
      <protection locked="0"/>
    </xf>
    <xf numFmtId="56" fontId="55" fillId="2" borderId="121" xfId="0" applyNumberFormat="1" applyFont="1" applyFill="1" applyBorder="1" applyAlignment="1" applyProtection="1">
      <alignment horizontal="right" vertical="center"/>
      <protection locked="0"/>
    </xf>
    <xf numFmtId="56" fontId="55" fillId="2" borderId="118" xfId="0" applyNumberFormat="1" applyFont="1" applyFill="1" applyBorder="1" applyAlignment="1" applyProtection="1">
      <alignment horizontal="right" vertical="center"/>
      <protection locked="0"/>
    </xf>
    <xf numFmtId="49" fontId="55" fillId="2" borderId="121" xfId="0" applyNumberFormat="1" applyFont="1" applyFill="1" applyBorder="1" applyAlignment="1" applyProtection="1">
      <alignment horizontal="left" vertical="top" wrapText="1"/>
      <protection locked="0"/>
    </xf>
    <xf numFmtId="49" fontId="55" fillId="2" borderId="117" xfId="0" applyNumberFormat="1" applyFont="1" applyFill="1" applyBorder="1" applyAlignment="1" applyProtection="1">
      <alignment horizontal="left" vertical="top" wrapText="1"/>
      <protection locked="0"/>
    </xf>
    <xf numFmtId="49" fontId="55" fillId="2" borderId="118" xfId="0" applyNumberFormat="1" applyFont="1" applyFill="1" applyBorder="1" applyAlignment="1" applyProtection="1">
      <alignment horizontal="left" vertical="top" wrapText="1"/>
      <protection locked="0"/>
    </xf>
    <xf numFmtId="0" fontId="80" fillId="7" borderId="104" xfId="18" applyFont="1" applyFill="1" applyBorder="1" applyAlignment="1">
      <alignment horizontal="left" vertical="center"/>
    </xf>
    <xf numFmtId="0" fontId="80" fillId="7" borderId="118" xfId="18" applyFont="1" applyFill="1" applyBorder="1" applyAlignment="1">
      <alignment horizontal="left" vertical="center"/>
    </xf>
    <xf numFmtId="182" fontId="80" fillId="2" borderId="121" xfId="18" applyNumberFormat="1" applyFont="1" applyFill="1" applyBorder="1" applyAlignment="1" applyProtection="1">
      <alignment horizontal="right" vertical="center" wrapText="1"/>
      <protection locked="0"/>
    </xf>
    <xf numFmtId="182" fontId="80" fillId="2" borderId="117" xfId="18" applyNumberFormat="1" applyFont="1" applyFill="1" applyBorder="1" applyAlignment="1" applyProtection="1">
      <alignment horizontal="right" vertical="center" wrapText="1"/>
      <protection locked="0"/>
    </xf>
    <xf numFmtId="0" fontId="72" fillId="7" borderId="121" xfId="18" applyFont="1" applyFill="1" applyBorder="1" applyAlignment="1">
      <alignment horizontal="center" vertical="center"/>
    </xf>
    <xf numFmtId="0" fontId="72" fillId="7" borderId="117" xfId="18" applyFont="1" applyFill="1" applyBorder="1" applyAlignment="1">
      <alignment horizontal="center" vertical="center"/>
    </xf>
    <xf numFmtId="0" fontId="72" fillId="7" borderId="118" xfId="18" applyFont="1" applyFill="1" applyBorder="1" applyAlignment="1">
      <alignment horizontal="center" vertical="center"/>
    </xf>
    <xf numFmtId="0" fontId="72" fillId="7" borderId="121" xfId="18" applyFont="1" applyFill="1" applyBorder="1" applyAlignment="1">
      <alignment horizontal="center" vertical="center" shrinkToFit="1"/>
    </xf>
    <xf numFmtId="0" fontId="72" fillId="7" borderId="117" xfId="18" applyFont="1" applyFill="1" applyBorder="1" applyAlignment="1">
      <alignment horizontal="center" vertical="center" shrinkToFit="1"/>
    </xf>
    <xf numFmtId="0" fontId="72" fillId="7" borderId="118" xfId="18" applyFont="1" applyFill="1" applyBorder="1" applyAlignment="1">
      <alignment horizontal="center" vertical="center" shrinkToFit="1"/>
    </xf>
    <xf numFmtId="0" fontId="73" fillId="7" borderId="0" xfId="18" applyFont="1" applyFill="1" applyAlignment="1">
      <alignment horizontal="center" vertical="center"/>
    </xf>
    <xf numFmtId="0" fontId="75" fillId="7" borderId="0" xfId="18" applyFont="1" applyFill="1" applyAlignment="1">
      <alignment horizontal="left" vertical="center" wrapText="1"/>
    </xf>
    <xf numFmtId="0" fontId="78" fillId="7" borderId="104" xfId="18" applyFont="1" applyFill="1" applyBorder="1" applyAlignment="1">
      <alignment horizontal="left" vertical="center" wrapText="1"/>
    </xf>
    <xf numFmtId="0" fontId="78" fillId="2" borderId="121" xfId="18" applyFont="1" applyFill="1" applyBorder="1" applyAlignment="1" applyProtection="1">
      <alignment horizontal="left" vertical="top" wrapText="1"/>
      <protection locked="0"/>
    </xf>
    <xf numFmtId="0" fontId="78" fillId="2" borderId="117" xfId="18" applyFont="1" applyFill="1" applyBorder="1" applyAlignment="1" applyProtection="1">
      <alignment horizontal="left" vertical="top" wrapText="1"/>
      <protection locked="0"/>
    </xf>
    <xf numFmtId="0" fontId="78" fillId="2" borderId="118" xfId="18" applyFont="1" applyFill="1" applyBorder="1" applyAlignment="1" applyProtection="1">
      <alignment horizontal="left" vertical="top" wrapText="1"/>
      <protection locked="0"/>
    </xf>
    <xf numFmtId="0" fontId="75" fillId="7" borderId="0" xfId="18" applyFont="1" applyFill="1" applyAlignment="1">
      <alignment horizontal="left" vertical="center"/>
    </xf>
    <xf numFmtId="0" fontId="80" fillId="7" borderId="84" xfId="18" applyFont="1" applyFill="1" applyBorder="1" applyAlignment="1">
      <alignment horizontal="left" vertical="center"/>
    </xf>
    <xf numFmtId="0" fontId="80" fillId="7" borderId="115" xfId="18" applyFont="1" applyFill="1" applyBorder="1" applyAlignment="1">
      <alignment horizontal="left" vertical="center"/>
    </xf>
    <xf numFmtId="0" fontId="80" fillId="7" borderId="0" xfId="18" applyFont="1" applyFill="1" applyBorder="1" applyAlignment="1">
      <alignment horizontal="left" vertical="center"/>
    </xf>
    <xf numFmtId="0" fontId="80" fillId="7" borderId="0" xfId="18" applyFont="1" applyFill="1" applyBorder="1" applyAlignment="1">
      <alignment horizontal="right" vertical="center" wrapText="1"/>
    </xf>
    <xf numFmtId="0" fontId="80" fillId="2" borderId="121" xfId="18" applyFont="1" applyFill="1" applyBorder="1" applyAlignment="1" applyProtection="1">
      <alignment horizontal="left" vertical="top" wrapText="1"/>
      <protection locked="0"/>
    </xf>
    <xf numFmtId="0" fontId="80" fillId="2" borderId="117" xfId="18" applyFont="1" applyFill="1" applyBorder="1" applyAlignment="1" applyProtection="1">
      <alignment horizontal="left" vertical="top" wrapText="1"/>
      <protection locked="0"/>
    </xf>
    <xf numFmtId="0" fontId="80" fillId="2" borderId="118" xfId="18" applyFont="1" applyFill="1" applyBorder="1" applyAlignment="1" applyProtection="1">
      <alignment horizontal="left" vertical="top" wrapText="1"/>
      <protection locked="0"/>
    </xf>
    <xf numFmtId="0" fontId="80" fillId="7" borderId="104" xfId="18" applyFont="1" applyFill="1" applyBorder="1" applyAlignment="1">
      <alignment horizontal="left" vertical="center" wrapText="1" shrinkToFit="1"/>
    </xf>
    <xf numFmtId="0" fontId="80" fillId="2" borderId="104" xfId="18" applyFont="1" applyFill="1" applyBorder="1" applyAlignment="1" applyProtection="1">
      <alignment horizontal="center" vertical="center" wrapText="1" shrinkToFit="1"/>
      <protection locked="0"/>
    </xf>
    <xf numFmtId="0" fontId="34" fillId="7" borderId="0" xfId="1" applyFont="1" applyFill="1" applyBorder="1" applyAlignment="1" applyProtection="1">
      <alignment horizontal="center" vertical="center"/>
    </xf>
    <xf numFmtId="0" fontId="20" fillId="7" borderId="0" xfId="8" applyFont="1" applyFill="1" applyAlignment="1" applyProtection="1">
      <alignment horizontal="justify" vertical="center"/>
    </xf>
    <xf numFmtId="0" fontId="11" fillId="7" borderId="0" xfId="8" applyFont="1" applyFill="1" applyAlignment="1" applyProtection="1">
      <alignment vertical="center"/>
    </xf>
    <xf numFmtId="0" fontId="20" fillId="7" borderId="0" xfId="8" applyFont="1" applyFill="1" applyAlignment="1" applyProtection="1">
      <alignment horizontal="justify" vertical="top" wrapText="1"/>
    </xf>
    <xf numFmtId="0" fontId="11" fillId="7" borderId="0" xfId="8" applyFont="1" applyFill="1" applyAlignment="1" applyProtection="1">
      <alignment vertical="top"/>
    </xf>
    <xf numFmtId="0" fontId="37" fillId="7" borderId="0" xfId="8" applyFont="1" applyFill="1" applyAlignment="1" applyProtection="1">
      <alignment horizontal="justify" vertical="top" wrapText="1"/>
    </xf>
    <xf numFmtId="0" fontId="13" fillId="7" borderId="0" xfId="8" applyFont="1" applyFill="1" applyAlignment="1" applyProtection="1">
      <alignment vertical="top"/>
    </xf>
    <xf numFmtId="0" fontId="20" fillId="0" borderId="39" xfId="8" applyFont="1" applyBorder="1" applyAlignment="1" applyProtection="1">
      <alignment horizontal="center" shrinkToFit="1"/>
    </xf>
    <xf numFmtId="0" fontId="20" fillId="0" borderId="50" xfId="8" applyFont="1" applyBorder="1" applyAlignment="1" applyProtection="1">
      <alignment horizontal="center" shrinkToFit="1"/>
    </xf>
    <xf numFmtId="0" fontId="20" fillId="0" borderId="40" xfId="8" applyFont="1" applyBorder="1" applyAlignment="1" applyProtection="1">
      <alignment horizontal="center" shrinkToFit="1"/>
    </xf>
    <xf numFmtId="0" fontId="64" fillId="0" borderId="37" xfId="8" applyFont="1" applyBorder="1" applyAlignment="1" applyProtection="1">
      <alignment horizontal="left" vertical="top" wrapText="1"/>
    </xf>
    <xf numFmtId="0" fontId="11" fillId="0" borderId="37" xfId="8" applyFont="1" applyBorder="1" applyAlignment="1" applyProtection="1">
      <alignment vertical="center"/>
    </xf>
    <xf numFmtId="0" fontId="41" fillId="0" borderId="0" xfId="8" applyFont="1" applyAlignment="1" applyProtection="1">
      <alignment vertical="center" wrapText="1"/>
    </xf>
    <xf numFmtId="0" fontId="20" fillId="0" borderId="39" xfId="8" applyFont="1" applyBorder="1" applyAlignment="1" applyProtection="1">
      <alignment horizontal="center" vertical="center" wrapText="1"/>
    </xf>
    <xf numFmtId="0" fontId="38" fillId="0" borderId="36" xfId="8" applyFont="1" applyBorder="1" applyAlignment="1" applyProtection="1">
      <alignment horizontal="center" vertical="center" wrapText="1"/>
    </xf>
    <xf numFmtId="0" fontId="38" fillId="0" borderId="40" xfId="8" applyFont="1" applyBorder="1" applyAlignment="1" applyProtection="1">
      <alignment horizontal="center" vertical="center" wrapText="1"/>
    </xf>
    <xf numFmtId="0" fontId="64" fillId="0" borderId="39" xfId="8" applyFont="1" applyBorder="1" applyAlignment="1" applyProtection="1">
      <alignment horizontal="center" vertical="center" wrapText="1"/>
    </xf>
    <xf numFmtId="0" fontId="20" fillId="0" borderId="39" xfId="8" applyFont="1" applyBorder="1" applyAlignment="1" applyProtection="1">
      <alignment horizontal="justify" vertical="center" wrapText="1"/>
    </xf>
    <xf numFmtId="0" fontId="38" fillId="0" borderId="36" xfId="8" applyFont="1" applyBorder="1" applyAlignment="1" applyProtection="1">
      <alignment vertical="center" wrapText="1"/>
    </xf>
    <xf numFmtId="0" fontId="38" fillId="0" borderId="40" xfId="8" applyFont="1" applyBorder="1" applyAlignment="1" applyProtection="1">
      <alignment vertical="center" wrapText="1"/>
    </xf>
    <xf numFmtId="0" fontId="14" fillId="2" borderId="30" xfId="8" applyFont="1" applyFill="1" applyBorder="1" applyAlignment="1" applyProtection="1">
      <alignment horizontal="left" vertical="center" shrinkToFit="1"/>
      <protection locked="0"/>
    </xf>
    <xf numFmtId="0" fontId="14" fillId="2" borderId="31" xfId="8" applyFont="1" applyFill="1" applyBorder="1" applyAlignment="1" applyProtection="1">
      <alignment horizontal="left" vertical="center" shrinkToFit="1"/>
      <protection locked="0"/>
    </xf>
    <xf numFmtId="0" fontId="14" fillId="2" borderId="32" xfId="8" applyFont="1" applyFill="1" applyBorder="1" applyAlignment="1" applyProtection="1">
      <alignment horizontal="left" vertical="center" shrinkToFit="1"/>
      <protection locked="0"/>
    </xf>
    <xf numFmtId="0" fontId="20" fillId="0" borderId="52" xfId="8" applyFont="1" applyBorder="1" applyAlignment="1" applyProtection="1">
      <alignment horizontal="distributed"/>
    </xf>
    <xf numFmtId="0" fontId="20" fillId="0" borderId="53" xfId="8" applyFont="1" applyBorder="1" applyAlignment="1" applyProtection="1">
      <alignment horizontal="distributed"/>
    </xf>
    <xf numFmtId="0" fontId="20" fillId="0" borderId="99" xfId="8" applyFont="1" applyFill="1" applyBorder="1" applyAlignment="1" applyProtection="1">
      <alignment horizontal="left" vertical="center"/>
    </xf>
    <xf numFmtId="0" fontId="20" fillId="0" borderId="100" xfId="8" applyFont="1" applyFill="1" applyBorder="1" applyAlignment="1" applyProtection="1">
      <alignment horizontal="left" vertical="center"/>
    </xf>
    <xf numFmtId="0" fontId="20" fillId="0" borderId="101" xfId="8" applyFont="1" applyFill="1" applyBorder="1" applyAlignment="1" applyProtection="1">
      <alignment horizontal="left" vertical="center"/>
    </xf>
    <xf numFmtId="0" fontId="20" fillId="0" borderId="85" xfId="8" applyFont="1" applyFill="1" applyBorder="1" applyAlignment="1" applyProtection="1">
      <alignment horizontal="left" vertical="center"/>
    </xf>
    <xf numFmtId="0" fontId="20" fillId="0" borderId="86"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11" xfId="8" applyFont="1" applyBorder="1" applyAlignment="1" applyProtection="1">
      <alignment horizontal="center" vertical="center" wrapText="1"/>
    </xf>
    <xf numFmtId="0" fontId="20" fillId="0" borderId="13" xfId="8" applyFont="1" applyBorder="1" applyAlignment="1" applyProtection="1">
      <alignment horizontal="center" vertical="center" wrapText="1"/>
    </xf>
    <xf numFmtId="0" fontId="20" fillId="0" borderId="14" xfId="8" applyFont="1" applyBorder="1" applyAlignment="1" applyProtection="1">
      <alignment horizontal="center" vertical="center" wrapText="1"/>
    </xf>
    <xf numFmtId="0" fontId="16" fillId="7" borderId="24" xfId="8" applyFont="1" applyFill="1" applyBorder="1" applyAlignment="1" applyProtection="1">
      <alignment horizontal="center" vertical="center" shrinkToFit="1"/>
    </xf>
    <xf numFmtId="0" fontId="16" fillId="7" borderId="25" xfId="8" applyFont="1" applyFill="1" applyBorder="1" applyAlignment="1" applyProtection="1">
      <alignment horizontal="center" vertical="center" shrinkToFit="1"/>
    </xf>
    <xf numFmtId="0" fontId="16" fillId="7" borderId="30" xfId="8" applyFont="1" applyFill="1" applyBorder="1" applyAlignment="1" applyProtection="1">
      <alignment horizontal="center" vertical="center" shrinkToFit="1"/>
    </xf>
    <xf numFmtId="0" fontId="16" fillId="7" borderId="31" xfId="8" applyFont="1" applyFill="1" applyBorder="1" applyAlignment="1" applyProtection="1">
      <alignment horizontal="center" vertical="center" shrinkToFit="1"/>
    </xf>
    <xf numFmtId="0" fontId="20" fillId="0" borderId="36" xfId="8" applyFont="1" applyBorder="1" applyAlignment="1" applyProtection="1">
      <alignment horizontal="center" shrinkToFit="1"/>
    </xf>
    <xf numFmtId="0" fontId="37" fillId="0" borderId="39" xfId="8" applyFont="1" applyBorder="1" applyAlignment="1" applyProtection="1">
      <alignment horizontal="center" vertical="center"/>
    </xf>
    <xf numFmtId="0" fontId="11" fillId="0" borderId="36" xfId="8" applyFont="1" applyBorder="1" applyAlignment="1" applyProtection="1">
      <alignment horizontal="center" vertical="center"/>
    </xf>
    <xf numFmtId="0" fontId="11" fillId="0" borderId="40" xfId="8" applyFont="1" applyBorder="1" applyAlignment="1" applyProtection="1">
      <alignment horizontal="center" vertical="center"/>
    </xf>
    <xf numFmtId="49" fontId="16" fillId="2" borderId="39" xfId="8" applyNumberFormat="1" applyFont="1" applyFill="1" applyBorder="1" applyAlignment="1" applyProtection="1">
      <alignment horizontal="center" vertical="center"/>
      <protection locked="0"/>
    </xf>
    <xf numFmtId="49" fontId="16" fillId="2" borderId="36" xfId="8" applyNumberFormat="1" applyFont="1" applyFill="1" applyBorder="1" applyAlignment="1" applyProtection="1">
      <alignment horizontal="center" vertical="center"/>
      <protection locked="0"/>
    </xf>
    <xf numFmtId="49" fontId="16" fillId="2" borderId="40" xfId="8" applyNumberFormat="1" applyFont="1" applyFill="1" applyBorder="1" applyAlignment="1" applyProtection="1">
      <alignment horizontal="center" vertical="center"/>
      <protection locked="0"/>
    </xf>
    <xf numFmtId="0" fontId="37" fillId="7" borderId="39" xfId="8" applyFont="1" applyFill="1" applyBorder="1" applyAlignment="1" applyProtection="1">
      <alignment horizontal="center" vertical="center"/>
    </xf>
    <xf numFmtId="0" fontId="37" fillId="7" borderId="36" xfId="8" applyFont="1" applyFill="1" applyBorder="1" applyAlignment="1" applyProtection="1">
      <alignment horizontal="center" vertical="center"/>
    </xf>
    <xf numFmtId="0" fontId="37" fillId="7" borderId="40" xfId="8" applyFont="1" applyFill="1" applyBorder="1" applyAlignment="1" applyProtection="1">
      <alignment horizontal="center" vertical="center"/>
    </xf>
    <xf numFmtId="0" fontId="15" fillId="2" borderId="39" xfId="9" applyNumberFormat="1" applyFont="1" applyFill="1" applyBorder="1" applyAlignment="1" applyProtection="1">
      <alignment horizontal="center" vertical="center" wrapText="1"/>
      <protection locked="0"/>
    </xf>
    <xf numFmtId="0" fontId="15" fillId="2" borderId="36" xfId="9" applyNumberFormat="1" applyFont="1" applyFill="1" applyBorder="1" applyAlignment="1" applyProtection="1">
      <alignment horizontal="center" vertical="center" wrapText="1"/>
      <protection locked="0"/>
    </xf>
    <xf numFmtId="0" fontId="15" fillId="2" borderId="50" xfId="9" applyNumberFormat="1" applyFont="1" applyFill="1" applyBorder="1" applyAlignment="1" applyProtection="1">
      <alignment horizontal="center" vertical="center" wrapText="1"/>
      <protection locked="0"/>
    </xf>
    <xf numFmtId="0" fontId="15" fillId="2" borderId="36" xfId="8" applyNumberFormat="1" applyFont="1" applyFill="1" applyBorder="1" applyAlignment="1" applyProtection="1">
      <alignment horizontal="center" vertical="center" wrapText="1"/>
      <protection locked="0"/>
    </xf>
    <xf numFmtId="0" fontId="15" fillId="2" borderId="40" xfId="8" applyNumberFormat="1" applyFont="1" applyFill="1" applyBorder="1" applyAlignment="1" applyProtection="1">
      <alignment horizontal="center" vertical="center" wrapText="1"/>
      <protection locked="0"/>
    </xf>
    <xf numFmtId="0" fontId="20" fillId="2" borderId="39" xfId="8" applyFont="1" applyFill="1" applyBorder="1" applyAlignment="1" applyProtection="1">
      <alignment horizontal="justify" vertical="center" wrapText="1"/>
      <protection locked="0"/>
    </xf>
    <xf numFmtId="0" fontId="38" fillId="2" borderId="36" xfId="8" applyFont="1" applyFill="1" applyBorder="1" applyAlignment="1" applyProtection="1">
      <alignment horizontal="justify" vertical="center" wrapText="1"/>
      <protection locked="0"/>
    </xf>
    <xf numFmtId="0" fontId="38" fillId="2" borderId="50" xfId="8" applyFont="1" applyFill="1" applyBorder="1" applyAlignment="1" applyProtection="1">
      <alignment horizontal="justify" vertical="center" wrapText="1"/>
      <protection locked="0"/>
    </xf>
    <xf numFmtId="0" fontId="38" fillId="2" borderId="40" xfId="8" applyFont="1" applyFill="1" applyBorder="1" applyAlignment="1" applyProtection="1">
      <alignment horizontal="justify" vertical="center" wrapText="1"/>
      <protection locked="0"/>
    </xf>
    <xf numFmtId="0" fontId="64" fillId="0" borderId="11" xfId="8" applyFont="1" applyBorder="1" applyAlignment="1" applyProtection="1">
      <alignment horizontal="center" vertical="center" wrapText="1"/>
    </xf>
    <xf numFmtId="0" fontId="11" fillId="0" borderId="13" xfId="8" applyFont="1" applyBorder="1" applyAlignment="1" applyProtection="1">
      <alignment horizontal="center" vertical="center" wrapText="1"/>
    </xf>
    <xf numFmtId="0" fontId="11" fillId="0" borderId="14" xfId="8" applyFont="1" applyBorder="1" applyAlignment="1" applyProtection="1">
      <alignment horizontal="center" vertical="center" wrapText="1"/>
    </xf>
    <xf numFmtId="0" fontId="37" fillId="7" borderId="24" xfId="8" applyFont="1" applyFill="1" applyBorder="1" applyAlignment="1" applyProtection="1">
      <alignment horizontal="center" wrapText="1"/>
    </xf>
    <xf numFmtId="0" fontId="13" fillId="7" borderId="25" xfId="8" applyFont="1" applyFill="1" applyBorder="1" applyAlignment="1" applyProtection="1">
      <alignment horizontal="center"/>
    </xf>
    <xf numFmtId="0" fontId="13" fillId="7" borderId="26" xfId="8" applyFont="1" applyFill="1" applyBorder="1" applyAlignment="1" applyProtection="1">
      <alignment horizontal="center"/>
    </xf>
    <xf numFmtId="0" fontId="13" fillId="7" borderId="37" xfId="8" applyFont="1" applyFill="1" applyBorder="1" applyAlignment="1" applyProtection="1">
      <alignment horizontal="center"/>
    </xf>
    <xf numFmtId="0" fontId="13" fillId="7" borderId="0" xfId="8" applyFont="1" applyFill="1" applyAlignment="1" applyProtection="1">
      <alignment horizontal="center"/>
    </xf>
    <xf numFmtId="0" fontId="13" fillId="7" borderId="38" xfId="8" applyFont="1" applyFill="1" applyBorder="1" applyAlignment="1" applyProtection="1">
      <alignment horizontal="center"/>
    </xf>
    <xf numFmtId="180" fontId="16" fillId="2" borderId="25" xfId="8" applyNumberFormat="1" applyFont="1" applyFill="1" applyBorder="1" applyAlignment="1" applyProtection="1">
      <alignment horizontal="left" vertical="top"/>
      <protection locked="0"/>
    </xf>
    <xf numFmtId="180" fontId="15" fillId="2" borderId="25" xfId="8" applyNumberFormat="1" applyFont="1" applyFill="1" applyBorder="1" applyAlignment="1" applyProtection="1">
      <alignment vertical="center"/>
      <protection locked="0"/>
    </xf>
    <xf numFmtId="0" fontId="22" fillId="2" borderId="34" xfId="8" applyFont="1" applyFill="1" applyBorder="1" applyAlignment="1" applyProtection="1">
      <alignment horizontal="center" vertical="center" shrinkToFit="1"/>
      <protection locked="0"/>
    </xf>
    <xf numFmtId="0" fontId="15" fillId="2" borderId="34" xfId="8" applyFont="1" applyFill="1" applyBorder="1" applyAlignment="1" applyProtection="1">
      <alignment horizontal="center" vertical="center" shrinkToFit="1"/>
      <protection locked="0"/>
    </xf>
    <xf numFmtId="0" fontId="13" fillId="7" borderId="37" xfId="8" applyFont="1" applyFill="1" applyBorder="1" applyAlignment="1" applyProtection="1">
      <alignment horizontal="distributed" vertical="top" indent="1"/>
    </xf>
    <xf numFmtId="0" fontId="13" fillId="7" borderId="0" xfId="8" applyFont="1" applyFill="1" applyAlignment="1" applyProtection="1">
      <alignment horizontal="distributed" vertical="top" indent="1"/>
    </xf>
    <xf numFmtId="0" fontId="13" fillId="7" borderId="38" xfId="8" applyFont="1" applyFill="1" applyBorder="1" applyAlignment="1" applyProtection="1">
      <alignment horizontal="distributed" vertical="top" indent="1"/>
    </xf>
    <xf numFmtId="0" fontId="13" fillId="7" borderId="30" xfId="8" applyFont="1" applyFill="1" applyBorder="1" applyAlignment="1" applyProtection="1">
      <alignment horizontal="distributed" vertical="top" indent="1"/>
    </xf>
    <xf numFmtId="0" fontId="13" fillId="7" borderId="31" xfId="8" applyFont="1" applyFill="1" applyBorder="1" applyAlignment="1" applyProtection="1">
      <alignment horizontal="distributed" vertical="top" indent="1"/>
    </xf>
    <xf numFmtId="0" fontId="13" fillId="7" borderId="32" xfId="8" applyFont="1" applyFill="1" applyBorder="1" applyAlignment="1" applyProtection="1">
      <alignment horizontal="distributed" vertical="top" indent="1"/>
    </xf>
    <xf numFmtId="0" fontId="15" fillId="2" borderId="27" xfId="8" applyFont="1" applyFill="1" applyBorder="1" applyAlignment="1" applyProtection="1">
      <alignment horizontal="left" vertical="top"/>
      <protection locked="0"/>
    </xf>
    <xf numFmtId="0" fontId="11" fillId="2" borderId="28" xfId="8" applyFont="1" applyFill="1" applyBorder="1" applyAlignment="1" applyProtection="1">
      <alignment vertical="center"/>
      <protection locked="0"/>
    </xf>
    <xf numFmtId="0" fontId="11" fillId="2" borderId="49" xfId="8" applyFont="1" applyFill="1" applyBorder="1" applyAlignment="1" applyProtection="1">
      <alignment vertical="center"/>
      <protection locked="0"/>
    </xf>
    <xf numFmtId="0" fontId="11" fillId="2" borderId="29" xfId="8" applyFont="1" applyFill="1" applyBorder="1" applyAlignment="1" applyProtection="1">
      <alignment vertical="center"/>
      <protection locked="0"/>
    </xf>
    <xf numFmtId="0" fontId="15" fillId="2" borderId="33" xfId="8" applyFont="1" applyFill="1" applyBorder="1" applyAlignment="1" applyProtection="1">
      <alignment horizontal="justify" vertical="center"/>
      <protection locked="0"/>
    </xf>
    <xf numFmtId="0" fontId="15" fillId="2" borderId="34" xfId="8" applyFont="1" applyFill="1" applyBorder="1" applyAlignment="1" applyProtection="1">
      <alignment vertical="center"/>
      <protection locked="0"/>
    </xf>
    <xf numFmtId="0" fontId="15" fillId="2" borderId="35" xfId="8" applyFont="1" applyFill="1" applyBorder="1" applyAlignment="1" applyProtection="1">
      <alignment vertical="center"/>
      <protection locked="0"/>
    </xf>
    <xf numFmtId="0" fontId="15" fillId="2" borderId="87" xfId="8" applyFont="1" applyFill="1" applyBorder="1" applyAlignment="1" applyProtection="1">
      <alignment horizontal="center" vertical="center" shrinkToFit="1"/>
      <protection locked="0"/>
    </xf>
    <xf numFmtId="0" fontId="63" fillId="7" borderId="0" xfId="8" applyFont="1" applyFill="1" applyAlignment="1" applyProtection="1">
      <alignment horizontal="justify" vertical="top" wrapText="1"/>
    </xf>
    <xf numFmtId="0" fontId="63" fillId="7" borderId="0" xfId="8" applyFont="1" applyFill="1" applyBorder="1" applyAlignment="1" applyProtection="1">
      <alignment horizontal="justify" vertical="top" wrapText="1"/>
    </xf>
    <xf numFmtId="0" fontId="37" fillId="0" borderId="23" xfId="8" applyFont="1" applyBorder="1" applyAlignment="1" applyProtection="1">
      <alignment horizontal="justify" vertical="center" wrapText="1"/>
    </xf>
    <xf numFmtId="0" fontId="37" fillId="0" borderId="23" xfId="8" applyFont="1" applyBorder="1" applyAlignment="1" applyProtection="1">
      <alignment vertical="center"/>
    </xf>
    <xf numFmtId="0" fontId="37" fillId="0" borderId="36" xfId="8" applyFont="1" applyBorder="1" applyAlignment="1" applyProtection="1">
      <alignment horizontal="justify" vertical="center" wrapText="1"/>
    </xf>
    <xf numFmtId="0" fontId="13" fillId="0" borderId="36" xfId="8" applyFont="1" applyBorder="1" applyAlignment="1" applyProtection="1">
      <alignment vertical="center"/>
    </xf>
    <xf numFmtId="0" fontId="13" fillId="0" borderId="50" xfId="8" applyFont="1" applyBorder="1" applyAlignment="1" applyProtection="1">
      <alignment vertical="center"/>
    </xf>
    <xf numFmtId="0" fontId="64" fillId="0" borderId="24" xfId="8" applyFont="1" applyBorder="1" applyAlignment="1" applyProtection="1">
      <alignment horizontal="center" vertical="center"/>
    </xf>
    <xf numFmtId="0" fontId="11" fillId="0" borderId="30" xfId="8" applyFont="1" applyBorder="1" applyAlignment="1" applyProtection="1">
      <alignment horizontal="center" vertical="center"/>
    </xf>
    <xf numFmtId="0" fontId="20" fillId="7" borderId="24" xfId="8" applyFont="1" applyFill="1" applyBorder="1" applyAlignment="1" applyProtection="1">
      <alignment horizontal="center" vertical="top" wrapText="1"/>
    </xf>
    <xf numFmtId="0" fontId="11" fillId="7" borderId="25" xfId="8" applyFont="1" applyFill="1" applyBorder="1" applyAlignment="1" applyProtection="1">
      <alignment horizontal="center" vertical="center"/>
    </xf>
    <xf numFmtId="0" fontId="11" fillId="7" borderId="26" xfId="8" applyFont="1" applyFill="1" applyBorder="1" applyAlignment="1" applyProtection="1">
      <alignment horizontal="center" vertical="center"/>
    </xf>
    <xf numFmtId="0" fontId="22" fillId="2" borderId="27" xfId="8" applyFont="1" applyFill="1" applyBorder="1" applyAlignment="1" applyProtection="1">
      <alignment vertical="center" shrinkToFit="1"/>
      <protection locked="0"/>
    </xf>
    <xf numFmtId="0" fontId="22" fillId="2" borderId="28" xfId="8" applyFont="1" applyFill="1" applyBorder="1" applyAlignment="1" applyProtection="1">
      <alignment vertical="center" shrinkToFit="1"/>
      <protection locked="0"/>
    </xf>
    <xf numFmtId="0" fontId="22" fillId="2" borderId="49" xfId="8" applyFont="1" applyFill="1" applyBorder="1" applyAlignment="1" applyProtection="1">
      <alignment vertical="center" shrinkToFit="1"/>
      <protection locked="0"/>
    </xf>
    <xf numFmtId="0" fontId="22" fillId="2" borderId="29" xfId="8" applyFont="1" applyFill="1" applyBorder="1" applyAlignment="1" applyProtection="1">
      <alignment vertical="center" shrinkToFit="1"/>
      <protection locked="0"/>
    </xf>
    <xf numFmtId="0" fontId="64" fillId="7" borderId="30" xfId="8" applyFont="1" applyFill="1" applyBorder="1" applyAlignment="1" applyProtection="1">
      <alignment horizontal="center" vertical="center"/>
    </xf>
    <xf numFmtId="0" fontId="11" fillId="7" borderId="31" xfId="8" applyFont="1" applyFill="1" applyBorder="1" applyAlignment="1" applyProtection="1">
      <alignment horizontal="center" vertical="center"/>
    </xf>
    <xf numFmtId="0" fontId="11" fillId="7" borderId="32" xfId="8" applyFont="1" applyFill="1" applyBorder="1" applyAlignment="1" applyProtection="1">
      <alignment horizontal="center" vertical="center"/>
    </xf>
    <xf numFmtId="0" fontId="16" fillId="2" borderId="33" xfId="8" applyFont="1" applyFill="1" applyBorder="1" applyAlignment="1" applyProtection="1">
      <alignment vertical="center" shrinkToFit="1"/>
      <protection locked="0"/>
    </xf>
    <xf numFmtId="0" fontId="16" fillId="2" borderId="34" xfId="8" applyFont="1" applyFill="1" applyBorder="1" applyAlignment="1" applyProtection="1">
      <alignment vertical="center" shrinkToFit="1"/>
      <protection locked="0"/>
    </xf>
    <xf numFmtId="0" fontId="16" fillId="2" borderId="35" xfId="8" applyFont="1" applyFill="1" applyBorder="1" applyAlignment="1" applyProtection="1">
      <alignment vertical="center" shrinkToFit="1"/>
      <protection locked="0"/>
    </xf>
    <xf numFmtId="0" fontId="15" fillId="2" borderId="0" xfId="8" applyFont="1" applyFill="1" applyBorder="1" applyAlignment="1" applyProtection="1">
      <alignment horizontal="left" shrinkToFit="1"/>
      <protection locked="0"/>
    </xf>
    <xf numFmtId="0" fontId="15" fillId="2" borderId="19" xfId="8" applyFont="1" applyFill="1" applyBorder="1" applyAlignment="1" applyProtection="1">
      <alignment horizontal="left" shrinkToFit="1"/>
      <protection locked="0"/>
    </xf>
    <xf numFmtId="0" fontId="15" fillId="2" borderId="0" xfId="8" applyFont="1" applyFill="1" applyBorder="1" applyAlignment="1" applyProtection="1">
      <alignment horizontal="left" vertical="center" shrinkToFit="1"/>
      <protection locked="0"/>
    </xf>
    <xf numFmtId="0" fontId="15" fillId="2" borderId="19" xfId="8" applyFont="1" applyFill="1" applyBorder="1" applyAlignment="1" applyProtection="1">
      <alignment horizontal="left" vertical="center" shrinkToFit="1"/>
      <protection locked="0"/>
    </xf>
    <xf numFmtId="0" fontId="58" fillId="7" borderId="0" xfId="8" applyFont="1" applyFill="1" applyAlignment="1" applyProtection="1">
      <alignment horizontal="justify" vertical="center"/>
    </xf>
    <xf numFmtId="0" fontId="17" fillId="7" borderId="0" xfId="8" applyFont="1" applyFill="1" applyAlignment="1" applyProtection="1">
      <alignment horizontal="center" vertical="center"/>
    </xf>
    <xf numFmtId="0" fontId="59" fillId="7" borderId="0" xfId="8" applyFont="1" applyFill="1" applyAlignment="1" applyProtection="1">
      <alignment horizontal="justify" vertical="center"/>
    </xf>
    <xf numFmtId="0" fontId="20" fillId="0" borderId="11" xfId="8" applyFont="1" applyBorder="1" applyAlignment="1" applyProtection="1">
      <alignment horizontal="center" vertical="center" textRotation="255" wrapText="1"/>
    </xf>
    <xf numFmtId="0" fontId="11" fillId="0" borderId="13" xfId="8" applyFont="1" applyBorder="1" applyAlignment="1" applyProtection="1">
      <alignment horizontal="center" vertical="center" textRotation="255" wrapText="1"/>
    </xf>
    <xf numFmtId="0" fontId="11" fillId="0" borderId="14" xfId="8" applyFont="1" applyBorder="1" applyAlignment="1" applyProtection="1">
      <alignment horizontal="center" vertical="center" textRotation="255" wrapText="1"/>
    </xf>
    <xf numFmtId="0" fontId="37" fillId="0" borderId="12" xfId="8" applyFont="1" applyBorder="1" applyAlignment="1" applyProtection="1">
      <alignment horizontal="left" vertical="center" wrapText="1"/>
    </xf>
    <xf numFmtId="0" fontId="11" fillId="2" borderId="89" xfId="8" applyFont="1" applyFill="1" applyBorder="1" applyAlignment="1" applyProtection="1">
      <alignment horizontal="center" vertical="center"/>
      <protection locked="0"/>
    </xf>
    <xf numFmtId="0" fontId="11" fillId="2" borderId="90" xfId="8" applyFont="1" applyFill="1" applyBorder="1" applyAlignment="1" applyProtection="1">
      <alignment horizontal="center" vertical="center"/>
      <protection locked="0"/>
    </xf>
    <xf numFmtId="0" fontId="11" fillId="2" borderId="92" xfId="8" applyFont="1" applyFill="1" applyBorder="1" applyAlignment="1" applyProtection="1">
      <alignment horizontal="center" vertical="center"/>
      <protection locked="0"/>
    </xf>
    <xf numFmtId="0" fontId="19" fillId="7" borderId="12" xfId="8" applyFont="1" applyFill="1" applyBorder="1" applyAlignment="1" applyProtection="1">
      <alignment horizontal="left" vertical="center" wrapText="1"/>
      <protection locked="0"/>
    </xf>
    <xf numFmtId="0" fontId="19" fillId="7" borderId="48" xfId="8" applyFont="1" applyFill="1" applyBorder="1" applyAlignment="1" applyProtection="1">
      <alignment horizontal="left" vertical="center" wrapText="1"/>
      <protection locked="0"/>
    </xf>
    <xf numFmtId="0" fontId="19" fillId="7" borderId="12" xfId="8" applyFont="1" applyFill="1" applyBorder="1" applyAlignment="1" applyProtection="1">
      <alignment horizontal="left" vertical="center"/>
      <protection locked="0"/>
    </xf>
    <xf numFmtId="0" fontId="49" fillId="7" borderId="0" xfId="8" applyFont="1" applyFill="1" applyAlignment="1" applyProtection="1">
      <alignment horizontal="justify" vertical="top" wrapText="1"/>
    </xf>
    <xf numFmtId="0" fontId="49" fillId="7" borderId="0" xfId="8" applyFont="1" applyFill="1" applyBorder="1" applyAlignment="1" applyProtection="1">
      <alignment horizontal="justify" vertical="top" wrapText="1"/>
    </xf>
    <xf numFmtId="0" fontId="67" fillId="7" borderId="0" xfId="8" applyFont="1" applyFill="1" applyAlignment="1" applyProtection="1">
      <alignment horizontal="justify" vertical="top" wrapText="1"/>
    </xf>
    <xf numFmtId="0" fontId="67" fillId="7" borderId="0" xfId="8" applyFont="1" applyFill="1" applyBorder="1" applyAlignment="1" applyProtection="1">
      <alignment horizontal="justify" vertical="top" wrapText="1"/>
    </xf>
    <xf numFmtId="0" fontId="14" fillId="7" borderId="96" xfId="8" applyFont="1" applyFill="1" applyBorder="1" applyAlignment="1" applyProtection="1">
      <alignment horizontal="center" vertical="center" wrapText="1"/>
    </xf>
    <xf numFmtId="0" fontId="14" fillId="7" borderId="97" xfId="8" applyFont="1" applyFill="1" applyBorder="1" applyAlignment="1" applyProtection="1">
      <alignment horizontal="center" vertical="center" wrapText="1"/>
    </xf>
    <xf numFmtId="0" fontId="14" fillId="7" borderId="98" xfId="8" applyFont="1" applyFill="1" applyBorder="1" applyAlignment="1" applyProtection="1">
      <alignment horizontal="center" vertical="center" wrapText="1"/>
    </xf>
  </cellXfs>
  <cellStyles count="19">
    <cellStyle name="ハイパーリンク 2" xfId="9"/>
    <cellStyle name="桁区切り" xfId="12" builtinId="6"/>
    <cellStyle name="桁区切り 2" xfId="2"/>
    <cellStyle name="標準" xfId="0" builtinId="0"/>
    <cellStyle name="標準 10" xfId="13"/>
    <cellStyle name="標準 11" xfId="15"/>
    <cellStyle name="標準 12" xfId="17"/>
    <cellStyle name="標準 13" xfId="18"/>
    <cellStyle name="標準 2" xfId="1"/>
    <cellStyle name="標準 2 2" xfId="14"/>
    <cellStyle name="標準 3" xfId="3"/>
    <cellStyle name="標準 4" xfId="4"/>
    <cellStyle name="標準 5" xfId="6"/>
    <cellStyle name="標準 6" xfId="7"/>
    <cellStyle name="標準 7" xfId="8"/>
    <cellStyle name="標準 8" xfId="10"/>
    <cellStyle name="標準 9" xfId="11"/>
    <cellStyle name="標準_○H23交付要綱様式（昨年度様式を含む）" xfId="16"/>
    <cellStyle name="未定義" xfId="5"/>
  </cellStyles>
  <dxfs count="57">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ont>
        <color theme="1"/>
      </font>
    </dxf>
    <dxf>
      <font>
        <color theme="1"/>
      </font>
    </dxf>
    <dxf>
      <font>
        <color theme="1"/>
      </font>
    </dxf>
    <dxf>
      <font>
        <color theme="1"/>
      </font>
    </dxf>
    <dxf>
      <font>
        <color theme="1"/>
      </font>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9" defaultPivotStyle="PivotStyleLight16"/>
  <colors>
    <mruColors>
      <color rgb="FFFFFF99"/>
      <color rgb="FFFFFFCC"/>
      <color rgb="FFFF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66676</xdr:colOff>
      <xdr:row>6</xdr:row>
      <xdr:rowOff>66675</xdr:rowOff>
    </xdr:from>
    <xdr:to>
      <xdr:col>4</xdr:col>
      <xdr:colOff>295276</xdr:colOff>
      <xdr:row>11</xdr:row>
      <xdr:rowOff>457200</xdr:rowOff>
    </xdr:to>
    <xdr:sp macro="" textlink="">
      <xdr:nvSpPr>
        <xdr:cNvPr id="3" name="右中かっこ 2"/>
        <xdr:cNvSpPr/>
      </xdr:nvSpPr>
      <xdr:spPr>
        <a:xfrm>
          <a:off x="8010526" y="1943100"/>
          <a:ext cx="228600" cy="3152775"/>
        </a:xfrm>
        <a:prstGeom prst="rightBrace">
          <a:avLst>
            <a:gd name="adj1" fmla="val 8333"/>
            <a:gd name="adj2" fmla="val 4969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14</xdr:row>
      <xdr:rowOff>28576</xdr:rowOff>
    </xdr:from>
    <xdr:to>
      <xdr:col>4</xdr:col>
      <xdr:colOff>276225</xdr:colOff>
      <xdr:row>15</xdr:row>
      <xdr:rowOff>276226</xdr:rowOff>
    </xdr:to>
    <xdr:sp macro="" textlink="">
      <xdr:nvSpPr>
        <xdr:cNvPr id="4" name="右中かっこ 3"/>
        <xdr:cNvSpPr/>
      </xdr:nvSpPr>
      <xdr:spPr>
        <a:xfrm>
          <a:off x="8001000" y="5991226"/>
          <a:ext cx="219075" cy="552450"/>
        </a:xfrm>
        <a:prstGeom prst="rightBrace">
          <a:avLst>
            <a:gd name="adj1" fmla="val 8333"/>
            <a:gd name="adj2" fmla="val 4969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66675</xdr:colOff>
      <xdr:row>24</xdr:row>
      <xdr:rowOff>76200</xdr:rowOff>
    </xdr:from>
    <xdr:to>
      <xdr:col>4</xdr:col>
      <xdr:colOff>285750</xdr:colOff>
      <xdr:row>25</xdr:row>
      <xdr:rowOff>390525</xdr:rowOff>
    </xdr:to>
    <xdr:sp macro="" textlink="">
      <xdr:nvSpPr>
        <xdr:cNvPr id="5" name="右中かっこ 4"/>
        <xdr:cNvSpPr/>
      </xdr:nvSpPr>
      <xdr:spPr>
        <a:xfrm>
          <a:off x="8010525" y="8963025"/>
          <a:ext cx="219075" cy="552450"/>
        </a:xfrm>
        <a:prstGeom prst="rightBrace">
          <a:avLst>
            <a:gd name="adj1" fmla="val 8333"/>
            <a:gd name="adj2" fmla="val 4969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37</xdr:row>
      <xdr:rowOff>76199</xdr:rowOff>
    </xdr:from>
    <xdr:to>
      <xdr:col>4</xdr:col>
      <xdr:colOff>285749</xdr:colOff>
      <xdr:row>38</xdr:row>
      <xdr:rowOff>533399</xdr:rowOff>
    </xdr:to>
    <xdr:sp macro="" textlink="">
      <xdr:nvSpPr>
        <xdr:cNvPr id="6" name="右中かっこ 5"/>
        <xdr:cNvSpPr/>
      </xdr:nvSpPr>
      <xdr:spPr>
        <a:xfrm>
          <a:off x="8020050" y="13373099"/>
          <a:ext cx="209549" cy="695325"/>
        </a:xfrm>
        <a:prstGeom prst="rightBrace">
          <a:avLst>
            <a:gd name="adj1" fmla="val 8333"/>
            <a:gd name="adj2" fmla="val 4969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214512</xdr:colOff>
      <xdr:row>0</xdr:row>
      <xdr:rowOff>239712</xdr:rowOff>
    </xdr:from>
    <xdr:to>
      <xdr:col>23</xdr:col>
      <xdr:colOff>141673</xdr:colOff>
      <xdr:row>6</xdr:row>
      <xdr:rowOff>12007</xdr:rowOff>
    </xdr:to>
    <xdr:sp macro="" textlink="">
      <xdr:nvSpPr>
        <xdr:cNvPr id="2" name="テキスト ボックス 1"/>
        <xdr:cNvSpPr txBox="1"/>
      </xdr:nvSpPr>
      <xdr:spPr>
        <a:xfrm>
          <a:off x="16883262" y="239712"/>
          <a:ext cx="2049875" cy="1473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600" b="1">
              <a:solidFill>
                <a:schemeClr val="dk1"/>
              </a:solidFill>
              <a:effectLst/>
              <a:latin typeface="+mn-lt"/>
              <a:ea typeface="+mn-ea"/>
              <a:cs typeface="+mn-cs"/>
            </a:rPr>
            <a:t>黄色のセルのみ入力をお願いします。</a:t>
          </a:r>
          <a:endParaRPr lang="ja-JP" altLang="ja-JP" sz="1600" b="1">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127000</xdr:colOff>
      <xdr:row>0</xdr:row>
      <xdr:rowOff>152399</xdr:rowOff>
    </xdr:from>
    <xdr:to>
      <xdr:col>9</xdr:col>
      <xdr:colOff>489857</xdr:colOff>
      <xdr:row>2</xdr:row>
      <xdr:rowOff>462642</xdr:rowOff>
    </xdr:to>
    <xdr:sp macro="" textlink="">
      <xdr:nvSpPr>
        <xdr:cNvPr id="2" name="正方形/長方形 1"/>
        <xdr:cNvSpPr/>
      </xdr:nvSpPr>
      <xdr:spPr>
        <a:xfrm>
          <a:off x="11080750" y="152399"/>
          <a:ext cx="3084286" cy="1099457"/>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5</xdr:col>
      <xdr:colOff>149679</xdr:colOff>
      <xdr:row>4</xdr:row>
      <xdr:rowOff>0</xdr:rowOff>
    </xdr:from>
    <xdr:to>
      <xdr:col>10</xdr:col>
      <xdr:colOff>91168</xdr:colOff>
      <xdr:row>5</xdr:row>
      <xdr:rowOff>204107</xdr:rowOff>
    </xdr:to>
    <xdr:sp macro="" textlink="">
      <xdr:nvSpPr>
        <xdr:cNvPr id="3" name="テキスト ボックス 2"/>
        <xdr:cNvSpPr txBox="1"/>
      </xdr:nvSpPr>
      <xdr:spPr>
        <a:xfrm>
          <a:off x="11103429" y="1469571"/>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199353</xdr:colOff>
      <xdr:row>0</xdr:row>
      <xdr:rowOff>120047</xdr:rowOff>
    </xdr:from>
    <xdr:to>
      <xdr:col>20</xdr:col>
      <xdr:colOff>453352</xdr:colOff>
      <xdr:row>8</xdr:row>
      <xdr:rowOff>223631</xdr:rowOff>
    </xdr:to>
    <xdr:sp macro="" textlink="">
      <xdr:nvSpPr>
        <xdr:cNvPr id="2" name="テキスト ボックス 1"/>
        <xdr:cNvSpPr txBox="1"/>
      </xdr:nvSpPr>
      <xdr:spPr>
        <a:xfrm>
          <a:off x="7090483" y="120047"/>
          <a:ext cx="3003826" cy="19009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endParaRPr kumimoji="1" lang="en-US" altLang="ja-JP" sz="1600"/>
        </a:p>
        <a:p>
          <a:endParaRPr kumimoji="1" lang="en-US" altLang="ja-JP" sz="1600"/>
        </a:p>
        <a:p>
          <a:r>
            <a:rPr kumimoji="1" lang="en-US" altLang="ja-JP" sz="1600"/>
            <a:t>※</a:t>
          </a:r>
          <a:r>
            <a:rPr kumimoji="1" lang="ja-JP" altLang="en-US" sz="1600"/>
            <a:t>申請内容に応じ、不要な書類は黒色表示となります。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190499</xdr:colOff>
      <xdr:row>0</xdr:row>
      <xdr:rowOff>152400</xdr:rowOff>
    </xdr:from>
    <xdr:to>
      <xdr:col>14</xdr:col>
      <xdr:colOff>142875</xdr:colOff>
      <xdr:row>9</xdr:row>
      <xdr:rowOff>114300</xdr:rowOff>
    </xdr:to>
    <xdr:sp macro="" textlink="">
      <xdr:nvSpPr>
        <xdr:cNvPr id="2" name="テキスト ボックス 1"/>
        <xdr:cNvSpPr txBox="1"/>
      </xdr:nvSpPr>
      <xdr:spPr>
        <a:xfrm>
          <a:off x="6943724" y="152400"/>
          <a:ext cx="3381376"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郵送で提出する際は、</a:t>
          </a:r>
          <a:r>
            <a:rPr kumimoji="1" lang="ja-JP" altLang="en-US" sz="1600" b="1" u="sng">
              <a:solidFill>
                <a:srgbClr val="FF0000"/>
              </a:solidFill>
            </a:rPr>
            <a:t>記名押印</a:t>
          </a:r>
          <a:r>
            <a:rPr kumimoji="1" lang="ja-JP" altLang="en-US" sz="1600">
              <a:solidFill>
                <a:srgbClr val="FF0000"/>
              </a:solidFill>
            </a:rPr>
            <a:t>または</a:t>
          </a:r>
          <a:r>
            <a:rPr kumimoji="1" lang="ja-JP" altLang="en-US" sz="1600" b="1" u="sng">
              <a:solidFill>
                <a:srgbClr val="FF0000"/>
              </a:solidFill>
            </a:rPr>
            <a:t>代表者による署名</a:t>
          </a:r>
          <a:r>
            <a:rPr kumimoji="1" lang="ja-JP" altLang="en-US" sz="1600">
              <a:solidFill>
                <a:srgbClr val="FF0000"/>
              </a:solidFill>
            </a:rPr>
            <a:t>が必要です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423333</xdr:colOff>
      <xdr:row>1</xdr:row>
      <xdr:rowOff>1</xdr:rowOff>
    </xdr:from>
    <xdr:to>
      <xdr:col>15</xdr:col>
      <xdr:colOff>560916</xdr:colOff>
      <xdr:row>5</xdr:row>
      <xdr:rowOff>201083</xdr:rowOff>
    </xdr:to>
    <xdr:sp macro="" textlink="">
      <xdr:nvSpPr>
        <xdr:cNvPr id="2" name="テキスト ボックス 1"/>
        <xdr:cNvSpPr txBox="1"/>
      </xdr:nvSpPr>
      <xdr:spPr>
        <a:xfrm>
          <a:off x="11758083" y="243418"/>
          <a:ext cx="2889250" cy="1312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182218</xdr:colOff>
      <xdr:row>0</xdr:row>
      <xdr:rowOff>182217</xdr:rowOff>
    </xdr:from>
    <xdr:to>
      <xdr:col>13</xdr:col>
      <xdr:colOff>321642</xdr:colOff>
      <xdr:row>5</xdr:row>
      <xdr:rowOff>227310</xdr:rowOff>
    </xdr:to>
    <xdr:sp macro="" textlink="">
      <xdr:nvSpPr>
        <xdr:cNvPr id="2" name="テキスト ボックス 1"/>
        <xdr:cNvSpPr txBox="1"/>
      </xdr:nvSpPr>
      <xdr:spPr>
        <a:xfrm>
          <a:off x="10212457" y="182217"/>
          <a:ext cx="2889250" cy="1312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124240</xdr:colOff>
      <xdr:row>0</xdr:row>
      <xdr:rowOff>74543</xdr:rowOff>
    </xdr:from>
    <xdr:to>
      <xdr:col>10</xdr:col>
      <xdr:colOff>263663</xdr:colOff>
      <xdr:row>5</xdr:row>
      <xdr:rowOff>119636</xdr:rowOff>
    </xdr:to>
    <xdr:sp macro="" textlink="">
      <xdr:nvSpPr>
        <xdr:cNvPr id="2" name="テキスト ボックス 1"/>
        <xdr:cNvSpPr txBox="1"/>
      </xdr:nvSpPr>
      <xdr:spPr>
        <a:xfrm>
          <a:off x="12349370" y="74543"/>
          <a:ext cx="2889250" cy="1312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74544</xdr:colOff>
      <xdr:row>0</xdr:row>
      <xdr:rowOff>91109</xdr:rowOff>
    </xdr:from>
    <xdr:to>
      <xdr:col>10</xdr:col>
      <xdr:colOff>213967</xdr:colOff>
      <xdr:row>5</xdr:row>
      <xdr:rowOff>136202</xdr:rowOff>
    </xdr:to>
    <xdr:sp macro="" textlink="">
      <xdr:nvSpPr>
        <xdr:cNvPr id="2" name="テキスト ボックス 1"/>
        <xdr:cNvSpPr txBox="1"/>
      </xdr:nvSpPr>
      <xdr:spPr>
        <a:xfrm>
          <a:off x="12299674" y="91109"/>
          <a:ext cx="2889250" cy="1312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190501</xdr:colOff>
      <xdr:row>0</xdr:row>
      <xdr:rowOff>77931</xdr:rowOff>
    </xdr:from>
    <xdr:to>
      <xdr:col>23</xdr:col>
      <xdr:colOff>454604</xdr:colOff>
      <xdr:row>5</xdr:row>
      <xdr:rowOff>44161</xdr:rowOff>
    </xdr:to>
    <xdr:sp macro="" textlink="">
      <xdr:nvSpPr>
        <xdr:cNvPr id="6" name="テキスト ボックス 5"/>
        <xdr:cNvSpPr txBox="1"/>
      </xdr:nvSpPr>
      <xdr:spPr>
        <a:xfrm>
          <a:off x="7368887" y="77931"/>
          <a:ext cx="3000376"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37</xdr:col>
      <xdr:colOff>95250</xdr:colOff>
      <xdr:row>1</xdr:row>
      <xdr:rowOff>0</xdr:rowOff>
    </xdr:from>
    <xdr:to>
      <xdr:col>50</xdr:col>
      <xdr:colOff>42333</xdr:colOff>
      <xdr:row>9</xdr:row>
      <xdr:rowOff>60613</xdr:rowOff>
    </xdr:to>
    <xdr:sp macro="" textlink="">
      <xdr:nvSpPr>
        <xdr:cNvPr id="2" name="テキスト ボックス 1"/>
        <xdr:cNvSpPr txBox="1"/>
      </xdr:nvSpPr>
      <xdr:spPr>
        <a:xfrm>
          <a:off x="7524750" y="171450"/>
          <a:ext cx="2423583" cy="1489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黄色のセルのみ入力をお願いします。</a:t>
          </a:r>
          <a:endParaRPr lang="ja-JP" altLang="ja-JP" sz="2400">
            <a:effectLst/>
          </a:endParaRPr>
        </a:p>
        <a:p>
          <a:r>
            <a:rPr kumimoji="1" lang="ja-JP" altLang="ja-JP" sz="1600">
              <a:solidFill>
                <a:schemeClr val="dk1"/>
              </a:solidFill>
              <a:effectLst/>
              <a:latin typeface="+mn-lt"/>
              <a:ea typeface="+mn-ea"/>
              <a:cs typeface="+mn-cs"/>
            </a:rPr>
            <a:t>黄色のセル以外は自動入力です。</a:t>
          </a:r>
          <a:endParaRPr lang="ja-JP" altLang="ja-JP" sz="1600">
            <a:effectLst/>
          </a:endParaRPr>
        </a:p>
        <a:p>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D20"/>
  <sheetViews>
    <sheetView showGridLines="0" tabSelected="1" view="pageBreakPreview" zoomScale="85" zoomScaleNormal="90" zoomScaleSheetLayoutView="85" workbookViewId="0">
      <selection activeCell="A2" sqref="A2:D2"/>
    </sheetView>
  </sheetViews>
  <sheetFormatPr defaultRowHeight="13.5"/>
  <cols>
    <col min="1" max="1" width="27.75" style="15" customWidth="1"/>
    <col min="2" max="2" width="19.875" style="16" customWidth="1"/>
    <col min="3" max="3" width="66.5" style="16" customWidth="1"/>
    <col min="4" max="4" width="81.625" style="3" customWidth="1"/>
    <col min="5" max="16384" width="9" style="3"/>
  </cols>
  <sheetData>
    <row r="1" spans="1:4" ht="30" customHeight="1" thickBot="1">
      <c r="A1" s="413" t="s">
        <v>328</v>
      </c>
      <c r="B1" s="413"/>
      <c r="C1" s="413"/>
      <c r="D1" s="413"/>
    </row>
    <row r="2" spans="1:4" ht="72" customHeight="1" thickTop="1">
      <c r="A2" s="414" t="s">
        <v>553</v>
      </c>
      <c r="B2" s="415"/>
      <c r="C2" s="415"/>
      <c r="D2" s="416"/>
    </row>
    <row r="3" spans="1:4" ht="220.5" customHeight="1" thickBot="1">
      <c r="A3" s="418" t="s">
        <v>550</v>
      </c>
      <c r="B3" s="419"/>
      <c r="C3" s="419"/>
      <c r="D3" s="420"/>
    </row>
    <row r="4" spans="1:4" s="4" customFormat="1" ht="8.1" customHeight="1" thickTop="1">
      <c r="A4" s="417"/>
      <c r="B4" s="417"/>
      <c r="C4" s="417"/>
    </row>
    <row r="5" spans="1:4" s="8" customFormat="1" ht="38.25" customHeight="1">
      <c r="A5" s="5" t="s">
        <v>104</v>
      </c>
      <c r="B5" s="6" t="s">
        <v>105</v>
      </c>
      <c r="C5" s="7" t="s">
        <v>106</v>
      </c>
      <c r="D5" s="5" t="s">
        <v>263</v>
      </c>
    </row>
    <row r="6" spans="1:4" ht="54.75" customHeight="1">
      <c r="A6" s="103" t="s">
        <v>107</v>
      </c>
      <c r="B6" s="9" t="s">
        <v>108</v>
      </c>
      <c r="C6" s="10" t="s">
        <v>109</v>
      </c>
      <c r="D6" s="163" t="s">
        <v>264</v>
      </c>
    </row>
    <row r="7" spans="1:4" ht="54.75" customHeight="1">
      <c r="A7" s="103" t="s">
        <v>262</v>
      </c>
      <c r="B7" s="11" t="s">
        <v>110</v>
      </c>
      <c r="C7" s="17" t="s">
        <v>112</v>
      </c>
      <c r="D7" s="163"/>
    </row>
    <row r="8" spans="1:4" ht="54.75" customHeight="1">
      <c r="A8" s="234" t="s">
        <v>501</v>
      </c>
      <c r="B8" s="235" t="s">
        <v>502</v>
      </c>
      <c r="C8" s="236" t="s">
        <v>503</v>
      </c>
      <c r="D8" s="237"/>
    </row>
    <row r="9" spans="1:4" ht="54.75" customHeight="1">
      <c r="A9" s="104" t="s">
        <v>524</v>
      </c>
      <c r="B9" s="11" t="s">
        <v>242</v>
      </c>
      <c r="C9" s="13" t="s">
        <v>120</v>
      </c>
      <c r="D9" s="240" t="s">
        <v>265</v>
      </c>
    </row>
    <row r="10" spans="1:4" ht="54.75" customHeight="1">
      <c r="A10" s="104" t="s">
        <v>504</v>
      </c>
      <c r="B10" s="11" t="s">
        <v>108</v>
      </c>
      <c r="C10" s="13" t="s">
        <v>113</v>
      </c>
      <c r="D10" s="243" t="s">
        <v>266</v>
      </c>
    </row>
    <row r="11" spans="1:4" ht="54.75" customHeight="1">
      <c r="A11" s="104" t="s">
        <v>505</v>
      </c>
      <c r="B11" s="11" t="s">
        <v>269</v>
      </c>
      <c r="C11" s="13" t="s">
        <v>525</v>
      </c>
      <c r="D11" s="240" t="s">
        <v>518</v>
      </c>
    </row>
    <row r="12" spans="1:4" ht="54.75" customHeight="1">
      <c r="A12" s="104" t="s">
        <v>506</v>
      </c>
      <c r="B12" s="11" t="s">
        <v>114</v>
      </c>
      <c r="C12" s="13" t="s">
        <v>526</v>
      </c>
      <c r="D12" s="240" t="s">
        <v>519</v>
      </c>
    </row>
    <row r="13" spans="1:4" ht="54.75" customHeight="1">
      <c r="A13" s="238" t="s">
        <v>507</v>
      </c>
      <c r="B13" s="235" t="s">
        <v>517</v>
      </c>
      <c r="C13" s="239" t="s">
        <v>527</v>
      </c>
      <c r="D13" s="241" t="s">
        <v>520</v>
      </c>
    </row>
    <row r="14" spans="1:4" ht="54.75" customHeight="1">
      <c r="A14" s="238" t="s">
        <v>508</v>
      </c>
      <c r="B14" s="235" t="s">
        <v>517</v>
      </c>
      <c r="C14" s="239" t="s">
        <v>528</v>
      </c>
      <c r="D14" s="241" t="s">
        <v>521</v>
      </c>
    </row>
    <row r="15" spans="1:4" ht="54.75" customHeight="1">
      <c r="A15" s="104" t="s">
        <v>509</v>
      </c>
      <c r="B15" s="11" t="s">
        <v>515</v>
      </c>
      <c r="C15" s="12" t="s">
        <v>516</v>
      </c>
      <c r="D15" s="14"/>
    </row>
    <row r="16" spans="1:4" ht="69.75" customHeight="1">
      <c r="A16" s="104" t="s">
        <v>510</v>
      </c>
      <c r="B16" s="11" t="s">
        <v>111</v>
      </c>
      <c r="C16" s="12" t="s">
        <v>115</v>
      </c>
      <c r="D16" s="14"/>
    </row>
    <row r="17" spans="1:4" ht="54.75" customHeight="1">
      <c r="A17" s="104" t="s">
        <v>511</v>
      </c>
      <c r="B17" s="11" t="s">
        <v>116</v>
      </c>
      <c r="C17" s="12" t="s">
        <v>551</v>
      </c>
      <c r="D17" s="14"/>
    </row>
    <row r="18" spans="1:4" ht="65.25" customHeight="1">
      <c r="A18" s="105" t="s">
        <v>512</v>
      </c>
      <c r="B18" s="96" t="s">
        <v>270</v>
      </c>
      <c r="C18" s="97" t="s">
        <v>522</v>
      </c>
      <c r="D18" s="242" t="s">
        <v>523</v>
      </c>
    </row>
    <row r="19" spans="1:4" ht="54.75" customHeight="1">
      <c r="A19" s="104" t="s">
        <v>513</v>
      </c>
      <c r="B19" s="11" t="s">
        <v>118</v>
      </c>
      <c r="C19" s="12" t="s">
        <v>117</v>
      </c>
      <c r="D19" s="243" t="s">
        <v>267</v>
      </c>
    </row>
    <row r="20" spans="1:4" ht="68.25" customHeight="1">
      <c r="A20" s="104" t="s">
        <v>514</v>
      </c>
      <c r="B20" s="11" t="s">
        <v>119</v>
      </c>
      <c r="C20" s="12" t="s">
        <v>121</v>
      </c>
      <c r="D20" s="243" t="s">
        <v>268</v>
      </c>
    </row>
  </sheetData>
  <sheetProtection algorithmName="SHA-512" hashValue="9rpplEEucK6DFvAfzMB00X6nHu6UfB4fcM8T+m89MnaFS+Kx0HheM+eet24TOWJLodK6RQRNFPfRbbO0RpkQqQ==" saltValue="l9bYCOLAgzf3CSSqKoH5gQ==" spinCount="100000" sheet="1" objects="1" scenarios="1" selectLockedCells="1" selectUnlockedCells="1"/>
  <mergeCells count="4">
    <mergeCell ref="A1:D1"/>
    <mergeCell ref="A2:D2"/>
    <mergeCell ref="A4:C4"/>
    <mergeCell ref="A3:D3"/>
  </mergeCells>
  <phoneticPr fontId="12"/>
  <printOptions horizontalCentered="1"/>
  <pageMargins left="0.70866141732283472" right="0.70866141732283472" top="0.35433070866141736" bottom="0.35433070866141736" header="0.31496062992125984" footer="0.31496062992125984"/>
  <pageSetup paperSize="9" scale="4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56"/>
  <sheetViews>
    <sheetView view="pageBreakPreview" zoomScale="110" zoomScaleNormal="100" zoomScaleSheetLayoutView="110" workbookViewId="0"/>
  </sheetViews>
  <sheetFormatPr defaultRowHeight="13.5"/>
  <cols>
    <col min="1" max="1" width="11.125" style="336" customWidth="1"/>
    <col min="2" max="2" width="9" style="336"/>
    <col min="3" max="3" width="12.25" style="336" customWidth="1"/>
    <col min="4" max="19" width="3.875" style="336" customWidth="1"/>
    <col min="20" max="256" width="9" style="336"/>
    <col min="257" max="257" width="11.125" style="336" customWidth="1"/>
    <col min="258" max="258" width="9" style="336"/>
    <col min="259" max="259" width="12.25" style="336" customWidth="1"/>
    <col min="260" max="275" width="3.875" style="336" customWidth="1"/>
    <col min="276" max="512" width="9" style="336"/>
    <col min="513" max="513" width="11.125" style="336" customWidth="1"/>
    <col min="514" max="514" width="9" style="336"/>
    <col min="515" max="515" width="12.25" style="336" customWidth="1"/>
    <col min="516" max="531" width="3.875" style="336" customWidth="1"/>
    <col min="532" max="768" width="9" style="336"/>
    <col min="769" max="769" width="11.125" style="336" customWidth="1"/>
    <col min="770" max="770" width="9" style="336"/>
    <col min="771" max="771" width="12.25" style="336" customWidth="1"/>
    <col min="772" max="787" width="3.875" style="336" customWidth="1"/>
    <col min="788" max="1024" width="9" style="336"/>
    <col min="1025" max="1025" width="11.125" style="336" customWidth="1"/>
    <col min="1026" max="1026" width="9" style="336"/>
    <col min="1027" max="1027" width="12.25" style="336" customWidth="1"/>
    <col min="1028" max="1043" width="3.875" style="336" customWidth="1"/>
    <col min="1044" max="1280" width="9" style="336"/>
    <col min="1281" max="1281" width="11.125" style="336" customWidth="1"/>
    <col min="1282" max="1282" width="9" style="336"/>
    <col min="1283" max="1283" width="12.25" style="336" customWidth="1"/>
    <col min="1284" max="1299" width="3.875" style="336" customWidth="1"/>
    <col min="1300" max="1536" width="9" style="336"/>
    <col min="1537" max="1537" width="11.125" style="336" customWidth="1"/>
    <col min="1538" max="1538" width="9" style="336"/>
    <col min="1539" max="1539" width="12.25" style="336" customWidth="1"/>
    <col min="1540" max="1555" width="3.875" style="336" customWidth="1"/>
    <col min="1556" max="1792" width="9" style="336"/>
    <col min="1793" max="1793" width="11.125" style="336" customWidth="1"/>
    <col min="1794" max="1794" width="9" style="336"/>
    <col min="1795" max="1795" width="12.25" style="336" customWidth="1"/>
    <col min="1796" max="1811" width="3.875" style="336" customWidth="1"/>
    <col min="1812" max="2048" width="9" style="336"/>
    <col min="2049" max="2049" width="11.125" style="336" customWidth="1"/>
    <col min="2050" max="2050" width="9" style="336"/>
    <col min="2051" max="2051" width="12.25" style="336" customWidth="1"/>
    <col min="2052" max="2067" width="3.875" style="336" customWidth="1"/>
    <col min="2068" max="2304" width="9" style="336"/>
    <col min="2305" max="2305" width="11.125" style="336" customWidth="1"/>
    <col min="2306" max="2306" width="9" style="336"/>
    <col min="2307" max="2307" width="12.25" style="336" customWidth="1"/>
    <col min="2308" max="2323" width="3.875" style="336" customWidth="1"/>
    <col min="2324" max="2560" width="9" style="336"/>
    <col min="2561" max="2561" width="11.125" style="336" customWidth="1"/>
    <col min="2562" max="2562" width="9" style="336"/>
    <col min="2563" max="2563" width="12.25" style="336" customWidth="1"/>
    <col min="2564" max="2579" width="3.875" style="336" customWidth="1"/>
    <col min="2580" max="2816" width="9" style="336"/>
    <col min="2817" max="2817" width="11.125" style="336" customWidth="1"/>
    <col min="2818" max="2818" width="9" style="336"/>
    <col min="2819" max="2819" width="12.25" style="336" customWidth="1"/>
    <col min="2820" max="2835" width="3.875" style="336" customWidth="1"/>
    <col min="2836" max="3072" width="9" style="336"/>
    <col min="3073" max="3073" width="11.125" style="336" customWidth="1"/>
    <col min="3074" max="3074" width="9" style="336"/>
    <col min="3075" max="3075" width="12.25" style="336" customWidth="1"/>
    <col min="3076" max="3091" width="3.875" style="336" customWidth="1"/>
    <col min="3092" max="3328" width="9" style="336"/>
    <col min="3329" max="3329" width="11.125" style="336" customWidth="1"/>
    <col min="3330" max="3330" width="9" style="336"/>
    <col min="3331" max="3331" width="12.25" style="336" customWidth="1"/>
    <col min="3332" max="3347" width="3.875" style="336" customWidth="1"/>
    <col min="3348" max="3584" width="9" style="336"/>
    <col min="3585" max="3585" width="11.125" style="336" customWidth="1"/>
    <col min="3586" max="3586" width="9" style="336"/>
    <col min="3587" max="3587" width="12.25" style="336" customWidth="1"/>
    <col min="3588" max="3603" width="3.875" style="336" customWidth="1"/>
    <col min="3604" max="3840" width="9" style="336"/>
    <col min="3841" max="3841" width="11.125" style="336" customWidth="1"/>
    <col min="3842" max="3842" width="9" style="336"/>
    <col min="3843" max="3843" width="12.25" style="336" customWidth="1"/>
    <col min="3844" max="3859" width="3.875" style="336" customWidth="1"/>
    <col min="3860" max="4096" width="9" style="336"/>
    <col min="4097" max="4097" width="11.125" style="336" customWidth="1"/>
    <col min="4098" max="4098" width="9" style="336"/>
    <col min="4099" max="4099" width="12.25" style="336" customWidth="1"/>
    <col min="4100" max="4115" width="3.875" style="336" customWidth="1"/>
    <col min="4116" max="4352" width="9" style="336"/>
    <col min="4353" max="4353" width="11.125" style="336" customWidth="1"/>
    <col min="4354" max="4354" width="9" style="336"/>
    <col min="4355" max="4355" width="12.25" style="336" customWidth="1"/>
    <col min="4356" max="4371" width="3.875" style="336" customWidth="1"/>
    <col min="4372" max="4608" width="9" style="336"/>
    <col min="4609" max="4609" width="11.125" style="336" customWidth="1"/>
    <col min="4610" max="4610" width="9" style="336"/>
    <col min="4611" max="4611" width="12.25" style="336" customWidth="1"/>
    <col min="4612" max="4627" width="3.875" style="336" customWidth="1"/>
    <col min="4628" max="4864" width="9" style="336"/>
    <col min="4865" max="4865" width="11.125" style="336" customWidth="1"/>
    <col min="4866" max="4866" width="9" style="336"/>
    <col min="4867" max="4867" width="12.25" style="336" customWidth="1"/>
    <col min="4868" max="4883" width="3.875" style="336" customWidth="1"/>
    <col min="4884" max="5120" width="9" style="336"/>
    <col min="5121" max="5121" width="11.125" style="336" customWidth="1"/>
    <col min="5122" max="5122" width="9" style="336"/>
    <col min="5123" max="5123" width="12.25" style="336" customWidth="1"/>
    <col min="5124" max="5139" width="3.875" style="336" customWidth="1"/>
    <col min="5140" max="5376" width="9" style="336"/>
    <col min="5377" max="5377" width="11.125" style="336" customWidth="1"/>
    <col min="5378" max="5378" width="9" style="336"/>
    <col min="5379" max="5379" width="12.25" style="336" customWidth="1"/>
    <col min="5380" max="5395" width="3.875" style="336" customWidth="1"/>
    <col min="5396" max="5632" width="9" style="336"/>
    <col min="5633" max="5633" width="11.125" style="336" customWidth="1"/>
    <col min="5634" max="5634" width="9" style="336"/>
    <col min="5635" max="5635" width="12.25" style="336" customWidth="1"/>
    <col min="5636" max="5651" width="3.875" style="336" customWidth="1"/>
    <col min="5652" max="5888" width="9" style="336"/>
    <col min="5889" max="5889" width="11.125" style="336" customWidth="1"/>
    <col min="5890" max="5890" width="9" style="336"/>
    <col min="5891" max="5891" width="12.25" style="336" customWidth="1"/>
    <col min="5892" max="5907" width="3.875" style="336" customWidth="1"/>
    <col min="5908" max="6144" width="9" style="336"/>
    <col min="6145" max="6145" width="11.125" style="336" customWidth="1"/>
    <col min="6146" max="6146" width="9" style="336"/>
    <col min="6147" max="6147" width="12.25" style="336" customWidth="1"/>
    <col min="6148" max="6163" width="3.875" style="336" customWidth="1"/>
    <col min="6164" max="6400" width="9" style="336"/>
    <col min="6401" max="6401" width="11.125" style="336" customWidth="1"/>
    <col min="6402" max="6402" width="9" style="336"/>
    <col min="6403" max="6403" width="12.25" style="336" customWidth="1"/>
    <col min="6404" max="6419" width="3.875" style="336" customWidth="1"/>
    <col min="6420" max="6656" width="9" style="336"/>
    <col min="6657" max="6657" width="11.125" style="336" customWidth="1"/>
    <col min="6658" max="6658" width="9" style="336"/>
    <col min="6659" max="6659" width="12.25" style="336" customWidth="1"/>
    <col min="6660" max="6675" width="3.875" style="336" customWidth="1"/>
    <col min="6676" max="6912" width="9" style="336"/>
    <col min="6913" max="6913" width="11.125" style="336" customWidth="1"/>
    <col min="6914" max="6914" width="9" style="336"/>
    <col min="6915" max="6915" width="12.25" style="336" customWidth="1"/>
    <col min="6916" max="6931" width="3.875" style="336" customWidth="1"/>
    <col min="6932" max="7168" width="9" style="336"/>
    <col min="7169" max="7169" width="11.125" style="336" customWidth="1"/>
    <col min="7170" max="7170" width="9" style="336"/>
    <col min="7171" max="7171" width="12.25" style="336" customWidth="1"/>
    <col min="7172" max="7187" width="3.875" style="336" customWidth="1"/>
    <col min="7188" max="7424" width="9" style="336"/>
    <col min="7425" max="7425" width="11.125" style="336" customWidth="1"/>
    <col min="7426" max="7426" width="9" style="336"/>
    <col min="7427" max="7427" width="12.25" style="336" customWidth="1"/>
    <col min="7428" max="7443" width="3.875" style="336" customWidth="1"/>
    <col min="7444" max="7680" width="9" style="336"/>
    <col min="7681" max="7681" width="11.125" style="336" customWidth="1"/>
    <col min="7682" max="7682" width="9" style="336"/>
    <col min="7683" max="7683" width="12.25" style="336" customWidth="1"/>
    <col min="7684" max="7699" width="3.875" style="336" customWidth="1"/>
    <col min="7700" max="7936" width="9" style="336"/>
    <col min="7937" max="7937" width="11.125" style="336" customWidth="1"/>
    <col min="7938" max="7938" width="9" style="336"/>
    <col min="7939" max="7939" width="12.25" style="336" customWidth="1"/>
    <col min="7940" max="7955" width="3.875" style="336" customWidth="1"/>
    <col min="7956" max="8192" width="9" style="336"/>
    <col min="8193" max="8193" width="11.125" style="336" customWidth="1"/>
    <col min="8194" max="8194" width="9" style="336"/>
    <col min="8195" max="8195" width="12.25" style="336" customWidth="1"/>
    <col min="8196" max="8211" width="3.875" style="336" customWidth="1"/>
    <col min="8212" max="8448" width="9" style="336"/>
    <col min="8449" max="8449" width="11.125" style="336" customWidth="1"/>
    <col min="8450" max="8450" width="9" style="336"/>
    <col min="8451" max="8451" width="12.25" style="336" customWidth="1"/>
    <col min="8452" max="8467" width="3.875" style="336" customWidth="1"/>
    <col min="8468" max="8704" width="9" style="336"/>
    <col min="8705" max="8705" width="11.125" style="336" customWidth="1"/>
    <col min="8706" max="8706" width="9" style="336"/>
    <col min="8707" max="8707" width="12.25" style="336" customWidth="1"/>
    <col min="8708" max="8723" width="3.875" style="336" customWidth="1"/>
    <col min="8724" max="8960" width="9" style="336"/>
    <col min="8961" max="8961" width="11.125" style="336" customWidth="1"/>
    <col min="8962" max="8962" width="9" style="336"/>
    <col min="8963" max="8963" width="12.25" style="336" customWidth="1"/>
    <col min="8964" max="8979" width="3.875" style="336" customWidth="1"/>
    <col min="8980" max="9216" width="9" style="336"/>
    <col min="9217" max="9217" width="11.125" style="336" customWidth="1"/>
    <col min="9218" max="9218" width="9" style="336"/>
    <col min="9219" max="9219" width="12.25" style="336" customWidth="1"/>
    <col min="9220" max="9235" width="3.875" style="336" customWidth="1"/>
    <col min="9236" max="9472" width="9" style="336"/>
    <col min="9473" max="9473" width="11.125" style="336" customWidth="1"/>
    <col min="9474" max="9474" width="9" style="336"/>
    <col min="9475" max="9475" width="12.25" style="336" customWidth="1"/>
    <col min="9476" max="9491" width="3.875" style="336" customWidth="1"/>
    <col min="9492" max="9728" width="9" style="336"/>
    <col min="9729" max="9729" width="11.125" style="336" customWidth="1"/>
    <col min="9730" max="9730" width="9" style="336"/>
    <col min="9731" max="9731" width="12.25" style="336" customWidth="1"/>
    <col min="9732" max="9747" width="3.875" style="336" customWidth="1"/>
    <col min="9748" max="9984" width="9" style="336"/>
    <col min="9985" max="9985" width="11.125" style="336" customWidth="1"/>
    <col min="9986" max="9986" width="9" style="336"/>
    <col min="9987" max="9987" width="12.25" style="336" customWidth="1"/>
    <col min="9988" max="10003" width="3.875" style="336" customWidth="1"/>
    <col min="10004" max="10240" width="9" style="336"/>
    <col min="10241" max="10241" width="11.125" style="336" customWidth="1"/>
    <col min="10242" max="10242" width="9" style="336"/>
    <col min="10243" max="10243" width="12.25" style="336" customWidth="1"/>
    <col min="10244" max="10259" width="3.875" style="336" customWidth="1"/>
    <col min="10260" max="10496" width="9" style="336"/>
    <col min="10497" max="10497" width="11.125" style="336" customWidth="1"/>
    <col min="10498" max="10498" width="9" style="336"/>
    <col min="10499" max="10499" width="12.25" style="336" customWidth="1"/>
    <col min="10500" max="10515" width="3.875" style="336" customWidth="1"/>
    <col min="10516" max="10752" width="9" style="336"/>
    <col min="10753" max="10753" width="11.125" style="336" customWidth="1"/>
    <col min="10754" max="10754" width="9" style="336"/>
    <col min="10755" max="10755" width="12.25" style="336" customWidth="1"/>
    <col min="10756" max="10771" width="3.875" style="336" customWidth="1"/>
    <col min="10772" max="11008" width="9" style="336"/>
    <col min="11009" max="11009" width="11.125" style="336" customWidth="1"/>
    <col min="11010" max="11010" width="9" style="336"/>
    <col min="11011" max="11011" width="12.25" style="336" customWidth="1"/>
    <col min="11012" max="11027" width="3.875" style="336" customWidth="1"/>
    <col min="11028" max="11264" width="9" style="336"/>
    <col min="11265" max="11265" width="11.125" style="336" customWidth="1"/>
    <col min="11266" max="11266" width="9" style="336"/>
    <col min="11267" max="11267" width="12.25" style="336" customWidth="1"/>
    <col min="11268" max="11283" width="3.875" style="336" customWidth="1"/>
    <col min="11284" max="11520" width="9" style="336"/>
    <col min="11521" max="11521" width="11.125" style="336" customWidth="1"/>
    <col min="11522" max="11522" width="9" style="336"/>
    <col min="11523" max="11523" width="12.25" style="336" customWidth="1"/>
    <col min="11524" max="11539" width="3.875" style="336" customWidth="1"/>
    <col min="11540" max="11776" width="9" style="336"/>
    <col min="11777" max="11777" width="11.125" style="336" customWidth="1"/>
    <col min="11778" max="11778" width="9" style="336"/>
    <col min="11779" max="11779" width="12.25" style="336" customWidth="1"/>
    <col min="11780" max="11795" width="3.875" style="336" customWidth="1"/>
    <col min="11796" max="12032" width="9" style="336"/>
    <col min="12033" max="12033" width="11.125" style="336" customWidth="1"/>
    <col min="12034" max="12034" width="9" style="336"/>
    <col min="12035" max="12035" width="12.25" style="336" customWidth="1"/>
    <col min="12036" max="12051" width="3.875" style="336" customWidth="1"/>
    <col min="12052" max="12288" width="9" style="336"/>
    <col min="12289" max="12289" width="11.125" style="336" customWidth="1"/>
    <col min="12290" max="12290" width="9" style="336"/>
    <col min="12291" max="12291" width="12.25" style="336" customWidth="1"/>
    <col min="12292" max="12307" width="3.875" style="336" customWidth="1"/>
    <col min="12308" max="12544" width="9" style="336"/>
    <col min="12545" max="12545" width="11.125" style="336" customWidth="1"/>
    <col min="12546" max="12546" width="9" style="336"/>
    <col min="12547" max="12547" width="12.25" style="336" customWidth="1"/>
    <col min="12548" max="12563" width="3.875" style="336" customWidth="1"/>
    <col min="12564" max="12800" width="9" style="336"/>
    <col min="12801" max="12801" width="11.125" style="336" customWidth="1"/>
    <col min="12802" max="12802" width="9" style="336"/>
    <col min="12803" max="12803" width="12.25" style="336" customWidth="1"/>
    <col min="12804" max="12819" width="3.875" style="336" customWidth="1"/>
    <col min="12820" max="13056" width="9" style="336"/>
    <col min="13057" max="13057" width="11.125" style="336" customWidth="1"/>
    <col min="13058" max="13058" width="9" style="336"/>
    <col min="13059" max="13059" width="12.25" style="336" customWidth="1"/>
    <col min="13060" max="13075" width="3.875" style="336" customWidth="1"/>
    <col min="13076" max="13312" width="9" style="336"/>
    <col min="13313" max="13313" width="11.125" style="336" customWidth="1"/>
    <col min="13314" max="13314" width="9" style="336"/>
    <col min="13315" max="13315" width="12.25" style="336" customWidth="1"/>
    <col min="13316" max="13331" width="3.875" style="336" customWidth="1"/>
    <col min="13332" max="13568" width="9" style="336"/>
    <col min="13569" max="13569" width="11.125" style="336" customWidth="1"/>
    <col min="13570" max="13570" width="9" style="336"/>
    <col min="13571" max="13571" width="12.25" style="336" customWidth="1"/>
    <col min="13572" max="13587" width="3.875" style="336" customWidth="1"/>
    <col min="13588" max="13824" width="9" style="336"/>
    <col min="13825" max="13825" width="11.125" style="336" customWidth="1"/>
    <col min="13826" max="13826" width="9" style="336"/>
    <col min="13827" max="13827" width="12.25" style="336" customWidth="1"/>
    <col min="13828" max="13843" width="3.875" style="336" customWidth="1"/>
    <col min="13844" max="14080" width="9" style="336"/>
    <col min="14081" max="14081" width="11.125" style="336" customWidth="1"/>
    <col min="14082" max="14082" width="9" style="336"/>
    <col min="14083" max="14083" width="12.25" style="336" customWidth="1"/>
    <col min="14084" max="14099" width="3.875" style="336" customWidth="1"/>
    <col min="14100" max="14336" width="9" style="336"/>
    <col min="14337" max="14337" width="11.125" style="336" customWidth="1"/>
    <col min="14338" max="14338" width="9" style="336"/>
    <col min="14339" max="14339" width="12.25" style="336" customWidth="1"/>
    <col min="14340" max="14355" width="3.875" style="336" customWidth="1"/>
    <col min="14356" max="14592" width="9" style="336"/>
    <col min="14593" max="14593" width="11.125" style="336" customWidth="1"/>
    <col min="14594" max="14594" width="9" style="336"/>
    <col min="14595" max="14595" width="12.25" style="336" customWidth="1"/>
    <col min="14596" max="14611" width="3.875" style="336" customWidth="1"/>
    <col min="14612" max="14848" width="9" style="336"/>
    <col min="14849" max="14849" width="11.125" style="336" customWidth="1"/>
    <col min="14850" max="14850" width="9" style="336"/>
    <col min="14851" max="14851" width="12.25" style="336" customWidth="1"/>
    <col min="14852" max="14867" width="3.875" style="336" customWidth="1"/>
    <col min="14868" max="15104" width="9" style="336"/>
    <col min="15105" max="15105" width="11.125" style="336" customWidth="1"/>
    <col min="15106" max="15106" width="9" style="336"/>
    <col min="15107" max="15107" width="12.25" style="336" customWidth="1"/>
    <col min="15108" max="15123" width="3.875" style="336" customWidth="1"/>
    <col min="15124" max="15360" width="9" style="336"/>
    <col min="15361" max="15361" width="11.125" style="336" customWidth="1"/>
    <col min="15362" max="15362" width="9" style="336"/>
    <col min="15363" max="15363" width="12.25" style="336" customWidth="1"/>
    <col min="15364" max="15379" width="3.875" style="336" customWidth="1"/>
    <col min="15380" max="15616" width="9" style="336"/>
    <col min="15617" max="15617" width="11.125" style="336" customWidth="1"/>
    <col min="15618" max="15618" width="9" style="336"/>
    <col min="15619" max="15619" width="12.25" style="336" customWidth="1"/>
    <col min="15620" max="15635" width="3.875" style="336" customWidth="1"/>
    <col min="15636" max="15872" width="9" style="336"/>
    <col min="15873" max="15873" width="11.125" style="336" customWidth="1"/>
    <col min="15874" max="15874" width="9" style="336"/>
    <col min="15875" max="15875" width="12.25" style="336" customWidth="1"/>
    <col min="15876" max="15891" width="3.875" style="336" customWidth="1"/>
    <col min="15892" max="16128" width="9" style="336"/>
    <col min="16129" max="16129" width="11.125" style="336" customWidth="1"/>
    <col min="16130" max="16130" width="9" style="336"/>
    <col min="16131" max="16131" width="12.25" style="336" customWidth="1"/>
    <col min="16132" max="16147" width="3.875" style="336" customWidth="1"/>
    <col min="16148" max="16384" width="9" style="336"/>
  </cols>
  <sheetData>
    <row r="1" spans="1:19" s="333" customFormat="1" ht="15" customHeight="1">
      <c r="A1" s="332" t="s">
        <v>5</v>
      </c>
      <c r="B1" s="332"/>
      <c r="C1" s="332"/>
      <c r="D1" s="332"/>
      <c r="E1" s="332"/>
      <c r="F1" s="332"/>
      <c r="G1" s="332"/>
      <c r="H1" s="332"/>
      <c r="I1" s="332"/>
      <c r="J1" s="332"/>
      <c r="K1" s="332"/>
      <c r="L1" s="332"/>
      <c r="M1" s="332"/>
      <c r="N1" s="332"/>
      <c r="O1" s="332"/>
      <c r="P1" s="332"/>
      <c r="Q1" s="589"/>
      <c r="R1" s="590"/>
      <c r="S1" s="591"/>
    </row>
    <row r="2" spans="1:19" s="333" customFormat="1" ht="15" customHeight="1">
      <c r="A2" s="332"/>
      <c r="B2" s="332"/>
      <c r="C2" s="332"/>
      <c r="D2" s="332"/>
      <c r="E2" s="332"/>
      <c r="F2" s="332"/>
      <c r="G2" s="332"/>
      <c r="H2" s="332"/>
      <c r="I2" s="332"/>
      <c r="J2" s="332"/>
      <c r="K2" s="332"/>
      <c r="L2" s="332"/>
      <c r="M2" s="332"/>
      <c r="N2" s="332"/>
      <c r="O2" s="332"/>
      <c r="P2" s="332"/>
      <c r="Q2" s="592"/>
      <c r="R2" s="593"/>
      <c r="S2" s="594"/>
    </row>
    <row r="3" spans="1:19" s="333" customFormat="1" ht="18" customHeight="1">
      <c r="A3" s="595" t="s">
        <v>17</v>
      </c>
      <c r="B3" s="595"/>
      <c r="C3" s="595"/>
      <c r="D3" s="595"/>
      <c r="E3" s="595"/>
      <c r="F3" s="595"/>
      <c r="G3" s="595"/>
      <c r="H3" s="595"/>
      <c r="I3" s="595"/>
      <c r="J3" s="595"/>
      <c r="K3" s="595"/>
      <c r="L3" s="595"/>
      <c r="M3" s="595"/>
      <c r="N3" s="595"/>
      <c r="O3" s="595"/>
      <c r="P3" s="596"/>
      <c r="Q3" s="596"/>
      <c r="R3" s="596"/>
      <c r="S3" s="596"/>
    </row>
    <row r="4" spans="1:19" s="333" customFormat="1" ht="18.75" customHeight="1">
      <c r="A4" s="334"/>
      <c r="B4" s="334"/>
      <c r="C4" s="334"/>
      <c r="D4" s="334"/>
      <c r="E4" s="334"/>
      <c r="F4" s="334"/>
      <c r="G4" s="334"/>
      <c r="H4" s="334"/>
      <c r="I4" s="334"/>
      <c r="J4" s="334"/>
      <c r="K4" s="334"/>
      <c r="L4" s="334"/>
      <c r="M4" s="324" t="s">
        <v>18</v>
      </c>
      <c r="N4" s="576">
        <f>A_基本情報入力シート!D14</f>
        <v>0</v>
      </c>
      <c r="O4" s="576"/>
      <c r="P4" s="576"/>
      <c r="Q4" s="576"/>
      <c r="R4" s="576"/>
      <c r="S4" s="576"/>
    </row>
    <row r="5" spans="1:19" s="333" customFormat="1" ht="18.75" customHeight="1">
      <c r="A5" s="334"/>
      <c r="B5" s="334"/>
      <c r="C5" s="334"/>
      <c r="D5" s="334"/>
      <c r="E5" s="334"/>
      <c r="F5" s="334"/>
      <c r="G5" s="334"/>
      <c r="H5" s="334"/>
      <c r="I5" s="334"/>
      <c r="J5" s="334"/>
      <c r="K5" s="334"/>
      <c r="L5" s="334"/>
      <c r="M5" s="324" t="s">
        <v>7</v>
      </c>
      <c r="N5" s="575">
        <f>A_基本情報入力シート!D13</f>
        <v>0</v>
      </c>
      <c r="O5" s="575"/>
      <c r="P5" s="575"/>
      <c r="Q5" s="575"/>
      <c r="R5" s="575"/>
      <c r="S5" s="575"/>
    </row>
    <row r="6" spans="1:19" s="332" customFormat="1" ht="18.75" customHeight="1">
      <c r="C6" s="335"/>
      <c r="M6" s="324" t="s">
        <v>8</v>
      </c>
      <c r="N6" s="575">
        <f>A_基本情報入力シート!D18</f>
        <v>0</v>
      </c>
      <c r="O6" s="575"/>
      <c r="P6" s="575"/>
      <c r="Q6" s="575"/>
      <c r="R6" s="575"/>
      <c r="S6" s="575"/>
    </row>
    <row r="7" spans="1:19" s="332" customFormat="1" ht="15.75" customHeight="1">
      <c r="A7" s="332" t="s">
        <v>152</v>
      </c>
      <c r="C7" s="335"/>
    </row>
    <row r="8" spans="1:19" s="332" customFormat="1" ht="6.75" customHeight="1">
      <c r="C8" s="335"/>
    </row>
    <row r="9" spans="1:19" ht="18.75" customHeight="1">
      <c r="A9" s="614" t="s">
        <v>13</v>
      </c>
      <c r="B9" s="614"/>
      <c r="C9" s="614" t="s">
        <v>14</v>
      </c>
      <c r="D9" s="614"/>
      <c r="E9" s="614"/>
      <c r="F9" s="616" t="s">
        <v>15</v>
      </c>
      <c r="G9" s="616"/>
      <c r="H9" s="616"/>
      <c r="I9" s="616"/>
      <c r="J9" s="616"/>
      <c r="K9" s="616"/>
      <c r="L9" s="616"/>
      <c r="M9" s="616"/>
      <c r="N9" s="616"/>
      <c r="O9" s="616"/>
      <c r="P9" s="616"/>
      <c r="Q9" s="616"/>
      <c r="R9" s="616"/>
      <c r="S9" s="616"/>
    </row>
    <row r="10" spans="1:19">
      <c r="A10" s="614"/>
      <c r="B10" s="614"/>
      <c r="C10" s="615" t="s">
        <v>0</v>
      </c>
      <c r="D10" s="615"/>
      <c r="E10" s="615"/>
      <c r="F10" s="616"/>
      <c r="G10" s="616"/>
      <c r="H10" s="616"/>
      <c r="I10" s="616"/>
      <c r="J10" s="616"/>
      <c r="K10" s="616"/>
      <c r="L10" s="616"/>
      <c r="M10" s="616"/>
      <c r="N10" s="616"/>
      <c r="O10" s="616"/>
      <c r="P10" s="616"/>
      <c r="Q10" s="616"/>
      <c r="R10" s="616"/>
      <c r="S10" s="616"/>
    </row>
    <row r="11" spans="1:19" ht="13.5" customHeight="1">
      <c r="A11" s="597" t="s">
        <v>458</v>
      </c>
      <c r="B11" s="598"/>
      <c r="C11" s="607">
        <f>SUMIF('E_１－２（1）'!J:J,"Ａ",'E_１－２（1）'!K:K)</f>
        <v>0</v>
      </c>
      <c r="D11" s="608"/>
      <c r="E11" s="609"/>
      <c r="F11" s="601" t="str">
        <f>A11&amp;"に係る経費　　"&amp;CHAR(10)&amp;TEXT(C11,"#,##0")&amp;"円"</f>
        <v>Ａ．重点分野に該当する介護テクノロジーに係る経費　　
0円</v>
      </c>
      <c r="G11" s="602"/>
      <c r="H11" s="602"/>
      <c r="I11" s="602"/>
      <c r="J11" s="602"/>
      <c r="K11" s="602"/>
      <c r="L11" s="602"/>
      <c r="M11" s="602"/>
      <c r="N11" s="602"/>
      <c r="O11" s="602"/>
      <c r="P11" s="602"/>
      <c r="Q11" s="602"/>
      <c r="R11" s="602"/>
      <c r="S11" s="603"/>
    </row>
    <row r="12" spans="1:19" ht="13.5" customHeight="1">
      <c r="A12" s="599"/>
      <c r="B12" s="600"/>
      <c r="C12" s="586"/>
      <c r="D12" s="587"/>
      <c r="E12" s="588"/>
      <c r="F12" s="604"/>
      <c r="G12" s="605"/>
      <c r="H12" s="605"/>
      <c r="I12" s="605"/>
      <c r="J12" s="605"/>
      <c r="K12" s="605"/>
      <c r="L12" s="605"/>
      <c r="M12" s="605"/>
      <c r="N12" s="605"/>
      <c r="O12" s="605"/>
      <c r="P12" s="605"/>
      <c r="Q12" s="605"/>
      <c r="R12" s="605"/>
      <c r="S12" s="606"/>
    </row>
    <row r="13" spans="1:19" ht="13.5" customHeight="1">
      <c r="A13" s="599"/>
      <c r="B13" s="600"/>
      <c r="C13" s="586"/>
      <c r="D13" s="587"/>
      <c r="E13" s="588"/>
      <c r="F13" s="604"/>
      <c r="G13" s="605"/>
      <c r="H13" s="605"/>
      <c r="I13" s="605"/>
      <c r="J13" s="605"/>
      <c r="K13" s="605"/>
      <c r="L13" s="605"/>
      <c r="M13" s="605"/>
      <c r="N13" s="605"/>
      <c r="O13" s="605"/>
      <c r="P13" s="605"/>
      <c r="Q13" s="605"/>
      <c r="R13" s="605"/>
      <c r="S13" s="606"/>
    </row>
    <row r="14" spans="1:19" ht="13.5" customHeight="1">
      <c r="A14" s="599"/>
      <c r="B14" s="600"/>
      <c r="C14" s="586"/>
      <c r="D14" s="587"/>
      <c r="E14" s="588"/>
      <c r="F14" s="604"/>
      <c r="G14" s="605"/>
      <c r="H14" s="605"/>
      <c r="I14" s="605"/>
      <c r="J14" s="605"/>
      <c r="K14" s="605"/>
      <c r="L14" s="605"/>
      <c r="M14" s="605"/>
      <c r="N14" s="605"/>
      <c r="O14" s="605"/>
      <c r="P14" s="605"/>
      <c r="Q14" s="605"/>
      <c r="R14" s="605"/>
      <c r="S14" s="606"/>
    </row>
    <row r="15" spans="1:19" ht="13.5" customHeight="1">
      <c r="A15" s="599"/>
      <c r="B15" s="600"/>
      <c r="C15" s="586"/>
      <c r="D15" s="587"/>
      <c r="E15" s="588"/>
      <c r="F15" s="604"/>
      <c r="G15" s="605"/>
      <c r="H15" s="605"/>
      <c r="I15" s="605"/>
      <c r="J15" s="605"/>
      <c r="K15" s="605"/>
      <c r="L15" s="605"/>
      <c r="M15" s="605"/>
      <c r="N15" s="605"/>
      <c r="O15" s="605"/>
      <c r="P15" s="605"/>
      <c r="Q15" s="605"/>
      <c r="R15" s="605"/>
      <c r="S15" s="606"/>
    </row>
    <row r="16" spans="1:19" ht="13.5" customHeight="1">
      <c r="A16" s="599"/>
      <c r="B16" s="600"/>
      <c r="C16" s="586"/>
      <c r="D16" s="587"/>
      <c r="E16" s="588"/>
      <c r="F16" s="604"/>
      <c r="G16" s="605"/>
      <c r="H16" s="605"/>
      <c r="I16" s="605"/>
      <c r="J16" s="605"/>
      <c r="K16" s="605"/>
      <c r="L16" s="605"/>
      <c r="M16" s="605"/>
      <c r="N16" s="605"/>
      <c r="O16" s="605"/>
      <c r="P16" s="605"/>
      <c r="Q16" s="605"/>
      <c r="R16" s="605"/>
      <c r="S16" s="606"/>
    </row>
    <row r="17" spans="1:19" ht="13.5" customHeight="1">
      <c r="A17" s="599"/>
      <c r="B17" s="600"/>
      <c r="C17" s="586"/>
      <c r="D17" s="587"/>
      <c r="E17" s="588"/>
      <c r="F17" s="604"/>
      <c r="G17" s="605"/>
      <c r="H17" s="605"/>
      <c r="I17" s="605"/>
      <c r="J17" s="605"/>
      <c r="K17" s="605"/>
      <c r="L17" s="605"/>
      <c r="M17" s="605"/>
      <c r="N17" s="605"/>
      <c r="O17" s="605"/>
      <c r="P17" s="605"/>
      <c r="Q17" s="605"/>
      <c r="R17" s="605"/>
      <c r="S17" s="606"/>
    </row>
    <row r="18" spans="1:19" ht="13.5" customHeight="1">
      <c r="A18" s="599"/>
      <c r="B18" s="600"/>
      <c r="C18" s="586"/>
      <c r="D18" s="587"/>
      <c r="E18" s="588"/>
      <c r="F18" s="604"/>
      <c r="G18" s="605"/>
      <c r="H18" s="605"/>
      <c r="I18" s="605"/>
      <c r="J18" s="605"/>
      <c r="K18" s="605"/>
      <c r="L18" s="605"/>
      <c r="M18" s="605"/>
      <c r="N18" s="605"/>
      <c r="O18" s="605"/>
      <c r="P18" s="605"/>
      <c r="Q18" s="605"/>
      <c r="R18" s="605"/>
      <c r="S18" s="606"/>
    </row>
    <row r="19" spans="1:19" ht="13.5" customHeight="1">
      <c r="A19" s="599"/>
      <c r="B19" s="600"/>
      <c r="C19" s="586"/>
      <c r="D19" s="587"/>
      <c r="E19" s="588"/>
      <c r="F19" s="604"/>
      <c r="G19" s="605"/>
      <c r="H19" s="605"/>
      <c r="I19" s="605"/>
      <c r="J19" s="605"/>
      <c r="K19" s="605"/>
      <c r="L19" s="605"/>
      <c r="M19" s="605"/>
      <c r="N19" s="605"/>
      <c r="O19" s="605"/>
      <c r="P19" s="605"/>
      <c r="Q19" s="605"/>
      <c r="R19" s="605"/>
      <c r="S19" s="606"/>
    </row>
    <row r="20" spans="1:19" ht="13.5" customHeight="1">
      <c r="A20" s="599" t="s">
        <v>459</v>
      </c>
      <c r="B20" s="600"/>
      <c r="C20" s="586">
        <f>SUMIF('E_１－２（1）'!J:J,"Ｂ",'E_１－２（1）'!K:K)</f>
        <v>0</v>
      </c>
      <c r="D20" s="587"/>
      <c r="E20" s="588"/>
      <c r="F20" s="601" t="str">
        <f t="shared" ref="F20" si="0">A20&amp;"に係る経費　　"&amp;CHAR(10)&amp;TEXT(C20,"#,##0")&amp;"円"</f>
        <v>Ｂ．重点分野に該当しないその他の機器に係る経費　　
0円</v>
      </c>
      <c r="G20" s="602"/>
      <c r="H20" s="602"/>
      <c r="I20" s="602"/>
      <c r="J20" s="602"/>
      <c r="K20" s="602"/>
      <c r="L20" s="602"/>
      <c r="M20" s="602"/>
      <c r="N20" s="602"/>
      <c r="O20" s="602"/>
      <c r="P20" s="602"/>
      <c r="Q20" s="602"/>
      <c r="R20" s="602"/>
      <c r="S20" s="603"/>
    </row>
    <row r="21" spans="1:19" ht="13.5" customHeight="1">
      <c r="A21" s="599"/>
      <c r="B21" s="600"/>
      <c r="C21" s="586"/>
      <c r="D21" s="587"/>
      <c r="E21" s="588"/>
      <c r="F21" s="604"/>
      <c r="G21" s="605"/>
      <c r="H21" s="605"/>
      <c r="I21" s="605"/>
      <c r="J21" s="605"/>
      <c r="K21" s="605"/>
      <c r="L21" s="605"/>
      <c r="M21" s="605"/>
      <c r="N21" s="605"/>
      <c r="O21" s="605"/>
      <c r="P21" s="605"/>
      <c r="Q21" s="605"/>
      <c r="R21" s="605"/>
      <c r="S21" s="606"/>
    </row>
    <row r="22" spans="1:19" ht="13.5" customHeight="1">
      <c r="A22" s="599"/>
      <c r="B22" s="600"/>
      <c r="C22" s="586"/>
      <c r="D22" s="587"/>
      <c r="E22" s="588"/>
      <c r="F22" s="604"/>
      <c r="G22" s="605"/>
      <c r="H22" s="605"/>
      <c r="I22" s="605"/>
      <c r="J22" s="605"/>
      <c r="K22" s="605"/>
      <c r="L22" s="605"/>
      <c r="M22" s="605"/>
      <c r="N22" s="605"/>
      <c r="O22" s="605"/>
      <c r="P22" s="605"/>
      <c r="Q22" s="605"/>
      <c r="R22" s="605"/>
      <c r="S22" s="606"/>
    </row>
    <row r="23" spans="1:19" ht="13.5" customHeight="1">
      <c r="A23" s="599"/>
      <c r="B23" s="600"/>
      <c r="C23" s="586"/>
      <c r="D23" s="587"/>
      <c r="E23" s="588"/>
      <c r="F23" s="604"/>
      <c r="G23" s="605"/>
      <c r="H23" s="605"/>
      <c r="I23" s="605"/>
      <c r="J23" s="605"/>
      <c r="K23" s="605"/>
      <c r="L23" s="605"/>
      <c r="M23" s="605"/>
      <c r="N23" s="605"/>
      <c r="O23" s="605"/>
      <c r="P23" s="605"/>
      <c r="Q23" s="605"/>
      <c r="R23" s="605"/>
      <c r="S23" s="606"/>
    </row>
    <row r="24" spans="1:19" ht="13.5" customHeight="1">
      <c r="A24" s="599"/>
      <c r="B24" s="600"/>
      <c r="C24" s="586"/>
      <c r="D24" s="587"/>
      <c r="E24" s="588"/>
      <c r="F24" s="604"/>
      <c r="G24" s="605"/>
      <c r="H24" s="605"/>
      <c r="I24" s="605"/>
      <c r="J24" s="605"/>
      <c r="K24" s="605"/>
      <c r="L24" s="605"/>
      <c r="M24" s="605"/>
      <c r="N24" s="605"/>
      <c r="O24" s="605"/>
      <c r="P24" s="605"/>
      <c r="Q24" s="605"/>
      <c r="R24" s="605"/>
      <c r="S24" s="606"/>
    </row>
    <row r="25" spans="1:19" ht="13.5" customHeight="1">
      <c r="A25" s="599"/>
      <c r="B25" s="600"/>
      <c r="C25" s="586"/>
      <c r="D25" s="587"/>
      <c r="E25" s="588"/>
      <c r="F25" s="604"/>
      <c r="G25" s="605"/>
      <c r="H25" s="605"/>
      <c r="I25" s="605"/>
      <c r="J25" s="605"/>
      <c r="K25" s="605"/>
      <c r="L25" s="605"/>
      <c r="M25" s="605"/>
      <c r="N25" s="605"/>
      <c r="O25" s="605"/>
      <c r="P25" s="605"/>
      <c r="Q25" s="605"/>
      <c r="R25" s="605"/>
      <c r="S25" s="606"/>
    </row>
    <row r="26" spans="1:19" ht="13.5" customHeight="1">
      <c r="A26" s="599"/>
      <c r="B26" s="600"/>
      <c r="C26" s="586"/>
      <c r="D26" s="587"/>
      <c r="E26" s="588"/>
      <c r="F26" s="604"/>
      <c r="G26" s="605"/>
      <c r="H26" s="605"/>
      <c r="I26" s="605"/>
      <c r="J26" s="605"/>
      <c r="K26" s="605"/>
      <c r="L26" s="605"/>
      <c r="M26" s="605"/>
      <c r="N26" s="605"/>
      <c r="O26" s="605"/>
      <c r="P26" s="605"/>
      <c r="Q26" s="605"/>
      <c r="R26" s="605"/>
      <c r="S26" s="606"/>
    </row>
    <row r="27" spans="1:19" ht="13.5" customHeight="1">
      <c r="A27" s="599"/>
      <c r="B27" s="600"/>
      <c r="C27" s="586"/>
      <c r="D27" s="587"/>
      <c r="E27" s="588"/>
      <c r="F27" s="604"/>
      <c r="G27" s="605"/>
      <c r="H27" s="605"/>
      <c r="I27" s="605"/>
      <c r="J27" s="605"/>
      <c r="K27" s="605"/>
      <c r="L27" s="605"/>
      <c r="M27" s="605"/>
      <c r="N27" s="605"/>
      <c r="O27" s="605"/>
      <c r="P27" s="605"/>
      <c r="Q27" s="605"/>
      <c r="R27" s="605"/>
      <c r="S27" s="606"/>
    </row>
    <row r="28" spans="1:19" ht="13.5" customHeight="1">
      <c r="A28" s="599"/>
      <c r="B28" s="600"/>
      <c r="C28" s="586"/>
      <c r="D28" s="587"/>
      <c r="E28" s="588"/>
      <c r="F28" s="604"/>
      <c r="G28" s="605"/>
      <c r="H28" s="605"/>
      <c r="I28" s="605"/>
      <c r="J28" s="605"/>
      <c r="K28" s="605"/>
      <c r="L28" s="605"/>
      <c r="M28" s="605"/>
      <c r="N28" s="605"/>
      <c r="O28" s="605"/>
      <c r="P28" s="605"/>
      <c r="Q28" s="605"/>
      <c r="R28" s="605"/>
      <c r="S28" s="606"/>
    </row>
    <row r="29" spans="1:19" ht="13.5" customHeight="1">
      <c r="A29" s="599" t="s">
        <v>460</v>
      </c>
      <c r="B29" s="600"/>
      <c r="C29" s="586">
        <f>'F_１－２（２）'!B12</f>
        <v>0</v>
      </c>
      <c r="D29" s="587"/>
      <c r="E29" s="588"/>
      <c r="F29" s="601" t="str">
        <f t="shared" ref="F29" si="1">A29&amp;"に係る経費　　"&amp;CHAR(10)&amp;TEXT(C29,"#,##0")&amp;"円"</f>
        <v>Ｃ．介護ソフトに係る経費　　
0円</v>
      </c>
      <c r="G29" s="602"/>
      <c r="H29" s="602"/>
      <c r="I29" s="602"/>
      <c r="J29" s="602"/>
      <c r="K29" s="602"/>
      <c r="L29" s="602"/>
      <c r="M29" s="602"/>
      <c r="N29" s="602"/>
      <c r="O29" s="602"/>
      <c r="P29" s="602"/>
      <c r="Q29" s="602"/>
      <c r="R29" s="602"/>
      <c r="S29" s="603"/>
    </row>
    <row r="30" spans="1:19" ht="13.5" customHeight="1">
      <c r="A30" s="599"/>
      <c r="B30" s="600"/>
      <c r="C30" s="586"/>
      <c r="D30" s="587"/>
      <c r="E30" s="588"/>
      <c r="F30" s="604"/>
      <c r="G30" s="605"/>
      <c r="H30" s="605"/>
      <c r="I30" s="605"/>
      <c r="J30" s="605"/>
      <c r="K30" s="605"/>
      <c r="L30" s="605"/>
      <c r="M30" s="605"/>
      <c r="N30" s="605"/>
      <c r="O30" s="605"/>
      <c r="P30" s="605"/>
      <c r="Q30" s="605"/>
      <c r="R30" s="605"/>
      <c r="S30" s="606"/>
    </row>
    <row r="31" spans="1:19" ht="13.5" customHeight="1">
      <c r="A31" s="599"/>
      <c r="B31" s="600"/>
      <c r="C31" s="586"/>
      <c r="D31" s="587"/>
      <c r="E31" s="588"/>
      <c r="F31" s="604"/>
      <c r="G31" s="605"/>
      <c r="H31" s="605"/>
      <c r="I31" s="605"/>
      <c r="J31" s="605"/>
      <c r="K31" s="605"/>
      <c r="L31" s="605"/>
      <c r="M31" s="605"/>
      <c r="N31" s="605"/>
      <c r="O31" s="605"/>
      <c r="P31" s="605"/>
      <c r="Q31" s="605"/>
      <c r="R31" s="605"/>
      <c r="S31" s="606"/>
    </row>
    <row r="32" spans="1:19" ht="13.5" customHeight="1">
      <c r="A32" s="599"/>
      <c r="B32" s="600"/>
      <c r="C32" s="586"/>
      <c r="D32" s="587"/>
      <c r="E32" s="588"/>
      <c r="F32" s="604"/>
      <c r="G32" s="605"/>
      <c r="H32" s="605"/>
      <c r="I32" s="605"/>
      <c r="J32" s="605"/>
      <c r="K32" s="605"/>
      <c r="L32" s="605"/>
      <c r="M32" s="605"/>
      <c r="N32" s="605"/>
      <c r="O32" s="605"/>
      <c r="P32" s="605"/>
      <c r="Q32" s="605"/>
      <c r="R32" s="605"/>
      <c r="S32" s="606"/>
    </row>
    <row r="33" spans="1:19" ht="13.5" customHeight="1">
      <c r="A33" s="599"/>
      <c r="B33" s="600"/>
      <c r="C33" s="586"/>
      <c r="D33" s="587"/>
      <c r="E33" s="588"/>
      <c r="F33" s="604"/>
      <c r="G33" s="605"/>
      <c r="H33" s="605"/>
      <c r="I33" s="605"/>
      <c r="J33" s="605"/>
      <c r="K33" s="605"/>
      <c r="L33" s="605"/>
      <c r="M33" s="605"/>
      <c r="N33" s="605"/>
      <c r="O33" s="605"/>
      <c r="P33" s="605"/>
      <c r="Q33" s="605"/>
      <c r="R33" s="605"/>
      <c r="S33" s="606"/>
    </row>
    <row r="34" spans="1:19" ht="13.5" customHeight="1">
      <c r="A34" s="599"/>
      <c r="B34" s="600"/>
      <c r="C34" s="586"/>
      <c r="D34" s="587"/>
      <c r="E34" s="588"/>
      <c r="F34" s="604"/>
      <c r="G34" s="605"/>
      <c r="H34" s="605"/>
      <c r="I34" s="605"/>
      <c r="J34" s="605"/>
      <c r="K34" s="605"/>
      <c r="L34" s="605"/>
      <c r="M34" s="605"/>
      <c r="N34" s="605"/>
      <c r="O34" s="605"/>
      <c r="P34" s="605"/>
      <c r="Q34" s="605"/>
      <c r="R34" s="605"/>
      <c r="S34" s="606"/>
    </row>
    <row r="35" spans="1:19" ht="13.5" customHeight="1">
      <c r="A35" s="599"/>
      <c r="B35" s="600"/>
      <c r="C35" s="586"/>
      <c r="D35" s="587"/>
      <c r="E35" s="588"/>
      <c r="F35" s="604"/>
      <c r="G35" s="605"/>
      <c r="H35" s="605"/>
      <c r="I35" s="605"/>
      <c r="J35" s="605"/>
      <c r="K35" s="605"/>
      <c r="L35" s="605"/>
      <c r="M35" s="605"/>
      <c r="N35" s="605"/>
      <c r="O35" s="605"/>
      <c r="P35" s="605"/>
      <c r="Q35" s="605"/>
      <c r="R35" s="605"/>
      <c r="S35" s="606"/>
    </row>
    <row r="36" spans="1:19" ht="13.5" customHeight="1">
      <c r="A36" s="599"/>
      <c r="B36" s="600"/>
      <c r="C36" s="586"/>
      <c r="D36" s="587"/>
      <c r="E36" s="588"/>
      <c r="F36" s="604"/>
      <c r="G36" s="605"/>
      <c r="H36" s="605"/>
      <c r="I36" s="605"/>
      <c r="J36" s="605"/>
      <c r="K36" s="605"/>
      <c r="L36" s="605"/>
      <c r="M36" s="605"/>
      <c r="N36" s="605"/>
      <c r="O36" s="605"/>
      <c r="P36" s="605"/>
      <c r="Q36" s="605"/>
      <c r="R36" s="605"/>
      <c r="S36" s="606"/>
    </row>
    <row r="37" spans="1:19" ht="13.5" customHeight="1">
      <c r="A37" s="599"/>
      <c r="B37" s="600"/>
      <c r="C37" s="586"/>
      <c r="D37" s="587"/>
      <c r="E37" s="588"/>
      <c r="F37" s="604"/>
      <c r="G37" s="605"/>
      <c r="H37" s="605"/>
      <c r="I37" s="605"/>
      <c r="J37" s="605"/>
      <c r="K37" s="605"/>
      <c r="L37" s="605"/>
      <c r="M37" s="605"/>
      <c r="N37" s="605"/>
      <c r="O37" s="605"/>
      <c r="P37" s="605"/>
      <c r="Q37" s="605"/>
      <c r="R37" s="605"/>
      <c r="S37" s="606"/>
    </row>
    <row r="38" spans="1:19" ht="13.5" customHeight="1">
      <c r="A38" s="599" t="s">
        <v>461</v>
      </c>
      <c r="B38" s="600"/>
      <c r="C38" s="586">
        <f>'G_１－２（３）'!B12</f>
        <v>0</v>
      </c>
      <c r="D38" s="587"/>
      <c r="E38" s="588"/>
      <c r="F38" s="601" t="str">
        <f t="shared" ref="F38" si="2">A38&amp;"に係る経費　　"&amp;CHAR(10)&amp;TEXT(C38,"#,##0")&amp;"円"</f>
        <v>Ｄ．介護テクノロジーのパッケージ型導入に係る経費　　
0円</v>
      </c>
      <c r="G38" s="602"/>
      <c r="H38" s="602"/>
      <c r="I38" s="602"/>
      <c r="J38" s="602"/>
      <c r="K38" s="602"/>
      <c r="L38" s="602"/>
      <c r="M38" s="602"/>
      <c r="N38" s="602"/>
      <c r="O38" s="602"/>
      <c r="P38" s="602"/>
      <c r="Q38" s="602"/>
      <c r="R38" s="602"/>
      <c r="S38" s="603"/>
    </row>
    <row r="39" spans="1:19" ht="13.5" customHeight="1">
      <c r="A39" s="599"/>
      <c r="B39" s="600"/>
      <c r="C39" s="586"/>
      <c r="D39" s="587"/>
      <c r="E39" s="588"/>
      <c r="F39" s="604"/>
      <c r="G39" s="605"/>
      <c r="H39" s="605"/>
      <c r="I39" s="605"/>
      <c r="J39" s="605"/>
      <c r="K39" s="605"/>
      <c r="L39" s="605"/>
      <c r="M39" s="605"/>
      <c r="N39" s="605"/>
      <c r="O39" s="605"/>
      <c r="P39" s="605"/>
      <c r="Q39" s="605"/>
      <c r="R39" s="605"/>
      <c r="S39" s="606"/>
    </row>
    <row r="40" spans="1:19" ht="13.5" customHeight="1">
      <c r="A40" s="599"/>
      <c r="B40" s="600"/>
      <c r="C40" s="586"/>
      <c r="D40" s="587"/>
      <c r="E40" s="588"/>
      <c r="F40" s="604"/>
      <c r="G40" s="605"/>
      <c r="H40" s="605"/>
      <c r="I40" s="605"/>
      <c r="J40" s="605"/>
      <c r="K40" s="605"/>
      <c r="L40" s="605"/>
      <c r="M40" s="605"/>
      <c r="N40" s="605"/>
      <c r="O40" s="605"/>
      <c r="P40" s="605"/>
      <c r="Q40" s="605"/>
      <c r="R40" s="605"/>
      <c r="S40" s="606"/>
    </row>
    <row r="41" spans="1:19" ht="13.5" customHeight="1">
      <c r="A41" s="599"/>
      <c r="B41" s="600"/>
      <c r="C41" s="586"/>
      <c r="D41" s="587"/>
      <c r="E41" s="588"/>
      <c r="F41" s="604"/>
      <c r="G41" s="605"/>
      <c r="H41" s="605"/>
      <c r="I41" s="605"/>
      <c r="J41" s="605"/>
      <c r="K41" s="605"/>
      <c r="L41" s="605"/>
      <c r="M41" s="605"/>
      <c r="N41" s="605"/>
      <c r="O41" s="605"/>
      <c r="P41" s="605"/>
      <c r="Q41" s="605"/>
      <c r="R41" s="605"/>
      <c r="S41" s="606"/>
    </row>
    <row r="42" spans="1:19" ht="13.5" customHeight="1">
      <c r="A42" s="599"/>
      <c r="B42" s="600"/>
      <c r="C42" s="586"/>
      <c r="D42" s="587"/>
      <c r="E42" s="588"/>
      <c r="F42" s="604"/>
      <c r="G42" s="605"/>
      <c r="H42" s="605"/>
      <c r="I42" s="605"/>
      <c r="J42" s="605"/>
      <c r="K42" s="605"/>
      <c r="L42" s="605"/>
      <c r="M42" s="605"/>
      <c r="N42" s="605"/>
      <c r="O42" s="605"/>
      <c r="P42" s="605"/>
      <c r="Q42" s="605"/>
      <c r="R42" s="605"/>
      <c r="S42" s="606"/>
    </row>
    <row r="43" spans="1:19" ht="13.5" customHeight="1">
      <c r="A43" s="599"/>
      <c r="B43" s="600"/>
      <c r="C43" s="586"/>
      <c r="D43" s="587"/>
      <c r="E43" s="588"/>
      <c r="F43" s="604"/>
      <c r="G43" s="605"/>
      <c r="H43" s="605"/>
      <c r="I43" s="605"/>
      <c r="J43" s="605"/>
      <c r="K43" s="605"/>
      <c r="L43" s="605"/>
      <c r="M43" s="605"/>
      <c r="N43" s="605"/>
      <c r="O43" s="605"/>
      <c r="P43" s="605"/>
      <c r="Q43" s="605"/>
      <c r="R43" s="605"/>
      <c r="S43" s="606"/>
    </row>
    <row r="44" spans="1:19" ht="13.5" customHeight="1">
      <c r="A44" s="599"/>
      <c r="B44" s="600"/>
      <c r="C44" s="586"/>
      <c r="D44" s="587"/>
      <c r="E44" s="588"/>
      <c r="F44" s="604"/>
      <c r="G44" s="605"/>
      <c r="H44" s="605"/>
      <c r="I44" s="605"/>
      <c r="J44" s="605"/>
      <c r="K44" s="605"/>
      <c r="L44" s="605"/>
      <c r="M44" s="605"/>
      <c r="N44" s="605"/>
      <c r="O44" s="605"/>
      <c r="P44" s="605"/>
      <c r="Q44" s="605"/>
      <c r="R44" s="605"/>
      <c r="S44" s="606"/>
    </row>
    <row r="45" spans="1:19" ht="13.5" customHeight="1">
      <c r="A45" s="599"/>
      <c r="B45" s="600"/>
      <c r="C45" s="586"/>
      <c r="D45" s="587"/>
      <c r="E45" s="588"/>
      <c r="F45" s="604"/>
      <c r="G45" s="605"/>
      <c r="H45" s="605"/>
      <c r="I45" s="605"/>
      <c r="J45" s="605"/>
      <c r="K45" s="605"/>
      <c r="L45" s="605"/>
      <c r="M45" s="605"/>
      <c r="N45" s="605"/>
      <c r="O45" s="605"/>
      <c r="P45" s="605"/>
      <c r="Q45" s="605"/>
      <c r="R45" s="605"/>
      <c r="S45" s="606"/>
    </row>
    <row r="46" spans="1:19" ht="13.5" customHeight="1">
      <c r="A46" s="599"/>
      <c r="B46" s="600"/>
      <c r="C46" s="586"/>
      <c r="D46" s="587"/>
      <c r="E46" s="588"/>
      <c r="F46" s="604"/>
      <c r="G46" s="605"/>
      <c r="H46" s="605"/>
      <c r="I46" s="605"/>
      <c r="J46" s="605"/>
      <c r="K46" s="605"/>
      <c r="L46" s="605"/>
      <c r="M46" s="605"/>
      <c r="N46" s="605"/>
      <c r="O46" s="605"/>
      <c r="P46" s="605"/>
      <c r="Q46" s="605"/>
      <c r="R46" s="605"/>
      <c r="S46" s="606"/>
    </row>
    <row r="47" spans="1:19" ht="13.5" customHeight="1">
      <c r="A47" s="599" t="s">
        <v>462</v>
      </c>
      <c r="B47" s="600"/>
      <c r="C47" s="586">
        <f>'H_１－２（４）'!B12</f>
        <v>0</v>
      </c>
      <c r="D47" s="587"/>
      <c r="E47" s="588"/>
      <c r="F47" s="601" t="str">
        <f t="shared" ref="F47" si="3">A47&amp;"に係る経費　　"&amp;CHAR(10)&amp;TEXT(C47,"#,##0")&amp;"円"</f>
        <v>Ｅ．業務改善支援に係る経費　　
0円</v>
      </c>
      <c r="G47" s="602"/>
      <c r="H47" s="602"/>
      <c r="I47" s="602"/>
      <c r="J47" s="602"/>
      <c r="K47" s="602"/>
      <c r="L47" s="602"/>
      <c r="M47" s="602"/>
      <c r="N47" s="602"/>
      <c r="O47" s="602"/>
      <c r="P47" s="602"/>
      <c r="Q47" s="602"/>
      <c r="R47" s="602"/>
      <c r="S47" s="603"/>
    </row>
    <row r="48" spans="1:19" ht="13.5" customHeight="1">
      <c r="A48" s="599"/>
      <c r="B48" s="600"/>
      <c r="C48" s="586"/>
      <c r="D48" s="587"/>
      <c r="E48" s="588"/>
      <c r="F48" s="604"/>
      <c r="G48" s="605"/>
      <c r="H48" s="605"/>
      <c r="I48" s="605"/>
      <c r="J48" s="605"/>
      <c r="K48" s="605"/>
      <c r="L48" s="605"/>
      <c r="M48" s="605"/>
      <c r="N48" s="605"/>
      <c r="O48" s="605"/>
      <c r="P48" s="605"/>
      <c r="Q48" s="605"/>
      <c r="R48" s="605"/>
      <c r="S48" s="606"/>
    </row>
    <row r="49" spans="1:19" ht="13.5" customHeight="1">
      <c r="A49" s="599"/>
      <c r="B49" s="600"/>
      <c r="C49" s="586"/>
      <c r="D49" s="587"/>
      <c r="E49" s="588"/>
      <c r="F49" s="604"/>
      <c r="G49" s="605"/>
      <c r="H49" s="605"/>
      <c r="I49" s="605"/>
      <c r="J49" s="605"/>
      <c r="K49" s="605"/>
      <c r="L49" s="605"/>
      <c r="M49" s="605"/>
      <c r="N49" s="605"/>
      <c r="O49" s="605"/>
      <c r="P49" s="605"/>
      <c r="Q49" s="605"/>
      <c r="R49" s="605"/>
      <c r="S49" s="606"/>
    </row>
    <row r="50" spans="1:19" ht="13.5" customHeight="1">
      <c r="A50" s="599"/>
      <c r="B50" s="600"/>
      <c r="C50" s="586"/>
      <c r="D50" s="587"/>
      <c r="E50" s="588"/>
      <c r="F50" s="604"/>
      <c r="G50" s="605"/>
      <c r="H50" s="605"/>
      <c r="I50" s="605"/>
      <c r="J50" s="605"/>
      <c r="K50" s="605"/>
      <c r="L50" s="605"/>
      <c r="M50" s="605"/>
      <c r="N50" s="605"/>
      <c r="O50" s="605"/>
      <c r="P50" s="605"/>
      <c r="Q50" s="605"/>
      <c r="R50" s="605"/>
      <c r="S50" s="606"/>
    </row>
    <row r="51" spans="1:19" ht="13.5" customHeight="1">
      <c r="A51" s="599"/>
      <c r="B51" s="600"/>
      <c r="C51" s="586"/>
      <c r="D51" s="587"/>
      <c r="E51" s="588"/>
      <c r="F51" s="604"/>
      <c r="G51" s="605"/>
      <c r="H51" s="605"/>
      <c r="I51" s="605"/>
      <c r="J51" s="605"/>
      <c r="K51" s="605"/>
      <c r="L51" s="605"/>
      <c r="M51" s="605"/>
      <c r="N51" s="605"/>
      <c r="O51" s="605"/>
      <c r="P51" s="605"/>
      <c r="Q51" s="605"/>
      <c r="R51" s="605"/>
      <c r="S51" s="606"/>
    </row>
    <row r="52" spans="1:19" ht="13.5" customHeight="1">
      <c r="A52" s="599"/>
      <c r="B52" s="600"/>
      <c r="C52" s="586"/>
      <c r="D52" s="587"/>
      <c r="E52" s="588"/>
      <c r="F52" s="604"/>
      <c r="G52" s="605"/>
      <c r="H52" s="605"/>
      <c r="I52" s="605"/>
      <c r="J52" s="605"/>
      <c r="K52" s="605"/>
      <c r="L52" s="605"/>
      <c r="M52" s="605"/>
      <c r="N52" s="605"/>
      <c r="O52" s="605"/>
      <c r="P52" s="605"/>
      <c r="Q52" s="605"/>
      <c r="R52" s="605"/>
      <c r="S52" s="606"/>
    </row>
    <row r="53" spans="1:19" ht="13.5" customHeight="1">
      <c r="A53" s="599"/>
      <c r="B53" s="600"/>
      <c r="C53" s="586"/>
      <c r="D53" s="587"/>
      <c r="E53" s="588"/>
      <c r="F53" s="604"/>
      <c r="G53" s="605"/>
      <c r="H53" s="605"/>
      <c r="I53" s="605"/>
      <c r="J53" s="605"/>
      <c r="K53" s="605"/>
      <c r="L53" s="605"/>
      <c r="M53" s="605"/>
      <c r="N53" s="605"/>
      <c r="O53" s="605"/>
      <c r="P53" s="605"/>
      <c r="Q53" s="605"/>
      <c r="R53" s="605"/>
      <c r="S53" s="606"/>
    </row>
    <row r="54" spans="1:19" ht="13.5" customHeight="1">
      <c r="A54" s="599"/>
      <c r="B54" s="600"/>
      <c r="C54" s="586"/>
      <c r="D54" s="587"/>
      <c r="E54" s="588"/>
      <c r="F54" s="604"/>
      <c r="G54" s="605"/>
      <c r="H54" s="605"/>
      <c r="I54" s="605"/>
      <c r="J54" s="605"/>
      <c r="K54" s="605"/>
      <c r="L54" s="605"/>
      <c r="M54" s="605"/>
      <c r="N54" s="605"/>
      <c r="O54" s="605"/>
      <c r="P54" s="605"/>
      <c r="Q54" s="605"/>
      <c r="R54" s="605"/>
      <c r="S54" s="606"/>
    </row>
    <row r="55" spans="1:19" ht="13.5" customHeight="1">
      <c r="A55" s="599"/>
      <c r="B55" s="600"/>
      <c r="C55" s="586"/>
      <c r="D55" s="587"/>
      <c r="E55" s="588"/>
      <c r="F55" s="604"/>
      <c r="G55" s="605"/>
      <c r="H55" s="605"/>
      <c r="I55" s="605"/>
      <c r="J55" s="605"/>
      <c r="K55" s="605"/>
      <c r="L55" s="605"/>
      <c r="M55" s="605"/>
      <c r="N55" s="605"/>
      <c r="O55" s="605"/>
      <c r="P55" s="605"/>
      <c r="Q55" s="605"/>
      <c r="R55" s="605"/>
      <c r="S55" s="606"/>
    </row>
    <row r="56" spans="1:19" ht="27.75" customHeight="1">
      <c r="A56" s="610" t="s">
        <v>16</v>
      </c>
      <c r="B56" s="610"/>
      <c r="C56" s="611">
        <f>SUM(C11:E55)</f>
        <v>0</v>
      </c>
      <c r="D56" s="612"/>
      <c r="E56" s="612"/>
      <c r="F56" s="613"/>
      <c r="G56" s="613"/>
      <c r="H56" s="613"/>
      <c r="I56" s="613"/>
      <c r="J56" s="613"/>
      <c r="K56" s="613"/>
      <c r="L56" s="613"/>
      <c r="M56" s="613"/>
      <c r="N56" s="613"/>
      <c r="O56" s="613"/>
      <c r="P56" s="613"/>
      <c r="Q56" s="613"/>
      <c r="R56" s="613"/>
      <c r="S56" s="613"/>
    </row>
  </sheetData>
  <sheetProtection algorithmName="SHA-512" hashValue="gLccRvqUK2zSYqz4MEoifYW8g6iDQiUXYX0bWonBzEgUIj5AYghyD6nTrZRCk4hYHqOfbjCvath1gxVLFPiRKQ==" saltValue="p8rc70CsTq50XKsqevqfoQ==" spinCount="100000" sheet="1" objects="1" scenarios="1" selectLockedCells="1" selectUnlockedCells="1"/>
  <mergeCells count="29">
    <mergeCell ref="A56:B56"/>
    <mergeCell ref="C56:E56"/>
    <mergeCell ref="F56:S56"/>
    <mergeCell ref="N4:S4"/>
    <mergeCell ref="N5:S5"/>
    <mergeCell ref="N6:S6"/>
    <mergeCell ref="A10:B10"/>
    <mergeCell ref="C10:E10"/>
    <mergeCell ref="F10:S10"/>
    <mergeCell ref="A9:B9"/>
    <mergeCell ref="C9:E9"/>
    <mergeCell ref="F9:S9"/>
    <mergeCell ref="A38:B46"/>
    <mergeCell ref="F38:S46"/>
    <mergeCell ref="F47:S55"/>
    <mergeCell ref="A47:B55"/>
    <mergeCell ref="C38:E46"/>
    <mergeCell ref="C47:E55"/>
    <mergeCell ref="Q1:S2"/>
    <mergeCell ref="A3:S3"/>
    <mergeCell ref="A11:B19"/>
    <mergeCell ref="A20:B28"/>
    <mergeCell ref="A29:B37"/>
    <mergeCell ref="F11:S19"/>
    <mergeCell ref="F20:S28"/>
    <mergeCell ref="F29:S37"/>
    <mergeCell ref="C11:E19"/>
    <mergeCell ref="C20:E28"/>
    <mergeCell ref="C29:E37"/>
  </mergeCells>
  <phoneticPr fontId="12"/>
  <printOptions horizontalCentered="1"/>
  <pageMargins left="0.70866141732283472" right="0.70866141732283472" top="0.35433070866141736" bottom="0.35433070866141736" header="0.31496062992125984" footer="0.31496062992125984"/>
  <pageSetup paperSize="9" scale="94"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5" id="{4371D575-05B9-4740-A9AA-5FB434D177AB}">
            <xm:f>B_補助要件適合確認シート!$D$4="○"</xm:f>
            <x14:dxf>
              <font>
                <color theme="1"/>
              </font>
            </x14:dxf>
          </x14:cfRule>
          <xm:sqref>A11:S19</xm:sqref>
        </x14:conditionalFormatting>
        <x14:conditionalFormatting xmlns:xm="http://schemas.microsoft.com/office/excel/2006/main">
          <x14:cfRule type="expression" priority="4" id="{C2A4E681-DA0E-42FA-8D6F-0E55B7FAC90A}">
            <xm:f>B_補助要件適合確認シート!$D$5="○"</xm:f>
            <x14:dxf>
              <font>
                <color theme="1"/>
              </font>
            </x14:dxf>
          </x14:cfRule>
          <xm:sqref>A20:S28</xm:sqref>
        </x14:conditionalFormatting>
        <x14:conditionalFormatting xmlns:xm="http://schemas.microsoft.com/office/excel/2006/main">
          <x14:cfRule type="expression" priority="3" id="{83E92634-8F78-414B-A4FB-C1747AC023FE}">
            <xm:f>B_補助要件適合確認シート!$D$14="○"</xm:f>
            <x14:dxf>
              <font>
                <color theme="1"/>
              </font>
            </x14:dxf>
          </x14:cfRule>
          <xm:sqref>A29:S37</xm:sqref>
        </x14:conditionalFormatting>
        <x14:conditionalFormatting xmlns:xm="http://schemas.microsoft.com/office/excel/2006/main">
          <x14:cfRule type="expression" priority="2" id="{5EDFD395-5D91-40E6-8E18-398408EE6C4C}">
            <xm:f>B_補助要件適合確認シート!$D$18="○"</xm:f>
            <x14:dxf>
              <font>
                <color theme="1"/>
              </font>
            </x14:dxf>
          </x14:cfRule>
          <xm:sqref>A38:S46</xm:sqref>
        </x14:conditionalFormatting>
        <x14:conditionalFormatting xmlns:xm="http://schemas.microsoft.com/office/excel/2006/main">
          <x14:cfRule type="expression" priority="1" id="{26054226-91B0-41D6-A457-0C2057C86022}">
            <xm:f>B_補助要件適合確認シート!$D$19="○"</xm:f>
            <x14:dxf>
              <font>
                <color theme="1"/>
              </font>
            </x14:dxf>
          </x14:cfRule>
          <xm:sqref>A47:S55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J43"/>
  <sheetViews>
    <sheetView showGridLines="0" view="pageBreakPreview" zoomScaleNormal="100" zoomScaleSheetLayoutView="100" workbookViewId="0">
      <selection activeCell="I8" sqref="I8"/>
    </sheetView>
  </sheetViews>
  <sheetFormatPr defaultRowHeight="13.5"/>
  <cols>
    <col min="1" max="1" width="3.375" style="98" customWidth="1"/>
    <col min="2" max="27" width="2.5" style="98" customWidth="1"/>
    <col min="28" max="30" width="3.875" style="98" customWidth="1"/>
    <col min="31" max="83" width="2.5" style="98" customWidth="1"/>
    <col min="84" max="16384" width="9" style="98"/>
  </cols>
  <sheetData>
    <row r="1" spans="1:36" ht="13.5" customHeight="1">
      <c r="A1" s="638" t="s">
        <v>1</v>
      </c>
      <c r="B1" s="638"/>
      <c r="C1" s="638"/>
      <c r="D1" s="638"/>
      <c r="E1" s="638"/>
      <c r="F1" s="638"/>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119"/>
    </row>
    <row r="2" spans="1:36" ht="18" customHeight="1">
      <c r="A2" s="99"/>
      <c r="B2" s="639" t="s">
        <v>243</v>
      </c>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119"/>
    </row>
    <row r="3" spans="1:36" ht="13.5" customHeight="1">
      <c r="A3" s="99"/>
      <c r="B3" s="99"/>
      <c r="C3" s="99"/>
      <c r="D3" s="99"/>
      <c r="E3" s="99"/>
      <c r="F3" s="99"/>
      <c r="G3" s="99"/>
      <c r="H3" s="99"/>
      <c r="I3" s="99"/>
      <c r="J3" s="99"/>
      <c r="K3" s="99"/>
      <c r="L3" s="99"/>
      <c r="M3" s="99"/>
      <c r="N3" s="99"/>
      <c r="O3" s="99"/>
      <c r="P3" s="99"/>
      <c r="Q3" s="99"/>
      <c r="R3" s="99"/>
      <c r="S3" s="99"/>
      <c r="T3" s="99"/>
      <c r="U3" s="99"/>
      <c r="V3" s="99"/>
      <c r="W3" s="99"/>
      <c r="X3" s="99"/>
      <c r="Y3" s="120"/>
      <c r="Z3" s="120"/>
      <c r="AA3" s="120"/>
      <c r="AB3" s="640">
        <f>A_基本情報入力シート!D27</f>
        <v>0</v>
      </c>
      <c r="AC3" s="640"/>
      <c r="AD3" s="640"/>
      <c r="AE3" s="640"/>
      <c r="AF3" s="640"/>
      <c r="AG3" s="640"/>
      <c r="AH3" s="640"/>
      <c r="AI3" s="640"/>
      <c r="AJ3" s="640"/>
    </row>
    <row r="4" spans="1:36">
      <c r="A4" s="99"/>
      <c r="B4" s="99"/>
      <c r="C4" s="99"/>
      <c r="D4" s="99"/>
      <c r="E4" s="99"/>
      <c r="F4" s="99"/>
      <c r="G4" s="99"/>
      <c r="H4" s="99"/>
      <c r="I4" s="99"/>
      <c r="J4" s="99"/>
      <c r="K4" s="99"/>
      <c r="L4" s="99"/>
      <c r="M4" s="99"/>
      <c r="N4" s="99"/>
      <c r="O4" s="99"/>
      <c r="P4" s="99"/>
      <c r="Q4" s="99"/>
      <c r="R4" s="99"/>
      <c r="S4" s="99"/>
      <c r="T4" s="99"/>
      <c r="U4" s="99"/>
      <c r="V4" s="99"/>
      <c r="W4" s="99"/>
      <c r="X4" s="99"/>
      <c r="Y4" s="120"/>
      <c r="Z4" s="120"/>
      <c r="AA4" s="120"/>
      <c r="AB4" s="120"/>
      <c r="AC4" s="120"/>
      <c r="AD4" s="120"/>
      <c r="AE4" s="120"/>
      <c r="AF4" s="120"/>
      <c r="AG4" s="120"/>
      <c r="AH4" s="120"/>
      <c r="AI4" s="120"/>
      <c r="AJ4" s="120"/>
    </row>
    <row r="5" spans="1:36">
      <c r="A5" s="99"/>
      <c r="B5" s="99" t="s">
        <v>244</v>
      </c>
      <c r="C5" s="99"/>
      <c r="D5" s="99"/>
      <c r="E5" s="99"/>
      <c r="F5" s="99"/>
      <c r="G5" s="99"/>
      <c r="H5" s="99"/>
      <c r="I5" s="99"/>
      <c r="J5" s="99"/>
      <c r="K5" s="99"/>
      <c r="L5" s="99"/>
      <c r="M5" s="99"/>
      <c r="N5" s="99"/>
      <c r="O5" s="99"/>
      <c r="P5" s="99"/>
      <c r="Q5" s="99"/>
      <c r="R5" s="99"/>
      <c r="S5" s="99"/>
      <c r="T5" s="99"/>
      <c r="U5" s="99"/>
      <c r="V5" s="99"/>
      <c r="W5" s="99"/>
      <c r="X5" s="99"/>
      <c r="Y5" s="120"/>
      <c r="Z5" s="120"/>
      <c r="AA5" s="120"/>
      <c r="AB5" s="120"/>
      <c r="AC5" s="120"/>
      <c r="AD5" s="120"/>
      <c r="AE5" s="120"/>
      <c r="AF5" s="120"/>
      <c r="AG5" s="120"/>
      <c r="AH5" s="120"/>
      <c r="AI5" s="120"/>
      <c r="AJ5" s="120"/>
    </row>
    <row r="6" spans="1:36">
      <c r="A6" s="99"/>
      <c r="B6" s="99"/>
      <c r="C6" s="99"/>
      <c r="D6" s="99"/>
      <c r="E6" s="99"/>
      <c r="F6" s="99"/>
      <c r="G6" s="99"/>
      <c r="H6" s="99"/>
      <c r="I6" s="99"/>
      <c r="J6" s="99"/>
      <c r="K6" s="99"/>
      <c r="L6" s="99"/>
      <c r="M6" s="99"/>
      <c r="N6" s="99"/>
      <c r="O6" s="99"/>
      <c r="P6" s="99"/>
      <c r="Q6" s="99"/>
      <c r="R6" s="99"/>
      <c r="S6" s="99"/>
      <c r="T6" s="99"/>
      <c r="U6" s="641" t="s">
        <v>245</v>
      </c>
      <c r="V6" s="641"/>
      <c r="W6" s="641"/>
      <c r="X6" s="641"/>
      <c r="Y6" s="120"/>
      <c r="Z6" s="120"/>
      <c r="AA6" s="120"/>
      <c r="AB6" s="120"/>
      <c r="AC6" s="120"/>
      <c r="AD6" s="120"/>
      <c r="AE6" s="120"/>
      <c r="AF6" s="120"/>
      <c r="AG6" s="120"/>
      <c r="AH6" s="120"/>
      <c r="AI6" s="120"/>
      <c r="AJ6" s="120"/>
    </row>
    <row r="7" spans="1:36">
      <c r="A7" s="99"/>
      <c r="B7" s="99"/>
      <c r="C7" s="99"/>
      <c r="D7" s="99"/>
      <c r="E7" s="99"/>
      <c r="F7" s="99"/>
      <c r="G7" s="99"/>
      <c r="H7" s="99"/>
      <c r="I7" s="99"/>
      <c r="J7" s="99"/>
      <c r="K7" s="99"/>
      <c r="L7" s="99"/>
      <c r="M7" s="99"/>
      <c r="N7" s="99"/>
      <c r="O7" s="99"/>
      <c r="P7" s="99"/>
      <c r="Q7" s="99"/>
      <c r="R7" s="99"/>
      <c r="S7" s="99"/>
      <c r="T7" s="99"/>
      <c r="U7" s="642" t="s">
        <v>246</v>
      </c>
      <c r="V7" s="642"/>
      <c r="W7" s="642"/>
      <c r="X7" s="642"/>
      <c r="Y7" s="628" t="str">
        <f>A_基本情報入力シート!D9&amp;A_基本情報入力シート!D10</f>
        <v/>
      </c>
      <c r="Z7" s="628"/>
      <c r="AA7" s="628"/>
      <c r="AB7" s="628"/>
      <c r="AC7" s="628"/>
      <c r="AD7" s="628"/>
      <c r="AE7" s="628"/>
      <c r="AF7" s="628"/>
      <c r="AG7" s="628"/>
      <c r="AH7" s="628"/>
      <c r="AI7" s="628"/>
      <c r="AJ7" s="120"/>
    </row>
    <row r="8" spans="1:36">
      <c r="A8" s="99"/>
      <c r="B8" s="99"/>
      <c r="C8" s="99"/>
      <c r="D8" s="99"/>
      <c r="E8" s="99"/>
      <c r="F8" s="99"/>
      <c r="G8" s="99"/>
      <c r="H8" s="99"/>
      <c r="I8" s="99"/>
      <c r="J8" s="99"/>
      <c r="K8" s="99"/>
      <c r="L8" s="99"/>
      <c r="M8" s="99"/>
      <c r="N8" s="99"/>
      <c r="O8" s="99"/>
      <c r="P8" s="99"/>
      <c r="Q8" s="99"/>
      <c r="R8" s="99"/>
      <c r="S8" s="99"/>
      <c r="T8" s="99"/>
      <c r="U8" s="99"/>
      <c r="V8" s="99"/>
      <c r="W8" s="99"/>
      <c r="X8" s="99"/>
      <c r="Y8" s="120"/>
      <c r="Z8" s="120"/>
      <c r="AA8" s="120"/>
      <c r="AB8" s="120"/>
      <c r="AC8" s="120"/>
      <c r="AD8" s="120"/>
      <c r="AE8" s="120"/>
      <c r="AF8" s="120"/>
      <c r="AG8" s="120"/>
      <c r="AH8" s="120"/>
      <c r="AI8" s="120"/>
      <c r="AJ8" s="120"/>
    </row>
    <row r="9" spans="1:36">
      <c r="A9" s="99"/>
      <c r="B9" s="99"/>
      <c r="C9" s="99"/>
      <c r="D9" s="99"/>
      <c r="E9" s="99"/>
      <c r="F9" s="99"/>
      <c r="G9" s="99"/>
      <c r="H9" s="99"/>
      <c r="I9" s="99"/>
      <c r="J9" s="99"/>
      <c r="K9" s="99"/>
      <c r="L9" s="99"/>
      <c r="M9" s="99"/>
      <c r="N9" s="99"/>
      <c r="O9" s="99"/>
      <c r="P9" s="99"/>
      <c r="Q9" s="99"/>
      <c r="R9" s="99"/>
      <c r="S9" s="99"/>
      <c r="T9" s="99"/>
      <c r="U9" s="642" t="s">
        <v>247</v>
      </c>
      <c r="V9" s="642"/>
      <c r="W9" s="642"/>
      <c r="X9" s="642"/>
      <c r="Y9" s="628" t="str">
        <f>A_基本情報入力シート!D7</f>
        <v xml:space="preserve"> 0</v>
      </c>
      <c r="Z9" s="628"/>
      <c r="AA9" s="628"/>
      <c r="AB9" s="628"/>
      <c r="AC9" s="628"/>
      <c r="AD9" s="628"/>
      <c r="AE9" s="628"/>
      <c r="AF9" s="628"/>
      <c r="AG9" s="628"/>
      <c r="AH9" s="628"/>
      <c r="AI9" s="628"/>
      <c r="AJ9" s="120"/>
    </row>
    <row r="10" spans="1:36">
      <c r="A10" s="99"/>
      <c r="B10" s="99"/>
      <c r="C10" s="99"/>
      <c r="D10" s="99"/>
      <c r="E10" s="99"/>
      <c r="F10" s="99"/>
      <c r="G10" s="99"/>
      <c r="H10" s="99"/>
      <c r="I10" s="99"/>
      <c r="J10" s="99"/>
      <c r="K10" s="99"/>
      <c r="L10" s="99"/>
      <c r="M10" s="99"/>
      <c r="N10" s="99"/>
      <c r="O10" s="99"/>
      <c r="P10" s="99"/>
      <c r="Q10" s="99"/>
      <c r="R10" s="99"/>
      <c r="S10" s="99"/>
      <c r="T10" s="99"/>
      <c r="U10" s="643"/>
      <c r="V10" s="643"/>
      <c r="W10" s="643"/>
      <c r="X10" s="643"/>
      <c r="Y10" s="120"/>
      <c r="Z10" s="120"/>
      <c r="AA10" s="120"/>
      <c r="AB10" s="120"/>
      <c r="AC10" s="120"/>
      <c r="AD10" s="120"/>
      <c r="AE10" s="120"/>
      <c r="AF10" s="120"/>
      <c r="AG10" s="120"/>
      <c r="AH10" s="120"/>
      <c r="AI10" s="120"/>
      <c r="AJ10" s="120"/>
    </row>
    <row r="11" spans="1:36">
      <c r="A11" s="99"/>
      <c r="B11" s="99"/>
      <c r="C11" s="99"/>
      <c r="D11" s="99"/>
      <c r="E11" s="99"/>
      <c r="F11" s="99"/>
      <c r="G11" s="99"/>
      <c r="H11" s="99"/>
      <c r="I11" s="99"/>
      <c r="J11" s="99"/>
      <c r="K11" s="99"/>
      <c r="L11" s="99"/>
      <c r="M11" s="99"/>
      <c r="N11" s="99"/>
      <c r="O11" s="99"/>
      <c r="P11" s="99"/>
      <c r="Q11" s="99"/>
      <c r="R11" s="99"/>
      <c r="S11" s="99"/>
      <c r="T11" s="99"/>
      <c r="U11" s="627" t="s">
        <v>248</v>
      </c>
      <c r="V11" s="627"/>
      <c r="W11" s="627"/>
      <c r="X11" s="627"/>
      <c r="Y11" s="628" t="str">
        <f>A_基本情報入力シート!D11&amp;"　"&amp;A_基本情報入力シート!D12</f>
        <v>　</v>
      </c>
      <c r="Z11" s="628"/>
      <c r="AA11" s="628"/>
      <c r="AB11" s="628"/>
      <c r="AC11" s="628"/>
      <c r="AD11" s="628"/>
      <c r="AE11" s="628"/>
      <c r="AF11" s="628"/>
      <c r="AG11" s="628"/>
      <c r="AH11" s="628"/>
      <c r="AI11" s="628"/>
      <c r="AJ11" s="120"/>
    </row>
    <row r="12" spans="1:36" ht="16.5" customHeight="1">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row>
    <row r="13" spans="1:36">
      <c r="B13" s="629" t="s">
        <v>249</v>
      </c>
      <c r="C13" s="630"/>
      <c r="D13" s="630"/>
      <c r="E13" s="630"/>
      <c r="F13" s="631"/>
      <c r="G13" s="635" t="s">
        <v>250</v>
      </c>
      <c r="H13" s="630"/>
      <c r="I13" s="630"/>
      <c r="J13" s="630"/>
      <c r="K13" s="635" t="s">
        <v>251</v>
      </c>
      <c r="L13" s="630"/>
      <c r="M13" s="630"/>
      <c r="N13" s="630"/>
      <c r="O13" s="635" t="s">
        <v>252</v>
      </c>
      <c r="P13" s="630"/>
      <c r="Q13" s="630"/>
      <c r="R13" s="630"/>
      <c r="S13" s="630"/>
      <c r="T13" s="635" t="s">
        <v>253</v>
      </c>
      <c r="U13" s="630"/>
      <c r="V13" s="630"/>
      <c r="W13" s="630"/>
      <c r="X13" s="630"/>
      <c r="Y13" s="636" t="s">
        <v>254</v>
      </c>
      <c r="Z13" s="636"/>
      <c r="AA13" s="636"/>
      <c r="AB13" s="636"/>
      <c r="AC13" s="636"/>
      <c r="AD13" s="636"/>
      <c r="AE13" s="635" t="s">
        <v>255</v>
      </c>
      <c r="AF13" s="630"/>
      <c r="AG13" s="630"/>
      <c r="AH13" s="630"/>
      <c r="AI13" s="631"/>
    </row>
    <row r="14" spans="1:36" ht="75" customHeight="1">
      <c r="B14" s="632"/>
      <c r="C14" s="633"/>
      <c r="D14" s="633"/>
      <c r="E14" s="633"/>
      <c r="F14" s="634"/>
      <c r="G14" s="632"/>
      <c r="H14" s="633"/>
      <c r="I14" s="633"/>
      <c r="J14" s="633"/>
      <c r="K14" s="632"/>
      <c r="L14" s="633"/>
      <c r="M14" s="633"/>
      <c r="N14" s="633"/>
      <c r="O14" s="632"/>
      <c r="P14" s="633"/>
      <c r="Q14" s="633"/>
      <c r="R14" s="633"/>
      <c r="S14" s="633"/>
      <c r="T14" s="632"/>
      <c r="U14" s="633"/>
      <c r="V14" s="633"/>
      <c r="W14" s="633"/>
      <c r="X14" s="633"/>
      <c r="Y14" s="637" t="s">
        <v>256</v>
      </c>
      <c r="Z14" s="637"/>
      <c r="AA14" s="637"/>
      <c r="AB14" s="100" t="s">
        <v>257</v>
      </c>
      <c r="AC14" s="100" t="s">
        <v>258</v>
      </c>
      <c r="AD14" s="100" t="s">
        <v>259</v>
      </c>
      <c r="AE14" s="632"/>
      <c r="AF14" s="633"/>
      <c r="AG14" s="633"/>
      <c r="AH14" s="633"/>
      <c r="AI14" s="634"/>
    </row>
    <row r="15" spans="1:36" ht="21" customHeight="1">
      <c r="A15" s="98">
        <v>1</v>
      </c>
      <c r="B15" s="617"/>
      <c r="C15" s="617"/>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c r="AB15" s="101"/>
      <c r="AC15" s="101"/>
      <c r="AD15" s="101"/>
      <c r="AE15" s="617"/>
      <c r="AF15" s="617"/>
      <c r="AG15" s="617"/>
      <c r="AH15" s="617"/>
      <c r="AI15" s="617"/>
    </row>
    <row r="16" spans="1:36" ht="21" customHeight="1">
      <c r="A16" s="98">
        <v>2</v>
      </c>
      <c r="B16" s="617"/>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101"/>
      <c r="AC16" s="101"/>
      <c r="AD16" s="101"/>
      <c r="AE16" s="617"/>
      <c r="AF16" s="617"/>
      <c r="AG16" s="617"/>
      <c r="AH16" s="617"/>
      <c r="AI16" s="617"/>
    </row>
    <row r="17" spans="1:35" ht="21" customHeight="1">
      <c r="A17" s="98">
        <v>3</v>
      </c>
      <c r="B17" s="617"/>
      <c r="C17" s="61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c r="AB17" s="101"/>
      <c r="AC17" s="101"/>
      <c r="AD17" s="101"/>
      <c r="AE17" s="617"/>
      <c r="AF17" s="617"/>
      <c r="AG17" s="617"/>
      <c r="AH17" s="617"/>
      <c r="AI17" s="617"/>
    </row>
    <row r="18" spans="1:35" ht="21" customHeight="1">
      <c r="A18" s="98">
        <v>4</v>
      </c>
      <c r="B18" s="617"/>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101"/>
      <c r="AC18" s="101"/>
      <c r="AD18" s="101"/>
      <c r="AE18" s="617"/>
      <c r="AF18" s="617"/>
      <c r="AG18" s="617"/>
      <c r="AH18" s="617"/>
      <c r="AI18" s="617"/>
    </row>
    <row r="19" spans="1:35" ht="21" customHeight="1">
      <c r="A19" s="98">
        <v>5</v>
      </c>
      <c r="B19" s="617"/>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101"/>
      <c r="AC19" s="101"/>
      <c r="AD19" s="101"/>
      <c r="AE19" s="617"/>
      <c r="AF19" s="617"/>
      <c r="AG19" s="617"/>
      <c r="AH19" s="617"/>
      <c r="AI19" s="617"/>
    </row>
    <row r="20" spans="1:35" ht="21" customHeight="1">
      <c r="A20" s="98">
        <v>6</v>
      </c>
      <c r="B20" s="617"/>
      <c r="C20" s="61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c r="AB20" s="101"/>
      <c r="AC20" s="101"/>
      <c r="AD20" s="101"/>
      <c r="AE20" s="617"/>
      <c r="AF20" s="617"/>
      <c r="AG20" s="617"/>
      <c r="AH20" s="617"/>
      <c r="AI20" s="617"/>
    </row>
    <row r="21" spans="1:35" ht="21" customHeight="1">
      <c r="A21" s="98">
        <v>7</v>
      </c>
      <c r="B21" s="617"/>
      <c r="C21" s="617"/>
      <c r="D21" s="617"/>
      <c r="E21" s="617"/>
      <c r="F21" s="617"/>
      <c r="G21" s="617"/>
      <c r="H21" s="617"/>
      <c r="I21" s="617"/>
      <c r="J21" s="617"/>
      <c r="K21" s="617"/>
      <c r="L21" s="617"/>
      <c r="M21" s="617"/>
      <c r="N21" s="617"/>
      <c r="O21" s="617"/>
      <c r="P21" s="617"/>
      <c r="Q21" s="617"/>
      <c r="R21" s="617"/>
      <c r="S21" s="617"/>
      <c r="T21" s="617"/>
      <c r="U21" s="617"/>
      <c r="V21" s="617"/>
      <c r="W21" s="617"/>
      <c r="X21" s="617"/>
      <c r="Y21" s="617"/>
      <c r="Z21" s="617"/>
      <c r="AA21" s="617"/>
      <c r="AB21" s="101"/>
      <c r="AC21" s="101"/>
      <c r="AD21" s="101"/>
      <c r="AE21" s="617"/>
      <c r="AF21" s="617"/>
      <c r="AG21" s="617"/>
      <c r="AH21" s="617"/>
      <c r="AI21" s="617"/>
    </row>
    <row r="22" spans="1:35" ht="21" customHeight="1">
      <c r="A22" s="98">
        <v>8</v>
      </c>
      <c r="B22" s="617"/>
      <c r="C22" s="617"/>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7"/>
      <c r="AB22" s="101"/>
      <c r="AC22" s="101"/>
      <c r="AD22" s="101"/>
      <c r="AE22" s="617"/>
      <c r="AF22" s="617"/>
      <c r="AG22" s="617"/>
      <c r="AH22" s="617"/>
      <c r="AI22" s="617"/>
    </row>
    <row r="23" spans="1:35" ht="21" customHeight="1">
      <c r="A23" s="98">
        <v>9</v>
      </c>
      <c r="B23" s="617"/>
      <c r="C23" s="617"/>
      <c r="D23" s="617"/>
      <c r="E23" s="617"/>
      <c r="F23" s="617"/>
      <c r="G23" s="617"/>
      <c r="H23" s="617"/>
      <c r="I23" s="617"/>
      <c r="J23" s="617"/>
      <c r="K23" s="617"/>
      <c r="L23" s="617"/>
      <c r="M23" s="617"/>
      <c r="N23" s="617"/>
      <c r="O23" s="617"/>
      <c r="P23" s="617"/>
      <c r="Q23" s="617"/>
      <c r="R23" s="617"/>
      <c r="S23" s="617"/>
      <c r="T23" s="617"/>
      <c r="U23" s="617"/>
      <c r="V23" s="617"/>
      <c r="W23" s="617"/>
      <c r="X23" s="617"/>
      <c r="Y23" s="617"/>
      <c r="Z23" s="617"/>
      <c r="AA23" s="617"/>
      <c r="AB23" s="101"/>
      <c r="AC23" s="101"/>
      <c r="AD23" s="101"/>
      <c r="AE23" s="617"/>
      <c r="AF23" s="617"/>
      <c r="AG23" s="617"/>
      <c r="AH23" s="617"/>
      <c r="AI23" s="617"/>
    </row>
    <row r="24" spans="1:35" ht="21" customHeight="1">
      <c r="A24" s="98">
        <v>10</v>
      </c>
      <c r="B24" s="617"/>
      <c r="C24" s="617"/>
      <c r="D24" s="617"/>
      <c r="E24" s="617"/>
      <c r="F24" s="617"/>
      <c r="G24" s="617"/>
      <c r="H24" s="617"/>
      <c r="I24" s="617"/>
      <c r="J24" s="617"/>
      <c r="K24" s="617"/>
      <c r="L24" s="617"/>
      <c r="M24" s="617"/>
      <c r="N24" s="617"/>
      <c r="O24" s="617"/>
      <c r="P24" s="617"/>
      <c r="Q24" s="617"/>
      <c r="R24" s="617"/>
      <c r="S24" s="617"/>
      <c r="T24" s="617"/>
      <c r="U24" s="617"/>
      <c r="V24" s="617"/>
      <c r="W24" s="617"/>
      <c r="X24" s="617"/>
      <c r="Y24" s="617"/>
      <c r="Z24" s="617"/>
      <c r="AA24" s="617"/>
      <c r="AB24" s="101"/>
      <c r="AC24" s="101"/>
      <c r="AD24" s="101"/>
      <c r="AE24" s="617"/>
      <c r="AF24" s="617"/>
      <c r="AG24" s="617"/>
      <c r="AH24" s="617"/>
      <c r="AI24" s="617"/>
    </row>
    <row r="25" spans="1:35" ht="21" customHeight="1">
      <c r="A25" s="98">
        <v>11</v>
      </c>
      <c r="B25" s="617"/>
      <c r="C25" s="617"/>
      <c r="D25" s="617"/>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101"/>
      <c r="AC25" s="101"/>
      <c r="AD25" s="101"/>
      <c r="AE25" s="617"/>
      <c r="AF25" s="617"/>
      <c r="AG25" s="617"/>
      <c r="AH25" s="617"/>
      <c r="AI25" s="617"/>
    </row>
    <row r="26" spans="1:35" ht="21" customHeight="1">
      <c r="A26" s="98">
        <v>12</v>
      </c>
      <c r="B26" s="617"/>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101"/>
      <c r="AC26" s="101"/>
      <c r="AD26" s="101"/>
      <c r="AE26" s="617"/>
      <c r="AF26" s="617"/>
      <c r="AG26" s="617"/>
      <c r="AH26" s="617"/>
      <c r="AI26" s="617"/>
    </row>
    <row r="27" spans="1:35" ht="21" customHeight="1">
      <c r="A27" s="98">
        <v>13</v>
      </c>
      <c r="B27" s="617"/>
      <c r="C27" s="617"/>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101"/>
      <c r="AC27" s="101"/>
      <c r="AD27" s="101"/>
      <c r="AE27" s="617"/>
      <c r="AF27" s="617"/>
      <c r="AG27" s="617"/>
      <c r="AH27" s="617"/>
      <c r="AI27" s="617"/>
    </row>
    <row r="28" spans="1:35" ht="21" customHeight="1">
      <c r="A28" s="98">
        <v>14</v>
      </c>
      <c r="B28" s="617"/>
      <c r="C28" s="617"/>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101"/>
      <c r="AC28" s="101"/>
      <c r="AD28" s="101"/>
      <c r="AE28" s="617"/>
      <c r="AF28" s="617"/>
      <c r="AG28" s="617"/>
      <c r="AH28" s="617"/>
      <c r="AI28" s="617"/>
    </row>
    <row r="29" spans="1:35" ht="21" customHeight="1">
      <c r="A29" s="98">
        <v>15</v>
      </c>
      <c r="B29" s="617"/>
      <c r="C29" s="617"/>
      <c r="D29" s="617"/>
      <c r="E29" s="617"/>
      <c r="F29" s="617"/>
      <c r="G29" s="617"/>
      <c r="H29" s="617"/>
      <c r="I29" s="617"/>
      <c r="J29" s="617"/>
      <c r="K29" s="617"/>
      <c r="L29" s="617"/>
      <c r="M29" s="617"/>
      <c r="N29" s="617"/>
      <c r="O29" s="617"/>
      <c r="P29" s="617"/>
      <c r="Q29" s="617"/>
      <c r="R29" s="617"/>
      <c r="S29" s="617"/>
      <c r="T29" s="617"/>
      <c r="U29" s="617"/>
      <c r="V29" s="617"/>
      <c r="W29" s="617"/>
      <c r="X29" s="617"/>
      <c r="Y29" s="617"/>
      <c r="Z29" s="617"/>
      <c r="AA29" s="617"/>
      <c r="AB29" s="101"/>
      <c r="AC29" s="101"/>
      <c r="AD29" s="101"/>
      <c r="AE29" s="617"/>
      <c r="AF29" s="617"/>
      <c r="AG29" s="617"/>
      <c r="AH29" s="617"/>
      <c r="AI29" s="617"/>
    </row>
    <row r="30" spans="1:35" ht="21" customHeight="1">
      <c r="A30" s="98">
        <v>16</v>
      </c>
      <c r="B30" s="617"/>
      <c r="C30" s="617"/>
      <c r="D30" s="617"/>
      <c r="E30" s="617"/>
      <c r="F30" s="617"/>
      <c r="G30" s="617"/>
      <c r="H30" s="617"/>
      <c r="I30" s="617"/>
      <c r="J30" s="617"/>
      <c r="K30" s="617"/>
      <c r="L30" s="617"/>
      <c r="M30" s="617"/>
      <c r="N30" s="617"/>
      <c r="O30" s="617"/>
      <c r="P30" s="617"/>
      <c r="Q30" s="617"/>
      <c r="R30" s="617"/>
      <c r="S30" s="617"/>
      <c r="T30" s="617"/>
      <c r="U30" s="617"/>
      <c r="V30" s="617"/>
      <c r="W30" s="617"/>
      <c r="X30" s="617"/>
      <c r="Y30" s="617"/>
      <c r="Z30" s="617"/>
      <c r="AA30" s="617"/>
      <c r="AB30" s="101"/>
      <c r="AC30" s="101"/>
      <c r="AD30" s="101"/>
      <c r="AE30" s="617"/>
      <c r="AF30" s="617"/>
      <c r="AG30" s="617"/>
      <c r="AH30" s="617"/>
      <c r="AI30" s="617"/>
    </row>
    <row r="31" spans="1:35" ht="21" customHeight="1">
      <c r="A31" s="98">
        <v>17</v>
      </c>
      <c r="B31" s="617"/>
      <c r="C31" s="617"/>
      <c r="D31" s="617"/>
      <c r="E31" s="617"/>
      <c r="F31" s="617"/>
      <c r="G31" s="617"/>
      <c r="H31" s="617"/>
      <c r="I31" s="617"/>
      <c r="J31" s="617"/>
      <c r="K31" s="617"/>
      <c r="L31" s="617"/>
      <c r="M31" s="617"/>
      <c r="N31" s="617"/>
      <c r="O31" s="617"/>
      <c r="P31" s="617"/>
      <c r="Q31" s="617"/>
      <c r="R31" s="617"/>
      <c r="S31" s="617"/>
      <c r="T31" s="617"/>
      <c r="U31" s="617"/>
      <c r="V31" s="617"/>
      <c r="W31" s="617"/>
      <c r="X31" s="617"/>
      <c r="Y31" s="617"/>
      <c r="Z31" s="617"/>
      <c r="AA31" s="617"/>
      <c r="AB31" s="101"/>
      <c r="AC31" s="101"/>
      <c r="AD31" s="101"/>
      <c r="AE31" s="617"/>
      <c r="AF31" s="617"/>
      <c r="AG31" s="617"/>
      <c r="AH31" s="617"/>
      <c r="AI31" s="617"/>
    </row>
    <row r="32" spans="1:35" ht="21" customHeight="1">
      <c r="A32" s="98">
        <v>18</v>
      </c>
      <c r="B32" s="617"/>
      <c r="C32" s="617"/>
      <c r="D32" s="617"/>
      <c r="E32" s="617"/>
      <c r="F32" s="617"/>
      <c r="G32" s="617"/>
      <c r="H32" s="617"/>
      <c r="I32" s="617"/>
      <c r="J32" s="617"/>
      <c r="K32" s="617"/>
      <c r="L32" s="617"/>
      <c r="M32" s="617"/>
      <c r="N32" s="617"/>
      <c r="O32" s="617"/>
      <c r="P32" s="617"/>
      <c r="Q32" s="617"/>
      <c r="R32" s="617"/>
      <c r="S32" s="617"/>
      <c r="T32" s="617"/>
      <c r="U32" s="617"/>
      <c r="V32" s="617"/>
      <c r="W32" s="617"/>
      <c r="X32" s="617"/>
      <c r="Y32" s="617"/>
      <c r="Z32" s="617"/>
      <c r="AA32" s="617"/>
      <c r="AB32" s="101"/>
      <c r="AC32" s="101"/>
      <c r="AD32" s="101"/>
      <c r="AE32" s="617"/>
      <c r="AF32" s="617"/>
      <c r="AG32" s="617"/>
      <c r="AH32" s="617"/>
      <c r="AI32" s="617"/>
    </row>
    <row r="33" spans="1:35" ht="21" customHeight="1">
      <c r="A33" s="98">
        <v>19</v>
      </c>
      <c r="B33" s="617"/>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101"/>
      <c r="AC33" s="101"/>
      <c r="AD33" s="101"/>
      <c r="AE33" s="617"/>
      <c r="AF33" s="617"/>
      <c r="AG33" s="617"/>
      <c r="AH33" s="617"/>
      <c r="AI33" s="617"/>
    </row>
    <row r="34" spans="1:35" ht="21" customHeight="1">
      <c r="A34" s="98">
        <v>20</v>
      </c>
      <c r="B34" s="617"/>
      <c r="C34" s="617"/>
      <c r="D34" s="617"/>
      <c r="E34" s="617"/>
      <c r="F34" s="617"/>
      <c r="G34" s="617"/>
      <c r="H34" s="617"/>
      <c r="I34" s="617"/>
      <c r="J34" s="617"/>
      <c r="K34" s="617"/>
      <c r="L34" s="617"/>
      <c r="M34" s="617"/>
      <c r="N34" s="617"/>
      <c r="O34" s="617"/>
      <c r="P34" s="617"/>
      <c r="Q34" s="617"/>
      <c r="R34" s="617"/>
      <c r="S34" s="617"/>
      <c r="T34" s="617"/>
      <c r="U34" s="617"/>
      <c r="V34" s="617"/>
      <c r="W34" s="617"/>
      <c r="X34" s="617"/>
      <c r="Y34" s="617"/>
      <c r="Z34" s="617"/>
      <c r="AA34" s="617"/>
      <c r="AB34" s="101"/>
      <c r="AC34" s="101"/>
      <c r="AD34" s="101"/>
      <c r="AE34" s="617"/>
      <c r="AF34" s="617"/>
      <c r="AG34" s="617"/>
      <c r="AH34" s="617"/>
      <c r="AI34" s="617"/>
    </row>
    <row r="35" spans="1:35" ht="21" customHeight="1">
      <c r="A35" s="98">
        <v>21</v>
      </c>
      <c r="B35" s="617"/>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101"/>
      <c r="AC35" s="101"/>
      <c r="AD35" s="101"/>
      <c r="AE35" s="617"/>
      <c r="AF35" s="617"/>
      <c r="AG35" s="617"/>
      <c r="AH35" s="617"/>
      <c r="AI35" s="617"/>
    </row>
    <row r="36" spans="1:35" ht="21" customHeight="1">
      <c r="A36" s="98">
        <v>22</v>
      </c>
      <c r="B36" s="617"/>
      <c r="C36" s="617"/>
      <c r="D36" s="617"/>
      <c r="E36" s="617"/>
      <c r="F36" s="617"/>
      <c r="G36" s="617"/>
      <c r="H36" s="617"/>
      <c r="I36" s="617"/>
      <c r="J36" s="617"/>
      <c r="K36" s="617"/>
      <c r="L36" s="617"/>
      <c r="M36" s="617"/>
      <c r="N36" s="617"/>
      <c r="O36" s="617"/>
      <c r="P36" s="617"/>
      <c r="Q36" s="617"/>
      <c r="R36" s="617"/>
      <c r="S36" s="617"/>
      <c r="T36" s="617"/>
      <c r="U36" s="617"/>
      <c r="V36" s="617"/>
      <c r="W36" s="617"/>
      <c r="X36" s="617"/>
      <c r="Y36" s="617"/>
      <c r="Z36" s="617"/>
      <c r="AA36" s="617"/>
      <c r="AB36" s="101"/>
      <c r="AC36" s="101"/>
      <c r="AD36" s="101"/>
      <c r="AE36" s="617"/>
      <c r="AF36" s="617"/>
      <c r="AG36" s="617"/>
      <c r="AH36" s="617"/>
      <c r="AI36" s="617"/>
    </row>
    <row r="37" spans="1:35" ht="21" customHeight="1">
      <c r="A37" s="98">
        <v>23</v>
      </c>
      <c r="B37" s="617"/>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101"/>
      <c r="AC37" s="101"/>
      <c r="AD37" s="101"/>
      <c r="AE37" s="617"/>
      <c r="AF37" s="617"/>
      <c r="AG37" s="617"/>
      <c r="AH37" s="617"/>
      <c r="AI37" s="617"/>
    </row>
    <row r="38" spans="1:35" ht="21" customHeight="1">
      <c r="A38" s="98">
        <v>24</v>
      </c>
      <c r="B38" s="617"/>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101"/>
      <c r="AC38" s="101"/>
      <c r="AD38" s="101"/>
      <c r="AE38" s="617"/>
      <c r="AF38" s="617"/>
      <c r="AG38" s="617"/>
      <c r="AH38" s="617"/>
      <c r="AI38" s="617"/>
    </row>
    <row r="39" spans="1:35" ht="21" customHeight="1">
      <c r="A39" s="98">
        <v>25</v>
      </c>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101"/>
      <c r="AC39" s="101"/>
      <c r="AD39" s="101"/>
      <c r="AE39" s="617"/>
      <c r="AF39" s="617"/>
      <c r="AG39" s="617"/>
      <c r="AH39" s="617"/>
      <c r="AI39" s="617"/>
    </row>
    <row r="40" spans="1:35" ht="21" customHeight="1">
      <c r="A40" s="98">
        <v>26</v>
      </c>
      <c r="B40" s="617"/>
      <c r="C40" s="617"/>
      <c r="D40" s="617"/>
      <c r="E40" s="617"/>
      <c r="F40" s="617"/>
      <c r="G40" s="617"/>
      <c r="H40" s="617"/>
      <c r="I40" s="617"/>
      <c r="J40" s="617"/>
      <c r="K40" s="617"/>
      <c r="L40" s="617"/>
      <c r="M40" s="617"/>
      <c r="N40" s="617"/>
      <c r="O40" s="617"/>
      <c r="P40" s="617"/>
      <c r="Q40" s="617"/>
      <c r="R40" s="617"/>
      <c r="S40" s="617"/>
      <c r="T40" s="617"/>
      <c r="U40" s="617"/>
      <c r="V40" s="617"/>
      <c r="W40" s="617"/>
      <c r="X40" s="617"/>
      <c r="Y40" s="617"/>
      <c r="Z40" s="617"/>
      <c r="AA40" s="617"/>
      <c r="AB40" s="101"/>
      <c r="AC40" s="101"/>
      <c r="AD40" s="101"/>
      <c r="AE40" s="617"/>
      <c r="AF40" s="617"/>
      <c r="AG40" s="617"/>
      <c r="AH40" s="617"/>
      <c r="AI40" s="617"/>
    </row>
    <row r="41" spans="1:35">
      <c r="B41" s="618" t="s">
        <v>260</v>
      </c>
      <c r="C41" s="619"/>
      <c r="D41" s="619"/>
      <c r="E41" s="619"/>
      <c r="F41" s="619"/>
      <c r="G41" s="619"/>
      <c r="H41" s="619"/>
      <c r="I41" s="619"/>
      <c r="J41" s="619"/>
      <c r="K41" s="619"/>
      <c r="L41" s="619"/>
      <c r="M41" s="619"/>
      <c r="N41" s="619"/>
      <c r="O41" s="619"/>
      <c r="P41" s="619"/>
      <c r="Q41" s="619"/>
      <c r="R41" s="619"/>
      <c r="S41" s="619"/>
      <c r="T41" s="619"/>
      <c r="U41" s="619"/>
      <c r="V41" s="619"/>
      <c r="W41" s="619"/>
      <c r="X41" s="619"/>
      <c r="Y41" s="619"/>
      <c r="Z41" s="619"/>
      <c r="AA41" s="619"/>
      <c r="AB41" s="619"/>
      <c r="AC41" s="619"/>
      <c r="AD41" s="619"/>
      <c r="AE41" s="619"/>
      <c r="AF41" s="619"/>
      <c r="AG41" s="619"/>
      <c r="AH41" s="619"/>
      <c r="AI41" s="620"/>
    </row>
    <row r="42" spans="1:35">
      <c r="B42" s="621"/>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3"/>
    </row>
    <row r="43" spans="1:35">
      <c r="B43" s="624"/>
      <c r="C43" s="625"/>
      <c r="D43" s="625"/>
      <c r="E43" s="625"/>
      <c r="F43" s="625"/>
      <c r="G43" s="625"/>
      <c r="H43" s="625"/>
      <c r="I43" s="625"/>
      <c r="J43" s="625"/>
      <c r="K43" s="625"/>
      <c r="L43" s="625"/>
      <c r="M43" s="625"/>
      <c r="N43" s="625"/>
      <c r="O43" s="625"/>
      <c r="P43" s="625"/>
      <c r="Q43" s="625"/>
      <c r="R43" s="625"/>
      <c r="S43" s="625"/>
      <c r="T43" s="625"/>
      <c r="U43" s="625"/>
      <c r="V43" s="625"/>
      <c r="W43" s="625"/>
      <c r="X43" s="625"/>
      <c r="Y43" s="625"/>
      <c r="Z43" s="625"/>
      <c r="AA43" s="625"/>
      <c r="AB43" s="625"/>
      <c r="AC43" s="625"/>
      <c r="AD43" s="625"/>
      <c r="AE43" s="625"/>
      <c r="AF43" s="625"/>
      <c r="AG43" s="625"/>
      <c r="AH43" s="625"/>
      <c r="AI43" s="626"/>
    </row>
  </sheetData>
  <sheetProtection algorithmName="SHA-512" hashValue="2saWQSaIx5no1jHNGtW9wskNL6e9pLCsDYLEJH6ZFJafDTlgKO19S8jQcMOFSbNFTBb38a6iYch4o+59AGr4Og==" saltValue="s2x+7AoBfbeTyI4SjfdF2Q==" spinCount="100000" sheet="1" objects="1" scenarios="1" insertRows="0" deleteRows="0"/>
  <mergeCells count="202">
    <mergeCell ref="A1:F1"/>
    <mergeCell ref="B2:AI2"/>
    <mergeCell ref="AB3:AJ3"/>
    <mergeCell ref="U6:X6"/>
    <mergeCell ref="U7:X7"/>
    <mergeCell ref="Y7:AI7"/>
    <mergeCell ref="U9:X9"/>
    <mergeCell ref="Y9:AI9"/>
    <mergeCell ref="U10:X10"/>
    <mergeCell ref="U11:X11"/>
    <mergeCell ref="Y11:AI11"/>
    <mergeCell ref="B13:F14"/>
    <mergeCell ref="G13:J14"/>
    <mergeCell ref="K13:N14"/>
    <mergeCell ref="O13:S14"/>
    <mergeCell ref="T13:X14"/>
    <mergeCell ref="Y13:AD13"/>
    <mergeCell ref="AE13:AI14"/>
    <mergeCell ref="Y14:AA14"/>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12"/>
  <dataValidations count="4">
    <dataValidation imeMode="halfKatakana" allowBlank="1" showInputMessage="1" showErrorMessage="1" promptTitle="お願い" prompt="半角ｶﾅで入力してください" sqref="G15:N40"/>
    <dataValidation type="list" allowBlank="1" showInputMessage="1" showErrorMessage="1" sqref="Y15:AA40">
      <formula1>"T,S,H,R"</formula1>
    </dataValidation>
    <dataValidation type="list" allowBlank="1" showInputMessage="1" showErrorMessage="1" sqref="AE15:AI40">
      <formula1>"M,F"</formula1>
    </dataValidation>
    <dataValidation imeMode="halfAlpha" allowBlank="1" showInputMessage="1" showErrorMessage="1" sqref="AB15:AD40"/>
  </dataValidations>
  <printOptions horizontalCentered="1"/>
  <pageMargins left="0.39370078740157483" right="0.35433070866141736" top="0.51181102362204722" bottom="0.55118110236220474" header="0"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60"/>
  <sheetViews>
    <sheetView view="pageBreakPreview" zoomScale="70" zoomScaleNormal="70" zoomScaleSheetLayoutView="70" workbookViewId="0">
      <selection activeCell="B9" sqref="B9"/>
    </sheetView>
  </sheetViews>
  <sheetFormatPr defaultRowHeight="18.75"/>
  <cols>
    <col min="1" max="2" width="3.875" style="137" customWidth="1"/>
    <col min="3" max="3" width="30.625" style="138" customWidth="1"/>
    <col min="4" max="4" width="4.375" style="138" customWidth="1"/>
    <col min="5" max="5" width="34.875" style="138" customWidth="1"/>
    <col min="6" max="6" width="4.875" style="138" customWidth="1"/>
    <col min="7" max="7" width="30.25" style="138" customWidth="1"/>
    <col min="8" max="8" width="4.875" style="138" customWidth="1"/>
    <col min="9" max="9" width="32.5" style="138" customWidth="1"/>
    <col min="10" max="10" width="5.75" style="138" customWidth="1"/>
    <col min="11" max="11" width="28.625" style="138" customWidth="1"/>
    <col min="12" max="12" width="34.25" style="138" customWidth="1"/>
    <col min="13" max="14" width="9.75" style="138" hidden="1" customWidth="1"/>
    <col min="15" max="15" width="57.625" style="138" hidden="1" customWidth="1"/>
    <col min="16" max="16" width="5" style="138" hidden="1" customWidth="1"/>
    <col min="17" max="17" width="60.25" style="138" hidden="1" customWidth="1"/>
    <col min="18" max="18" width="5" style="138" hidden="1" customWidth="1"/>
    <col min="19" max="19" width="61.875" style="138" hidden="1" customWidth="1"/>
    <col min="20" max="21" width="5" style="138" customWidth="1"/>
    <col min="22" max="16384" width="9" style="138"/>
  </cols>
  <sheetData>
    <row r="1" spans="1:15" s="338" customFormat="1">
      <c r="A1" s="649" t="s">
        <v>481</v>
      </c>
      <c r="B1" s="649"/>
      <c r="C1" s="649"/>
      <c r="D1" s="337"/>
      <c r="E1" s="337"/>
      <c r="F1" s="337"/>
      <c r="G1" s="337"/>
      <c r="H1" s="337"/>
      <c r="I1" s="337"/>
    </row>
    <row r="2" spans="1:15" s="338" customFormat="1" ht="27" customHeight="1">
      <c r="A2" s="337"/>
      <c r="B2" s="337"/>
      <c r="C2" s="337"/>
      <c r="D2" s="337"/>
      <c r="E2" s="337"/>
      <c r="F2" s="337"/>
      <c r="G2" s="337"/>
      <c r="H2" s="337"/>
      <c r="I2" s="650" t="s">
        <v>153</v>
      </c>
      <c r="J2" s="650"/>
      <c r="K2" s="655" t="str">
        <f>A_基本情報入力シート!D7&amp;"　"&amp;A_基本情報入力シート!D13</f>
        <v xml:space="preserve"> 0　</v>
      </c>
      <c r="L2" s="655"/>
    </row>
    <row r="3" spans="1:15" s="338" customFormat="1" ht="27" customHeight="1">
      <c r="A3" s="337"/>
      <c r="B3" s="337"/>
      <c r="C3" s="337"/>
      <c r="D3" s="337"/>
      <c r="E3" s="337"/>
      <c r="F3" s="337"/>
      <c r="G3" s="337"/>
      <c r="H3" s="337"/>
      <c r="I3" s="650" t="s">
        <v>56</v>
      </c>
      <c r="J3" s="650"/>
      <c r="K3" s="655">
        <f>A_基本情報入力シート!D18</f>
        <v>0</v>
      </c>
      <c r="L3" s="655"/>
      <c r="M3" s="339" t="e">
        <f>VLOOKUP(K3,'（非表示シート）サービス一覧'!A:B,2,FALSE)</f>
        <v>#N/A</v>
      </c>
    </row>
    <row r="4" spans="1:15" s="338" customFormat="1">
      <c r="A4" s="337"/>
      <c r="B4" s="337"/>
      <c r="C4" s="337"/>
      <c r="D4" s="337"/>
      <c r="E4" s="337"/>
      <c r="F4" s="337"/>
      <c r="G4" s="337"/>
      <c r="H4" s="337"/>
      <c r="I4" s="340"/>
      <c r="J4" s="340"/>
      <c r="K4" s="341"/>
      <c r="L4" s="341"/>
    </row>
    <row r="5" spans="1:15" s="338" customFormat="1" ht="18.75" customHeight="1">
      <c r="A5" s="656" t="s">
        <v>310</v>
      </c>
      <c r="B5" s="656"/>
      <c r="C5" s="656"/>
      <c r="D5" s="656"/>
      <c r="E5" s="656"/>
      <c r="F5" s="656"/>
      <c r="G5" s="656"/>
      <c r="H5" s="656"/>
      <c r="I5" s="656"/>
      <c r="J5" s="656"/>
      <c r="K5" s="656"/>
      <c r="L5" s="656"/>
    </row>
    <row r="6" spans="1:15" s="338" customFormat="1" ht="22.5" customHeight="1">
      <c r="A6" s="656"/>
      <c r="B6" s="656"/>
      <c r="C6" s="656"/>
      <c r="D6" s="656"/>
      <c r="E6" s="656"/>
      <c r="F6" s="656"/>
      <c r="G6" s="656"/>
      <c r="H6" s="656"/>
      <c r="I6" s="656"/>
      <c r="J6" s="656"/>
      <c r="K6" s="656"/>
      <c r="L6" s="656"/>
    </row>
    <row r="7" spans="1:15" s="338" customFormat="1" ht="21.75" customHeight="1">
      <c r="A7" s="342" t="s">
        <v>373</v>
      </c>
      <c r="B7" s="123" t="s">
        <v>170</v>
      </c>
      <c r="C7" s="123"/>
      <c r="D7" s="126"/>
      <c r="E7" s="123"/>
      <c r="F7" s="123"/>
      <c r="G7" s="123"/>
      <c r="H7" s="123"/>
      <c r="I7" s="123"/>
      <c r="J7" s="123"/>
      <c r="K7" s="123"/>
      <c r="L7" s="123"/>
    </row>
    <row r="8" spans="1:15" s="338" customFormat="1" ht="39.75" customHeight="1">
      <c r="A8" s="135"/>
      <c r="B8" s="343" t="s">
        <v>154</v>
      </c>
      <c r="C8" s="343"/>
      <c r="D8" s="343"/>
      <c r="E8" s="343"/>
      <c r="F8" s="123"/>
      <c r="G8" s="123"/>
      <c r="H8" s="123"/>
      <c r="I8" s="123"/>
      <c r="J8" s="123"/>
      <c r="K8" s="123"/>
      <c r="L8" s="344"/>
      <c r="N8" s="345"/>
      <c r="O8" s="345"/>
    </row>
    <row r="9" spans="1:15" s="338" customFormat="1" ht="39.75" customHeight="1">
      <c r="A9" s="135"/>
      <c r="B9" s="167"/>
      <c r="C9" s="169" t="s">
        <v>179</v>
      </c>
      <c r="D9" s="168"/>
      <c r="E9" s="169" t="s">
        <v>180</v>
      </c>
      <c r="F9" s="168"/>
      <c r="G9" s="169" t="s">
        <v>181</v>
      </c>
      <c r="H9" s="168"/>
      <c r="I9" s="346" t="s">
        <v>182</v>
      </c>
      <c r="J9" s="123"/>
      <c r="K9" s="123"/>
      <c r="L9" s="123"/>
      <c r="N9" s="345"/>
      <c r="O9" s="345"/>
    </row>
    <row r="10" spans="1:15" s="338" customFormat="1" ht="39.75" customHeight="1">
      <c r="A10" s="135"/>
      <c r="B10" s="167"/>
      <c r="C10" s="169" t="s">
        <v>183</v>
      </c>
      <c r="D10" s="168"/>
      <c r="E10" s="169" t="s">
        <v>184</v>
      </c>
      <c r="F10" s="168"/>
      <c r="G10" s="169" t="s">
        <v>281</v>
      </c>
      <c r="H10" s="168"/>
      <c r="I10" s="169" t="s">
        <v>189</v>
      </c>
      <c r="J10" s="647" t="s">
        <v>190</v>
      </c>
      <c r="K10" s="647"/>
      <c r="L10" s="170"/>
      <c r="M10" s="347"/>
      <c r="N10" s="345"/>
      <c r="O10" s="345"/>
    </row>
    <row r="11" spans="1:15" s="338" customFormat="1" ht="21.75" customHeight="1">
      <c r="A11" s="135"/>
      <c r="B11" s="123" t="s">
        <v>155</v>
      </c>
      <c r="C11" s="123"/>
      <c r="D11" s="123"/>
      <c r="E11" s="123"/>
      <c r="F11" s="123"/>
      <c r="G11" s="123"/>
      <c r="H11" s="123"/>
      <c r="I11" s="123"/>
      <c r="J11" s="123"/>
      <c r="K11" s="123"/>
      <c r="L11" s="123"/>
    </row>
    <row r="12" spans="1:15" s="338" customFormat="1" ht="39.75" customHeight="1">
      <c r="A12" s="135"/>
      <c r="B12" s="167"/>
      <c r="C12" s="169" t="s">
        <v>185</v>
      </c>
      <c r="D12" s="168"/>
      <c r="E12" s="169" t="s">
        <v>186</v>
      </c>
      <c r="F12" s="168"/>
      <c r="G12" s="169" t="s">
        <v>187</v>
      </c>
      <c r="H12" s="168"/>
      <c r="I12" s="169" t="s">
        <v>282</v>
      </c>
      <c r="J12" s="168"/>
      <c r="K12" s="169" t="s">
        <v>283</v>
      </c>
      <c r="L12" s="123"/>
      <c r="N12" s="345"/>
      <c r="O12" s="345"/>
    </row>
    <row r="13" spans="1:15" s="338" customFormat="1" ht="39.75" customHeight="1">
      <c r="A13" s="135"/>
      <c r="B13" s="167"/>
      <c r="C13" s="348" t="s">
        <v>191</v>
      </c>
      <c r="D13" s="168"/>
      <c r="E13" s="348" t="s">
        <v>188</v>
      </c>
      <c r="F13" s="168"/>
      <c r="G13" s="169" t="s">
        <v>189</v>
      </c>
      <c r="H13" s="651" t="s">
        <v>190</v>
      </c>
      <c r="I13" s="652"/>
      <c r="J13" s="653"/>
      <c r="K13" s="654"/>
      <c r="L13" s="654"/>
      <c r="N13" s="345"/>
      <c r="O13" s="345"/>
    </row>
    <row r="14" spans="1:15" s="338" customFormat="1" ht="21.75" customHeight="1">
      <c r="A14" s="135"/>
      <c r="B14" s="123" t="s">
        <v>196</v>
      </c>
      <c r="C14" s="123"/>
      <c r="D14" s="123"/>
      <c r="E14" s="123"/>
      <c r="F14" s="123"/>
      <c r="G14" s="123"/>
      <c r="H14" s="123"/>
      <c r="I14" s="123"/>
      <c r="J14" s="123"/>
      <c r="K14" s="123"/>
      <c r="L14" s="123"/>
    </row>
    <row r="15" spans="1:15" s="338" customFormat="1" ht="39.75" customHeight="1">
      <c r="A15" s="135"/>
      <c r="B15" s="167"/>
      <c r="C15" s="169" t="s">
        <v>192</v>
      </c>
      <c r="D15" s="122"/>
      <c r="E15" s="349" t="s">
        <v>193</v>
      </c>
      <c r="F15" s="122"/>
      <c r="G15" s="350" t="s">
        <v>194</v>
      </c>
      <c r="H15" s="123"/>
      <c r="I15" s="123"/>
      <c r="J15" s="123"/>
      <c r="K15" s="123"/>
      <c r="L15" s="123"/>
      <c r="N15" s="345"/>
      <c r="O15" s="345"/>
    </row>
    <row r="16" spans="1:15" s="338" customFormat="1" ht="39.75" customHeight="1">
      <c r="A16" s="135"/>
      <c r="B16" s="167"/>
      <c r="C16" s="348" t="s">
        <v>195</v>
      </c>
      <c r="D16" s="647" t="s">
        <v>190</v>
      </c>
      <c r="E16" s="647"/>
      <c r="F16" s="648"/>
      <c r="G16" s="648"/>
      <c r="H16" s="648"/>
      <c r="I16" s="648"/>
      <c r="J16" s="648"/>
      <c r="K16" s="351"/>
      <c r="L16" s="352"/>
      <c r="N16" s="345"/>
      <c r="O16" s="345"/>
    </row>
    <row r="17" spans="1:19" s="338" customFormat="1" ht="15" customHeight="1">
      <c r="A17" s="135"/>
      <c r="B17" s="135"/>
      <c r="C17" s="123"/>
      <c r="D17" s="123"/>
      <c r="E17" s="123"/>
      <c r="F17" s="123"/>
      <c r="G17" s="123"/>
      <c r="H17" s="123"/>
      <c r="I17" s="123"/>
      <c r="J17" s="123"/>
      <c r="K17" s="123"/>
      <c r="L17" s="123"/>
    </row>
    <row r="18" spans="1:19" s="338" customFormat="1" ht="21.75" customHeight="1">
      <c r="A18" s="135" t="s">
        <v>33</v>
      </c>
      <c r="B18" s="123" t="s">
        <v>284</v>
      </c>
      <c r="C18" s="123"/>
      <c r="D18" s="123"/>
      <c r="E18" s="123"/>
      <c r="F18" s="123"/>
      <c r="G18" s="123"/>
      <c r="H18" s="123"/>
      <c r="I18" s="123"/>
      <c r="J18" s="123"/>
      <c r="K18" s="123"/>
      <c r="L18" s="123"/>
    </row>
    <row r="19" spans="1:19" s="338" customFormat="1" ht="21.75" customHeight="1">
      <c r="A19" s="135"/>
      <c r="B19" s="123" t="s">
        <v>304</v>
      </c>
      <c r="C19" s="123"/>
      <c r="D19" s="123"/>
      <c r="E19" s="123"/>
      <c r="F19" s="123"/>
      <c r="G19" s="123"/>
      <c r="H19" s="123"/>
      <c r="I19" s="123"/>
      <c r="J19" s="123"/>
      <c r="K19" s="123"/>
      <c r="L19" s="123"/>
      <c r="O19" s="353" t="s">
        <v>288</v>
      </c>
      <c r="Q19" s="354" t="s">
        <v>311</v>
      </c>
      <c r="S19" s="353" t="s">
        <v>317</v>
      </c>
    </row>
    <row r="20" spans="1:19" s="338" customFormat="1" ht="21.75" customHeight="1">
      <c r="A20" s="135"/>
      <c r="B20" s="169"/>
      <c r="C20" s="644" t="s">
        <v>285</v>
      </c>
      <c r="D20" s="645"/>
      <c r="E20" s="355" t="s">
        <v>286</v>
      </c>
      <c r="F20" s="169"/>
      <c r="G20" s="646" t="s">
        <v>285</v>
      </c>
      <c r="H20" s="646"/>
      <c r="I20" s="646" t="s">
        <v>287</v>
      </c>
      <c r="J20" s="646"/>
      <c r="K20" s="123"/>
      <c r="L20" s="123"/>
      <c r="O20" s="353" t="s">
        <v>289</v>
      </c>
      <c r="Q20" s="353" t="s">
        <v>312</v>
      </c>
      <c r="S20" s="353" t="s">
        <v>318</v>
      </c>
    </row>
    <row r="21" spans="1:19" ht="42.75" customHeight="1">
      <c r="A21" s="135"/>
      <c r="B21" s="356" t="s">
        <v>110</v>
      </c>
      <c r="C21" s="657"/>
      <c r="D21" s="658"/>
      <c r="E21" s="164"/>
      <c r="F21" s="356" t="s">
        <v>197</v>
      </c>
      <c r="G21" s="657"/>
      <c r="H21" s="658"/>
      <c r="I21" s="657"/>
      <c r="J21" s="658"/>
      <c r="K21" s="123"/>
      <c r="L21" s="123"/>
      <c r="O21" s="354" t="s">
        <v>290</v>
      </c>
      <c r="Q21" s="354" t="s">
        <v>315</v>
      </c>
      <c r="S21" s="354" t="s">
        <v>319</v>
      </c>
    </row>
    <row r="22" spans="1:19" ht="42.75" customHeight="1">
      <c r="A22" s="135"/>
      <c r="B22" s="356" t="s">
        <v>114</v>
      </c>
      <c r="C22" s="657"/>
      <c r="D22" s="658"/>
      <c r="E22" s="164"/>
      <c r="F22" s="356" t="s">
        <v>374</v>
      </c>
      <c r="G22" s="657"/>
      <c r="H22" s="658"/>
      <c r="I22" s="657"/>
      <c r="J22" s="658"/>
      <c r="K22" s="123"/>
      <c r="L22" s="123"/>
      <c r="O22" s="354" t="s">
        <v>291</v>
      </c>
      <c r="Q22" s="354" t="s">
        <v>313</v>
      </c>
      <c r="S22" s="354" t="s">
        <v>320</v>
      </c>
    </row>
    <row r="23" spans="1:19" s="338" customFormat="1" ht="28.5" customHeight="1">
      <c r="A23" s="135"/>
      <c r="B23" s="135" t="s">
        <v>306</v>
      </c>
      <c r="C23" s="123"/>
      <c r="D23" s="123"/>
      <c r="E23" s="123"/>
      <c r="F23" s="123"/>
      <c r="G23" s="123"/>
      <c r="H23" s="123"/>
      <c r="I23" s="123"/>
      <c r="J23" s="123"/>
      <c r="K23" s="123"/>
      <c r="L23" s="123"/>
      <c r="O23" s="353" t="s">
        <v>292</v>
      </c>
      <c r="Q23" s="353" t="s">
        <v>314</v>
      </c>
      <c r="S23" s="353" t="s">
        <v>321</v>
      </c>
    </row>
    <row r="24" spans="1:19" s="338" customFormat="1" ht="60.75" customHeight="1">
      <c r="A24" s="135"/>
      <c r="B24" s="644" t="s">
        <v>305</v>
      </c>
      <c r="C24" s="659"/>
      <c r="D24" s="645"/>
      <c r="E24" s="657"/>
      <c r="F24" s="660"/>
      <c r="G24" s="660"/>
      <c r="H24" s="357"/>
      <c r="I24" s="661"/>
      <c r="J24" s="661"/>
      <c r="K24" s="123"/>
      <c r="L24" s="123"/>
      <c r="O24" s="353" t="s">
        <v>293</v>
      </c>
      <c r="S24" s="353" t="s">
        <v>322</v>
      </c>
    </row>
    <row r="25" spans="1:19" s="338" customFormat="1" ht="16.5" customHeight="1">
      <c r="A25" s="135"/>
      <c r="B25" s="135"/>
      <c r="C25" s="123"/>
      <c r="D25" s="123"/>
      <c r="E25" s="123"/>
      <c r="F25" s="123"/>
      <c r="G25" s="123"/>
      <c r="H25" s="123"/>
      <c r="I25" s="123"/>
      <c r="J25" s="123"/>
      <c r="K25" s="123"/>
      <c r="L25" s="123"/>
      <c r="O25" s="353" t="s">
        <v>294</v>
      </c>
      <c r="S25" s="353" t="s">
        <v>323</v>
      </c>
    </row>
    <row r="26" spans="1:19" ht="29.25" customHeight="1">
      <c r="A26" s="135" t="s">
        <v>34</v>
      </c>
      <c r="B26" s="123" t="s">
        <v>307</v>
      </c>
      <c r="C26" s="123"/>
      <c r="D26" s="123"/>
      <c r="E26" s="123"/>
      <c r="F26" s="123"/>
      <c r="G26" s="123"/>
      <c r="H26" s="123"/>
      <c r="I26" s="123"/>
      <c r="J26" s="123"/>
      <c r="K26" s="123"/>
      <c r="L26" s="123"/>
      <c r="M26" s="338"/>
      <c r="N26" s="338"/>
      <c r="O26" s="354" t="s">
        <v>295</v>
      </c>
    </row>
    <row r="27" spans="1:19" ht="24" customHeight="1">
      <c r="A27" s="135"/>
      <c r="B27" s="123" t="s">
        <v>309</v>
      </c>
      <c r="C27" s="123"/>
      <c r="D27" s="123"/>
      <c r="E27" s="123"/>
      <c r="F27" s="123"/>
      <c r="G27" s="123"/>
      <c r="H27" s="123"/>
      <c r="I27" s="123"/>
      <c r="J27" s="123"/>
      <c r="K27" s="123"/>
      <c r="L27" s="123"/>
      <c r="M27" s="338"/>
      <c r="N27" s="338"/>
      <c r="O27" s="354" t="s">
        <v>296</v>
      </c>
    </row>
    <row r="28" spans="1:19" s="338" customFormat="1" ht="36.75" customHeight="1">
      <c r="A28" s="135"/>
      <c r="B28" s="169"/>
      <c r="C28" s="644" t="s">
        <v>308</v>
      </c>
      <c r="D28" s="645"/>
      <c r="E28" s="355" t="s">
        <v>285</v>
      </c>
      <c r="F28" s="644" t="s">
        <v>287</v>
      </c>
      <c r="G28" s="645"/>
      <c r="H28" s="169"/>
      <c r="I28" s="355" t="s">
        <v>308</v>
      </c>
      <c r="J28" s="646" t="s">
        <v>285</v>
      </c>
      <c r="K28" s="646"/>
      <c r="L28" s="355" t="s">
        <v>287</v>
      </c>
      <c r="M28" s="358"/>
      <c r="O28" s="353" t="s">
        <v>297</v>
      </c>
    </row>
    <row r="29" spans="1:19" s="338" customFormat="1" ht="48.75" customHeight="1">
      <c r="A29" s="135"/>
      <c r="B29" s="356" t="s">
        <v>110</v>
      </c>
      <c r="C29" s="657"/>
      <c r="D29" s="658"/>
      <c r="E29" s="164"/>
      <c r="F29" s="657"/>
      <c r="G29" s="658"/>
      <c r="H29" s="356" t="s">
        <v>197</v>
      </c>
      <c r="I29" s="164"/>
      <c r="J29" s="657"/>
      <c r="K29" s="658"/>
      <c r="L29" s="164"/>
      <c r="M29" s="138"/>
      <c r="N29" s="138"/>
      <c r="O29" s="353" t="s">
        <v>298</v>
      </c>
    </row>
    <row r="30" spans="1:19" s="338" customFormat="1" ht="48.75" customHeight="1">
      <c r="A30" s="135"/>
      <c r="B30" s="356" t="s">
        <v>114</v>
      </c>
      <c r="C30" s="657"/>
      <c r="D30" s="658"/>
      <c r="E30" s="164"/>
      <c r="F30" s="657"/>
      <c r="G30" s="658"/>
      <c r="H30" s="356" t="s">
        <v>111</v>
      </c>
      <c r="I30" s="164"/>
      <c r="J30" s="657"/>
      <c r="K30" s="658"/>
      <c r="L30" s="164"/>
      <c r="M30" s="138"/>
      <c r="N30" s="138"/>
      <c r="O30" s="354" t="s">
        <v>299</v>
      </c>
    </row>
    <row r="31" spans="1:19" ht="43.5" customHeight="1">
      <c r="A31" s="135"/>
      <c r="B31" s="356" t="s">
        <v>116</v>
      </c>
      <c r="C31" s="657"/>
      <c r="D31" s="658"/>
      <c r="E31" s="164"/>
      <c r="F31" s="657"/>
      <c r="G31" s="658"/>
      <c r="H31" s="356" t="s">
        <v>270</v>
      </c>
      <c r="I31" s="164"/>
      <c r="J31" s="657"/>
      <c r="K31" s="658"/>
      <c r="L31" s="164"/>
      <c r="M31" s="338"/>
      <c r="N31" s="338"/>
      <c r="O31" s="354" t="s">
        <v>303</v>
      </c>
    </row>
    <row r="32" spans="1:19" ht="42.75" customHeight="1">
      <c r="A32" s="135"/>
      <c r="B32" s="123" t="s">
        <v>325</v>
      </c>
      <c r="C32" s="123"/>
      <c r="D32" s="123"/>
      <c r="E32" s="123"/>
      <c r="F32" s="123"/>
      <c r="G32" s="123"/>
      <c r="H32" s="123"/>
      <c r="I32" s="123"/>
      <c r="J32" s="123"/>
      <c r="K32" s="123"/>
      <c r="L32" s="123"/>
      <c r="M32" s="338"/>
      <c r="N32" s="338"/>
      <c r="O32" s="353" t="s">
        <v>300</v>
      </c>
    </row>
    <row r="33" spans="1:15" s="338" customFormat="1" ht="44.25" customHeight="1">
      <c r="A33" s="135"/>
      <c r="B33" s="662" t="s">
        <v>311</v>
      </c>
      <c r="C33" s="663"/>
      <c r="D33" s="664"/>
      <c r="E33" s="657"/>
      <c r="F33" s="658"/>
      <c r="G33" s="359" t="s">
        <v>316</v>
      </c>
      <c r="H33" s="665"/>
      <c r="I33" s="666"/>
      <c r="J33" s="666"/>
      <c r="K33" s="667"/>
      <c r="L33" s="360" t="s">
        <v>326</v>
      </c>
      <c r="O33" s="353" t="s">
        <v>301</v>
      </c>
    </row>
    <row r="34" spans="1:15" s="338" customFormat="1" ht="44.25" customHeight="1">
      <c r="A34" s="135"/>
      <c r="B34" s="662" t="s">
        <v>324</v>
      </c>
      <c r="C34" s="663"/>
      <c r="D34" s="664"/>
      <c r="E34" s="657"/>
      <c r="F34" s="658"/>
      <c r="G34" s="123"/>
      <c r="H34" s="123"/>
      <c r="I34" s="123"/>
      <c r="J34" s="123"/>
      <c r="K34" s="123"/>
      <c r="L34" s="123"/>
      <c r="M34" s="138"/>
      <c r="N34" s="138"/>
      <c r="O34" s="353" t="s">
        <v>302</v>
      </c>
    </row>
    <row r="35" spans="1:15" s="338" customFormat="1" ht="18.75" customHeight="1">
      <c r="A35" s="135"/>
      <c r="B35" s="135"/>
      <c r="C35" s="668"/>
      <c r="D35" s="668"/>
      <c r="E35" s="668"/>
      <c r="F35" s="668"/>
      <c r="G35" s="668"/>
      <c r="H35" s="668"/>
      <c r="I35" s="668"/>
      <c r="J35" s="668"/>
      <c r="K35" s="668"/>
      <c r="L35" s="668"/>
      <c r="M35" s="138"/>
      <c r="N35" s="138"/>
      <c r="O35" s="353" t="s">
        <v>280</v>
      </c>
    </row>
    <row r="36" spans="1:15" ht="42.75" customHeight="1">
      <c r="A36" s="135" t="s">
        <v>375</v>
      </c>
      <c r="B36" s="361" t="s">
        <v>327</v>
      </c>
      <c r="C36" s="126"/>
      <c r="D36" s="126"/>
      <c r="E36" s="126"/>
      <c r="F36" s="126"/>
      <c r="G36" s="126"/>
      <c r="H36" s="126"/>
      <c r="I36" s="126"/>
      <c r="J36" s="126"/>
      <c r="K36" s="126"/>
      <c r="L36" s="126"/>
      <c r="M36" s="338"/>
      <c r="N36" s="338"/>
    </row>
    <row r="37" spans="1:15" ht="42.75" customHeight="1">
      <c r="A37" s="135"/>
      <c r="B37" s="135"/>
      <c r="C37" s="362" t="s">
        <v>156</v>
      </c>
      <c r="D37" s="669" t="s">
        <v>157</v>
      </c>
      <c r="E37" s="670"/>
      <c r="F37" s="671" t="s">
        <v>158</v>
      </c>
      <c r="G37" s="672"/>
      <c r="H37" s="673"/>
      <c r="I37" s="669" t="str">
        <f>"当初値"&amp;CHAR(10)&amp;"（"&amp;M44&amp;"年"&amp;N44&amp;"月時点）"</f>
        <v>当初値
（1900年1月時点）</v>
      </c>
      <c r="J37" s="670"/>
      <c r="K37" s="363" t="s">
        <v>159</v>
      </c>
      <c r="L37" s="363" t="s">
        <v>160</v>
      </c>
      <c r="M37" s="338"/>
      <c r="N37" s="338"/>
    </row>
    <row r="38" spans="1:15" s="338" customFormat="1" ht="41.25" customHeight="1">
      <c r="A38" s="135"/>
      <c r="B38" s="135"/>
      <c r="C38" s="169" t="s">
        <v>161</v>
      </c>
      <c r="D38" s="674"/>
      <c r="E38" s="675"/>
      <c r="F38" s="676"/>
      <c r="G38" s="677"/>
      <c r="H38" s="678"/>
      <c r="I38" s="679"/>
      <c r="J38" s="680"/>
      <c r="K38" s="171"/>
      <c r="L38" s="172"/>
      <c r="M38" s="138"/>
      <c r="N38" s="138"/>
      <c r="O38" s="138"/>
    </row>
    <row r="39" spans="1:15" s="338" customFormat="1" ht="39.75" customHeight="1">
      <c r="A39" s="135"/>
      <c r="B39" s="135"/>
      <c r="C39" s="169" t="s">
        <v>162</v>
      </c>
      <c r="D39" s="674"/>
      <c r="E39" s="675"/>
      <c r="F39" s="676"/>
      <c r="G39" s="677"/>
      <c r="H39" s="678"/>
      <c r="I39" s="679"/>
      <c r="J39" s="680"/>
      <c r="K39" s="173"/>
      <c r="L39" s="173"/>
    </row>
    <row r="40" spans="1:15" s="338" customFormat="1" ht="42" customHeight="1">
      <c r="A40" s="135"/>
      <c r="B40" s="135"/>
      <c r="C40" s="169" t="s">
        <v>163</v>
      </c>
      <c r="D40" s="674"/>
      <c r="E40" s="675"/>
      <c r="F40" s="676"/>
      <c r="G40" s="677"/>
      <c r="H40" s="678"/>
      <c r="I40" s="679"/>
      <c r="J40" s="680"/>
      <c r="K40" s="173"/>
      <c r="L40" s="173"/>
      <c r="M40" s="138"/>
      <c r="N40" s="138"/>
    </row>
    <row r="41" spans="1:15" ht="45.75" customHeight="1">
      <c r="A41" s="135"/>
      <c r="B41" s="135"/>
      <c r="C41" s="364" t="s">
        <v>164</v>
      </c>
      <c r="D41" s="674"/>
      <c r="E41" s="675"/>
      <c r="F41" s="676"/>
      <c r="G41" s="677"/>
      <c r="H41" s="678"/>
      <c r="I41" s="679"/>
      <c r="J41" s="680"/>
      <c r="K41" s="173"/>
      <c r="L41" s="174"/>
      <c r="M41" s="338"/>
      <c r="N41" s="338"/>
    </row>
    <row r="42" spans="1:15" ht="48" customHeight="1">
      <c r="A42" s="135"/>
      <c r="B42" s="135"/>
      <c r="C42" s="364" t="s">
        <v>165</v>
      </c>
      <c r="D42" s="674"/>
      <c r="E42" s="675"/>
      <c r="F42" s="676"/>
      <c r="G42" s="677"/>
      <c r="H42" s="678"/>
      <c r="I42" s="679"/>
      <c r="J42" s="680"/>
      <c r="K42" s="173"/>
      <c r="L42" s="173"/>
      <c r="M42" s="338"/>
      <c r="N42" s="338"/>
    </row>
    <row r="43" spans="1:15" ht="48" customHeight="1">
      <c r="A43" s="135"/>
      <c r="B43" s="135"/>
      <c r="C43" s="364" t="s">
        <v>166</v>
      </c>
      <c r="D43" s="674"/>
      <c r="E43" s="675"/>
      <c r="F43" s="676"/>
      <c r="G43" s="677"/>
      <c r="H43" s="678"/>
      <c r="I43" s="679"/>
      <c r="J43" s="680"/>
      <c r="K43" s="173"/>
      <c r="L43" s="173"/>
      <c r="M43" s="338"/>
      <c r="N43" s="338"/>
    </row>
    <row r="44" spans="1:15" ht="48" customHeight="1">
      <c r="A44" s="135"/>
      <c r="B44" s="135"/>
      <c r="C44" s="364" t="s">
        <v>167</v>
      </c>
      <c r="D44" s="674"/>
      <c r="E44" s="675"/>
      <c r="F44" s="676"/>
      <c r="G44" s="677"/>
      <c r="H44" s="678"/>
      <c r="I44" s="679"/>
      <c r="J44" s="680"/>
      <c r="K44" s="173"/>
      <c r="L44" s="173"/>
      <c r="M44" s="138">
        <f>YEAR(A_基本情報入力シート!D27)</f>
        <v>1900</v>
      </c>
      <c r="N44" s="138">
        <f>MONTH(A_基本情報入力シート!D27)</f>
        <v>1</v>
      </c>
    </row>
    <row r="45" spans="1:15" ht="13.5" customHeight="1">
      <c r="A45" s="135"/>
      <c r="B45" s="135"/>
      <c r="C45" s="126"/>
      <c r="D45" s="126"/>
      <c r="E45" s="126"/>
      <c r="F45" s="126"/>
      <c r="G45" s="126"/>
      <c r="H45" s="126"/>
      <c r="I45" s="126"/>
      <c r="J45" s="126"/>
      <c r="K45" s="126"/>
      <c r="L45" s="126"/>
    </row>
    <row r="46" spans="1:15" ht="37.5" customHeight="1">
      <c r="A46" s="135" t="s">
        <v>36</v>
      </c>
      <c r="B46" s="126" t="s">
        <v>198</v>
      </c>
      <c r="C46" s="126"/>
      <c r="D46" s="126"/>
      <c r="E46" s="126"/>
      <c r="F46" s="126"/>
      <c r="G46" s="126"/>
      <c r="H46" s="126"/>
      <c r="I46" s="126"/>
      <c r="J46" s="126"/>
      <c r="K46" s="126"/>
      <c r="L46" s="126"/>
      <c r="M46" s="365"/>
    </row>
    <row r="47" spans="1:15" ht="195.75" customHeight="1">
      <c r="B47" s="681"/>
      <c r="C47" s="682"/>
      <c r="D47" s="682"/>
      <c r="E47" s="682"/>
      <c r="F47" s="682"/>
      <c r="G47" s="682"/>
      <c r="H47" s="682"/>
      <c r="I47" s="682"/>
      <c r="J47" s="682"/>
      <c r="K47" s="683"/>
      <c r="L47" s="124"/>
      <c r="M47" s="365"/>
    </row>
    <row r="48" spans="1:15" ht="48" customHeight="1">
      <c r="A48" s="135"/>
      <c r="B48" s="135"/>
      <c r="C48" s="123"/>
      <c r="D48" s="125"/>
      <c r="E48" s="125"/>
      <c r="F48" s="125"/>
      <c r="G48" s="125"/>
      <c r="H48" s="125"/>
      <c r="I48" s="123"/>
      <c r="J48" s="123"/>
      <c r="K48" s="136"/>
      <c r="L48" s="136"/>
      <c r="M48" s="365"/>
    </row>
    <row r="49" spans="1:14" s="338" customFormat="1" ht="99" customHeight="1">
      <c r="A49" s="135"/>
      <c r="B49" s="135"/>
      <c r="C49" s="123"/>
      <c r="D49" s="125"/>
      <c r="E49" s="125"/>
      <c r="F49" s="125"/>
      <c r="G49" s="125"/>
      <c r="H49" s="125"/>
      <c r="I49" s="123"/>
      <c r="J49" s="123"/>
      <c r="K49" s="136"/>
      <c r="L49" s="136"/>
      <c r="M49" s="365"/>
      <c r="N49" s="138"/>
    </row>
    <row r="50" spans="1:14" ht="52.5" customHeight="1">
      <c r="A50" s="135"/>
      <c r="B50" s="135"/>
      <c r="C50" s="123"/>
      <c r="D50" s="125"/>
      <c r="E50" s="125"/>
      <c r="F50" s="125"/>
      <c r="G50" s="125"/>
      <c r="H50" s="125"/>
      <c r="I50" s="123"/>
      <c r="J50" s="123"/>
      <c r="K50" s="136"/>
      <c r="L50" s="136"/>
      <c r="M50" s="338"/>
      <c r="N50" s="338"/>
    </row>
    <row r="51" spans="1:14" ht="49.5" customHeight="1">
      <c r="A51" s="135"/>
      <c r="B51" s="135"/>
      <c r="C51" s="123"/>
      <c r="D51" s="125"/>
      <c r="E51" s="125"/>
      <c r="F51" s="125"/>
      <c r="G51" s="125"/>
      <c r="H51" s="125"/>
      <c r="I51" s="123"/>
      <c r="J51" s="123"/>
      <c r="K51" s="136"/>
      <c r="L51" s="136"/>
    </row>
    <row r="52" spans="1:14" ht="33" customHeight="1">
      <c r="A52" s="135"/>
      <c r="B52" s="135"/>
      <c r="C52" s="123"/>
      <c r="D52" s="125"/>
      <c r="E52" s="125"/>
      <c r="F52" s="125"/>
      <c r="G52" s="125"/>
      <c r="H52" s="125"/>
      <c r="I52" s="123"/>
      <c r="J52" s="123"/>
      <c r="K52" s="136"/>
      <c r="L52" s="136"/>
      <c r="M52" s="338"/>
      <c r="N52" s="338"/>
    </row>
    <row r="53" spans="1:14" ht="33" customHeight="1">
      <c r="A53" s="135"/>
      <c r="B53" s="135"/>
      <c r="C53" s="126"/>
      <c r="D53" s="126"/>
      <c r="E53" s="126"/>
      <c r="F53" s="126"/>
      <c r="G53" s="126"/>
      <c r="H53" s="126"/>
      <c r="I53" s="126"/>
      <c r="J53" s="126"/>
      <c r="K53" s="126"/>
      <c r="L53" s="126"/>
      <c r="M53" s="365"/>
    </row>
    <row r="54" spans="1:14" ht="33" customHeight="1"/>
    <row r="55" spans="1:14" ht="33" customHeight="1">
      <c r="M55" s="365"/>
    </row>
    <row r="56" spans="1:14" ht="33" customHeight="1">
      <c r="M56" s="365"/>
    </row>
    <row r="57" spans="1:14" s="338" customFormat="1" ht="15" customHeight="1">
      <c r="A57" s="137"/>
      <c r="B57" s="137"/>
      <c r="C57" s="138"/>
      <c r="D57" s="138"/>
      <c r="E57" s="138"/>
      <c r="F57" s="138"/>
      <c r="G57" s="138"/>
      <c r="H57" s="138"/>
      <c r="I57" s="138"/>
      <c r="J57" s="138"/>
      <c r="K57" s="138"/>
      <c r="L57" s="138"/>
      <c r="M57" s="365"/>
      <c r="N57" s="138"/>
    </row>
    <row r="58" spans="1:14">
      <c r="M58" s="365"/>
    </row>
    <row r="59" spans="1:14">
      <c r="M59" s="365"/>
    </row>
    <row r="60" spans="1:14">
      <c r="M60" s="338"/>
      <c r="N60" s="338"/>
    </row>
  </sheetData>
  <sheetProtection algorithmName="SHA-512" hashValue="tIvPwAB9A7/kEX5c7jZ04SlAe1dQHw4ilE/0tzlseqMWESxgn28R35boOXpU0agKxkV2jh0yVmBpaNkn6OcAPw==" saltValue="iz/YgSUTE4pUTEezXyzWwA==" spinCount="100000" sheet="1" objects="1" scenarios="1" formatCells="0" formatRows="0" selectLockedCells="1"/>
  <mergeCells count="66">
    <mergeCell ref="D44:E44"/>
    <mergeCell ref="F44:H44"/>
    <mergeCell ref="I44:J44"/>
    <mergeCell ref="B47:K47"/>
    <mergeCell ref="D42:E42"/>
    <mergeCell ref="F42:H42"/>
    <mergeCell ref="I42:J42"/>
    <mergeCell ref="D43:E43"/>
    <mergeCell ref="F43:H43"/>
    <mergeCell ref="I43:J43"/>
    <mergeCell ref="D40:E40"/>
    <mergeCell ref="F40:H40"/>
    <mergeCell ref="I40:J40"/>
    <mergeCell ref="D41:E41"/>
    <mergeCell ref="F41:H41"/>
    <mergeCell ref="I41:J41"/>
    <mergeCell ref="D38:E38"/>
    <mergeCell ref="F38:H38"/>
    <mergeCell ref="I38:J38"/>
    <mergeCell ref="D39:E39"/>
    <mergeCell ref="F39:H39"/>
    <mergeCell ref="I39:J39"/>
    <mergeCell ref="B34:D34"/>
    <mergeCell ref="E34:F34"/>
    <mergeCell ref="C35:L35"/>
    <mergeCell ref="D37:E37"/>
    <mergeCell ref="F37:H37"/>
    <mergeCell ref="I37:J37"/>
    <mergeCell ref="C31:D31"/>
    <mergeCell ref="F31:G31"/>
    <mergeCell ref="J31:K31"/>
    <mergeCell ref="B33:D33"/>
    <mergeCell ref="E33:F33"/>
    <mergeCell ref="H33:K33"/>
    <mergeCell ref="C29:D29"/>
    <mergeCell ref="F29:G29"/>
    <mergeCell ref="J29:K29"/>
    <mergeCell ref="C30:D30"/>
    <mergeCell ref="F30:G30"/>
    <mergeCell ref="J30:K30"/>
    <mergeCell ref="B24:D24"/>
    <mergeCell ref="E24:G24"/>
    <mergeCell ref="I24:J24"/>
    <mergeCell ref="C28:D28"/>
    <mergeCell ref="F28:G28"/>
    <mergeCell ref="J28:K28"/>
    <mergeCell ref="C21:D21"/>
    <mergeCell ref="G21:H21"/>
    <mergeCell ref="I21:J21"/>
    <mergeCell ref="C22:D22"/>
    <mergeCell ref="G22:H22"/>
    <mergeCell ref="I22:J22"/>
    <mergeCell ref="A1:C1"/>
    <mergeCell ref="I2:J2"/>
    <mergeCell ref="J10:K10"/>
    <mergeCell ref="H13:J13"/>
    <mergeCell ref="K13:L13"/>
    <mergeCell ref="K2:L2"/>
    <mergeCell ref="I3:J3"/>
    <mergeCell ref="K3:L3"/>
    <mergeCell ref="A5:L6"/>
    <mergeCell ref="C20:D20"/>
    <mergeCell ref="G20:H20"/>
    <mergeCell ref="I20:J20"/>
    <mergeCell ref="D16:E16"/>
    <mergeCell ref="F16:J16"/>
  </mergeCells>
  <phoneticPr fontId="12"/>
  <conditionalFormatting sqref="K13:L13 H13">
    <cfRule type="expression" dxfId="7" priority="5">
      <formula>$F$13="○"</formula>
    </cfRule>
  </conditionalFormatting>
  <conditionalFormatting sqref="D16:J16">
    <cfRule type="expression" dxfId="6" priority="4">
      <formula>$B$16="○"</formula>
    </cfRule>
  </conditionalFormatting>
  <conditionalFormatting sqref="J10:M10">
    <cfRule type="expression" dxfId="5" priority="3">
      <formula>$H$10="○"</formula>
    </cfRule>
  </conditionalFormatting>
  <conditionalFormatting sqref="G33">
    <cfRule type="expression" dxfId="4" priority="2">
      <formula>$E$33="介護ソフトの改修"</formula>
    </cfRule>
  </conditionalFormatting>
  <conditionalFormatting sqref="H33:K33">
    <cfRule type="expression" dxfId="3" priority="1">
      <formula>$E$33="介護ソフトの改修"</formula>
    </cfRule>
  </conditionalFormatting>
  <dataValidations count="5">
    <dataValidation type="list" allowBlank="1" showInputMessage="1" showErrorMessage="1" sqref="D9:D10 F9:F10 B9:B10 D12:D13 B12:B13 F12:F13 D15 B15:B16 F15 H9:H10 H12 J12">
      <formula1>"○"</formula1>
    </dataValidation>
    <dataValidation type="list" allowBlank="1" showInputMessage="1" showErrorMessage="1" sqref="C21:D22 G21:H22 E29:E31 J29:K31">
      <formula1>$O$20:$O$34</formula1>
    </dataValidation>
    <dataValidation type="list" allowBlank="1" showInputMessage="1" showErrorMessage="1" sqref="I29:I31 C29:D31">
      <formula1>"新規導入,追加導入"</formula1>
    </dataValidation>
    <dataValidation type="list" allowBlank="1" showInputMessage="1" showErrorMessage="1" sqref="E33">
      <formula1>$Q$20:$Q$23</formula1>
    </dataValidation>
    <dataValidation type="list" allowBlank="1" showInputMessage="1" showErrorMessage="1" sqref="H33:K33">
      <formula1>$S$20:$S$25</formula1>
    </dataValidation>
  </dataValidations>
  <printOptions horizontalCentered="1"/>
  <pageMargins left="0.70866141732283472" right="0.70866141732283472" top="0.35433070866141736" bottom="0.35433070866141736" header="0.31496062992125984" footer="0.31496062992125984"/>
  <pageSetup paperSize="9" scale="4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35"/>
  <sheetViews>
    <sheetView view="pageBreakPreview" zoomScale="85" zoomScaleNormal="80" zoomScaleSheetLayoutView="85" workbookViewId="0">
      <selection activeCell="E8" sqref="E8:M8"/>
    </sheetView>
  </sheetViews>
  <sheetFormatPr defaultColWidth="9" defaultRowHeight="13.5"/>
  <cols>
    <col min="1" max="1" width="3.875" style="176" customWidth="1"/>
    <col min="2" max="2" width="15.125" style="176" customWidth="1"/>
    <col min="3" max="3" width="9.125" style="176" customWidth="1"/>
    <col min="4" max="4" width="18.125" style="176" customWidth="1"/>
    <col min="5" max="5" width="18" style="176" customWidth="1"/>
    <col min="6" max="6" width="4.125" style="176" bestFit="1" customWidth="1"/>
    <col min="7" max="7" width="13.875" style="176" customWidth="1"/>
    <col min="8" max="8" width="3.875" style="176" bestFit="1" customWidth="1"/>
    <col min="9" max="9" width="13.875" style="176" customWidth="1"/>
    <col min="10" max="10" width="3.875" style="176" bestFit="1" customWidth="1"/>
    <col min="11" max="11" width="13.875" style="176" customWidth="1"/>
    <col min="12" max="12" width="3.875" style="176" bestFit="1" customWidth="1"/>
    <col min="13" max="13" width="15.375" style="176" customWidth="1"/>
    <col min="14" max="14" width="4.125" style="176" bestFit="1" customWidth="1"/>
    <col min="15" max="16" width="6.5" style="176" customWidth="1"/>
    <col min="17" max="16384" width="9" style="176"/>
  </cols>
  <sheetData>
    <row r="1" spans="1:17" ht="19.5" customHeight="1">
      <c r="A1" s="198" t="s">
        <v>556</v>
      </c>
      <c r="B1" s="175"/>
      <c r="C1" s="175"/>
      <c r="D1" s="175"/>
      <c r="E1" s="175"/>
      <c r="F1" s="175"/>
      <c r="G1" s="175"/>
      <c r="H1" s="175"/>
      <c r="I1" s="175"/>
      <c r="J1" s="175"/>
      <c r="K1" s="175"/>
      <c r="L1" s="175"/>
      <c r="M1" s="175"/>
      <c r="N1" s="175"/>
      <c r="O1" s="175"/>
    </row>
    <row r="2" spans="1:17" ht="28.5" customHeight="1">
      <c r="A2" s="175"/>
      <c r="B2" s="175"/>
      <c r="C2" s="175"/>
      <c r="D2" s="175"/>
      <c r="E2" s="175"/>
      <c r="F2" s="175"/>
      <c r="G2" s="175"/>
      <c r="H2" s="688" t="s">
        <v>376</v>
      </c>
      <c r="I2" s="689"/>
      <c r="J2" s="690"/>
      <c r="K2" s="691" t="str">
        <f>A_基本情報入力シート!D7&amp;"　"&amp;A_基本情報入力シート!D13</f>
        <v xml:space="preserve"> 0　</v>
      </c>
      <c r="L2" s="692"/>
      <c r="M2" s="692"/>
      <c r="N2" s="692"/>
      <c r="O2" s="693"/>
    </row>
    <row r="3" spans="1:17" ht="28.5" customHeight="1">
      <c r="A3" s="175"/>
      <c r="B3" s="175"/>
      <c r="C3" s="175"/>
      <c r="D3" s="175"/>
      <c r="E3" s="175"/>
      <c r="F3" s="175"/>
      <c r="G3" s="175"/>
      <c r="H3" s="688" t="s">
        <v>241</v>
      </c>
      <c r="I3" s="689"/>
      <c r="J3" s="690"/>
      <c r="K3" s="691">
        <f>A_基本情報入力シート!D18</f>
        <v>0</v>
      </c>
      <c r="L3" s="692"/>
      <c r="M3" s="692"/>
      <c r="N3" s="692"/>
      <c r="O3" s="693"/>
    </row>
    <row r="4" spans="1:17">
      <c r="A4" s="175"/>
      <c r="B4" s="175"/>
      <c r="C4" s="175"/>
      <c r="D4" s="175"/>
      <c r="E4" s="175"/>
      <c r="F4" s="175"/>
      <c r="G4" s="175"/>
      <c r="H4" s="175"/>
      <c r="I4" s="175"/>
      <c r="J4" s="175"/>
      <c r="K4" s="175"/>
      <c r="L4" s="175"/>
      <c r="M4" s="175"/>
      <c r="N4" s="175"/>
      <c r="O4" s="175"/>
    </row>
    <row r="5" spans="1:17" ht="30" customHeight="1">
      <c r="A5" s="694" t="s">
        <v>484</v>
      </c>
      <c r="B5" s="694"/>
      <c r="C5" s="694"/>
      <c r="D5" s="694"/>
      <c r="E5" s="694"/>
      <c r="F5" s="694"/>
      <c r="G5" s="694"/>
      <c r="H5" s="694"/>
      <c r="I5" s="694"/>
      <c r="J5" s="694"/>
      <c r="K5" s="694"/>
      <c r="L5" s="694"/>
      <c r="M5" s="694"/>
      <c r="N5" s="694"/>
      <c r="O5" s="694"/>
    </row>
    <row r="6" spans="1:17" ht="15" customHeight="1">
      <c r="A6" s="177"/>
      <c r="B6" s="177"/>
      <c r="C6" s="177"/>
      <c r="D6" s="177"/>
      <c r="E6" s="177"/>
      <c r="F6" s="177"/>
      <c r="G6" s="177"/>
      <c r="H6" s="177"/>
      <c r="I6" s="177"/>
      <c r="J6" s="177"/>
      <c r="K6" s="177"/>
      <c r="L6" s="177"/>
      <c r="M6" s="177"/>
      <c r="N6" s="177"/>
      <c r="O6" s="175"/>
    </row>
    <row r="7" spans="1:17" s="180" customFormat="1" ht="33" customHeight="1">
      <c r="A7" s="695" t="s">
        <v>377</v>
      </c>
      <c r="B7" s="695"/>
      <c r="C7" s="695"/>
      <c r="D7" s="695"/>
      <c r="E7" s="695"/>
      <c r="F7" s="695"/>
      <c r="G7" s="695"/>
      <c r="H7" s="695"/>
      <c r="I7" s="695"/>
      <c r="J7" s="695"/>
      <c r="K7" s="695"/>
      <c r="L7" s="695"/>
      <c r="M7" s="695"/>
      <c r="N7" s="178"/>
      <c r="O7" s="179"/>
    </row>
    <row r="8" spans="1:17" ht="120" customHeight="1">
      <c r="A8" s="175"/>
      <c r="B8" s="696" t="s">
        <v>378</v>
      </c>
      <c r="C8" s="696"/>
      <c r="D8" s="696"/>
      <c r="E8" s="697"/>
      <c r="F8" s="698"/>
      <c r="G8" s="698"/>
      <c r="H8" s="698"/>
      <c r="I8" s="698"/>
      <c r="J8" s="698"/>
      <c r="K8" s="698"/>
      <c r="L8" s="698"/>
      <c r="M8" s="699"/>
      <c r="N8" s="181"/>
      <c r="O8" s="175"/>
    </row>
    <row r="9" spans="1:17" ht="120" customHeight="1">
      <c r="A9" s="175"/>
      <c r="B9" s="696" t="s">
        <v>379</v>
      </c>
      <c r="C9" s="696"/>
      <c r="D9" s="696"/>
      <c r="E9" s="697"/>
      <c r="F9" s="698"/>
      <c r="G9" s="698"/>
      <c r="H9" s="698"/>
      <c r="I9" s="698"/>
      <c r="J9" s="698"/>
      <c r="K9" s="698"/>
      <c r="L9" s="698"/>
      <c r="M9" s="699"/>
      <c r="N9" s="181"/>
      <c r="O9" s="175"/>
    </row>
    <row r="10" spans="1:17" ht="15" customHeight="1">
      <c r="A10" s="182"/>
      <c r="B10" s="183"/>
      <c r="C10" s="183"/>
      <c r="D10" s="183"/>
      <c r="E10" s="183"/>
      <c r="F10" s="183"/>
      <c r="G10" s="183"/>
      <c r="H10" s="183"/>
      <c r="I10" s="183"/>
      <c r="J10" s="183"/>
      <c r="K10" s="183"/>
      <c r="L10" s="183"/>
      <c r="M10" s="183"/>
      <c r="N10" s="183"/>
      <c r="O10" s="182"/>
    </row>
    <row r="11" spans="1:17" ht="30" customHeight="1">
      <c r="A11" s="700" t="s">
        <v>380</v>
      </c>
      <c r="B11" s="700"/>
      <c r="C11" s="700"/>
      <c r="D11" s="700"/>
      <c r="E11" s="700"/>
      <c r="F11" s="700"/>
      <c r="G11" s="700"/>
      <c r="H11" s="700"/>
      <c r="I11" s="700"/>
      <c r="J11" s="700"/>
      <c r="K11" s="700"/>
      <c r="L11" s="700"/>
      <c r="M11" s="700"/>
      <c r="N11" s="184"/>
      <c r="O11" s="175"/>
    </row>
    <row r="12" spans="1:17" ht="39.950000000000003" customHeight="1">
      <c r="A12" s="175"/>
      <c r="B12" s="684" t="s">
        <v>381</v>
      </c>
      <c r="C12" s="685"/>
      <c r="D12" s="684"/>
      <c r="E12" s="411"/>
      <c r="F12" s="185" t="s">
        <v>382</v>
      </c>
      <c r="G12" s="685" t="s">
        <v>383</v>
      </c>
      <c r="H12" s="684"/>
      <c r="I12" s="684"/>
      <c r="J12" s="684"/>
      <c r="K12" s="684"/>
      <c r="L12" s="686"/>
      <c r="M12" s="687"/>
      <c r="N12" s="186" t="s">
        <v>382</v>
      </c>
      <c r="O12" s="175"/>
    </row>
    <row r="13" spans="1:17" ht="39.950000000000003" customHeight="1">
      <c r="A13" s="175"/>
      <c r="B13" s="701" t="s">
        <v>384</v>
      </c>
      <c r="C13" s="702"/>
      <c r="D13" s="701"/>
      <c r="E13" s="412"/>
      <c r="F13" s="187" t="s">
        <v>382</v>
      </c>
      <c r="G13" s="703"/>
      <c r="H13" s="703"/>
      <c r="I13" s="703"/>
      <c r="J13" s="703"/>
      <c r="K13" s="703"/>
      <c r="L13" s="704"/>
      <c r="M13" s="704"/>
      <c r="N13" s="188"/>
      <c r="O13" s="175"/>
    </row>
    <row r="14" spans="1:17" ht="16.5" customHeight="1">
      <c r="A14" s="175"/>
      <c r="B14" s="189"/>
      <c r="C14" s="189"/>
      <c r="D14" s="190"/>
      <c r="E14" s="190"/>
      <c r="F14" s="190"/>
      <c r="G14" s="190"/>
      <c r="H14" s="190"/>
      <c r="I14" s="190"/>
      <c r="J14" s="190"/>
      <c r="K14" s="190"/>
      <c r="L14" s="190"/>
      <c r="M14" s="190"/>
      <c r="N14" s="190"/>
      <c r="O14" s="175"/>
    </row>
    <row r="15" spans="1:17" ht="35.450000000000003" customHeight="1">
      <c r="A15" s="700" t="s">
        <v>385</v>
      </c>
      <c r="B15" s="700"/>
      <c r="C15" s="700"/>
      <c r="D15" s="700"/>
      <c r="E15" s="700"/>
      <c r="F15" s="700"/>
      <c r="G15" s="700"/>
      <c r="H15" s="700"/>
      <c r="I15" s="700"/>
      <c r="J15" s="700"/>
      <c r="K15" s="700"/>
      <c r="L15" s="700"/>
      <c r="M15" s="700"/>
      <c r="N15" s="184"/>
      <c r="O15" s="191"/>
      <c r="P15" s="192"/>
      <c r="Q15" s="192"/>
    </row>
    <row r="16" spans="1:17" ht="80.099999999999994" customHeight="1">
      <c r="A16" s="193"/>
      <c r="B16" s="708" t="s">
        <v>554</v>
      </c>
      <c r="C16" s="708"/>
      <c r="D16" s="708"/>
      <c r="E16" s="708"/>
      <c r="F16" s="708"/>
      <c r="G16" s="708"/>
      <c r="H16" s="708"/>
      <c r="I16" s="708"/>
      <c r="J16" s="708"/>
      <c r="K16" s="709"/>
      <c r="L16" s="709"/>
      <c r="M16" s="709"/>
      <c r="N16" s="194"/>
      <c r="O16" s="193"/>
      <c r="P16" s="195"/>
      <c r="Q16" s="195"/>
    </row>
    <row r="17" spans="1:17" ht="80.099999999999994" customHeight="1">
      <c r="A17" s="193"/>
      <c r="B17" s="708" t="s">
        <v>386</v>
      </c>
      <c r="C17" s="708"/>
      <c r="D17" s="708"/>
      <c r="E17" s="708"/>
      <c r="F17" s="708"/>
      <c r="G17" s="708"/>
      <c r="H17" s="708"/>
      <c r="I17" s="708"/>
      <c r="J17" s="708"/>
      <c r="K17" s="709"/>
      <c r="L17" s="709"/>
      <c r="M17" s="709"/>
      <c r="N17" s="194"/>
      <c r="O17" s="193"/>
      <c r="P17" s="195"/>
      <c r="Q17" s="195"/>
    </row>
    <row r="18" spans="1:17" ht="80.099999999999994" customHeight="1">
      <c r="A18" s="193"/>
      <c r="B18" s="708" t="s">
        <v>387</v>
      </c>
      <c r="C18" s="708"/>
      <c r="D18" s="708"/>
      <c r="E18" s="708"/>
      <c r="F18" s="708"/>
      <c r="G18" s="708"/>
      <c r="H18" s="708"/>
      <c r="I18" s="708"/>
      <c r="J18" s="708"/>
      <c r="K18" s="709"/>
      <c r="L18" s="709"/>
      <c r="M18" s="709"/>
      <c r="N18" s="194"/>
      <c r="O18" s="193"/>
      <c r="P18" s="195"/>
      <c r="Q18" s="195"/>
    </row>
    <row r="19" spans="1:17" ht="16.5" customHeight="1">
      <c r="A19" s="175"/>
      <c r="B19" s="189"/>
      <c r="C19" s="189"/>
      <c r="D19" s="190"/>
      <c r="E19" s="190"/>
      <c r="F19" s="190"/>
      <c r="G19" s="190"/>
      <c r="H19" s="190"/>
      <c r="I19" s="190"/>
      <c r="J19" s="190"/>
      <c r="K19" s="190"/>
      <c r="L19" s="190"/>
      <c r="M19" s="190"/>
      <c r="N19" s="190"/>
      <c r="O19" s="175"/>
    </row>
    <row r="20" spans="1:17" ht="35.450000000000003" customHeight="1">
      <c r="A20" s="700" t="s">
        <v>388</v>
      </c>
      <c r="B20" s="700"/>
      <c r="C20" s="700"/>
      <c r="D20" s="700"/>
      <c r="E20" s="700"/>
      <c r="F20" s="700"/>
      <c r="G20" s="700"/>
      <c r="H20" s="700"/>
      <c r="I20" s="700"/>
      <c r="J20" s="700"/>
      <c r="K20" s="700"/>
      <c r="L20" s="700"/>
      <c r="M20" s="700"/>
      <c r="N20" s="184"/>
      <c r="O20" s="191"/>
      <c r="P20" s="192"/>
      <c r="Q20" s="192"/>
    </row>
    <row r="21" spans="1:17" ht="200.1" customHeight="1">
      <c r="A21" s="175"/>
      <c r="B21" s="705"/>
      <c r="C21" s="706"/>
      <c r="D21" s="706"/>
      <c r="E21" s="706"/>
      <c r="F21" s="706"/>
      <c r="G21" s="706"/>
      <c r="H21" s="706"/>
      <c r="I21" s="706"/>
      <c r="J21" s="706"/>
      <c r="K21" s="706"/>
      <c r="L21" s="706"/>
      <c r="M21" s="707"/>
      <c r="N21" s="196"/>
      <c r="O21" s="175"/>
      <c r="P21" s="197"/>
    </row>
    <row r="22" spans="1:17" ht="225" customHeight="1"/>
    <row r="23" spans="1:17" ht="225" customHeight="1"/>
    <row r="24" spans="1:17" ht="225" customHeight="1"/>
    <row r="25" spans="1:17" ht="225" customHeight="1"/>
    <row r="26" spans="1:17" ht="225" customHeight="1"/>
    <row r="27" spans="1:17" ht="225" customHeight="1"/>
    <row r="28" spans="1:17" ht="225" customHeight="1"/>
    <row r="29" spans="1:17" ht="225" customHeight="1"/>
    <row r="30" spans="1:17" ht="225" customHeight="1"/>
    <row r="31" spans="1:17" ht="225" customHeight="1"/>
    <row r="32" spans="1:17" ht="225" customHeight="1"/>
    <row r="33" ht="225" customHeight="1"/>
    <row r="34" ht="225" customHeight="1"/>
    <row r="35" ht="225" customHeight="1"/>
  </sheetData>
  <sheetProtection algorithmName="SHA-512" hashValue="pRVNEimrHbSAjExw49p7r781SgzZ+OZN9TCGAVwRHxVQ9qbj3sJDS/12BPFUq7c7v29H6l6wbMqzYeD+jPCbTw==" saltValue="+NiZaz0hZgnzJuFGLYaqRg==" spinCount="100000" sheet="1" objects="1" scenarios="1" formatCells="0" formatRows="0" selectLockedCells="1"/>
  <mergeCells count="26">
    <mergeCell ref="B21:M21"/>
    <mergeCell ref="B16:J16"/>
    <mergeCell ref="K16:M16"/>
    <mergeCell ref="B17:J17"/>
    <mergeCell ref="K17:M17"/>
    <mergeCell ref="B18:J18"/>
    <mergeCell ref="K18:M18"/>
    <mergeCell ref="B13:D13"/>
    <mergeCell ref="G13:K13"/>
    <mergeCell ref="L13:M13"/>
    <mergeCell ref="A15:M15"/>
    <mergeCell ref="A20:M20"/>
    <mergeCell ref="B12:D12"/>
    <mergeCell ref="G12:K12"/>
    <mergeCell ref="L12:M12"/>
    <mergeCell ref="H2:J2"/>
    <mergeCell ref="K2:O2"/>
    <mergeCell ref="H3:J3"/>
    <mergeCell ref="K3:O3"/>
    <mergeCell ref="A5:O5"/>
    <mergeCell ref="A7:M7"/>
    <mergeCell ref="B8:D8"/>
    <mergeCell ref="E8:M8"/>
    <mergeCell ref="B9:D9"/>
    <mergeCell ref="E9:M9"/>
    <mergeCell ref="A11:M11"/>
  </mergeCells>
  <phoneticPr fontId="12"/>
  <dataValidations count="1">
    <dataValidation type="list" allowBlank="1" showInputMessage="1" showErrorMessage="1" sqref="K16:M18">
      <formula1>"はい,いいえ"</formula1>
    </dataValidation>
  </dataValidations>
  <printOptions horizontalCentered="1"/>
  <pageMargins left="0.51181102362204722" right="0.51181102362204722" top="0.59055118110236227" bottom="0.59055118110236227" header="0.51181102362204722" footer="0.51181102362204722"/>
  <pageSetup paperSize="9" scale="63" orientation="portrait" r:id="rId1"/>
  <headerFooter>
    <oddHeader xml:space="preserve">&amp;C&amp;"ＭＳ 明朝,標準"&amp;16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16"/>
  <sheetViews>
    <sheetView view="pageBreakPreview" zoomScale="115" zoomScaleNormal="70" zoomScaleSheetLayoutView="115" workbookViewId="0">
      <selection activeCell="F2" sqref="F2"/>
    </sheetView>
  </sheetViews>
  <sheetFormatPr defaultRowHeight="13.5"/>
  <cols>
    <col min="1" max="1" width="1.875" style="139" customWidth="1"/>
    <col min="2" max="3" width="20.25" style="150" customWidth="1"/>
    <col min="4" max="4" width="62.875" style="150" customWidth="1"/>
    <col min="5" max="5" width="38.5" style="150" customWidth="1"/>
    <col min="6" max="16384" width="9" style="150"/>
  </cols>
  <sheetData>
    <row r="1" spans="1:8" s="139" customFormat="1" ht="27.75" customHeight="1">
      <c r="A1" s="151" t="s">
        <v>489</v>
      </c>
      <c r="B1" s="152"/>
      <c r="C1" s="152"/>
      <c r="D1" s="152"/>
      <c r="E1" s="153"/>
    </row>
    <row r="2" spans="1:8" s="140" customFormat="1" ht="34.5" customHeight="1">
      <c r="A2" s="154"/>
      <c r="B2" s="710" t="s">
        <v>62</v>
      </c>
      <c r="C2" s="710"/>
      <c r="D2" s="710"/>
      <c r="E2" s="710"/>
    </row>
    <row r="3" spans="1:8" s="141" customFormat="1" ht="36.75" customHeight="1">
      <c r="A3" s="155"/>
      <c r="B3" s="156" t="s">
        <v>63</v>
      </c>
      <c r="C3" s="156"/>
      <c r="D3" s="157" t="str">
        <f>A_基本情報入力シート!D7</f>
        <v xml:space="preserve"> 0</v>
      </c>
      <c r="E3" s="158"/>
      <c r="H3" s="142"/>
    </row>
    <row r="4" spans="1:8" s="141" customFormat="1" ht="17.25" customHeight="1">
      <c r="A4" s="155"/>
      <c r="B4" s="159"/>
      <c r="C4" s="159"/>
      <c r="D4" s="158"/>
      <c r="E4" s="158"/>
      <c r="H4" s="142"/>
    </row>
    <row r="5" spans="1:8" s="144" customFormat="1" ht="36.75" customHeight="1">
      <c r="A5" s="160"/>
      <c r="B5" s="161" t="s">
        <v>64</v>
      </c>
      <c r="C5" s="161" t="s">
        <v>65</v>
      </c>
      <c r="D5" s="162" t="s">
        <v>66</v>
      </c>
      <c r="E5" s="162" t="s">
        <v>67</v>
      </c>
      <c r="H5" s="145"/>
    </row>
    <row r="6" spans="1:8" s="144" customFormat="1" ht="36.75" customHeight="1">
      <c r="A6" s="143"/>
      <c r="B6" s="146">
        <v>1</v>
      </c>
      <c r="C6" s="244"/>
      <c r="D6" s="247"/>
      <c r="E6" s="250"/>
      <c r="H6" s="145"/>
    </row>
    <row r="7" spans="1:8" s="144" customFormat="1" ht="36.75" customHeight="1">
      <c r="A7" s="143"/>
      <c r="B7" s="147">
        <v>2</v>
      </c>
      <c r="C7" s="245"/>
      <c r="D7" s="248"/>
      <c r="E7" s="251"/>
      <c r="H7" s="145"/>
    </row>
    <row r="8" spans="1:8" s="144" customFormat="1" ht="36.75" customHeight="1">
      <c r="A8" s="143"/>
      <c r="B8" s="147">
        <v>3</v>
      </c>
      <c r="C8" s="245"/>
      <c r="D8" s="248"/>
      <c r="E8" s="251"/>
      <c r="H8" s="145"/>
    </row>
    <row r="9" spans="1:8" s="144" customFormat="1" ht="36.75" customHeight="1">
      <c r="A9" s="143"/>
      <c r="B9" s="147">
        <v>4</v>
      </c>
      <c r="C9" s="245"/>
      <c r="D9" s="248"/>
      <c r="E9" s="251"/>
      <c r="H9" s="145"/>
    </row>
    <row r="10" spans="1:8" s="144" customFormat="1" ht="36.75" customHeight="1">
      <c r="A10" s="143"/>
      <c r="B10" s="147">
        <v>5</v>
      </c>
      <c r="C10" s="245"/>
      <c r="D10" s="248"/>
      <c r="E10" s="251"/>
      <c r="H10" s="145"/>
    </row>
    <row r="11" spans="1:8" s="144" customFormat="1" ht="36.75" customHeight="1">
      <c r="A11" s="143"/>
      <c r="B11" s="147">
        <v>6</v>
      </c>
      <c r="C11" s="245"/>
      <c r="D11" s="248"/>
      <c r="E11" s="251"/>
      <c r="H11" s="145"/>
    </row>
    <row r="12" spans="1:8" s="144" customFormat="1" ht="36.75" customHeight="1">
      <c r="A12" s="143"/>
      <c r="B12" s="147">
        <v>7</v>
      </c>
      <c r="C12" s="245"/>
      <c r="D12" s="248"/>
      <c r="E12" s="251"/>
      <c r="H12" s="145"/>
    </row>
    <row r="13" spans="1:8" s="144" customFormat="1" ht="36.75" customHeight="1">
      <c r="A13" s="143"/>
      <c r="B13" s="147">
        <v>8</v>
      </c>
      <c r="C13" s="245"/>
      <c r="D13" s="248"/>
      <c r="E13" s="251"/>
      <c r="H13" s="145"/>
    </row>
    <row r="14" spans="1:8" s="144" customFormat="1" ht="36.75" customHeight="1">
      <c r="A14" s="143"/>
      <c r="B14" s="147">
        <v>9</v>
      </c>
      <c r="C14" s="245"/>
      <c r="D14" s="248"/>
      <c r="E14" s="251"/>
      <c r="H14" s="145"/>
    </row>
    <row r="15" spans="1:8" s="144" customFormat="1" ht="37.5" customHeight="1">
      <c r="A15" s="143"/>
      <c r="B15" s="148">
        <v>10</v>
      </c>
      <c r="C15" s="246"/>
      <c r="D15" s="249"/>
      <c r="E15" s="252"/>
      <c r="H15" s="145"/>
    </row>
    <row r="16" spans="1:8" s="139" customFormat="1" ht="37.5" customHeight="1">
      <c r="B16" s="149" t="s">
        <v>68</v>
      </c>
      <c r="C16" s="149"/>
    </row>
  </sheetData>
  <sheetProtection algorithmName="SHA-512" hashValue="GaiVuQNluU6gZ0/4Mof4s9Y3DPvJQBI+rh/9Vs4F5qlyvr+nLtFq8rC8XaGCJkII8TZt69IGKZRECHF4NFsiEg==" saltValue="MxR+u3j6PqEq1fVGn48hDA==" spinCount="100000" sheet="1" objects="1" scenarios="1" insertRows="0" deleteRows="0" selectLockedCells="1"/>
  <mergeCells count="1">
    <mergeCell ref="B2:E2"/>
  </mergeCells>
  <phoneticPr fontId="12"/>
  <printOptions horizontalCentered="1"/>
  <pageMargins left="0.70866141732283472" right="0.70866141732283472" top="0.35433070866141736" bottom="0.35433070866141736" header="0.31496062992125984" footer="0.31496062992125984"/>
  <pageSetup paperSize="9" scale="62" orientation="portrait" blackAndWhite="1"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Z35"/>
  <sheetViews>
    <sheetView view="pageBreakPreview" zoomScaleNormal="100" zoomScaleSheetLayoutView="100" workbookViewId="0">
      <selection activeCell="L2" sqref="L2:N2"/>
    </sheetView>
  </sheetViews>
  <sheetFormatPr defaultRowHeight="13.5"/>
  <cols>
    <col min="1" max="1" width="2.75" style="53" customWidth="1"/>
    <col min="2" max="9" width="3.625" style="53" customWidth="1"/>
    <col min="10" max="10" width="9" style="53"/>
    <col min="11" max="11" width="3.25" style="53" customWidth="1"/>
    <col min="12" max="12" width="9" style="53"/>
    <col min="13" max="13" width="9" style="53" customWidth="1"/>
    <col min="14" max="20" width="3.875" style="53" customWidth="1"/>
    <col min="21" max="21" width="13.75" style="53" customWidth="1"/>
    <col min="22" max="16384" width="9" style="53"/>
  </cols>
  <sheetData>
    <row r="1" spans="1:22" s="51" customFormat="1">
      <c r="A1" s="820" t="s">
        <v>552</v>
      </c>
      <c r="B1" s="712"/>
      <c r="C1" s="712"/>
      <c r="D1" s="712"/>
      <c r="E1" s="712"/>
      <c r="F1" s="712"/>
      <c r="G1" s="712"/>
      <c r="H1" s="712"/>
      <c r="I1" s="712"/>
    </row>
    <row r="2" spans="1:22" s="51" customFormat="1" ht="34.5" customHeight="1">
      <c r="A2" s="821" t="s">
        <v>207</v>
      </c>
      <c r="B2" s="712"/>
      <c r="C2" s="712"/>
      <c r="D2" s="712"/>
      <c r="E2" s="712"/>
      <c r="F2" s="712"/>
      <c r="G2" s="712"/>
      <c r="H2" s="712"/>
      <c r="I2" s="712"/>
      <c r="J2" s="712"/>
      <c r="K2" s="712"/>
      <c r="L2" s="827" t="s">
        <v>236</v>
      </c>
      <c r="M2" s="828"/>
      <c r="N2" s="829"/>
      <c r="O2" s="107"/>
      <c r="P2" s="107"/>
      <c r="Q2" s="107"/>
      <c r="R2" s="107"/>
      <c r="S2" s="107"/>
      <c r="T2" s="107"/>
      <c r="U2" s="107"/>
    </row>
    <row r="3" spans="1:22" s="51" customFormat="1" ht="14.25" thickBot="1">
      <c r="A3" s="822" t="s">
        <v>172</v>
      </c>
      <c r="B3" s="712"/>
      <c r="C3" s="712"/>
      <c r="D3" s="712"/>
      <c r="E3" s="712"/>
      <c r="F3" s="712"/>
      <c r="G3" s="712"/>
      <c r="H3" s="712"/>
      <c r="I3" s="712"/>
      <c r="J3" s="712"/>
    </row>
    <row r="4" spans="1:22" ht="32.25" customHeight="1" thickBot="1">
      <c r="A4" s="39"/>
      <c r="B4" s="837" t="str">
        <f>IF(A_基本情報入力シート!D20="","",A_基本情報入力シート!D20)</f>
        <v/>
      </c>
      <c r="C4" s="838"/>
      <c r="D4" s="838"/>
      <c r="E4" s="838"/>
      <c r="F4" s="838"/>
      <c r="G4" s="838"/>
      <c r="H4" s="838"/>
      <c r="I4" s="839"/>
      <c r="J4" s="52"/>
      <c r="K4" s="823" t="s">
        <v>69</v>
      </c>
      <c r="L4" s="826" t="str">
        <f>IF(L2="新規","新規","")</f>
        <v>新規</v>
      </c>
      <c r="M4" s="830" t="s">
        <v>237</v>
      </c>
      <c r="N4" s="830"/>
      <c r="O4" s="830"/>
      <c r="P4" s="830"/>
      <c r="Q4" s="830"/>
      <c r="R4" s="830"/>
      <c r="S4" s="831"/>
      <c r="T4" s="832"/>
      <c r="U4" s="832"/>
    </row>
    <row r="5" spans="1:22" ht="19.5" customHeight="1">
      <c r="A5" s="39"/>
      <c r="B5" s="40"/>
      <c r="C5" s="40"/>
      <c r="D5" s="40"/>
      <c r="E5" s="40"/>
      <c r="F5" s="40"/>
      <c r="G5" s="40"/>
      <c r="H5" s="40"/>
      <c r="I5" s="40"/>
      <c r="J5" s="52"/>
      <c r="K5" s="824"/>
      <c r="L5" s="826"/>
      <c r="M5" s="830"/>
      <c r="N5" s="830"/>
      <c r="O5" s="830"/>
      <c r="P5" s="830"/>
      <c r="Q5" s="830"/>
      <c r="R5" s="830"/>
      <c r="S5" s="831"/>
      <c r="T5" s="832"/>
      <c r="U5" s="832"/>
    </row>
    <row r="6" spans="1:22" ht="46.5" customHeight="1">
      <c r="A6" s="833" t="s">
        <v>173</v>
      </c>
      <c r="B6" s="833"/>
      <c r="C6" s="833"/>
      <c r="D6" s="833"/>
      <c r="E6" s="833"/>
      <c r="F6" s="833"/>
      <c r="G6" s="833"/>
      <c r="H6" s="833"/>
      <c r="I6" s="833"/>
      <c r="J6" s="834"/>
      <c r="K6" s="824"/>
      <c r="L6" s="108" t="str">
        <f>IF(L2="変更","変更","")</f>
        <v/>
      </c>
      <c r="M6" s="830"/>
      <c r="N6" s="830"/>
      <c r="O6" s="830"/>
      <c r="P6" s="830"/>
      <c r="Q6" s="830"/>
      <c r="R6" s="830"/>
      <c r="S6" s="831"/>
      <c r="T6" s="832"/>
      <c r="U6" s="832"/>
    </row>
    <row r="7" spans="1:22" ht="60" customHeight="1">
      <c r="A7" s="835" t="s">
        <v>70</v>
      </c>
      <c r="B7" s="835"/>
      <c r="C7" s="835"/>
      <c r="D7" s="835"/>
      <c r="E7" s="835"/>
      <c r="F7" s="835"/>
      <c r="G7" s="835"/>
      <c r="H7" s="835"/>
      <c r="I7" s="835"/>
      <c r="J7" s="836"/>
      <c r="K7" s="825"/>
      <c r="L7" s="108" t="str">
        <f>IF(L2="取消","取消","")</f>
        <v/>
      </c>
      <c r="M7" s="830"/>
      <c r="N7" s="830"/>
      <c r="O7" s="830"/>
      <c r="P7" s="830"/>
      <c r="Q7" s="830"/>
      <c r="R7" s="830"/>
      <c r="S7" s="831"/>
      <c r="T7" s="832"/>
      <c r="U7" s="832"/>
    </row>
    <row r="8" spans="1:22" ht="15" thickBot="1">
      <c r="A8" s="794"/>
      <c r="B8" s="794"/>
      <c r="C8" s="794"/>
      <c r="D8" s="794"/>
      <c r="E8" s="794"/>
      <c r="F8" s="794"/>
      <c r="G8" s="794"/>
      <c r="H8" s="794"/>
      <c r="I8" s="794"/>
      <c r="J8" s="795"/>
      <c r="K8" s="54"/>
      <c r="L8" s="51"/>
      <c r="M8" s="51"/>
      <c r="N8" s="51"/>
      <c r="O8" s="51"/>
      <c r="P8" s="51"/>
      <c r="Q8" s="51"/>
      <c r="R8" s="51"/>
      <c r="S8" s="51"/>
      <c r="T8" s="51"/>
      <c r="U8" s="51"/>
    </row>
    <row r="9" spans="1:22" s="57" customFormat="1" ht="24.75" customHeight="1" thickTop="1">
      <c r="A9" s="55" t="s">
        <v>174</v>
      </c>
      <c r="B9" s="56"/>
      <c r="C9" s="56"/>
      <c r="D9" s="56"/>
      <c r="E9" s="56"/>
      <c r="F9" s="56"/>
      <c r="G9" s="56"/>
      <c r="H9" s="56"/>
      <c r="I9" s="56"/>
      <c r="J9" s="56"/>
      <c r="K9" s="56"/>
      <c r="L9" s="56"/>
      <c r="M9" s="56"/>
      <c r="N9" s="56"/>
      <c r="O9" s="56"/>
      <c r="P9" s="56"/>
      <c r="Q9" s="56"/>
      <c r="R9" s="56"/>
      <c r="S9" s="56"/>
      <c r="T9" s="89" t="s">
        <v>203</v>
      </c>
      <c r="U9" s="127">
        <f>A_基本情報入力シート!D27</f>
        <v>0</v>
      </c>
      <c r="V9" s="41"/>
    </row>
    <row r="10" spans="1:22" ht="20.25" customHeight="1">
      <c r="A10" s="58"/>
      <c r="B10" s="107"/>
      <c r="C10" s="107"/>
      <c r="D10" s="107"/>
      <c r="E10" s="107"/>
      <c r="F10" s="42" t="s">
        <v>71</v>
      </c>
      <c r="G10" s="818"/>
      <c r="H10" s="818"/>
      <c r="I10" s="818"/>
      <c r="J10" s="818"/>
      <c r="K10" s="818"/>
      <c r="L10" s="818"/>
      <c r="M10" s="818"/>
      <c r="N10" s="818"/>
      <c r="O10" s="818"/>
      <c r="P10" s="818"/>
      <c r="Q10" s="818"/>
      <c r="R10" s="818"/>
      <c r="S10" s="818"/>
      <c r="T10" s="818"/>
      <c r="U10" s="819"/>
      <c r="V10" s="60"/>
    </row>
    <row r="11" spans="1:22" s="57" customFormat="1" ht="21.75" customHeight="1">
      <c r="A11" s="61"/>
      <c r="B11" s="62"/>
      <c r="C11" s="62"/>
      <c r="D11" s="62"/>
      <c r="E11" s="62"/>
      <c r="F11" s="43" t="s">
        <v>72</v>
      </c>
      <c r="G11" s="816"/>
      <c r="H11" s="816"/>
      <c r="I11" s="816"/>
      <c r="J11" s="816"/>
      <c r="K11" s="816"/>
      <c r="L11" s="816"/>
      <c r="M11" s="816"/>
      <c r="N11" s="816"/>
      <c r="O11" s="816"/>
      <c r="P11" s="816"/>
      <c r="Q11" s="816"/>
      <c r="R11" s="816"/>
      <c r="S11" s="816"/>
      <c r="T11" s="816"/>
      <c r="U11" s="817"/>
      <c r="V11" s="44"/>
    </row>
    <row r="12" spans="1:22" ht="22.5" customHeight="1" thickBot="1">
      <c r="A12" s="63"/>
      <c r="B12" s="64"/>
      <c r="C12" s="64"/>
      <c r="D12" s="64"/>
      <c r="E12" s="64"/>
      <c r="F12" s="45" t="s">
        <v>73</v>
      </c>
      <c r="G12" s="64"/>
      <c r="H12" s="64"/>
      <c r="I12" s="64"/>
      <c r="J12" s="65"/>
      <c r="K12" s="65"/>
      <c r="L12" s="65"/>
      <c r="M12" s="65"/>
      <c r="N12" s="65"/>
      <c r="O12" s="65"/>
      <c r="P12" s="65"/>
      <c r="Q12" s="65"/>
      <c r="R12" s="65"/>
      <c r="S12" s="65"/>
      <c r="T12" s="65"/>
      <c r="U12" s="66"/>
      <c r="V12" s="60"/>
    </row>
    <row r="13" spans="1:22" s="57" customFormat="1" ht="48.75" customHeight="1" thickTop="1">
      <c r="A13" s="796" t="s">
        <v>74</v>
      </c>
      <c r="B13" s="797"/>
      <c r="C13" s="797"/>
      <c r="D13" s="797"/>
      <c r="E13" s="797"/>
      <c r="F13" s="797"/>
      <c r="G13" s="797"/>
      <c r="H13" s="797"/>
      <c r="I13" s="797"/>
      <c r="J13" s="797"/>
      <c r="K13" s="797"/>
      <c r="L13" s="797"/>
      <c r="M13" s="797"/>
      <c r="N13" s="797"/>
      <c r="O13" s="797"/>
      <c r="P13" s="797"/>
      <c r="Q13" s="797"/>
      <c r="R13" s="797"/>
      <c r="S13" s="797"/>
      <c r="T13" s="797"/>
      <c r="U13" s="797"/>
    </row>
    <row r="14" spans="1:22">
      <c r="A14" s="801">
        <v>1</v>
      </c>
      <c r="B14" s="803" t="s">
        <v>75</v>
      </c>
      <c r="C14" s="804"/>
      <c r="D14" s="805"/>
      <c r="E14" s="806"/>
      <c r="F14" s="807"/>
      <c r="G14" s="807"/>
      <c r="H14" s="807"/>
      <c r="I14" s="807"/>
      <c r="J14" s="807"/>
      <c r="K14" s="807"/>
      <c r="L14" s="807"/>
      <c r="M14" s="807"/>
      <c r="N14" s="807"/>
      <c r="O14" s="807"/>
      <c r="P14" s="807"/>
      <c r="Q14" s="807"/>
      <c r="R14" s="807"/>
      <c r="S14" s="808"/>
      <c r="T14" s="807"/>
      <c r="U14" s="809"/>
      <c r="V14" s="60"/>
    </row>
    <row r="15" spans="1:22" ht="47.25" customHeight="1">
      <c r="A15" s="802"/>
      <c r="B15" s="810" t="s">
        <v>175</v>
      </c>
      <c r="C15" s="811"/>
      <c r="D15" s="812"/>
      <c r="E15" s="813"/>
      <c r="F15" s="814"/>
      <c r="G15" s="814"/>
      <c r="H15" s="814"/>
      <c r="I15" s="814"/>
      <c r="J15" s="814"/>
      <c r="K15" s="814"/>
      <c r="L15" s="814"/>
      <c r="M15" s="814"/>
      <c r="N15" s="814"/>
      <c r="O15" s="814"/>
      <c r="P15" s="814"/>
      <c r="Q15" s="814"/>
      <c r="R15" s="814"/>
      <c r="S15" s="814"/>
      <c r="T15" s="814"/>
      <c r="U15" s="815"/>
      <c r="V15" s="60"/>
    </row>
    <row r="16" spans="1:22" ht="32.25" customHeight="1">
      <c r="A16" s="798" t="s">
        <v>76</v>
      </c>
      <c r="B16" s="799"/>
      <c r="C16" s="799"/>
      <c r="D16" s="799"/>
      <c r="E16" s="799"/>
      <c r="F16" s="799"/>
      <c r="G16" s="799"/>
      <c r="H16" s="799"/>
      <c r="I16" s="799"/>
      <c r="J16" s="799"/>
      <c r="K16" s="799"/>
      <c r="L16" s="799"/>
      <c r="M16" s="799"/>
      <c r="N16" s="799"/>
      <c r="O16" s="799"/>
      <c r="P16" s="799"/>
      <c r="Q16" s="799"/>
      <c r="R16" s="799"/>
      <c r="S16" s="800"/>
      <c r="T16" s="799"/>
      <c r="U16" s="799"/>
    </row>
    <row r="17" spans="1:26" ht="14.25">
      <c r="A17" s="767">
        <v>2</v>
      </c>
      <c r="B17" s="770" t="s">
        <v>77</v>
      </c>
      <c r="C17" s="771"/>
      <c r="D17" s="772"/>
      <c r="E17" s="46" t="s">
        <v>78</v>
      </c>
      <c r="F17" s="776"/>
      <c r="G17" s="777"/>
      <c r="H17" s="777"/>
      <c r="I17" s="81"/>
      <c r="J17" s="793"/>
      <c r="K17" s="793"/>
      <c r="L17" s="81"/>
      <c r="M17" s="793"/>
      <c r="N17" s="793"/>
      <c r="O17" s="81"/>
      <c r="P17" s="793"/>
      <c r="Q17" s="793"/>
      <c r="R17" s="793"/>
      <c r="S17" s="793"/>
      <c r="T17" s="81"/>
      <c r="U17" s="82"/>
    </row>
    <row r="18" spans="1:26" ht="28.5" customHeight="1">
      <c r="A18" s="768"/>
      <c r="B18" s="773"/>
      <c r="C18" s="774"/>
      <c r="D18" s="775"/>
      <c r="E18" s="79"/>
      <c r="F18" s="80"/>
      <c r="G18" s="80"/>
      <c r="H18" s="80"/>
      <c r="I18" s="80"/>
      <c r="J18" s="778"/>
      <c r="K18" s="778"/>
      <c r="L18" s="132" t="s">
        <v>204</v>
      </c>
      <c r="M18" s="779"/>
      <c r="N18" s="779"/>
      <c r="O18" s="133" t="s">
        <v>205</v>
      </c>
      <c r="P18" s="778"/>
      <c r="Q18" s="778"/>
      <c r="R18" s="778"/>
      <c r="S18" s="778"/>
      <c r="T18" s="134" t="s">
        <v>206</v>
      </c>
      <c r="U18" s="78"/>
    </row>
    <row r="19" spans="1:26">
      <c r="A19" s="768"/>
      <c r="B19" s="780" t="s">
        <v>79</v>
      </c>
      <c r="C19" s="781"/>
      <c r="D19" s="782"/>
      <c r="E19" s="786"/>
      <c r="F19" s="787"/>
      <c r="G19" s="787"/>
      <c r="H19" s="787"/>
      <c r="I19" s="787"/>
      <c r="J19" s="787"/>
      <c r="K19" s="787"/>
      <c r="L19" s="787"/>
      <c r="M19" s="787"/>
      <c r="N19" s="787"/>
      <c r="O19" s="787"/>
      <c r="P19" s="787"/>
      <c r="Q19" s="787"/>
      <c r="R19" s="787"/>
      <c r="S19" s="788"/>
      <c r="T19" s="787"/>
      <c r="U19" s="789"/>
    </row>
    <row r="20" spans="1:26" ht="23.25" customHeight="1">
      <c r="A20" s="769"/>
      <c r="B20" s="783"/>
      <c r="C20" s="784"/>
      <c r="D20" s="785"/>
      <c r="E20" s="790"/>
      <c r="F20" s="791"/>
      <c r="G20" s="791"/>
      <c r="H20" s="791"/>
      <c r="I20" s="791"/>
      <c r="J20" s="791"/>
      <c r="K20" s="791"/>
      <c r="L20" s="791"/>
      <c r="M20" s="791"/>
      <c r="N20" s="791"/>
      <c r="O20" s="791"/>
      <c r="P20" s="791"/>
      <c r="Q20" s="791"/>
      <c r="R20" s="791"/>
      <c r="S20" s="791"/>
      <c r="T20" s="791"/>
      <c r="U20" s="792"/>
    </row>
    <row r="21" spans="1:26" ht="19.5" customHeight="1">
      <c r="A21" s="90">
        <v>3</v>
      </c>
      <c r="B21" s="749" t="s">
        <v>47</v>
      </c>
      <c r="C21" s="750"/>
      <c r="D21" s="751"/>
      <c r="E21" s="752"/>
      <c r="F21" s="753"/>
      <c r="G21" s="753"/>
      <c r="H21" s="753"/>
      <c r="I21" s="753"/>
      <c r="J21" s="754"/>
      <c r="K21" s="755" t="s">
        <v>80</v>
      </c>
      <c r="L21" s="756"/>
      <c r="M21" s="757"/>
      <c r="N21" s="758"/>
      <c r="O21" s="759"/>
      <c r="P21" s="759"/>
      <c r="Q21" s="759"/>
      <c r="R21" s="759"/>
      <c r="S21" s="760"/>
      <c r="T21" s="761"/>
      <c r="U21" s="762"/>
    </row>
    <row r="22" spans="1:26" s="51" customFormat="1">
      <c r="A22" s="109"/>
      <c r="B22" s="67"/>
      <c r="C22" s="67"/>
      <c r="D22" s="67"/>
      <c r="K22" s="68"/>
      <c r="L22" s="68"/>
      <c r="M22" s="68"/>
      <c r="N22" s="68"/>
      <c r="O22" s="68"/>
      <c r="P22" s="68"/>
      <c r="Q22" s="68"/>
      <c r="R22" s="68"/>
      <c r="S22" s="68"/>
    </row>
    <row r="23" spans="1:26" ht="39.75" customHeight="1">
      <c r="A23" s="69">
        <v>4</v>
      </c>
      <c r="B23" s="726" t="s">
        <v>176</v>
      </c>
      <c r="C23" s="724"/>
      <c r="D23" s="725"/>
      <c r="E23" s="763" t="s">
        <v>238</v>
      </c>
      <c r="F23" s="764"/>
      <c r="G23" s="764"/>
      <c r="H23" s="764"/>
      <c r="I23" s="764"/>
      <c r="J23" s="764"/>
      <c r="K23" s="764"/>
      <c r="L23" s="764"/>
      <c r="M23" s="764"/>
      <c r="N23" s="764"/>
      <c r="O23" s="764"/>
      <c r="P23" s="764"/>
      <c r="Q23" s="764"/>
      <c r="R23" s="764"/>
      <c r="S23" s="765"/>
      <c r="T23" s="766"/>
      <c r="U23" s="70"/>
      <c r="V23" s="47"/>
      <c r="W23" s="48"/>
      <c r="X23" s="71"/>
    </row>
    <row r="24" spans="1:26" ht="26.25" customHeight="1">
      <c r="A24" s="741">
        <v>5</v>
      </c>
      <c r="B24" s="723" t="s">
        <v>81</v>
      </c>
      <c r="C24" s="724"/>
      <c r="D24" s="725"/>
      <c r="E24" s="744">
        <f>A_基本情報入力シート!D21</f>
        <v>0</v>
      </c>
      <c r="F24" s="745"/>
      <c r="G24" s="745"/>
      <c r="H24" s="745"/>
      <c r="I24" s="745"/>
      <c r="J24" s="72"/>
      <c r="K24" s="745">
        <f>A_基本情報入力シート!D22</f>
        <v>0</v>
      </c>
      <c r="L24" s="745"/>
      <c r="M24" s="73"/>
      <c r="N24" s="717" t="s">
        <v>82</v>
      </c>
      <c r="O24" s="748"/>
      <c r="P24" s="748"/>
      <c r="Q24" s="719"/>
      <c r="R24" s="717" t="s">
        <v>83</v>
      </c>
      <c r="S24" s="718"/>
      <c r="T24" s="719"/>
      <c r="U24" s="720" t="s">
        <v>177</v>
      </c>
      <c r="V24" s="722"/>
    </row>
    <row r="25" spans="1:26" ht="33.75" customHeight="1">
      <c r="A25" s="742"/>
      <c r="B25" s="723"/>
      <c r="C25" s="724"/>
      <c r="D25" s="725"/>
      <c r="E25" s="746"/>
      <c r="F25" s="747"/>
      <c r="G25" s="747"/>
      <c r="H25" s="747"/>
      <c r="I25" s="747"/>
      <c r="J25" s="212"/>
      <c r="K25" s="747"/>
      <c r="L25" s="747"/>
      <c r="M25" s="49"/>
      <c r="N25" s="83"/>
      <c r="O25" s="22"/>
      <c r="P25" s="22"/>
      <c r="Q25" s="84"/>
      <c r="R25" s="83"/>
      <c r="S25" s="85"/>
      <c r="T25" s="23"/>
      <c r="U25" s="721"/>
      <c r="V25" s="722"/>
    </row>
    <row r="26" spans="1:26" ht="21" customHeight="1">
      <c r="A26" s="742"/>
      <c r="B26" s="723" t="s">
        <v>84</v>
      </c>
      <c r="C26" s="724"/>
      <c r="D26" s="725"/>
      <c r="E26" s="735">
        <f>A_基本情報入力シート!D23</f>
        <v>0</v>
      </c>
      <c r="F26" s="736"/>
      <c r="G26" s="736"/>
      <c r="H26" s="736"/>
      <c r="I26" s="736"/>
      <c r="J26" s="736"/>
      <c r="K26" s="736"/>
      <c r="L26" s="736"/>
      <c r="M26" s="737"/>
      <c r="N26" s="733" t="s">
        <v>122</v>
      </c>
      <c r="O26" s="733"/>
      <c r="P26" s="733"/>
      <c r="Q26" s="733"/>
      <c r="R26" s="733"/>
      <c r="S26" s="733"/>
      <c r="T26" s="734"/>
      <c r="U26" s="721"/>
    </row>
    <row r="27" spans="1:26" ht="27.75" customHeight="1">
      <c r="A27" s="742"/>
      <c r="B27" s="726"/>
      <c r="C27" s="724"/>
      <c r="D27" s="725"/>
      <c r="E27" s="738"/>
      <c r="F27" s="739"/>
      <c r="G27" s="739"/>
      <c r="H27" s="739"/>
      <c r="I27" s="739"/>
      <c r="J27" s="739"/>
      <c r="K27" s="739"/>
      <c r="L27" s="739"/>
      <c r="M27" s="740"/>
      <c r="N27" s="128" t="str">
        <f>LEFT(A_基本情報入力シート!D24,1)</f>
        <v/>
      </c>
      <c r="O27" s="129" t="str">
        <f>MID(A_基本情報入力シート!D24,2,1)</f>
        <v/>
      </c>
      <c r="P27" s="129" t="str">
        <f>MID(A_基本情報入力シート!D24,3,1)</f>
        <v/>
      </c>
      <c r="Q27" s="129" t="str">
        <f>MID(A_基本情報入力シート!D24,4,1)</f>
        <v/>
      </c>
      <c r="R27" s="129" t="str">
        <f>MID(A_基本情報入力シート!D24,5,1)</f>
        <v/>
      </c>
      <c r="S27" s="130" t="str">
        <f>MID(A_基本情報入力シート!D24,6,1)</f>
        <v/>
      </c>
      <c r="T27" s="131" t="str">
        <f>RIGHT(A_基本情報入力シート!D24,1)</f>
        <v/>
      </c>
      <c r="U27" s="721"/>
    </row>
    <row r="28" spans="1:26" ht="34.5" customHeight="1">
      <c r="A28" s="743"/>
      <c r="B28" s="727" t="s">
        <v>85</v>
      </c>
      <c r="C28" s="728"/>
      <c r="D28" s="729"/>
      <c r="E28" s="730"/>
      <c r="F28" s="731"/>
      <c r="G28" s="731"/>
      <c r="H28" s="731"/>
      <c r="I28" s="731"/>
      <c r="J28" s="731"/>
      <c r="K28" s="731"/>
      <c r="L28" s="731"/>
      <c r="M28" s="731"/>
      <c r="N28" s="731"/>
      <c r="O28" s="731"/>
      <c r="P28" s="731"/>
      <c r="Q28" s="731"/>
      <c r="R28" s="731"/>
      <c r="S28" s="731"/>
      <c r="T28" s="732"/>
      <c r="U28" s="721"/>
    </row>
    <row r="29" spans="1:26" s="51" customFormat="1" ht="21" customHeight="1">
      <c r="A29" s="711" t="s">
        <v>86</v>
      </c>
      <c r="B29" s="712"/>
      <c r="C29" s="712"/>
      <c r="D29" s="712"/>
      <c r="E29" s="712"/>
      <c r="F29" s="712"/>
      <c r="G29" s="712"/>
      <c r="H29" s="712"/>
      <c r="I29" s="712"/>
      <c r="J29" s="712"/>
      <c r="K29" s="712"/>
      <c r="L29" s="712"/>
      <c r="M29" s="712"/>
      <c r="N29" s="712"/>
      <c r="O29" s="712"/>
      <c r="P29" s="712"/>
      <c r="Q29" s="712"/>
      <c r="R29" s="712"/>
      <c r="S29" s="712"/>
      <c r="T29" s="712"/>
      <c r="U29" s="712"/>
    </row>
    <row r="30" spans="1:26" s="51" customFormat="1" ht="48" customHeight="1">
      <c r="B30" s="713" t="s">
        <v>87</v>
      </c>
      <c r="C30" s="714"/>
      <c r="D30" s="714"/>
      <c r="E30" s="714"/>
      <c r="F30" s="714"/>
      <c r="G30" s="714"/>
      <c r="H30" s="714"/>
      <c r="I30" s="714"/>
      <c r="J30" s="714"/>
      <c r="K30" s="714"/>
      <c r="L30" s="714"/>
      <c r="M30" s="714"/>
      <c r="N30" s="714"/>
      <c r="O30" s="714"/>
      <c r="P30" s="714"/>
      <c r="Q30" s="714"/>
      <c r="R30" s="714"/>
      <c r="S30" s="714"/>
      <c r="T30" s="714"/>
      <c r="U30" s="714"/>
    </row>
    <row r="31" spans="1:26" s="51" customFormat="1" ht="17.25" customHeight="1">
      <c r="B31" s="715" t="s">
        <v>88</v>
      </c>
      <c r="C31" s="716"/>
      <c r="D31" s="716"/>
      <c r="E31" s="716"/>
      <c r="F31" s="716"/>
      <c r="G31" s="715" t="s">
        <v>89</v>
      </c>
      <c r="H31" s="716"/>
      <c r="I31" s="716"/>
      <c r="J31" s="716"/>
      <c r="K31" s="716"/>
      <c r="L31" s="716"/>
      <c r="M31" s="716"/>
      <c r="N31" s="716"/>
      <c r="O31" s="716"/>
      <c r="P31" s="716"/>
      <c r="Q31" s="716"/>
      <c r="R31" s="716"/>
      <c r="S31" s="716"/>
      <c r="T31" s="716"/>
      <c r="U31" s="716"/>
      <c r="V31" s="59"/>
      <c r="W31" s="74"/>
      <c r="X31" s="59"/>
      <c r="Y31" s="59"/>
      <c r="Z31" s="59"/>
    </row>
    <row r="32" spans="1:26" s="51" customFormat="1" ht="9.75" customHeight="1">
      <c r="B32" s="110"/>
      <c r="C32" s="110"/>
      <c r="D32" s="110"/>
      <c r="E32" s="110"/>
      <c r="F32" s="110"/>
      <c r="G32" s="716"/>
      <c r="H32" s="716"/>
      <c r="I32" s="716"/>
      <c r="J32" s="716"/>
      <c r="K32" s="716"/>
      <c r="L32" s="716"/>
      <c r="M32" s="716"/>
      <c r="N32" s="716"/>
      <c r="O32" s="716"/>
      <c r="P32" s="716"/>
      <c r="Q32" s="716"/>
      <c r="R32" s="716"/>
      <c r="S32" s="716"/>
      <c r="T32" s="716"/>
      <c r="U32" s="716"/>
    </row>
    <row r="33" spans="2:21" s="51" customFormat="1">
      <c r="B33" s="715" t="s">
        <v>90</v>
      </c>
      <c r="C33" s="716"/>
      <c r="D33" s="716"/>
      <c r="E33" s="716"/>
      <c r="F33" s="716"/>
      <c r="G33" s="715" t="s">
        <v>91</v>
      </c>
      <c r="H33" s="716"/>
      <c r="I33" s="716"/>
      <c r="J33" s="716"/>
      <c r="K33" s="716"/>
      <c r="L33" s="716"/>
      <c r="M33" s="716"/>
      <c r="N33" s="716"/>
      <c r="O33" s="716"/>
      <c r="P33" s="716"/>
      <c r="Q33" s="716"/>
      <c r="R33" s="716"/>
      <c r="S33" s="716"/>
      <c r="T33" s="716"/>
      <c r="U33" s="716"/>
    </row>
    <row r="34" spans="2:21" s="51" customFormat="1">
      <c r="B34" s="50"/>
      <c r="C34" s="50"/>
      <c r="D34" s="50"/>
      <c r="E34" s="50"/>
      <c r="F34" s="50"/>
      <c r="G34" s="716"/>
      <c r="H34" s="716"/>
      <c r="I34" s="716"/>
      <c r="J34" s="716"/>
      <c r="K34" s="716"/>
      <c r="L34" s="716"/>
      <c r="M34" s="716"/>
      <c r="N34" s="716"/>
      <c r="O34" s="716"/>
      <c r="P34" s="716"/>
      <c r="Q34" s="716"/>
      <c r="R34" s="716"/>
      <c r="S34" s="716"/>
      <c r="T34" s="716"/>
      <c r="U34" s="716"/>
    </row>
    <row r="35" spans="2:21" s="51" customFormat="1"/>
  </sheetData>
  <sheetProtection algorithmName="SHA-512" hashValue="PSwlf6iZuJv01VXV2O1r8FIZBlYXnSgEoCCf4PZbIsZy2BoPikZ2/y1aC9yCEnmcTGzJZ9+Eu2zm0Rctvj1m5w==" saltValue="qhYwq2Wp5RDjIC6zXzLDSw==" spinCount="100000" sheet="1" objects="1" scenarios="1" selectLockedCells="1"/>
  <mergeCells count="59">
    <mergeCell ref="A1:I1"/>
    <mergeCell ref="A2:K2"/>
    <mergeCell ref="A3:J3"/>
    <mergeCell ref="K4:K7"/>
    <mergeCell ref="L4:L5"/>
    <mergeCell ref="L2:N2"/>
    <mergeCell ref="M4:U5"/>
    <mergeCell ref="A6:J6"/>
    <mergeCell ref="M6:U6"/>
    <mergeCell ref="A7:J7"/>
    <mergeCell ref="M7:U7"/>
    <mergeCell ref="B4:I4"/>
    <mergeCell ref="A8:J8"/>
    <mergeCell ref="A13:U13"/>
    <mergeCell ref="A16:U16"/>
    <mergeCell ref="A14:A15"/>
    <mergeCell ref="B14:D14"/>
    <mergeCell ref="E14:U14"/>
    <mergeCell ref="B15:D15"/>
    <mergeCell ref="E15:U15"/>
    <mergeCell ref="G11:U11"/>
    <mergeCell ref="G10:U10"/>
    <mergeCell ref="A17:A20"/>
    <mergeCell ref="B17:D18"/>
    <mergeCell ref="F17:H17"/>
    <mergeCell ref="J18:K18"/>
    <mergeCell ref="M18:N18"/>
    <mergeCell ref="B19:D20"/>
    <mergeCell ref="E19:U19"/>
    <mergeCell ref="E20:U20"/>
    <mergeCell ref="P18:S18"/>
    <mergeCell ref="J17:K17"/>
    <mergeCell ref="M17:N17"/>
    <mergeCell ref="P17:S17"/>
    <mergeCell ref="B21:D21"/>
    <mergeCell ref="E21:J21"/>
    <mergeCell ref="K21:M21"/>
    <mergeCell ref="N21:U21"/>
    <mergeCell ref="B23:D23"/>
    <mergeCell ref="E23:T23"/>
    <mergeCell ref="A24:A28"/>
    <mergeCell ref="B24:D25"/>
    <mergeCell ref="E24:I25"/>
    <mergeCell ref="K24:L25"/>
    <mergeCell ref="N24:Q24"/>
    <mergeCell ref="R24:T24"/>
    <mergeCell ref="U24:U28"/>
    <mergeCell ref="V24:V25"/>
    <mergeCell ref="B26:D27"/>
    <mergeCell ref="B28:D28"/>
    <mergeCell ref="E28:T28"/>
    <mergeCell ref="N26:T26"/>
    <mergeCell ref="E26:M27"/>
    <mergeCell ref="A29:U29"/>
    <mergeCell ref="B30:U30"/>
    <mergeCell ref="B31:F31"/>
    <mergeCell ref="G31:U32"/>
    <mergeCell ref="B33:F33"/>
    <mergeCell ref="G33:U34"/>
  </mergeCells>
  <phoneticPr fontId="12"/>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type="list" allowBlank="1" showInputMessage="1" showErrorMessage="1" sqref="L2:N2">
      <formula1>"新規,変更,取消"</formula1>
    </dataValidation>
    <dataValidation type="list" allowBlank="1" showInputMessage="1" showErrorMessage="1" sqref="M4:U5">
      <formula1>"新規取引,法人化による新規"</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L18">
      <formula1>"都,道,府,県"</formula1>
    </dataValidation>
    <dataValidation type="list" allowBlank="1" showInputMessage="1" showErrorMessage="1" sqref="O18">
      <formula1>"市,群"</formula1>
    </dataValidation>
    <dataValidation type="list" allowBlank="1" showInputMessage="1" showErrorMessage="1" sqref="T18">
      <formula1>"区,町,村"</formula1>
    </dataValidation>
    <dataValidation type="list" allowBlank="1" showInputMessage="1" showErrorMessage="1" sqref="E23:T23">
      <formula1>"口座振替（口座に自動入金）,隔地払（送金払）（振替口座がない場合に選択）"</formula1>
    </dataValidation>
  </dataValidations>
  <printOptions horizontalCentered="1"/>
  <pageMargins left="0.70866141732283472" right="0.70866141732283472" top="0.35433070866141736" bottom="0.35433070866141736" header="0.31496062992125984" footer="0.31496062992125984"/>
  <pageSetup paperSize="9" scale="86" orientation="portrait" blackAndWhite="1"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35"/>
  <sheetViews>
    <sheetView view="pageBreakPreview" zoomScale="145" zoomScaleNormal="100" zoomScaleSheetLayoutView="145" workbookViewId="0">
      <selection activeCell="B2" sqref="B2"/>
    </sheetView>
  </sheetViews>
  <sheetFormatPr defaultRowHeight="13.5"/>
  <cols>
    <col min="1" max="1" width="41.625" style="92" customWidth="1"/>
    <col min="2" max="2" width="35.375" style="93" bestFit="1" customWidth="1"/>
    <col min="3" max="3" width="31.875" style="91" customWidth="1"/>
    <col min="4" max="16384" width="9" style="91"/>
  </cols>
  <sheetData>
    <row r="1" spans="1:3">
      <c r="A1" s="230" t="s">
        <v>56</v>
      </c>
      <c r="B1" s="216" t="s">
        <v>475</v>
      </c>
      <c r="C1" s="216" t="s">
        <v>476</v>
      </c>
    </row>
    <row r="2" spans="1:3">
      <c r="A2" s="95" t="s">
        <v>208</v>
      </c>
      <c r="B2" s="216" t="s">
        <v>477</v>
      </c>
      <c r="C2" s="217"/>
    </row>
    <row r="3" spans="1:3">
      <c r="A3" s="95" t="s">
        <v>209</v>
      </c>
      <c r="B3" s="94" t="s">
        <v>422</v>
      </c>
      <c r="C3" s="217"/>
    </row>
    <row r="4" spans="1:3">
      <c r="A4" s="95" t="s">
        <v>210</v>
      </c>
      <c r="B4" s="94" t="s">
        <v>422</v>
      </c>
      <c r="C4" s="217"/>
    </row>
    <row r="5" spans="1:3">
      <c r="A5" s="95" t="s">
        <v>211</v>
      </c>
      <c r="B5" s="94" t="s">
        <v>422</v>
      </c>
      <c r="C5" s="217"/>
    </row>
    <row r="6" spans="1:3">
      <c r="A6" s="95" t="s">
        <v>212</v>
      </c>
      <c r="B6" s="94" t="s">
        <v>422</v>
      </c>
      <c r="C6" s="217"/>
    </row>
    <row r="7" spans="1:3">
      <c r="A7" s="95" t="s">
        <v>213</v>
      </c>
      <c r="B7" s="94" t="s">
        <v>422</v>
      </c>
      <c r="C7" s="217"/>
    </row>
    <row r="8" spans="1:3">
      <c r="A8" s="95" t="s">
        <v>214</v>
      </c>
      <c r="B8" s="94" t="s">
        <v>422</v>
      </c>
      <c r="C8" s="217"/>
    </row>
    <row r="9" spans="1:3">
      <c r="A9" s="95" t="s">
        <v>215</v>
      </c>
      <c r="B9" s="94" t="s">
        <v>422</v>
      </c>
      <c r="C9" s="217" t="s">
        <v>422</v>
      </c>
    </row>
    <row r="10" spans="1:3">
      <c r="A10" s="95" t="s">
        <v>216</v>
      </c>
      <c r="B10" s="94" t="s">
        <v>422</v>
      </c>
      <c r="C10" s="217" t="s">
        <v>422</v>
      </c>
    </row>
    <row r="11" spans="1:3">
      <c r="A11" s="95" t="s">
        <v>217</v>
      </c>
      <c r="B11" s="94" t="s">
        <v>422</v>
      </c>
      <c r="C11" s="217"/>
    </row>
    <row r="12" spans="1:3">
      <c r="A12" s="95" t="s">
        <v>218</v>
      </c>
      <c r="B12" s="94" t="s">
        <v>422</v>
      </c>
      <c r="C12" s="217"/>
    </row>
    <row r="13" spans="1:3">
      <c r="A13" s="95" t="s">
        <v>219</v>
      </c>
      <c r="B13" s="94" t="s">
        <v>422</v>
      </c>
      <c r="C13" s="217"/>
    </row>
    <row r="14" spans="1:3">
      <c r="A14" s="95" t="s">
        <v>220</v>
      </c>
      <c r="B14" s="94" t="s">
        <v>422</v>
      </c>
      <c r="C14" s="217"/>
    </row>
    <row r="15" spans="1:3">
      <c r="A15" s="95" t="s">
        <v>221</v>
      </c>
      <c r="B15" s="94" t="s">
        <v>422</v>
      </c>
      <c r="C15" s="217"/>
    </row>
    <row r="16" spans="1:3">
      <c r="A16" s="226" t="s">
        <v>222</v>
      </c>
      <c r="B16" s="94" t="s">
        <v>422</v>
      </c>
      <c r="C16" s="217" t="s">
        <v>422</v>
      </c>
    </row>
    <row r="17" spans="1:3">
      <c r="A17" s="227" t="s">
        <v>491</v>
      </c>
      <c r="B17" s="94" t="s">
        <v>422</v>
      </c>
      <c r="C17" s="217" t="s">
        <v>422</v>
      </c>
    </row>
    <row r="18" spans="1:3">
      <c r="A18" s="226" t="s">
        <v>223</v>
      </c>
      <c r="B18" s="225" t="s">
        <v>493</v>
      </c>
      <c r="C18" s="217" t="s">
        <v>422</v>
      </c>
    </row>
    <row r="19" spans="1:3">
      <c r="A19" s="227" t="s">
        <v>492</v>
      </c>
      <c r="B19" s="225" t="s">
        <v>493</v>
      </c>
      <c r="C19" s="225" t="s">
        <v>494</v>
      </c>
    </row>
    <row r="20" spans="1:3">
      <c r="A20" s="95" t="s">
        <v>224</v>
      </c>
      <c r="B20" s="94"/>
      <c r="C20" s="217" t="s">
        <v>422</v>
      </c>
    </row>
    <row r="21" spans="1:3">
      <c r="A21" s="228" t="s">
        <v>225</v>
      </c>
      <c r="B21" s="94" t="s">
        <v>422</v>
      </c>
      <c r="C21" s="217" t="s">
        <v>422</v>
      </c>
    </row>
    <row r="22" spans="1:3">
      <c r="A22" s="95" t="s">
        <v>226</v>
      </c>
      <c r="B22" s="94"/>
      <c r="C22" s="217" t="s">
        <v>422</v>
      </c>
    </row>
    <row r="23" spans="1:3">
      <c r="A23" s="95" t="s">
        <v>227</v>
      </c>
      <c r="B23" s="94" t="s">
        <v>422</v>
      </c>
      <c r="C23" s="217" t="s">
        <v>422</v>
      </c>
    </row>
    <row r="24" spans="1:3">
      <c r="A24" s="95" t="s">
        <v>228</v>
      </c>
      <c r="B24" s="94"/>
      <c r="C24" s="217" t="s">
        <v>422</v>
      </c>
    </row>
    <row r="25" spans="1:3">
      <c r="A25" s="95" t="s">
        <v>229</v>
      </c>
      <c r="B25" s="225" t="s">
        <v>494</v>
      </c>
      <c r="C25" s="217" t="s">
        <v>422</v>
      </c>
    </row>
    <row r="26" spans="1:3">
      <c r="A26" s="95" t="s">
        <v>230</v>
      </c>
      <c r="B26" s="94" t="s">
        <v>422</v>
      </c>
      <c r="C26" s="217"/>
    </row>
    <row r="27" spans="1:3">
      <c r="A27" s="95" t="s">
        <v>231</v>
      </c>
      <c r="B27" s="94" t="s">
        <v>422</v>
      </c>
      <c r="C27" s="217"/>
    </row>
    <row r="28" spans="1:3">
      <c r="A28" s="95" t="s">
        <v>232</v>
      </c>
      <c r="B28" s="94"/>
      <c r="C28" s="217" t="s">
        <v>422</v>
      </c>
    </row>
    <row r="29" spans="1:3">
      <c r="A29" s="95" t="s">
        <v>233</v>
      </c>
      <c r="B29" s="94"/>
      <c r="C29" s="217" t="s">
        <v>422</v>
      </c>
    </row>
    <row r="30" spans="1:3">
      <c r="A30" s="95" t="s">
        <v>234</v>
      </c>
      <c r="B30" s="94"/>
      <c r="C30" s="217" t="s">
        <v>422</v>
      </c>
    </row>
    <row r="31" spans="1:3">
      <c r="A31" s="95" t="s">
        <v>235</v>
      </c>
      <c r="B31" s="94" t="s">
        <v>422</v>
      </c>
      <c r="C31" s="217"/>
    </row>
    <row r="32" spans="1:3">
      <c r="A32" s="229" t="s">
        <v>240</v>
      </c>
      <c r="B32" s="216"/>
      <c r="C32" s="217" t="s">
        <v>422</v>
      </c>
    </row>
    <row r="33" spans="1:3">
      <c r="A33" s="218" t="s">
        <v>474</v>
      </c>
      <c r="B33" s="217" t="s">
        <v>422</v>
      </c>
      <c r="C33" s="217"/>
    </row>
    <row r="34" spans="1:3">
      <c r="A34" s="227" t="s">
        <v>495</v>
      </c>
      <c r="B34" s="223"/>
      <c r="C34" s="231"/>
    </row>
    <row r="35" spans="1:3">
      <c r="A35" s="227" t="s">
        <v>496</v>
      </c>
      <c r="B35" s="224"/>
      <c r="C35" s="231"/>
    </row>
  </sheetData>
  <phoneticPr fontId="1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40"/>
  <sheetViews>
    <sheetView view="pageBreakPreview" zoomScaleNormal="100" zoomScaleSheetLayoutView="100" workbookViewId="0">
      <selection activeCell="D3" sqref="D3"/>
    </sheetView>
  </sheetViews>
  <sheetFormatPr defaultRowHeight="18.75" customHeight="1"/>
  <cols>
    <col min="1" max="1" width="7.5" style="26" customWidth="1"/>
    <col min="2" max="2" width="25.125" customWidth="1"/>
    <col min="3" max="3" width="31.875" customWidth="1"/>
    <col min="4" max="4" width="42.75" style="77" customWidth="1"/>
    <col min="5" max="5" width="43.625" style="77" customWidth="1"/>
    <col min="6" max="6" width="9" hidden="1" customWidth="1"/>
    <col min="7" max="7" width="19.25" hidden="1" customWidth="1"/>
    <col min="8" max="8" width="13" hidden="1" customWidth="1"/>
    <col min="9" max="9" width="15.125" hidden="1" customWidth="1"/>
    <col min="10" max="10" width="0" hidden="1" customWidth="1"/>
  </cols>
  <sheetData>
    <row r="1" spans="1:10" s="26" customFormat="1" ht="18.75" customHeight="1">
      <c r="A1" s="24" t="s">
        <v>50</v>
      </c>
      <c r="B1" s="25"/>
      <c r="C1" s="25"/>
      <c r="D1" s="75"/>
      <c r="E1" s="75"/>
    </row>
    <row r="2" spans="1:10" s="26" customFormat="1" ht="18.75" customHeight="1" thickBot="1">
      <c r="A2" s="25"/>
      <c r="B2" s="27" t="s">
        <v>39</v>
      </c>
      <c r="C2" s="25"/>
      <c r="D2" s="75"/>
      <c r="E2" s="75"/>
    </row>
    <row r="3" spans="1:10" ht="18.75" customHeight="1">
      <c r="A3" s="25"/>
      <c r="B3" s="427" t="s">
        <v>40</v>
      </c>
      <c r="C3" s="256" t="s">
        <v>423</v>
      </c>
      <c r="D3" s="257"/>
      <c r="E3" s="421" t="s">
        <v>272</v>
      </c>
      <c r="G3" s="219" t="s">
        <v>428</v>
      </c>
      <c r="H3" s="222" t="s">
        <v>452</v>
      </c>
      <c r="I3" s="221" t="s">
        <v>478</v>
      </c>
    </row>
    <row r="4" spans="1:10" ht="18.75" customHeight="1">
      <c r="A4" s="25"/>
      <c r="B4" s="428"/>
      <c r="C4" s="261" t="s">
        <v>424</v>
      </c>
      <c r="D4" s="267"/>
      <c r="E4" s="422"/>
      <c r="G4" s="220" t="s">
        <v>429</v>
      </c>
      <c r="H4" s="222">
        <f>IF(D3="その他",D4,D3)</f>
        <v>0</v>
      </c>
      <c r="I4" s="221" t="e">
        <f>VLOOKUP(D18,'（非表示シート）サービス一覧'!A:C,2,FALSE)</f>
        <v>#N/A</v>
      </c>
      <c r="J4" t="s">
        <v>479</v>
      </c>
    </row>
    <row r="5" spans="1:10" ht="18.75" customHeight="1">
      <c r="A5" s="25"/>
      <c r="B5" s="429"/>
      <c r="C5" s="262" t="s">
        <v>425</v>
      </c>
      <c r="D5" s="268"/>
      <c r="E5" s="422"/>
      <c r="G5" s="220" t="s">
        <v>430</v>
      </c>
      <c r="I5" s="221" t="e">
        <f>VLOOKUP(D18,'（非表示シート）サービス一覧'!A:C,3,FALSE)</f>
        <v>#N/A</v>
      </c>
      <c r="J5" t="s">
        <v>480</v>
      </c>
    </row>
    <row r="6" spans="1:10" ht="18.75" customHeight="1">
      <c r="A6" s="25"/>
      <c r="B6" s="429"/>
      <c r="C6" s="262" t="s">
        <v>426</v>
      </c>
      <c r="D6" s="268"/>
      <c r="E6" s="422"/>
      <c r="G6" s="220" t="s">
        <v>431</v>
      </c>
    </row>
    <row r="7" spans="1:10" ht="18.75" customHeight="1">
      <c r="A7" s="25"/>
      <c r="B7" s="429"/>
      <c r="C7" s="262" t="s">
        <v>427</v>
      </c>
      <c r="D7" s="269" t="str">
        <f>IF(D5="社名の前",H4&amp;" "&amp;D6,D6&amp;" "&amp;H4)</f>
        <v xml:space="preserve"> 0</v>
      </c>
      <c r="E7" s="422"/>
      <c r="G7" s="220" t="s">
        <v>432</v>
      </c>
    </row>
    <row r="8" spans="1:10" ht="18.75" customHeight="1">
      <c r="A8" s="25"/>
      <c r="B8" s="435" t="s">
        <v>41</v>
      </c>
      <c r="C8" s="262" t="s">
        <v>51</v>
      </c>
      <c r="D8" s="270"/>
      <c r="E8" s="422"/>
      <c r="G8" s="220" t="s">
        <v>433</v>
      </c>
    </row>
    <row r="9" spans="1:10" ht="18.75" customHeight="1">
      <c r="A9" s="25"/>
      <c r="B9" s="435"/>
      <c r="C9" s="262" t="s">
        <v>178</v>
      </c>
      <c r="D9" s="268"/>
      <c r="E9" s="422"/>
      <c r="G9" s="220" t="s">
        <v>434</v>
      </c>
    </row>
    <row r="10" spans="1:10" ht="18.75" customHeight="1">
      <c r="A10" s="25"/>
      <c r="B10" s="435"/>
      <c r="C10" s="262" t="s">
        <v>43</v>
      </c>
      <c r="D10" s="268"/>
      <c r="E10" s="422"/>
      <c r="G10" s="220" t="s">
        <v>435</v>
      </c>
    </row>
    <row r="11" spans="1:10" ht="18.75" customHeight="1">
      <c r="A11" s="25"/>
      <c r="B11" s="435" t="s">
        <v>44</v>
      </c>
      <c r="C11" s="262" t="s">
        <v>45</v>
      </c>
      <c r="D11" s="270"/>
      <c r="E11" s="422"/>
      <c r="G11" s="220" t="s">
        <v>436</v>
      </c>
    </row>
    <row r="12" spans="1:10" ht="18.75" customHeight="1" thickBot="1">
      <c r="A12" s="25"/>
      <c r="B12" s="436"/>
      <c r="C12" s="271" t="s">
        <v>46</v>
      </c>
      <c r="D12" s="272"/>
      <c r="E12" s="423"/>
      <c r="G12" s="220" t="s">
        <v>437</v>
      </c>
    </row>
    <row r="13" spans="1:10" ht="18.75" customHeight="1">
      <c r="A13" s="25"/>
      <c r="B13" s="255" t="s">
        <v>52</v>
      </c>
      <c r="C13" s="256" t="s">
        <v>3</v>
      </c>
      <c r="D13" s="257"/>
      <c r="E13" s="421" t="s">
        <v>273</v>
      </c>
      <c r="G13" s="220" t="s">
        <v>438</v>
      </c>
    </row>
    <row r="14" spans="1:10" ht="37.5" customHeight="1">
      <c r="A14" s="25"/>
      <c r="B14" s="263" t="s">
        <v>49</v>
      </c>
      <c r="C14" s="262" t="s">
        <v>53</v>
      </c>
      <c r="D14" s="270"/>
      <c r="E14" s="422"/>
      <c r="G14" s="220" t="s">
        <v>439</v>
      </c>
    </row>
    <row r="15" spans="1:10" ht="18.75" customHeight="1">
      <c r="A15" s="25"/>
      <c r="B15" s="435" t="s">
        <v>48</v>
      </c>
      <c r="C15" s="262" t="s">
        <v>54</v>
      </c>
      <c r="D15" s="270"/>
      <c r="E15" s="422"/>
      <c r="G15" s="220" t="s">
        <v>440</v>
      </c>
    </row>
    <row r="16" spans="1:10" ht="18.75" customHeight="1">
      <c r="A16" s="25"/>
      <c r="B16" s="435"/>
      <c r="C16" s="262" t="s">
        <v>42</v>
      </c>
      <c r="D16" s="268"/>
      <c r="E16" s="422"/>
      <c r="G16" s="220" t="s">
        <v>441</v>
      </c>
    </row>
    <row r="17" spans="1:7" ht="18.75" customHeight="1">
      <c r="A17" s="25"/>
      <c r="B17" s="435"/>
      <c r="C17" s="262" t="s">
        <v>43</v>
      </c>
      <c r="D17" s="268"/>
      <c r="E17" s="422"/>
      <c r="G17" s="220" t="s">
        <v>442</v>
      </c>
    </row>
    <row r="18" spans="1:7" ht="18.75" customHeight="1" thickBot="1">
      <c r="A18" s="25"/>
      <c r="B18" s="259" t="s">
        <v>55</v>
      </c>
      <c r="C18" s="271" t="s">
        <v>56</v>
      </c>
      <c r="D18" s="260"/>
      <c r="E18" s="424"/>
      <c r="G18" s="220" t="s">
        <v>443</v>
      </c>
    </row>
    <row r="19" spans="1:7" ht="41.25" customHeight="1">
      <c r="A19" s="25"/>
      <c r="B19" s="432" t="s">
        <v>92</v>
      </c>
      <c r="C19" s="258" t="s">
        <v>93</v>
      </c>
      <c r="D19" s="203"/>
      <c r="E19" s="275" t="s">
        <v>277</v>
      </c>
      <c r="G19" s="220" t="s">
        <v>444</v>
      </c>
    </row>
    <row r="20" spans="1:7" ht="69.75" customHeight="1">
      <c r="A20" s="25"/>
      <c r="B20" s="433"/>
      <c r="C20" s="264" t="s">
        <v>94</v>
      </c>
      <c r="D20" s="273"/>
      <c r="E20" s="266" t="s">
        <v>278</v>
      </c>
      <c r="G20" s="220" t="s">
        <v>445</v>
      </c>
    </row>
    <row r="21" spans="1:7" ht="18.75" customHeight="1">
      <c r="A21" s="25"/>
      <c r="B21" s="433"/>
      <c r="C21" s="264" t="s">
        <v>199</v>
      </c>
      <c r="D21" s="270"/>
      <c r="E21" s="425" t="s">
        <v>276</v>
      </c>
      <c r="G21" s="220" t="s">
        <v>446</v>
      </c>
    </row>
    <row r="22" spans="1:7" ht="18.75" customHeight="1">
      <c r="A22" s="25"/>
      <c r="B22" s="433"/>
      <c r="C22" s="264" t="s">
        <v>200</v>
      </c>
      <c r="D22" s="270"/>
      <c r="E22" s="425"/>
      <c r="G22" s="220" t="s">
        <v>447</v>
      </c>
    </row>
    <row r="23" spans="1:7" ht="18.75" customHeight="1">
      <c r="A23" s="25"/>
      <c r="B23" s="433"/>
      <c r="C23" s="264" t="s">
        <v>201</v>
      </c>
      <c r="D23" s="270"/>
      <c r="E23" s="425"/>
      <c r="G23" s="220" t="s">
        <v>448</v>
      </c>
    </row>
    <row r="24" spans="1:7" ht="18.75" customHeight="1" thickBot="1">
      <c r="A24" s="25"/>
      <c r="B24" s="434"/>
      <c r="C24" s="265" t="s">
        <v>202</v>
      </c>
      <c r="D24" s="274"/>
      <c r="E24" s="426"/>
      <c r="G24" s="220" t="s">
        <v>449</v>
      </c>
    </row>
    <row r="25" spans="1:7" ht="18.75" customHeight="1">
      <c r="A25" s="25"/>
      <c r="B25" s="26"/>
      <c r="C25" s="26"/>
      <c r="D25" s="76"/>
      <c r="E25" s="111"/>
      <c r="G25" s="220" t="s">
        <v>450</v>
      </c>
    </row>
    <row r="26" spans="1:7" ht="18.75" customHeight="1" thickBot="1">
      <c r="A26" s="24" t="s">
        <v>59</v>
      </c>
      <c r="B26" s="26"/>
      <c r="C26" s="26"/>
      <c r="D26" s="76"/>
      <c r="E26" s="111"/>
    </row>
    <row r="27" spans="1:7" ht="25.5" customHeight="1" thickBot="1">
      <c r="B27" s="19" t="s">
        <v>57</v>
      </c>
      <c r="C27" s="18" t="s">
        <v>58</v>
      </c>
      <c r="D27" s="88"/>
      <c r="E27" s="112" t="s">
        <v>274</v>
      </c>
    </row>
    <row r="28" spans="1:7" ht="52.5" customHeight="1">
      <c r="B28" s="204" t="s">
        <v>60</v>
      </c>
      <c r="C28" s="205" t="s">
        <v>61</v>
      </c>
      <c r="D28" s="206"/>
      <c r="E28" s="207" t="s">
        <v>275</v>
      </c>
    </row>
    <row r="29" spans="1:7" ht="48" customHeight="1">
      <c r="B29" s="430" t="s">
        <v>453</v>
      </c>
      <c r="C29" s="208" t="s">
        <v>454</v>
      </c>
      <c r="D29" s="253"/>
      <c r="E29" s="209" t="s">
        <v>456</v>
      </c>
    </row>
    <row r="30" spans="1:7" ht="39.75" customHeight="1" thickBot="1">
      <c r="B30" s="431"/>
      <c r="C30" s="211" t="s">
        <v>455</v>
      </c>
      <c r="D30" s="254"/>
      <c r="E30" s="210" t="s">
        <v>457</v>
      </c>
    </row>
    <row r="34" spans="2:6" ht="18.75" customHeight="1">
      <c r="F34" s="102"/>
    </row>
    <row r="35" spans="2:6" s="26" customFormat="1" ht="18.75" customHeight="1">
      <c r="B35"/>
      <c r="C35"/>
      <c r="D35" s="77"/>
      <c r="E35" s="77"/>
    </row>
    <row r="36" spans="2:6" s="26" customFormat="1" ht="18.75" customHeight="1">
      <c r="B36"/>
      <c r="C36"/>
      <c r="D36" s="77"/>
      <c r="E36" s="77"/>
    </row>
    <row r="38" spans="2:6" ht="49.5" customHeight="1"/>
    <row r="39" spans="2:6" ht="42.75" customHeight="1"/>
    <row r="40" spans="2:6" ht="43.5" customHeight="1"/>
  </sheetData>
  <sheetProtection algorithmName="SHA-512" hashValue="OB6VU3t0xpyjht4VZky/u1WUEnLXXa3mkLIxNcRZl+AU7u7rM2cIrDQnAD80r/pr4cgfPr4cpuVTL/c8M09Tog==" saltValue="FiSpaS/t5omc7ILK/SLmkg==" spinCount="100000" sheet="1" objects="1" scenarios="1" selectLockedCells="1"/>
  <mergeCells count="9">
    <mergeCell ref="E3:E12"/>
    <mergeCell ref="E13:E18"/>
    <mergeCell ref="E21:E24"/>
    <mergeCell ref="B3:B7"/>
    <mergeCell ref="B29:B30"/>
    <mergeCell ref="B19:B24"/>
    <mergeCell ref="B8:B10"/>
    <mergeCell ref="B11:B12"/>
    <mergeCell ref="B15:B17"/>
  </mergeCells>
  <phoneticPr fontId="12"/>
  <conditionalFormatting sqref="D20">
    <cfRule type="expression" dxfId="56" priority="8">
      <formula>$D$19="県に口座登録をしている"</formula>
    </cfRule>
  </conditionalFormatting>
  <conditionalFormatting sqref="C4">
    <cfRule type="expression" dxfId="55" priority="4">
      <formula>$D$3="その他"</formula>
    </cfRule>
  </conditionalFormatting>
  <conditionalFormatting sqref="D4">
    <cfRule type="expression" dxfId="54" priority="3">
      <formula>$D$3="その他"</formula>
    </cfRule>
  </conditionalFormatting>
  <conditionalFormatting sqref="C30">
    <cfRule type="expression" dxfId="53" priority="2">
      <formula>$D$29="はい"</formula>
    </cfRule>
  </conditionalFormatting>
  <conditionalFormatting sqref="D30">
    <cfRule type="expression" dxfId="52" priority="1">
      <formula>$D$29="はい"</formula>
    </cfRule>
  </conditionalFormatting>
  <dataValidations xWindow="860" yWindow="732" count="8">
    <dataValidation type="list" allowBlank="1" showInputMessage="1" showErrorMessage="1" sqref="D19">
      <formula1>"県に口座登録をしている,県に口座登録をしていない,わからない"</formula1>
    </dataValidation>
    <dataValidation type="list" allowBlank="1" showInputMessage="1" showErrorMessage="1" sqref="D23">
      <formula1>"普通預金,当座預金"</formula1>
    </dataValidation>
    <dataValidation imeMode="halfAlpha" allowBlank="1" showInputMessage="1" showErrorMessage="1" sqref="D15 D8 D14"/>
    <dataValidation type="date" allowBlank="1" showInputMessage="1" showErrorMessage="1" error="日付が不正です。" sqref="D27">
      <formula1>45849</formula1>
      <formula2>45898</formula2>
    </dataValidation>
    <dataValidation type="list" allowBlank="1" showInputMessage="1" showErrorMessage="1" sqref="D3">
      <formula1>$G$4:$G$25</formula1>
    </dataValidation>
    <dataValidation type="list" allowBlank="1" showInputMessage="1" showErrorMessage="1" sqref="D5">
      <formula1>"社名の前,社名の後"</formula1>
    </dataValidation>
    <dataValidation type="list" allowBlank="1" showInputMessage="1" showErrorMessage="1" sqref="D29">
      <formula1>"はい,いいえ"</formula1>
    </dataValidation>
    <dataValidation type="whole" allowBlank="1" showInputMessage="1" showErrorMessage="1" sqref="D30">
      <formula1>1</formula1>
      <formula2>100</formula2>
    </dataValidation>
  </dataValidations>
  <printOptions horizontalCentered="1"/>
  <pageMargins left="0.70866141732283472" right="0.70866141732283472" top="0.74803149606299213" bottom="0.35433070866141736" header="0.31496062992125984" footer="0.31496062992125984"/>
  <pageSetup paperSize="9" scale="83" orientation="portrait" horizontalDpi="1200" verticalDpi="1200" r:id="rId1"/>
  <headerFooter>
    <oddHeader>&amp;C&amp;18基本情報入力シート</oddHeader>
  </headerFooter>
  <extLst>
    <ext xmlns:x14="http://schemas.microsoft.com/office/spreadsheetml/2009/9/main" uri="{CCE6A557-97BC-4b89-ADB6-D9C93CAAB3DF}">
      <x14:dataValidations xmlns:xm="http://schemas.microsoft.com/office/excel/2006/main" xWindow="860" yWindow="732" count="1">
        <x14:dataValidation type="list" allowBlank="1" showInputMessage="1" showErrorMessage="1">
          <x14:formula1>
            <xm:f>'（非表示シート）サービス一覧'!$A$2:$A$35</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42"/>
  <sheetViews>
    <sheetView showGridLines="0" view="pageBreakPreview" zoomScaleNormal="100" zoomScaleSheetLayoutView="100" workbookViewId="0">
      <selection activeCell="D4" sqref="D4"/>
    </sheetView>
  </sheetViews>
  <sheetFormatPr defaultRowHeight="18.75" customHeight="1"/>
  <cols>
    <col min="1" max="1" width="5.375" style="283" customWidth="1"/>
    <col min="2" max="2" width="8.25" style="287" customWidth="1"/>
    <col min="3" max="3" width="79.25" style="287" customWidth="1"/>
    <col min="4" max="4" width="11.375" style="293" customWidth="1"/>
    <col min="5" max="5" width="80.875" style="287" customWidth="1"/>
    <col min="6" max="6" width="40.5" style="287" bestFit="1" customWidth="1"/>
    <col min="7" max="16384" width="9" style="287"/>
  </cols>
  <sheetData>
    <row r="1" spans="1:6" s="283" customFormat="1" ht="18.75" customHeight="1">
      <c r="A1" s="280" t="s">
        <v>329</v>
      </c>
      <c r="B1" s="281"/>
      <c r="C1" s="281"/>
      <c r="D1" s="282"/>
    </row>
    <row r="2" spans="1:6" s="283" customFormat="1" ht="18.75" customHeight="1">
      <c r="A2" s="281"/>
      <c r="B2" s="284" t="s">
        <v>350</v>
      </c>
      <c r="C2" s="284"/>
      <c r="D2" s="282"/>
    </row>
    <row r="3" spans="1:6" s="283" customFormat="1" ht="18.75" customHeight="1" thickBot="1">
      <c r="A3" s="281"/>
      <c r="B3" s="284" t="s">
        <v>333</v>
      </c>
      <c r="C3" s="284"/>
      <c r="D3" s="282"/>
    </row>
    <row r="4" spans="1:6" ht="24" customHeight="1">
      <c r="A4" s="281"/>
      <c r="B4" s="452" t="s">
        <v>363</v>
      </c>
      <c r="C4" s="453"/>
      <c r="D4" s="276"/>
      <c r="E4" s="285" t="s">
        <v>529</v>
      </c>
      <c r="F4" s="286"/>
    </row>
    <row r="5" spans="1:6" ht="24" customHeight="1">
      <c r="A5" s="281"/>
      <c r="B5" s="456" t="s">
        <v>352</v>
      </c>
      <c r="C5" s="457"/>
      <c r="D5" s="277"/>
      <c r="E5" s="285" t="s">
        <v>544</v>
      </c>
      <c r="F5" s="286"/>
    </row>
    <row r="6" spans="1:6" ht="43.5" customHeight="1">
      <c r="A6" s="281"/>
      <c r="B6" s="458" t="s">
        <v>341</v>
      </c>
      <c r="C6" s="459"/>
      <c r="D6" s="460"/>
      <c r="E6" s="288"/>
      <c r="F6" s="286"/>
    </row>
    <row r="7" spans="1:6" ht="43.5" customHeight="1">
      <c r="A7" s="281"/>
      <c r="B7" s="461"/>
      <c r="C7" s="289" t="s">
        <v>345</v>
      </c>
      <c r="D7" s="278"/>
      <c r="E7" s="467" t="s">
        <v>530</v>
      </c>
      <c r="F7" s="286"/>
    </row>
    <row r="8" spans="1:6" ht="43.5" customHeight="1">
      <c r="A8" s="281"/>
      <c r="B8" s="461"/>
      <c r="C8" s="289" t="s">
        <v>346</v>
      </c>
      <c r="D8" s="279"/>
      <c r="E8" s="467"/>
      <c r="F8" s="286"/>
    </row>
    <row r="9" spans="1:6" ht="43.5" customHeight="1">
      <c r="A9" s="281"/>
      <c r="B9" s="461"/>
      <c r="C9" s="289" t="s">
        <v>353</v>
      </c>
      <c r="D9" s="279"/>
      <c r="E9" s="467"/>
      <c r="F9" s="286"/>
    </row>
    <row r="10" spans="1:6" ht="43.5" customHeight="1">
      <c r="A10" s="281"/>
      <c r="B10" s="461"/>
      <c r="C10" s="289" t="s">
        <v>347</v>
      </c>
      <c r="D10" s="279"/>
      <c r="E10" s="467"/>
      <c r="F10" s="286"/>
    </row>
    <row r="11" spans="1:6" ht="43.5" customHeight="1">
      <c r="A11" s="281"/>
      <c r="B11" s="461"/>
      <c r="C11" s="289" t="s">
        <v>348</v>
      </c>
      <c r="D11" s="279"/>
      <c r="E11" s="467"/>
      <c r="F11" s="286"/>
    </row>
    <row r="12" spans="1:6" ht="43.5" customHeight="1">
      <c r="A12" s="281"/>
      <c r="B12" s="462"/>
      <c r="C12" s="289" t="s">
        <v>349</v>
      </c>
      <c r="D12" s="279"/>
      <c r="E12" s="467"/>
      <c r="F12" s="286"/>
    </row>
    <row r="13" spans="1:6" ht="36.75" customHeight="1">
      <c r="B13" s="463" t="s">
        <v>451</v>
      </c>
      <c r="C13" s="464"/>
      <c r="D13" s="310"/>
      <c r="E13" s="285" t="s">
        <v>548</v>
      </c>
      <c r="F13" s="286"/>
    </row>
    <row r="14" spans="1:6" ht="24" customHeight="1">
      <c r="A14" s="281"/>
      <c r="B14" s="454" t="s">
        <v>330</v>
      </c>
      <c r="C14" s="455"/>
      <c r="D14" s="277"/>
      <c r="E14" s="285" t="s">
        <v>545</v>
      </c>
      <c r="F14" s="286"/>
    </row>
    <row r="15" spans="1:6" ht="24" customHeight="1">
      <c r="A15" s="281"/>
      <c r="B15" s="290"/>
      <c r="C15" s="291" t="s">
        <v>389</v>
      </c>
      <c r="D15" s="278"/>
      <c r="E15" s="467" t="s">
        <v>531</v>
      </c>
      <c r="F15" s="286"/>
    </row>
    <row r="16" spans="1:6" ht="24" customHeight="1">
      <c r="A16" s="281"/>
      <c r="B16" s="290"/>
      <c r="C16" s="292" t="s">
        <v>473</v>
      </c>
      <c r="D16" s="278"/>
      <c r="E16" s="467"/>
      <c r="F16" s="286"/>
    </row>
    <row r="17" spans="1:6" ht="40.5" customHeight="1">
      <c r="A17" s="281"/>
      <c r="B17" s="465" t="s">
        <v>497</v>
      </c>
      <c r="C17" s="466"/>
      <c r="D17" s="310"/>
      <c r="E17" s="285" t="s">
        <v>532</v>
      </c>
      <c r="F17" s="286"/>
    </row>
    <row r="18" spans="1:6" ht="24" customHeight="1">
      <c r="B18" s="456" t="s">
        <v>331</v>
      </c>
      <c r="C18" s="457"/>
      <c r="D18" s="277"/>
      <c r="E18" s="285" t="s">
        <v>546</v>
      </c>
      <c r="F18" s="286"/>
    </row>
    <row r="19" spans="1:6" ht="24" customHeight="1" thickBot="1">
      <c r="B19" s="468" t="s">
        <v>332</v>
      </c>
      <c r="C19" s="469"/>
      <c r="D19" s="372"/>
      <c r="E19" s="285" t="s">
        <v>547</v>
      </c>
    </row>
    <row r="20" spans="1:6" ht="18.75" customHeight="1">
      <c r="E20" s="294"/>
      <c r="F20" s="286"/>
    </row>
    <row r="21" spans="1:6" ht="18.75" customHeight="1">
      <c r="B21" s="295" t="s">
        <v>354</v>
      </c>
      <c r="E21" s="296"/>
      <c r="F21" s="286"/>
    </row>
    <row r="22" spans="1:6" ht="18.75" customHeight="1" thickBot="1">
      <c r="B22" s="295" t="s">
        <v>334</v>
      </c>
      <c r="D22" s="287"/>
      <c r="E22" s="297"/>
    </row>
    <row r="23" spans="1:6" ht="18.75" customHeight="1">
      <c r="B23" s="470" t="s">
        <v>340</v>
      </c>
      <c r="C23" s="471"/>
      <c r="D23" s="472"/>
      <c r="E23" s="298"/>
    </row>
    <row r="24" spans="1:6" ht="18.75" customHeight="1">
      <c r="B24" s="473" t="s">
        <v>361</v>
      </c>
      <c r="C24" s="474"/>
      <c r="D24" s="475"/>
      <c r="E24" s="299"/>
    </row>
    <row r="25" spans="1:6" ht="18.75" customHeight="1">
      <c r="B25" s="300"/>
      <c r="C25" s="301" t="s">
        <v>358</v>
      </c>
      <c r="D25" s="311"/>
      <c r="E25" s="449" t="s">
        <v>533</v>
      </c>
    </row>
    <row r="26" spans="1:6" ht="39" customHeight="1">
      <c r="B26" s="302"/>
      <c r="C26" s="303" t="s">
        <v>549</v>
      </c>
      <c r="D26" s="311"/>
      <c r="E26" s="449"/>
    </row>
    <row r="27" spans="1:6" ht="36.75" customHeight="1">
      <c r="B27" s="444" t="s">
        <v>355</v>
      </c>
      <c r="C27" s="445"/>
      <c r="D27" s="312"/>
      <c r="E27" s="304" t="s">
        <v>534</v>
      </c>
    </row>
    <row r="28" spans="1:6" ht="25.5" customHeight="1">
      <c r="B28" s="437" t="s">
        <v>356</v>
      </c>
      <c r="C28" s="438"/>
      <c r="D28" s="312"/>
      <c r="E28" s="304" t="s">
        <v>535</v>
      </c>
    </row>
    <row r="29" spans="1:6" ht="33.75" customHeight="1">
      <c r="B29" s="446" t="s">
        <v>335</v>
      </c>
      <c r="C29" s="447"/>
      <c r="D29" s="311"/>
      <c r="E29" s="304" t="s">
        <v>536</v>
      </c>
    </row>
    <row r="30" spans="1:6" ht="18.75" customHeight="1">
      <c r="B30" s="448" t="s">
        <v>357</v>
      </c>
      <c r="C30" s="449"/>
      <c r="D30" s="311"/>
      <c r="E30" s="304" t="s">
        <v>537</v>
      </c>
    </row>
    <row r="31" spans="1:6" ht="18.75" customHeight="1">
      <c r="B31" s="448" t="s">
        <v>336</v>
      </c>
      <c r="C31" s="449"/>
      <c r="D31" s="311"/>
      <c r="E31" s="304" t="s">
        <v>537</v>
      </c>
    </row>
    <row r="32" spans="1:6" ht="31.5" customHeight="1">
      <c r="B32" s="450" t="s">
        <v>337</v>
      </c>
      <c r="C32" s="451"/>
      <c r="D32" s="311"/>
      <c r="E32" s="304" t="s">
        <v>538</v>
      </c>
    </row>
    <row r="33" spans="2:5" ht="21" customHeight="1">
      <c r="B33" s="448" t="s">
        <v>338</v>
      </c>
      <c r="C33" s="449"/>
      <c r="D33" s="311"/>
      <c r="E33" s="304" t="s">
        <v>539</v>
      </c>
    </row>
    <row r="34" spans="2:5" ht="18.75" customHeight="1">
      <c r="B34" s="448" t="s">
        <v>339</v>
      </c>
      <c r="C34" s="449"/>
      <c r="D34" s="311"/>
      <c r="E34" s="304" t="s">
        <v>537</v>
      </c>
    </row>
    <row r="35" spans="2:5" ht="18.75" customHeight="1">
      <c r="B35" s="441" t="s">
        <v>364</v>
      </c>
      <c r="C35" s="442"/>
      <c r="D35" s="443"/>
      <c r="E35" s="305"/>
    </row>
    <row r="36" spans="2:5" ht="47.25" customHeight="1">
      <c r="B36" s="444" t="s">
        <v>359</v>
      </c>
      <c r="C36" s="445"/>
      <c r="D36" s="312"/>
      <c r="E36" s="304" t="s">
        <v>540</v>
      </c>
    </row>
    <row r="37" spans="2:5" ht="18.75" customHeight="1">
      <c r="B37" s="476" t="s">
        <v>342</v>
      </c>
      <c r="C37" s="477"/>
      <c r="D37" s="478"/>
      <c r="E37" s="305"/>
    </row>
    <row r="38" spans="2:5" ht="18.75" customHeight="1">
      <c r="B38" s="306"/>
      <c r="C38" s="307" t="s">
        <v>343</v>
      </c>
      <c r="D38" s="312"/>
      <c r="E38" s="449" t="s">
        <v>541</v>
      </c>
    </row>
    <row r="39" spans="2:5" ht="44.25" customHeight="1">
      <c r="B39" s="308"/>
      <c r="C39" s="309" t="s">
        <v>362</v>
      </c>
      <c r="D39" s="312"/>
      <c r="E39" s="449"/>
    </row>
    <row r="40" spans="2:5" ht="18.75" customHeight="1">
      <c r="B40" s="441" t="s">
        <v>351</v>
      </c>
      <c r="C40" s="442"/>
      <c r="D40" s="443"/>
      <c r="E40" s="305"/>
    </row>
    <row r="41" spans="2:5" ht="18.75" customHeight="1">
      <c r="B41" s="437" t="s">
        <v>360</v>
      </c>
      <c r="C41" s="438"/>
      <c r="D41" s="312"/>
      <c r="E41" s="304" t="s">
        <v>542</v>
      </c>
    </row>
    <row r="42" spans="2:5" ht="18.75" customHeight="1" thickBot="1">
      <c r="B42" s="439" t="s">
        <v>344</v>
      </c>
      <c r="C42" s="440"/>
      <c r="D42" s="313"/>
      <c r="E42" s="304" t="s">
        <v>543</v>
      </c>
    </row>
  </sheetData>
  <sheetProtection algorithmName="SHA-512" hashValue="RXsyV66Mb3EQZhHmMBc1TsLOoUEEJDXp3irAi56xud1tidz40wm2JjTzG3VxpkM5RQASMzCHXbMtUr5OM9rymg==" saltValue="T1hg5FPqoG6z9zpsqsTGkw==" spinCount="100000" sheet="1" objects="1" scenarios="1" selectLockedCells="1"/>
  <mergeCells count="29">
    <mergeCell ref="E7:E12"/>
    <mergeCell ref="E15:E16"/>
    <mergeCell ref="E25:E26"/>
    <mergeCell ref="E38:E39"/>
    <mergeCell ref="B19:C19"/>
    <mergeCell ref="B23:D23"/>
    <mergeCell ref="B24:D24"/>
    <mergeCell ref="B37:D37"/>
    <mergeCell ref="B4:C4"/>
    <mergeCell ref="B14:C14"/>
    <mergeCell ref="B5:C5"/>
    <mergeCell ref="B18:C18"/>
    <mergeCell ref="B6:D6"/>
    <mergeCell ref="B7:B12"/>
    <mergeCell ref="B13:C13"/>
    <mergeCell ref="B17:C17"/>
    <mergeCell ref="B41:C41"/>
    <mergeCell ref="B42:C42"/>
    <mergeCell ref="B35:D35"/>
    <mergeCell ref="B40:D40"/>
    <mergeCell ref="B27:C27"/>
    <mergeCell ref="B28:C28"/>
    <mergeCell ref="B29:C29"/>
    <mergeCell ref="B30:C30"/>
    <mergeCell ref="B31:C31"/>
    <mergeCell ref="B32:C32"/>
    <mergeCell ref="B33:C33"/>
    <mergeCell ref="B34:C34"/>
    <mergeCell ref="B36:C36"/>
  </mergeCells>
  <phoneticPr fontId="12"/>
  <conditionalFormatting sqref="B41:C42">
    <cfRule type="expression" dxfId="51" priority="28">
      <formula>$D$18="○"</formula>
    </cfRule>
  </conditionalFormatting>
  <conditionalFormatting sqref="D41:D42">
    <cfRule type="expression" dxfId="50" priority="27">
      <formula>$D$18="○"</formula>
    </cfRule>
  </conditionalFormatting>
  <conditionalFormatting sqref="B36:C36">
    <cfRule type="expression" dxfId="49" priority="26">
      <formula>OR($D$8="○",$D$9="○",$D$10="○",$D$11="○",$D$12="○")</formula>
    </cfRule>
  </conditionalFormatting>
  <conditionalFormatting sqref="D36">
    <cfRule type="expression" dxfId="48" priority="25">
      <formula>OR($D$8="○",$D$9="○",$D$10="○",$D$11="○",$D$12="○")</formula>
    </cfRule>
  </conditionalFormatting>
  <conditionalFormatting sqref="B37:D37 B38:C39">
    <cfRule type="expression" dxfId="47" priority="24">
      <formula>$D$9="○"</formula>
    </cfRule>
  </conditionalFormatting>
  <conditionalFormatting sqref="D38:D39">
    <cfRule type="expression" dxfId="46" priority="23">
      <formula>$D$9="○"</formula>
    </cfRule>
  </conditionalFormatting>
  <conditionalFormatting sqref="B15:C16">
    <cfRule type="expression" dxfId="45" priority="22">
      <formula>$D$14="○"</formula>
    </cfRule>
  </conditionalFormatting>
  <conditionalFormatting sqref="D15:D16">
    <cfRule type="expression" dxfId="44" priority="21">
      <formula>$D$14="○"</formula>
    </cfRule>
  </conditionalFormatting>
  <conditionalFormatting sqref="B6:D6 B7:C12">
    <cfRule type="expression" dxfId="43" priority="20">
      <formula>$D$5="○"</formula>
    </cfRule>
  </conditionalFormatting>
  <conditionalFormatting sqref="D7:D12">
    <cfRule type="expression" dxfId="42" priority="19">
      <formula>$D$5="○"</formula>
    </cfRule>
  </conditionalFormatting>
  <conditionalFormatting sqref="B17:C17">
    <cfRule type="expression" dxfId="41" priority="15">
      <formula>$D$14="○"</formula>
    </cfRule>
  </conditionalFormatting>
  <conditionalFormatting sqref="D17">
    <cfRule type="expression" dxfId="40" priority="14">
      <formula>$D$14="○"</formula>
    </cfRule>
  </conditionalFormatting>
  <conditionalFormatting sqref="B13:C13">
    <cfRule type="expression" dxfId="39" priority="4">
      <formula>OR($D$4="○",$D$5="○")</formula>
    </cfRule>
  </conditionalFormatting>
  <conditionalFormatting sqref="D13">
    <cfRule type="expression" dxfId="38" priority="3">
      <formula>OR($D$4="○",$D$5="○")</formula>
    </cfRule>
  </conditionalFormatting>
  <conditionalFormatting sqref="B19:C19">
    <cfRule type="expression" dxfId="37" priority="2">
      <formula>OR($D$4="○",$D$5="○",$D$14="○",$D$18="○")</formula>
    </cfRule>
  </conditionalFormatting>
  <conditionalFormatting sqref="D19">
    <cfRule type="expression" dxfId="36" priority="1">
      <formula>OR($D$4="○",$D$5="○",$D$14="○",$D$18="○")</formula>
    </cfRule>
  </conditionalFormatting>
  <dataValidations count="3">
    <dataValidation type="list" allowBlank="1" showInputMessage="1" showErrorMessage="1" sqref="D4:D5 D7:D12 D25:D34 D36 D38:D39 D41:D42 D18:D19 D14">
      <formula1>"○"</formula1>
    </dataValidation>
    <dataValidation type="whole" imeMode="halfAlpha" allowBlank="1" showInputMessage="1" showErrorMessage="1" error="数字のみ入力してください。" sqref="D13 D17">
      <formula1>1</formula1>
      <formula2>1000</formula2>
    </dataValidation>
    <dataValidation type="list" allowBlank="1" showInputMessage="1" showErrorMessage="1" sqref="D16 D15">
      <formula1>"はい,いいえ"</formula1>
    </dataValidation>
  </dataValidations>
  <printOptions horizontalCentered="1"/>
  <pageMargins left="0.70866141732283472" right="0.70866141732283472" top="0.74803149606299213" bottom="0.35433070866141736" header="0.31496062992125984" footer="0.31496062992125984"/>
  <pageSetup paperSize="9" scale="7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3" id="{A98DD3CD-AEE6-4707-8F74-13D7ED968998}">
            <xm:f>A_基本情報入力シート!$I$4="○"</xm:f>
            <x14:dxf>
              <fill>
                <patternFill patternType="none">
                  <bgColor auto="1"/>
                </patternFill>
              </fill>
            </x14:dxf>
          </x14:cfRule>
          <xm:sqref>B28:C28</xm:sqref>
        </x14:conditionalFormatting>
        <x14:conditionalFormatting xmlns:xm="http://schemas.microsoft.com/office/excel/2006/main">
          <x14:cfRule type="expression" priority="12" id="{EE16A53A-C48F-4F50-B83F-99E6E2315A66}">
            <xm:f>A_基本情報入力シート!$I$4="○"</xm:f>
            <x14:dxf>
              <fill>
                <patternFill>
                  <bgColor rgb="FFFFFF99"/>
                </patternFill>
              </fill>
            </x14:dxf>
          </x14:cfRule>
          <xm:sqref>D28</xm:sqref>
        </x14:conditionalFormatting>
        <x14:conditionalFormatting xmlns:xm="http://schemas.microsoft.com/office/excel/2006/main">
          <x14:cfRule type="expression" priority="9" id="{5267CC99-27B8-4154-BAF5-DDCC7EE472A9}">
            <xm:f>A_基本情報入力シート!$I$5="○"</xm:f>
            <x14:dxf>
              <fill>
                <patternFill patternType="none">
                  <bgColor auto="1"/>
                </patternFill>
              </fill>
            </x14:dxf>
          </x14:cfRule>
          <xm:sqref>B27:C27</xm:sqref>
        </x14:conditionalFormatting>
        <x14:conditionalFormatting xmlns:xm="http://schemas.microsoft.com/office/excel/2006/main">
          <x14:cfRule type="expression" priority="8" id="{A3A644C7-686A-4D4D-9ECC-99A22A77EF98}">
            <xm:f>A_基本情報入力シート!$I$5="○"</xm:f>
            <x14:dxf>
              <fill>
                <patternFill>
                  <bgColor rgb="FFFFFF99"/>
                </patternFill>
              </fill>
            </x14:dxf>
          </x14:cfRule>
          <xm:sqref>D27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5"/>
  <sheetViews>
    <sheetView view="pageBreakPreview" zoomScale="115" zoomScaleNormal="100" zoomScaleSheetLayoutView="115" workbookViewId="0">
      <selection activeCell="B10" sqref="B10"/>
    </sheetView>
  </sheetViews>
  <sheetFormatPr defaultRowHeight="27" customHeight="1"/>
  <cols>
    <col min="1" max="1" width="4.625" style="29" customWidth="1"/>
    <col min="2" max="6" width="9" style="20"/>
    <col min="7" max="7" width="9" style="20" customWidth="1"/>
    <col min="8" max="15" width="3.375" style="20" customWidth="1"/>
    <col min="16" max="16" width="4.625" style="29" customWidth="1"/>
    <col min="17" max="16384" width="9" style="20"/>
  </cols>
  <sheetData>
    <row r="1" spans="1:18" s="29" customFormat="1" ht="17.25">
      <c r="A1" s="28" t="s">
        <v>95</v>
      </c>
      <c r="N1" s="479"/>
      <c r="O1" s="480"/>
      <c r="P1" s="481"/>
    </row>
    <row r="2" spans="1:18" s="29" customFormat="1" ht="13.5">
      <c r="N2" s="482"/>
      <c r="O2" s="483"/>
      <c r="P2" s="484"/>
    </row>
    <row r="3" spans="1:18" s="29" customFormat="1" ht="22.5" customHeight="1">
      <c r="A3" s="488" t="s">
        <v>372</v>
      </c>
      <c r="B3" s="488"/>
      <c r="C3" s="488"/>
      <c r="D3" s="488"/>
      <c r="E3" s="488"/>
      <c r="F3" s="488"/>
      <c r="G3" s="488"/>
      <c r="H3" s="488"/>
      <c r="I3" s="488"/>
      <c r="J3" s="488"/>
      <c r="K3" s="488"/>
      <c r="L3" s="488"/>
      <c r="M3" s="488"/>
      <c r="N3" s="488"/>
      <c r="O3" s="488"/>
      <c r="P3" s="488"/>
    </row>
    <row r="4" spans="1:18" s="29" customFormat="1" ht="13.5"/>
    <row r="5" spans="1:18" ht="22.5" customHeight="1">
      <c r="B5" s="232" t="s">
        <v>498</v>
      </c>
      <c r="C5" s="495" t="str">
        <f>A_基本情報入力シート!D7</f>
        <v xml:space="preserve"> 0</v>
      </c>
      <c r="D5" s="495"/>
      <c r="E5" s="495"/>
      <c r="F5" s="495"/>
      <c r="G5" s="489" t="s">
        <v>65</v>
      </c>
      <c r="H5" s="489"/>
      <c r="I5" s="490">
        <f>A_基本情報入力シート!D14</f>
        <v>0</v>
      </c>
      <c r="J5" s="490"/>
      <c r="K5" s="490"/>
      <c r="L5" s="490"/>
      <c r="M5" s="490"/>
      <c r="N5" s="490"/>
      <c r="O5" s="490"/>
    </row>
    <row r="6" spans="1:18" s="21" customFormat="1" ht="22.5" customHeight="1">
      <c r="A6" s="29"/>
      <c r="B6" s="233" t="s">
        <v>499</v>
      </c>
      <c r="C6" s="495">
        <f>A_基本情報入力シート!D13</f>
        <v>0</v>
      </c>
      <c r="D6" s="495"/>
      <c r="E6" s="495"/>
      <c r="F6" s="495"/>
      <c r="G6" s="499" t="s">
        <v>500</v>
      </c>
      <c r="H6" s="500"/>
      <c r="I6" s="496">
        <f>A_基本情報入力シート!D18</f>
        <v>0</v>
      </c>
      <c r="J6" s="497"/>
      <c r="K6" s="497"/>
      <c r="L6" s="497"/>
      <c r="M6" s="497"/>
      <c r="N6" s="497"/>
      <c r="O6" s="498"/>
      <c r="P6" s="29"/>
    </row>
    <row r="7" spans="1:18" s="29" customFormat="1" ht="13.5">
      <c r="A7" s="113"/>
      <c r="B7" s="113"/>
      <c r="C7" s="113"/>
      <c r="D7" s="113"/>
      <c r="E7" s="113"/>
      <c r="F7" s="113"/>
      <c r="G7" s="113"/>
      <c r="H7" s="113"/>
      <c r="I7" s="113"/>
      <c r="J7" s="113"/>
      <c r="K7" s="113"/>
      <c r="L7" s="113"/>
      <c r="M7" s="113"/>
      <c r="N7" s="113"/>
      <c r="O7" s="113"/>
      <c r="P7" s="113"/>
    </row>
    <row r="8" spans="1:18" s="29" customFormat="1" ht="15" customHeight="1">
      <c r="A8" s="113"/>
      <c r="B8" s="114" t="s">
        <v>470</v>
      </c>
      <c r="C8" s="113"/>
      <c r="D8" s="113"/>
      <c r="E8" s="113"/>
      <c r="F8" s="113"/>
      <c r="G8" s="113"/>
      <c r="H8" s="113"/>
      <c r="I8" s="113"/>
      <c r="J8" s="113"/>
      <c r="K8" s="113"/>
      <c r="L8" s="113"/>
      <c r="M8" s="113"/>
      <c r="N8" s="113"/>
      <c r="O8" s="113"/>
      <c r="P8" s="113"/>
    </row>
    <row r="9" spans="1:18" ht="22.5" customHeight="1">
      <c r="A9" s="113"/>
      <c r="B9" s="115" t="s">
        <v>96</v>
      </c>
      <c r="C9" s="494" t="s">
        <v>97</v>
      </c>
      <c r="D9" s="494"/>
      <c r="E9" s="494"/>
      <c r="F9" s="494"/>
      <c r="G9" s="494"/>
      <c r="H9" s="494"/>
      <c r="I9" s="494"/>
      <c r="J9" s="494"/>
      <c r="K9" s="494"/>
      <c r="L9" s="494"/>
      <c r="M9" s="494"/>
      <c r="N9" s="494"/>
      <c r="O9" s="494"/>
      <c r="P9" s="113"/>
    </row>
    <row r="10" spans="1:18" s="21" customFormat="1" ht="22.5" customHeight="1">
      <c r="A10" s="113"/>
      <c r="B10" s="314"/>
      <c r="C10" s="485" t="s">
        <v>279</v>
      </c>
      <c r="D10" s="486"/>
      <c r="E10" s="486"/>
      <c r="F10" s="486"/>
      <c r="G10" s="486"/>
      <c r="H10" s="486"/>
      <c r="I10" s="486"/>
      <c r="J10" s="486"/>
      <c r="K10" s="486"/>
      <c r="L10" s="486"/>
      <c r="M10" s="486"/>
      <c r="N10" s="486"/>
      <c r="O10" s="487"/>
      <c r="P10" s="113"/>
      <c r="R10" s="410"/>
    </row>
    <row r="11" spans="1:18" s="21" customFormat="1" ht="22.5" customHeight="1">
      <c r="A11" s="113"/>
      <c r="B11" s="315"/>
      <c r="C11" s="491" t="s">
        <v>365</v>
      </c>
      <c r="D11" s="492"/>
      <c r="E11" s="492"/>
      <c r="F11" s="492"/>
      <c r="G11" s="492"/>
      <c r="H11" s="492"/>
      <c r="I11" s="492"/>
      <c r="J11" s="492"/>
      <c r="K11" s="492"/>
      <c r="L11" s="492"/>
      <c r="M11" s="492"/>
      <c r="N11" s="492"/>
      <c r="O11" s="493"/>
      <c r="P11" s="113"/>
      <c r="R11" s="410"/>
    </row>
    <row r="12" spans="1:18" ht="22.5" customHeight="1">
      <c r="A12" s="113"/>
      <c r="B12" s="314"/>
      <c r="C12" s="485" t="s">
        <v>370</v>
      </c>
      <c r="D12" s="486"/>
      <c r="E12" s="486"/>
      <c r="F12" s="486"/>
      <c r="G12" s="486"/>
      <c r="H12" s="486"/>
      <c r="I12" s="486"/>
      <c r="J12" s="486"/>
      <c r="K12" s="486"/>
      <c r="L12" s="486"/>
      <c r="M12" s="486"/>
      <c r="N12" s="486"/>
      <c r="O12" s="487"/>
      <c r="P12" s="113"/>
      <c r="R12" s="410"/>
    </row>
    <row r="13" spans="1:18" ht="22.5" customHeight="1">
      <c r="A13" s="113"/>
      <c r="B13" s="314"/>
      <c r="C13" s="501" t="s">
        <v>371</v>
      </c>
      <c r="D13" s="486"/>
      <c r="E13" s="486"/>
      <c r="F13" s="486"/>
      <c r="G13" s="486"/>
      <c r="H13" s="486"/>
      <c r="I13" s="486"/>
      <c r="J13" s="486"/>
      <c r="K13" s="486"/>
      <c r="L13" s="486"/>
      <c r="M13" s="486"/>
      <c r="N13" s="486"/>
      <c r="O13" s="487"/>
      <c r="P13" s="113"/>
      <c r="R13" s="410"/>
    </row>
    <row r="14" spans="1:18" s="21" customFormat="1" ht="22.5" customHeight="1">
      <c r="A14" s="113"/>
      <c r="B14" s="316"/>
      <c r="C14" s="165"/>
      <c r="D14" s="508" t="s">
        <v>465</v>
      </c>
      <c r="E14" s="509"/>
      <c r="F14" s="509"/>
      <c r="G14" s="509"/>
      <c r="H14" s="509"/>
      <c r="I14" s="509"/>
      <c r="J14" s="509"/>
      <c r="K14" s="509"/>
      <c r="L14" s="509"/>
      <c r="M14" s="509"/>
      <c r="N14" s="509"/>
      <c r="O14" s="510"/>
      <c r="P14" s="113"/>
      <c r="R14" s="410"/>
    </row>
    <row r="15" spans="1:18" s="21" customFormat="1" ht="22.5" customHeight="1">
      <c r="A15" s="113"/>
      <c r="B15" s="316"/>
      <c r="C15" s="165"/>
      <c r="D15" s="508" t="s">
        <v>466</v>
      </c>
      <c r="E15" s="509"/>
      <c r="F15" s="509"/>
      <c r="G15" s="509"/>
      <c r="H15" s="509"/>
      <c r="I15" s="509"/>
      <c r="J15" s="509"/>
      <c r="K15" s="509"/>
      <c r="L15" s="509"/>
      <c r="M15" s="509"/>
      <c r="N15" s="509"/>
      <c r="O15" s="510"/>
      <c r="P15" s="113"/>
      <c r="R15" s="410"/>
    </row>
    <row r="16" spans="1:18" s="21" customFormat="1" ht="22.5" customHeight="1">
      <c r="A16" s="113"/>
      <c r="B16" s="316"/>
      <c r="C16" s="165"/>
      <c r="D16" s="508" t="s">
        <v>467</v>
      </c>
      <c r="E16" s="509"/>
      <c r="F16" s="509"/>
      <c r="G16" s="509"/>
      <c r="H16" s="509"/>
      <c r="I16" s="509"/>
      <c r="J16" s="509"/>
      <c r="K16" s="509"/>
      <c r="L16" s="509"/>
      <c r="M16" s="509"/>
      <c r="N16" s="509"/>
      <c r="O16" s="510"/>
      <c r="P16" s="113"/>
      <c r="R16" s="410"/>
    </row>
    <row r="17" spans="1:18" s="21" customFormat="1" ht="22.5" customHeight="1">
      <c r="A17" s="113"/>
      <c r="B17" s="316"/>
      <c r="C17" s="166"/>
      <c r="D17" s="508" t="s">
        <v>468</v>
      </c>
      <c r="E17" s="509"/>
      <c r="F17" s="509"/>
      <c r="G17" s="509"/>
      <c r="H17" s="509"/>
      <c r="I17" s="509"/>
      <c r="J17" s="509"/>
      <c r="K17" s="509"/>
      <c r="L17" s="509"/>
      <c r="M17" s="509"/>
      <c r="N17" s="509"/>
      <c r="O17" s="510"/>
      <c r="P17" s="113"/>
      <c r="R17" s="410"/>
    </row>
    <row r="18" spans="1:18" ht="22.5" customHeight="1">
      <c r="A18" s="113"/>
      <c r="B18" s="314"/>
      <c r="C18" s="485" t="s">
        <v>123</v>
      </c>
      <c r="D18" s="486"/>
      <c r="E18" s="486"/>
      <c r="F18" s="486"/>
      <c r="G18" s="486"/>
      <c r="H18" s="486"/>
      <c r="I18" s="486"/>
      <c r="J18" s="486"/>
      <c r="K18" s="486"/>
      <c r="L18" s="486"/>
      <c r="M18" s="486"/>
      <c r="N18" s="486"/>
      <c r="O18" s="487"/>
      <c r="P18" s="113"/>
      <c r="R18" s="410"/>
    </row>
    <row r="19" spans="1:18" ht="22.5" customHeight="1">
      <c r="A19" s="113"/>
      <c r="B19" s="314"/>
      <c r="C19" s="485" t="s">
        <v>239</v>
      </c>
      <c r="D19" s="486"/>
      <c r="E19" s="486"/>
      <c r="F19" s="486"/>
      <c r="G19" s="486"/>
      <c r="H19" s="486"/>
      <c r="I19" s="486"/>
      <c r="J19" s="486"/>
      <c r="K19" s="486"/>
      <c r="L19" s="486"/>
      <c r="M19" s="486"/>
      <c r="N19" s="486"/>
      <c r="O19" s="487"/>
      <c r="P19" s="113"/>
      <c r="R19" s="410"/>
    </row>
    <row r="20" spans="1:18" ht="22.5" customHeight="1">
      <c r="A20" s="113"/>
      <c r="B20" s="314"/>
      <c r="C20" s="485" t="s">
        <v>482</v>
      </c>
      <c r="D20" s="486"/>
      <c r="E20" s="486"/>
      <c r="F20" s="486"/>
      <c r="G20" s="486"/>
      <c r="H20" s="486"/>
      <c r="I20" s="486"/>
      <c r="J20" s="486"/>
      <c r="K20" s="486"/>
      <c r="L20" s="486"/>
      <c r="M20" s="486"/>
      <c r="N20" s="486"/>
      <c r="O20" s="487"/>
      <c r="P20" s="113"/>
      <c r="R20" s="410"/>
    </row>
    <row r="21" spans="1:18" s="21" customFormat="1" ht="22.5" customHeight="1">
      <c r="A21" s="113"/>
      <c r="B21" s="316"/>
      <c r="C21" s="502" t="s">
        <v>483</v>
      </c>
      <c r="D21" s="503"/>
      <c r="E21" s="503"/>
      <c r="F21" s="503"/>
      <c r="G21" s="503"/>
      <c r="H21" s="503"/>
      <c r="I21" s="503"/>
      <c r="J21" s="503"/>
      <c r="K21" s="503"/>
      <c r="L21" s="503"/>
      <c r="M21" s="503"/>
      <c r="N21" s="503"/>
      <c r="O21" s="504"/>
      <c r="P21" s="113"/>
      <c r="R21" s="410"/>
    </row>
    <row r="22" spans="1:18" s="21" customFormat="1" ht="22.5" customHeight="1">
      <c r="A22" s="113"/>
      <c r="B22" s="373"/>
      <c r="C22" s="511" t="s">
        <v>555</v>
      </c>
      <c r="D22" s="512"/>
      <c r="E22" s="512"/>
      <c r="F22" s="512"/>
      <c r="G22" s="512"/>
      <c r="H22" s="512"/>
      <c r="I22" s="512"/>
      <c r="J22" s="512"/>
      <c r="K22" s="512"/>
      <c r="L22" s="512"/>
      <c r="M22" s="512"/>
      <c r="N22" s="512"/>
      <c r="O22" s="447"/>
      <c r="P22" s="113"/>
      <c r="R22" s="410"/>
    </row>
    <row r="23" spans="1:18" ht="33.75" customHeight="1">
      <c r="A23" s="113"/>
      <c r="B23" s="314"/>
      <c r="C23" s="520" t="s">
        <v>271</v>
      </c>
      <c r="D23" s="521"/>
      <c r="E23" s="521"/>
      <c r="F23" s="521"/>
      <c r="G23" s="521"/>
      <c r="H23" s="521"/>
      <c r="I23" s="521"/>
      <c r="J23" s="521"/>
      <c r="K23" s="521"/>
      <c r="L23" s="521"/>
      <c r="M23" s="521"/>
      <c r="N23" s="521"/>
      <c r="O23" s="522"/>
      <c r="P23" s="113"/>
      <c r="R23" s="410"/>
    </row>
    <row r="24" spans="1:18" s="21" customFormat="1" ht="22.5" customHeight="1">
      <c r="A24" s="113"/>
      <c r="B24" s="315"/>
      <c r="C24" s="505" t="s">
        <v>261</v>
      </c>
      <c r="D24" s="506"/>
      <c r="E24" s="506"/>
      <c r="F24" s="506"/>
      <c r="G24" s="506"/>
      <c r="H24" s="506"/>
      <c r="I24" s="506"/>
      <c r="J24" s="506"/>
      <c r="K24" s="506"/>
      <c r="L24" s="506"/>
      <c r="M24" s="506"/>
      <c r="N24" s="506"/>
      <c r="O24" s="507"/>
      <c r="P24" s="113"/>
      <c r="R24" s="410"/>
    </row>
    <row r="25" spans="1:18" ht="22.5" customHeight="1">
      <c r="A25" s="113"/>
      <c r="B25" s="317"/>
      <c r="C25" s="515" t="s">
        <v>488</v>
      </c>
      <c r="D25" s="516"/>
      <c r="E25" s="516"/>
      <c r="F25" s="516"/>
      <c r="G25" s="516"/>
      <c r="H25" s="516"/>
      <c r="I25" s="516"/>
      <c r="J25" s="516"/>
      <c r="K25" s="516"/>
      <c r="L25" s="516"/>
      <c r="M25" s="516"/>
      <c r="N25" s="516"/>
      <c r="O25" s="516"/>
      <c r="P25" s="113"/>
      <c r="R25" s="409"/>
    </row>
    <row r="26" spans="1:18" s="21" customFormat="1" ht="22.5" customHeight="1">
      <c r="A26" s="113"/>
      <c r="B26" s="318"/>
      <c r="C26" s="517" t="s">
        <v>485</v>
      </c>
      <c r="D26" s="518"/>
      <c r="E26" s="518"/>
      <c r="F26" s="518"/>
      <c r="G26" s="518"/>
      <c r="H26" s="518"/>
      <c r="I26" s="518"/>
      <c r="J26" s="518"/>
      <c r="K26" s="518"/>
      <c r="L26" s="518"/>
      <c r="M26" s="518"/>
      <c r="N26" s="518"/>
      <c r="O26" s="519"/>
      <c r="P26" s="113"/>
      <c r="R26" s="409"/>
    </row>
    <row r="27" spans="1:18" s="21" customFormat="1" ht="22.5" customHeight="1">
      <c r="A27" s="113"/>
      <c r="B27" s="317"/>
      <c r="C27" s="515" t="s">
        <v>469</v>
      </c>
      <c r="D27" s="516"/>
      <c r="E27" s="516"/>
      <c r="F27" s="516"/>
      <c r="G27" s="516"/>
      <c r="H27" s="516"/>
      <c r="I27" s="516"/>
      <c r="J27" s="516"/>
      <c r="K27" s="516"/>
      <c r="L27" s="516"/>
      <c r="M27" s="516"/>
      <c r="N27" s="516"/>
      <c r="O27" s="516"/>
      <c r="P27" s="113"/>
      <c r="R27" s="409"/>
    </row>
    <row r="28" spans="1:18" s="29" customFormat="1" ht="15" customHeight="1">
      <c r="A28" s="113"/>
      <c r="B28" s="116" t="s">
        <v>98</v>
      </c>
      <c r="C28" s="113"/>
      <c r="D28" s="113"/>
      <c r="E28" s="113"/>
      <c r="F28" s="113"/>
      <c r="G28" s="113"/>
      <c r="H28" s="113"/>
      <c r="I28" s="113"/>
      <c r="J28" s="113"/>
      <c r="K28" s="113"/>
      <c r="L28" s="113"/>
      <c r="M28" s="113"/>
      <c r="N28" s="113"/>
      <c r="O28" s="113"/>
      <c r="P28" s="113"/>
    </row>
    <row r="29" spans="1:18" s="29" customFormat="1" ht="22.5" customHeight="1">
      <c r="A29" s="113"/>
      <c r="B29" s="117" t="s">
        <v>99</v>
      </c>
      <c r="C29" s="514" t="s">
        <v>390</v>
      </c>
      <c r="D29" s="514"/>
      <c r="E29" s="514"/>
      <c r="F29" s="514"/>
      <c r="G29" s="514"/>
      <c r="H29" s="514"/>
      <c r="I29" s="514"/>
      <c r="J29" s="514"/>
      <c r="K29" s="514"/>
      <c r="L29" s="514"/>
      <c r="M29" s="514"/>
      <c r="N29" s="514"/>
      <c r="O29" s="514"/>
      <c r="P29" s="514"/>
    </row>
    <row r="30" spans="1:18" s="29" customFormat="1" ht="15" customHeight="1">
      <c r="A30" s="113"/>
      <c r="B30" s="113" t="s">
        <v>100</v>
      </c>
      <c r="C30" s="113"/>
      <c r="D30" s="113"/>
      <c r="E30" s="113"/>
      <c r="F30" s="113"/>
      <c r="G30" s="113"/>
      <c r="H30" s="113"/>
      <c r="I30" s="113"/>
      <c r="J30" s="113"/>
      <c r="K30" s="113"/>
      <c r="L30" s="113"/>
      <c r="M30" s="113"/>
      <c r="N30" s="113"/>
      <c r="O30" s="113"/>
      <c r="P30" s="113"/>
    </row>
    <row r="31" spans="1:18" s="29" customFormat="1" ht="30" customHeight="1">
      <c r="A31" s="113"/>
      <c r="B31" s="118" t="s">
        <v>124</v>
      </c>
      <c r="C31" s="513" t="s">
        <v>102</v>
      </c>
      <c r="D31" s="513"/>
      <c r="E31" s="513"/>
      <c r="F31" s="513"/>
      <c r="G31" s="513"/>
      <c r="H31" s="513"/>
      <c r="I31" s="513"/>
      <c r="J31" s="513"/>
      <c r="K31" s="513"/>
      <c r="L31" s="513"/>
      <c r="M31" s="513"/>
      <c r="N31" s="513"/>
      <c r="O31" s="513"/>
      <c r="P31" s="513"/>
      <c r="R31" s="30"/>
    </row>
    <row r="32" spans="1:18" s="29" customFormat="1" ht="45" customHeight="1">
      <c r="A32" s="113"/>
      <c r="B32" s="118" t="s">
        <v>125</v>
      </c>
      <c r="C32" s="513" t="s">
        <v>486</v>
      </c>
      <c r="D32" s="513"/>
      <c r="E32" s="513"/>
      <c r="F32" s="513"/>
      <c r="G32" s="513"/>
      <c r="H32" s="513"/>
      <c r="I32" s="513"/>
      <c r="J32" s="513"/>
      <c r="K32" s="513"/>
      <c r="L32" s="513"/>
      <c r="M32" s="513"/>
      <c r="N32" s="513"/>
      <c r="O32" s="513"/>
      <c r="P32" s="513"/>
      <c r="R32" s="30"/>
    </row>
    <row r="33" spans="1:18" s="29" customFormat="1" ht="60" customHeight="1">
      <c r="A33" s="113"/>
      <c r="B33" s="118" t="s">
        <v>125</v>
      </c>
      <c r="C33" s="513" t="s">
        <v>487</v>
      </c>
      <c r="D33" s="513"/>
      <c r="E33" s="513"/>
      <c r="F33" s="513"/>
      <c r="G33" s="513"/>
      <c r="H33" s="513"/>
      <c r="I33" s="513"/>
      <c r="J33" s="513"/>
      <c r="K33" s="513"/>
      <c r="L33" s="513"/>
      <c r="M33" s="513"/>
      <c r="N33" s="513"/>
      <c r="O33" s="513"/>
      <c r="P33" s="513"/>
      <c r="R33" s="30"/>
    </row>
    <row r="34" spans="1:18" s="29" customFormat="1" ht="30" customHeight="1">
      <c r="A34" s="113"/>
      <c r="B34" s="118" t="s">
        <v>101</v>
      </c>
      <c r="C34" s="513" t="s">
        <v>103</v>
      </c>
      <c r="D34" s="513"/>
      <c r="E34" s="513"/>
      <c r="F34" s="513"/>
      <c r="G34" s="513"/>
      <c r="H34" s="513"/>
      <c r="I34" s="513"/>
      <c r="J34" s="513"/>
      <c r="K34" s="513"/>
      <c r="L34" s="513"/>
      <c r="M34" s="513"/>
      <c r="N34" s="513"/>
      <c r="O34" s="513"/>
      <c r="P34" s="513"/>
      <c r="R34" s="30"/>
    </row>
    <row r="35" spans="1:18" s="29" customFormat="1" ht="27" customHeight="1">
      <c r="A35" s="113"/>
      <c r="B35" s="113"/>
      <c r="C35" s="113"/>
      <c r="D35" s="113"/>
      <c r="E35" s="113"/>
      <c r="F35" s="113"/>
      <c r="G35" s="113"/>
      <c r="H35" s="113"/>
      <c r="I35" s="113"/>
      <c r="J35" s="113"/>
      <c r="K35" s="113"/>
      <c r="L35" s="113"/>
      <c r="M35" s="113"/>
      <c r="N35" s="113"/>
      <c r="O35" s="113"/>
      <c r="P35" s="113"/>
    </row>
  </sheetData>
  <sheetProtection algorithmName="SHA-512" hashValue="QIMbd25z1Wq2Eb2SVE9PbWLPzqujAsFs7Pr9nBcOPGTR3QiJGqpSO0RvF0mdmSexBpN+yvBAiUUwbKD4YcKdGg==" saltValue="amMapld9eql0ZVwZWXX9Lg==" spinCount="100000" sheet="1" objects="1" scenarios="1" selectLockedCells="1"/>
  <mergeCells count="32">
    <mergeCell ref="C27:O27"/>
    <mergeCell ref="C26:O26"/>
    <mergeCell ref="C25:O25"/>
    <mergeCell ref="C18:O18"/>
    <mergeCell ref="C19:O19"/>
    <mergeCell ref="C20:O20"/>
    <mergeCell ref="C23:O23"/>
    <mergeCell ref="C34:P34"/>
    <mergeCell ref="C33:P33"/>
    <mergeCell ref="C32:P32"/>
    <mergeCell ref="C31:P31"/>
    <mergeCell ref="C29:P29"/>
    <mergeCell ref="C13:O13"/>
    <mergeCell ref="C21:O21"/>
    <mergeCell ref="C24:O24"/>
    <mergeCell ref="C10:O10"/>
    <mergeCell ref="D14:O14"/>
    <mergeCell ref="D16:O16"/>
    <mergeCell ref="D17:O17"/>
    <mergeCell ref="D15:O15"/>
    <mergeCell ref="C22:O22"/>
    <mergeCell ref="N1:P2"/>
    <mergeCell ref="C12:O12"/>
    <mergeCell ref="A3:P3"/>
    <mergeCell ref="G5:H5"/>
    <mergeCell ref="I5:O5"/>
    <mergeCell ref="C11:O11"/>
    <mergeCell ref="C9:O9"/>
    <mergeCell ref="C5:F5"/>
    <mergeCell ref="C6:F6"/>
    <mergeCell ref="I6:O6"/>
    <mergeCell ref="G6:H6"/>
  </mergeCells>
  <phoneticPr fontId="12"/>
  <dataValidations count="1">
    <dataValidation type="list" allowBlank="1" showInputMessage="1" showErrorMessage="1" sqref="B25:B27 B10:B24">
      <formula1>"○"</formula1>
    </dataValidation>
  </dataValidations>
  <printOptions horizontalCentered="1"/>
  <pageMargins left="0.70866141732283472" right="0.70866141732283472" top="0.35433070866141736" bottom="0.35433070866141736" header="0.31496062992125984" footer="0.31496062992125984"/>
  <pageSetup paperSize="9" scale="98"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6" id="{23FD3D59-AD73-40CB-8BC4-3416DCC2EB45}">
            <xm:f>OR(B_補助要件適合確認シート!$D$4="○",B_補助要件適合確認シート!$D$5="○")</xm:f>
            <x14:dxf>
              <fill>
                <patternFill>
                  <bgColor rgb="FFFFFF99"/>
                </patternFill>
              </fill>
            </x14:dxf>
          </x14:cfRule>
          <xm:sqref>B14</xm:sqref>
        </x14:conditionalFormatting>
        <x14:conditionalFormatting xmlns:xm="http://schemas.microsoft.com/office/excel/2006/main">
          <x14:cfRule type="expression" priority="15" id="{6DCBAFE0-A28F-4133-B1CA-AAFD63247062}">
            <xm:f>OR(B_補助要件適合確認シート!$D$4="○",B_補助要件適合確認シート!$D$5="○")</xm:f>
            <x14:dxf>
              <fill>
                <patternFill patternType="none">
                  <bgColor auto="1"/>
                </patternFill>
              </fill>
            </x14:dxf>
          </x14:cfRule>
          <xm:sqref>D14:O14</xm:sqref>
        </x14:conditionalFormatting>
        <x14:conditionalFormatting xmlns:xm="http://schemas.microsoft.com/office/excel/2006/main">
          <x14:cfRule type="expression" priority="14" id="{4DD1C5D7-3F16-4457-B3D4-8238A9F9F8D9}">
            <xm:f>B_補助要件適合確認シート!$D$14="○"</xm:f>
            <x14:dxf>
              <fill>
                <patternFill>
                  <bgColor rgb="FFFFFF99"/>
                </patternFill>
              </fill>
            </x14:dxf>
          </x14:cfRule>
          <xm:sqref>B15</xm:sqref>
        </x14:conditionalFormatting>
        <x14:conditionalFormatting xmlns:xm="http://schemas.microsoft.com/office/excel/2006/main">
          <x14:cfRule type="expression" priority="13" id="{23D3BA2E-A562-4FD1-AD7A-3EDC39DA6E74}">
            <xm:f>B_補助要件適合確認シート!$D$14="○"</xm:f>
            <x14:dxf>
              <fill>
                <patternFill patternType="none">
                  <bgColor auto="1"/>
                </patternFill>
              </fill>
            </x14:dxf>
          </x14:cfRule>
          <xm:sqref>D15:O15</xm:sqref>
        </x14:conditionalFormatting>
        <x14:conditionalFormatting xmlns:xm="http://schemas.microsoft.com/office/excel/2006/main">
          <x14:cfRule type="expression" priority="12" id="{9EEAFD9C-E9C3-46B8-B670-6A3006C27378}">
            <xm:f>B_補助要件適合確認シート!$D$18="○"</xm:f>
            <x14:dxf>
              <fill>
                <patternFill>
                  <bgColor rgb="FFFFFF99"/>
                </patternFill>
              </fill>
            </x14:dxf>
          </x14:cfRule>
          <xm:sqref>B16</xm:sqref>
        </x14:conditionalFormatting>
        <x14:conditionalFormatting xmlns:xm="http://schemas.microsoft.com/office/excel/2006/main">
          <x14:cfRule type="expression" priority="11" id="{BE0CF09F-EC5C-4B18-BEB8-323D938FA827}">
            <xm:f>B_補助要件適合確認シート!$D$18="○"</xm:f>
            <x14:dxf>
              <fill>
                <patternFill patternType="none">
                  <bgColor auto="1"/>
                </patternFill>
              </fill>
            </x14:dxf>
          </x14:cfRule>
          <xm:sqref>D16:O16</xm:sqref>
        </x14:conditionalFormatting>
        <x14:conditionalFormatting xmlns:xm="http://schemas.microsoft.com/office/excel/2006/main">
          <x14:cfRule type="expression" priority="10" id="{0846EEE2-DCB6-4C8B-83A1-17EDEDA51F1A}">
            <xm:f>B_補助要件適合確認シート!$D$19="○"</xm:f>
            <x14:dxf>
              <fill>
                <patternFill>
                  <bgColor rgb="FFFFFF99"/>
                </patternFill>
              </fill>
            </x14:dxf>
          </x14:cfRule>
          <xm:sqref>B17</xm:sqref>
        </x14:conditionalFormatting>
        <x14:conditionalFormatting xmlns:xm="http://schemas.microsoft.com/office/excel/2006/main">
          <x14:cfRule type="expression" priority="9" id="{F22BC304-1711-429C-853A-571F9EDE8966}">
            <xm:f>B_補助要件適合確認シート!$D$19="○"</xm:f>
            <x14:dxf>
              <fill>
                <patternFill patternType="none">
                  <bgColor auto="1"/>
                </patternFill>
              </fill>
            </x14:dxf>
          </x14:cfRule>
          <xm:sqref>D17:O17</xm:sqref>
        </x14:conditionalFormatting>
        <x14:conditionalFormatting xmlns:xm="http://schemas.microsoft.com/office/excel/2006/main">
          <x14:cfRule type="expression" priority="8" id="{09F44489-221C-4BF2-B50F-9AA28B90D4C9}">
            <xm:f>B_補助要件適合確認シート!$D$9="○"</xm:f>
            <x14:dxf>
              <fill>
                <patternFill>
                  <bgColor rgb="FFFFFF99"/>
                </patternFill>
              </fill>
            </x14:dxf>
          </x14:cfRule>
          <xm:sqref>B21</xm:sqref>
        </x14:conditionalFormatting>
        <x14:conditionalFormatting xmlns:xm="http://schemas.microsoft.com/office/excel/2006/main">
          <x14:cfRule type="expression" priority="7" id="{1E68E3D8-0F34-494E-B09F-AB558EED6C9D}">
            <xm:f>B_補助要件適合確認シート!$D$9="○"</xm:f>
            <x14:dxf>
              <fill>
                <patternFill patternType="none">
                  <bgColor auto="1"/>
                </patternFill>
              </fill>
            </x14:dxf>
          </x14:cfRule>
          <xm:sqref>C21:O21</xm:sqref>
        </x14:conditionalFormatting>
        <x14:conditionalFormatting xmlns:xm="http://schemas.microsoft.com/office/excel/2006/main">
          <x14:cfRule type="expression" priority="4" id="{A3E2894B-DBD9-4CDB-8EE7-4502EAC244B2}">
            <xm:f>AND(B_補助要件適合確認シート!$D$4="",B_補助要件適合確認シート!$D$5="○",B_補助要件適合確認シート!$D$14="",B_補助要件適合確認シート!$D$18="",B_補助要件適合確認シート!$D$19="",OR(B_補助要件適合確認シート!$D$8="○",B_補助要件適合確認シート!$D$9="○",B_補助要件適合確認シート!$D$10="○",B_補助要件適合確認シート!$D$11="○",B_補助要件適合確認シート!$D$12="○"))</xm:f>
            <x14:dxf>
              <fill>
                <patternFill>
                  <bgColor rgb="FFFFFF99"/>
                </patternFill>
              </fill>
            </x14:dxf>
          </x14:cfRule>
          <xm:sqref>B27</xm:sqref>
        </x14:conditionalFormatting>
        <x14:conditionalFormatting xmlns:xm="http://schemas.microsoft.com/office/excel/2006/main">
          <x14:cfRule type="expression" priority="3" id="{EB01900A-CCC6-42CC-91B4-82212C8C3DB8}">
            <xm:f>AND(B_補助要件適合確認シート!$D$4="",B_補助要件適合確認シート!$D$5="○",B_補助要件適合確認シート!$D$14="",B_補助要件適合確認シート!$D$18="",B_補助要件適合確認シート!$D$19="",OR(B_補助要件適合確認シート!$D$8="○",B_補助要件適合確認シート!$D$9="○",B_補助要件適合確認シート!$D$10="○",B_補助要件適合確認シート!$D$11="○",B_補助要件適合確認シート!$D$12="○"))</xm:f>
            <x14:dxf>
              <fill>
                <patternFill patternType="none">
                  <bgColor auto="1"/>
                </patternFill>
              </fill>
            </x14:dxf>
          </x14:cfRule>
          <xm:sqref>C27:O27</xm:sqref>
        </x14:conditionalFormatting>
        <x14:conditionalFormatting xmlns:xm="http://schemas.microsoft.com/office/excel/2006/main">
          <x14:cfRule type="expression" priority="2" id="{3BCB48CD-7AFB-4BF1-9A1C-5DCFC29FA219}">
            <xm:f>A_基本情報入力シート!$D$29="はい"</xm:f>
            <x14:dxf>
              <fill>
                <patternFill>
                  <bgColor rgb="FFFFFF99"/>
                </patternFill>
              </fill>
            </x14:dxf>
          </x14:cfRule>
          <xm:sqref>B25</xm:sqref>
        </x14:conditionalFormatting>
        <x14:conditionalFormatting xmlns:xm="http://schemas.microsoft.com/office/excel/2006/main">
          <x14:cfRule type="expression" priority="1" id="{0199E77F-22B9-48E9-823F-7763D10C12E0}">
            <xm:f>A_基本情報入力シート!$D$29="はい"</xm:f>
            <x14:dxf>
              <fill>
                <patternFill patternType="none">
                  <bgColor auto="1"/>
                </patternFill>
              </fill>
            </x14:dxf>
          </x14:cfRule>
          <xm:sqref>C25:O25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I42"/>
  <sheetViews>
    <sheetView view="pageBreakPreview" zoomScaleNormal="100" zoomScaleSheetLayoutView="100" workbookViewId="0">
      <selection activeCell="A2" sqref="A2"/>
    </sheetView>
  </sheetViews>
  <sheetFormatPr defaultRowHeight="13.5"/>
  <cols>
    <col min="1" max="3" width="9.625" style="32" customWidth="1"/>
    <col min="4" max="4" width="11.625" style="32" bestFit="1" customWidth="1"/>
    <col min="5" max="9" width="9.625" style="32" customWidth="1"/>
    <col min="10" max="16384" width="9" style="32"/>
  </cols>
  <sheetData>
    <row r="2" spans="1:9" ht="14.25">
      <c r="A2" s="31" t="s">
        <v>369</v>
      </c>
      <c r="B2" s="31"/>
      <c r="C2" s="31"/>
      <c r="D2" s="31"/>
      <c r="E2" s="31"/>
      <c r="F2" s="31"/>
      <c r="G2" s="31"/>
      <c r="H2" s="31"/>
      <c r="I2" s="31"/>
    </row>
    <row r="3" spans="1:9" ht="14.25">
      <c r="A3" s="31"/>
      <c r="B3" s="31"/>
      <c r="C3" s="31"/>
      <c r="D3" s="31"/>
      <c r="E3" s="31"/>
      <c r="F3" s="31"/>
      <c r="G3" s="31"/>
      <c r="H3" s="31"/>
      <c r="I3" s="31"/>
    </row>
    <row r="4" spans="1:9" ht="14.25">
      <c r="A4" s="31"/>
      <c r="B4" s="31"/>
      <c r="C4" s="31"/>
      <c r="D4" s="31"/>
      <c r="E4" s="31"/>
      <c r="F4" s="31"/>
      <c r="G4" s="31"/>
      <c r="H4" s="31"/>
      <c r="I4" s="31"/>
    </row>
    <row r="5" spans="1:9" ht="14.25">
      <c r="A5" s="31"/>
      <c r="B5" s="31"/>
      <c r="C5" s="31"/>
      <c r="D5" s="31"/>
      <c r="E5" s="31"/>
      <c r="F5" s="31"/>
      <c r="G5" s="526" t="str">
        <f>IF(A_基本情報入力シート!D28&lt;&gt;0,DBCS(A_基本情報入力シート!D28),"")</f>
        <v/>
      </c>
      <c r="H5" s="526"/>
      <c r="I5" s="526"/>
    </row>
    <row r="6" spans="1:9" ht="14.25">
      <c r="A6" s="31"/>
      <c r="B6" s="31"/>
      <c r="C6" s="31"/>
      <c r="D6" s="31"/>
      <c r="E6" s="31"/>
      <c r="F6" s="31"/>
      <c r="G6" s="527" t="str">
        <f>TEXT(A_基本情報入力シート!D27,"[dbnum3]ggge年m月d日")</f>
        <v>明治３３年１月０日</v>
      </c>
      <c r="H6" s="527"/>
      <c r="I6" s="527"/>
    </row>
    <row r="7" spans="1:9" ht="18" customHeight="1">
      <c r="A7" s="31"/>
      <c r="B7" s="31"/>
      <c r="C7" s="31"/>
      <c r="D7" s="31"/>
      <c r="E7" s="31"/>
      <c r="F7" s="31"/>
      <c r="G7" s="31"/>
      <c r="H7" s="31"/>
      <c r="I7" s="31"/>
    </row>
    <row r="8" spans="1:9" ht="14.25">
      <c r="A8" s="31" t="s">
        <v>22</v>
      </c>
      <c r="B8" s="31"/>
      <c r="C8" s="31"/>
      <c r="D8" s="31"/>
      <c r="E8" s="31"/>
      <c r="F8" s="31"/>
      <c r="G8" s="31"/>
      <c r="H8" s="31"/>
      <c r="I8" s="31"/>
    </row>
    <row r="9" spans="1:9" ht="14.25">
      <c r="A9" s="31"/>
      <c r="B9" s="31"/>
      <c r="C9" s="31"/>
      <c r="D9" s="31"/>
      <c r="E9" s="31"/>
      <c r="F9" s="31"/>
      <c r="G9" s="31"/>
      <c r="H9" s="31"/>
      <c r="I9" s="31"/>
    </row>
    <row r="10" spans="1:9" ht="14.25">
      <c r="A10" s="31"/>
      <c r="B10" s="31"/>
      <c r="C10" s="31"/>
      <c r="D10" s="31"/>
      <c r="E10" s="31"/>
      <c r="F10" s="31"/>
      <c r="G10" s="31"/>
      <c r="H10" s="31"/>
      <c r="I10" s="31"/>
    </row>
    <row r="11" spans="1:9" ht="14.25">
      <c r="A11" s="31"/>
      <c r="B11" s="31"/>
      <c r="C11" s="31"/>
      <c r="D11" s="31"/>
      <c r="E11" s="31"/>
      <c r="F11" s="31"/>
      <c r="G11" s="31"/>
      <c r="H11" s="31"/>
      <c r="I11" s="31"/>
    </row>
    <row r="12" spans="1:9" ht="14.25">
      <c r="A12" s="31"/>
      <c r="B12" s="31"/>
      <c r="C12" s="31"/>
      <c r="D12" s="31"/>
      <c r="E12" s="86" t="s">
        <v>2</v>
      </c>
      <c r="F12" s="530" t="str">
        <f>DBCS(A_基本情報入力シート!D9&amp;"　"&amp;A_基本情報入力シート!D10)</f>
        <v>　</v>
      </c>
      <c r="G12" s="530"/>
      <c r="H12" s="530"/>
      <c r="I12" s="530"/>
    </row>
    <row r="13" spans="1:9" ht="14.25">
      <c r="A13" s="31"/>
      <c r="B13" s="31"/>
      <c r="C13" s="31"/>
      <c r="D13" s="31"/>
      <c r="E13" s="86" t="s">
        <v>23</v>
      </c>
      <c r="F13" s="530" t="str">
        <f>A_基本情報入力シート!D7</f>
        <v xml:space="preserve"> 0</v>
      </c>
      <c r="G13" s="530"/>
      <c r="H13" s="530"/>
      <c r="I13" s="530"/>
    </row>
    <row r="14" spans="1:9" ht="14.25">
      <c r="A14" s="31"/>
      <c r="B14" s="31"/>
      <c r="C14" s="31"/>
      <c r="D14" s="31"/>
      <c r="E14" s="86" t="s">
        <v>24</v>
      </c>
      <c r="F14" s="530" t="str">
        <f>A_基本情報入力シート!D11&amp;"　"&amp;A_基本情報入力シート!D12</f>
        <v>　</v>
      </c>
      <c r="G14" s="530"/>
      <c r="H14" s="530"/>
      <c r="I14" s="530"/>
    </row>
    <row r="15" spans="1:9" ht="14.25">
      <c r="A15" s="31"/>
      <c r="B15" s="31"/>
      <c r="C15" s="31"/>
      <c r="D15" s="31"/>
      <c r="E15" s="31" t="s">
        <v>21</v>
      </c>
      <c r="G15" s="31"/>
      <c r="H15" s="31"/>
      <c r="I15" s="31"/>
    </row>
    <row r="16" spans="1:9" ht="14.25">
      <c r="A16" s="31"/>
      <c r="B16" s="31"/>
      <c r="C16" s="31"/>
      <c r="D16" s="31"/>
      <c r="E16" s="31"/>
      <c r="F16" s="31"/>
      <c r="G16" s="31"/>
      <c r="H16" s="31"/>
      <c r="I16" s="31"/>
    </row>
    <row r="17" spans="1:9" ht="14.25">
      <c r="A17" s="31"/>
      <c r="B17" s="31"/>
      <c r="C17" s="31"/>
      <c r="D17" s="31"/>
      <c r="E17" s="31"/>
      <c r="F17" s="31"/>
      <c r="G17" s="31"/>
      <c r="H17" s="31"/>
      <c r="I17" s="31"/>
    </row>
    <row r="18" spans="1:9" ht="14.25">
      <c r="A18" s="31"/>
      <c r="B18" s="31"/>
      <c r="C18" s="31"/>
      <c r="D18" s="31"/>
      <c r="E18" s="31"/>
      <c r="F18" s="31"/>
      <c r="G18" s="31"/>
      <c r="H18" s="31"/>
      <c r="I18" s="31"/>
    </row>
    <row r="19" spans="1:9" ht="14.25">
      <c r="A19" s="528" t="s">
        <v>391</v>
      </c>
      <c r="B19" s="528"/>
      <c r="C19" s="528"/>
      <c r="D19" s="528"/>
      <c r="E19" s="528"/>
      <c r="F19" s="528"/>
      <c r="G19" s="528"/>
      <c r="H19" s="528"/>
      <c r="I19" s="528"/>
    </row>
    <row r="20" spans="1:9" ht="14.25">
      <c r="A20" s="106"/>
      <c r="B20" s="106"/>
      <c r="C20" s="106"/>
      <c r="D20" s="106"/>
      <c r="E20" s="106"/>
      <c r="F20" s="106"/>
      <c r="G20" s="106"/>
      <c r="H20" s="106"/>
      <c r="I20" s="106"/>
    </row>
    <row r="21" spans="1:9" ht="14.25">
      <c r="A21" s="106"/>
      <c r="B21" s="106"/>
      <c r="C21" s="106"/>
      <c r="D21" s="106"/>
      <c r="E21" s="106"/>
      <c r="F21" s="106"/>
      <c r="G21" s="106"/>
      <c r="H21" s="106"/>
      <c r="I21" s="106"/>
    </row>
    <row r="22" spans="1:9">
      <c r="A22" s="529" t="s">
        <v>366</v>
      </c>
      <c r="B22" s="529"/>
      <c r="C22" s="529"/>
      <c r="D22" s="529"/>
      <c r="E22" s="529"/>
      <c r="F22" s="529"/>
      <c r="G22" s="529"/>
      <c r="H22" s="529"/>
      <c r="I22" s="529"/>
    </row>
    <row r="23" spans="1:9" ht="13.5" customHeight="1">
      <c r="A23" s="529"/>
      <c r="B23" s="529"/>
      <c r="C23" s="529"/>
      <c r="D23" s="529"/>
      <c r="E23" s="529"/>
      <c r="F23" s="529"/>
      <c r="G23" s="529"/>
      <c r="H23" s="529"/>
      <c r="I23" s="529"/>
    </row>
    <row r="24" spans="1:9">
      <c r="A24" s="529"/>
      <c r="B24" s="529"/>
      <c r="C24" s="529"/>
      <c r="D24" s="529"/>
      <c r="E24" s="529"/>
      <c r="F24" s="529"/>
      <c r="G24" s="529"/>
      <c r="H24" s="529"/>
      <c r="I24" s="529"/>
    </row>
    <row r="25" spans="1:9" ht="14.25">
      <c r="A25" s="33"/>
      <c r="B25" s="33"/>
      <c r="C25" s="33"/>
      <c r="D25" s="33"/>
      <c r="E25" s="33"/>
      <c r="F25" s="33"/>
      <c r="G25" s="33"/>
      <c r="H25" s="33"/>
      <c r="I25" s="33"/>
    </row>
    <row r="26" spans="1:9" ht="19.5" customHeight="1">
      <c r="A26" s="33"/>
      <c r="B26" s="33"/>
      <c r="C26" s="33"/>
      <c r="D26" s="33"/>
      <c r="E26" s="34" t="s">
        <v>4</v>
      </c>
      <c r="F26" s="33"/>
      <c r="G26" s="33"/>
      <c r="H26" s="33"/>
      <c r="I26" s="33"/>
    </row>
    <row r="27" spans="1:9" ht="19.5" customHeight="1">
      <c r="A27" s="33"/>
      <c r="B27" s="33"/>
      <c r="C27" s="33"/>
      <c r="D27" s="33"/>
      <c r="E27" s="33"/>
      <c r="F27" s="33"/>
      <c r="G27" s="33"/>
      <c r="H27" s="33"/>
      <c r="I27" s="33"/>
    </row>
    <row r="28" spans="1:9" ht="19.5" customHeight="1">
      <c r="A28" s="35" t="s">
        <v>32</v>
      </c>
      <c r="B28" s="36" t="s">
        <v>25</v>
      </c>
      <c r="C28" s="36"/>
      <c r="D28" s="86" t="s">
        <v>30</v>
      </c>
      <c r="E28" s="523">
        <f>A_基本情報入力シート!D13</f>
        <v>0</v>
      </c>
      <c r="F28" s="523"/>
      <c r="G28" s="523"/>
      <c r="H28" s="523"/>
      <c r="I28" s="33"/>
    </row>
    <row r="29" spans="1:9" ht="19.5" customHeight="1">
      <c r="A29" s="33"/>
      <c r="B29" s="33"/>
      <c r="C29" s="33"/>
      <c r="D29" s="87" t="s">
        <v>31</v>
      </c>
      <c r="E29" s="524" t="str">
        <f>DBCS(A_基本情報入力シート!D16&amp;A_基本情報入力シート!D17)</f>
        <v/>
      </c>
      <c r="F29" s="524"/>
      <c r="G29" s="524"/>
      <c r="H29" s="524"/>
      <c r="I29" s="33"/>
    </row>
    <row r="30" spans="1:9" ht="19.5" customHeight="1">
      <c r="A30" s="33"/>
      <c r="B30" s="33"/>
      <c r="C30" s="33"/>
      <c r="D30" s="33"/>
      <c r="E30" s="33"/>
      <c r="F30" s="33"/>
      <c r="G30" s="33"/>
      <c r="H30" s="33"/>
      <c r="I30" s="33"/>
    </row>
    <row r="31" spans="1:9" ht="19.5" customHeight="1">
      <c r="A31" s="35" t="s">
        <v>33</v>
      </c>
      <c r="B31" s="36" t="s">
        <v>26</v>
      </c>
      <c r="C31" s="37"/>
      <c r="D31" s="33" t="s">
        <v>27</v>
      </c>
      <c r="E31" s="525">
        <f>SUM('E_１－２（1）'!I27+'F_１－２（２）'!G12+'G_１－２（３）'!F12+'H_１－２（４）'!F12)</f>
        <v>0</v>
      </c>
      <c r="F31" s="525"/>
      <c r="G31" s="33"/>
      <c r="H31" s="33"/>
      <c r="I31" s="33"/>
    </row>
    <row r="32" spans="1:9" ht="19.5" customHeight="1">
      <c r="A32" s="33"/>
      <c r="B32" s="33"/>
      <c r="C32" s="33"/>
      <c r="D32" s="33"/>
      <c r="E32" s="33"/>
      <c r="F32" s="33"/>
      <c r="G32" s="33"/>
      <c r="H32" s="33"/>
      <c r="I32" s="33"/>
    </row>
    <row r="33" spans="1:9" ht="19.5" customHeight="1">
      <c r="A33" s="38" t="s">
        <v>34</v>
      </c>
      <c r="B33" s="31" t="s">
        <v>28</v>
      </c>
      <c r="C33" s="31"/>
      <c r="D33" s="31"/>
      <c r="E33" s="31"/>
      <c r="F33" s="31"/>
      <c r="G33" s="31"/>
      <c r="H33" s="31"/>
      <c r="I33" s="31"/>
    </row>
    <row r="34" spans="1:9" ht="19.5" customHeight="1">
      <c r="A34" s="31"/>
      <c r="B34" s="31"/>
      <c r="C34" s="31"/>
      <c r="D34" s="31"/>
      <c r="E34" s="31"/>
      <c r="F34" s="31"/>
      <c r="G34" s="31"/>
      <c r="H34" s="31"/>
      <c r="I34" s="31"/>
    </row>
    <row r="35" spans="1:9" ht="19.5" customHeight="1">
      <c r="A35" s="38" t="s">
        <v>35</v>
      </c>
      <c r="B35" s="31" t="s">
        <v>367</v>
      </c>
      <c r="C35" s="31"/>
      <c r="D35" s="31"/>
      <c r="E35" s="31"/>
      <c r="F35" s="31"/>
      <c r="G35" s="31"/>
      <c r="H35" s="31"/>
      <c r="I35" s="31"/>
    </row>
    <row r="36" spans="1:9" ht="19.5" customHeight="1">
      <c r="A36" s="31"/>
      <c r="B36" s="31"/>
      <c r="C36" s="31"/>
      <c r="D36" s="31"/>
      <c r="E36" s="31"/>
      <c r="F36" s="31"/>
      <c r="G36" s="31"/>
      <c r="H36" s="31"/>
      <c r="I36" s="31"/>
    </row>
    <row r="37" spans="1:9" ht="19.5" customHeight="1">
      <c r="A37" s="38" t="s">
        <v>36</v>
      </c>
      <c r="B37" s="31" t="s">
        <v>368</v>
      </c>
      <c r="C37" s="31"/>
      <c r="D37" s="31"/>
      <c r="E37" s="31"/>
      <c r="F37" s="31"/>
      <c r="G37" s="31"/>
      <c r="H37" s="31"/>
      <c r="I37" s="31"/>
    </row>
    <row r="38" spans="1:9" ht="19.5" customHeight="1">
      <c r="A38" s="31"/>
      <c r="B38" s="31"/>
      <c r="C38" s="31"/>
      <c r="D38" s="31"/>
      <c r="E38" s="31"/>
      <c r="F38" s="31"/>
      <c r="G38" s="31"/>
      <c r="H38" s="31"/>
      <c r="I38" s="31"/>
    </row>
    <row r="39" spans="1:9" ht="19.5" customHeight="1">
      <c r="A39" s="38" t="s">
        <v>37</v>
      </c>
      <c r="B39" s="31" t="s">
        <v>171</v>
      </c>
      <c r="C39" s="31"/>
      <c r="D39" s="31"/>
      <c r="E39" s="31"/>
      <c r="F39" s="31"/>
      <c r="G39" s="31"/>
      <c r="H39" s="31"/>
      <c r="I39" s="31"/>
    </row>
    <row r="40" spans="1:9" ht="19.5" customHeight="1">
      <c r="A40" s="31"/>
      <c r="B40" s="31"/>
      <c r="C40" s="31"/>
      <c r="D40" s="31"/>
      <c r="E40" s="31"/>
      <c r="F40" s="31"/>
      <c r="G40" s="31"/>
      <c r="H40" s="31"/>
      <c r="I40" s="31"/>
    </row>
    <row r="41" spans="1:9" ht="19.5" customHeight="1">
      <c r="A41" s="38" t="s">
        <v>38</v>
      </c>
      <c r="B41" s="31" t="s">
        <v>29</v>
      </c>
      <c r="C41" s="31"/>
      <c r="D41" s="31"/>
      <c r="E41" s="31"/>
      <c r="F41" s="31"/>
      <c r="G41" s="31"/>
      <c r="H41" s="31"/>
      <c r="I41" s="31"/>
    </row>
    <row r="42" spans="1:9" ht="19.5" customHeight="1">
      <c r="A42" s="31"/>
      <c r="B42" s="31"/>
      <c r="C42" s="31"/>
      <c r="D42" s="31"/>
      <c r="E42" s="31"/>
      <c r="F42" s="31"/>
      <c r="G42" s="31"/>
      <c r="H42" s="31"/>
      <c r="I42" s="31"/>
    </row>
  </sheetData>
  <sheetProtection algorithmName="SHA-512" hashValue="0Hcru7sx2Bm4GQoZizTeJmfieNwiIRhRc4nOB2Dz701ihypd1ZMu8VEEEaWW0ytJWaBF3+AydbeNsC/LKtvQ9g==" saltValue="tnVtQBxg4CXjfcvfWWVkRQ==" spinCount="100000" sheet="1" objects="1" scenarios="1" selectLockedCells="1" selectUnlockedCells="1"/>
  <mergeCells count="10">
    <mergeCell ref="E28:H28"/>
    <mergeCell ref="E29:H29"/>
    <mergeCell ref="E31:F31"/>
    <mergeCell ref="G5:I5"/>
    <mergeCell ref="G6:I6"/>
    <mergeCell ref="A19:I19"/>
    <mergeCell ref="A22:I24"/>
    <mergeCell ref="F12:I12"/>
    <mergeCell ref="F13:I13"/>
    <mergeCell ref="F14:I14"/>
  </mergeCells>
  <phoneticPr fontId="12"/>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L43"/>
  <sheetViews>
    <sheetView view="pageBreakPreview" zoomScale="90" zoomScaleNormal="100" zoomScaleSheetLayoutView="90" workbookViewId="0">
      <selection activeCell="A10" sqref="A10:A11"/>
    </sheetView>
  </sheetViews>
  <sheetFormatPr defaultRowHeight="13.5"/>
  <cols>
    <col min="1" max="1" width="18.75" style="328" customWidth="1"/>
    <col min="2" max="2" width="17.5" style="328" customWidth="1"/>
    <col min="3" max="3" width="15" style="328" customWidth="1"/>
    <col min="4" max="5" width="17.5" style="328" customWidth="1"/>
    <col min="6" max="8" width="15" style="328" customWidth="1"/>
    <col min="9" max="9" width="17.5" style="328" customWidth="1"/>
    <col min="10" max="10" width="11.625" style="328" hidden="1" customWidth="1"/>
    <col min="11" max="11" width="17.5" style="328" hidden="1" customWidth="1"/>
    <col min="12" max="16384" width="9" style="328"/>
  </cols>
  <sheetData>
    <row r="1" spans="1:12" s="320" customFormat="1" ht="18.75" customHeight="1">
      <c r="A1" s="319" t="s">
        <v>126</v>
      </c>
    </row>
    <row r="2" spans="1:12" s="320" customFormat="1" ht="30" customHeight="1">
      <c r="A2" s="569" t="s">
        <v>127</v>
      </c>
      <c r="B2" s="569"/>
      <c r="C2" s="569"/>
      <c r="D2" s="569"/>
      <c r="E2" s="569"/>
      <c r="F2" s="569"/>
      <c r="G2" s="569"/>
      <c r="H2" s="569"/>
      <c r="I2" s="569"/>
      <c r="J2" s="321"/>
      <c r="K2" s="322"/>
      <c r="L2" s="322"/>
    </row>
    <row r="3" spans="1:12" s="320" customFormat="1" ht="18.75" customHeight="1">
      <c r="B3" s="323"/>
      <c r="C3" s="323"/>
      <c r="D3" s="323"/>
      <c r="E3" s="323"/>
      <c r="F3" s="323"/>
      <c r="G3" s="324" t="s">
        <v>18</v>
      </c>
      <c r="H3" s="576">
        <f>A_基本情報入力シート!D14</f>
        <v>0</v>
      </c>
      <c r="I3" s="576"/>
      <c r="J3" s="323"/>
      <c r="K3" s="322"/>
      <c r="L3" s="322"/>
    </row>
    <row r="4" spans="1:12" s="320" customFormat="1" ht="18.75" customHeight="1">
      <c r="B4" s="323"/>
      <c r="C4" s="323"/>
      <c r="D4" s="323"/>
      <c r="E4" s="323"/>
      <c r="F4" s="323"/>
      <c r="G4" s="324" t="s">
        <v>7</v>
      </c>
      <c r="H4" s="576">
        <f>A_基本情報入力シート!D13</f>
        <v>0</v>
      </c>
      <c r="I4" s="576"/>
      <c r="J4" s="325"/>
      <c r="K4" s="322"/>
      <c r="L4" s="322"/>
    </row>
    <row r="5" spans="1:12" s="320" customFormat="1" ht="18.75" customHeight="1">
      <c r="B5" s="323"/>
      <c r="C5" s="323"/>
      <c r="D5" s="323"/>
      <c r="E5" s="323"/>
      <c r="F5" s="323"/>
      <c r="G5" s="324" t="s">
        <v>8</v>
      </c>
      <c r="H5" s="575">
        <f>A_基本情報入力シート!D18</f>
        <v>0</v>
      </c>
      <c r="I5" s="575"/>
      <c r="J5" s="325"/>
      <c r="K5" s="322"/>
      <c r="L5" s="322"/>
    </row>
    <row r="6" spans="1:12" s="320" customFormat="1" ht="18.75" customHeight="1">
      <c r="A6" s="319" t="s">
        <v>394</v>
      </c>
      <c r="C6" s="319"/>
      <c r="D6" s="319"/>
      <c r="E6" s="319"/>
      <c r="F6" s="319"/>
      <c r="G6" s="324"/>
      <c r="H6" s="575"/>
      <c r="I6" s="575"/>
      <c r="J6" s="319"/>
    </row>
    <row r="7" spans="1:12" s="327" customFormat="1" ht="60" customHeight="1">
      <c r="A7" s="570" t="s">
        <v>128</v>
      </c>
      <c r="B7" s="573" t="s">
        <v>490</v>
      </c>
      <c r="C7" s="570" t="s">
        <v>10</v>
      </c>
      <c r="D7" s="374" t="s">
        <v>129</v>
      </c>
      <c r="E7" s="570" t="s">
        <v>130</v>
      </c>
      <c r="F7" s="570" t="s">
        <v>131</v>
      </c>
      <c r="G7" s="375" t="s">
        <v>132</v>
      </c>
      <c r="H7" s="570" t="s">
        <v>133</v>
      </c>
      <c r="I7" s="570" t="s">
        <v>134</v>
      </c>
      <c r="J7" s="326"/>
      <c r="K7" s="326"/>
    </row>
    <row r="8" spans="1:12" s="327" customFormat="1" ht="15" customHeight="1">
      <c r="A8" s="571"/>
      <c r="B8" s="574"/>
      <c r="C8" s="571"/>
      <c r="D8" s="376" t="s">
        <v>135</v>
      </c>
      <c r="E8" s="571"/>
      <c r="F8" s="571"/>
      <c r="G8" s="376" t="s">
        <v>136</v>
      </c>
      <c r="H8" s="571"/>
      <c r="I8" s="571"/>
      <c r="J8" s="326"/>
      <c r="K8" s="326"/>
    </row>
    <row r="9" spans="1:12" s="320" customFormat="1" ht="15" customHeight="1">
      <c r="A9" s="572"/>
      <c r="B9" s="377" t="s">
        <v>137</v>
      </c>
      <c r="C9" s="377" t="s">
        <v>138</v>
      </c>
      <c r="D9" s="377" t="s">
        <v>19</v>
      </c>
      <c r="E9" s="377" t="s">
        <v>139</v>
      </c>
      <c r="F9" s="377" t="s">
        <v>140</v>
      </c>
      <c r="G9" s="377" t="s">
        <v>141</v>
      </c>
      <c r="H9" s="377" t="s">
        <v>142</v>
      </c>
      <c r="I9" s="377" t="s">
        <v>143</v>
      </c>
      <c r="J9" s="539" t="s">
        <v>463</v>
      </c>
      <c r="K9" s="539" t="s">
        <v>464</v>
      </c>
    </row>
    <row r="10" spans="1:12" ht="15" customHeight="1">
      <c r="A10" s="567"/>
      <c r="B10" s="378" t="s">
        <v>0</v>
      </c>
      <c r="C10" s="579" t="s">
        <v>144</v>
      </c>
      <c r="D10" s="378" t="s">
        <v>0</v>
      </c>
      <c r="E10" s="378" t="s">
        <v>0</v>
      </c>
      <c r="F10" s="378" t="s">
        <v>6</v>
      </c>
      <c r="G10" s="378" t="s">
        <v>145</v>
      </c>
      <c r="H10" s="379" t="s">
        <v>145</v>
      </c>
      <c r="I10" s="378" t="s">
        <v>0</v>
      </c>
      <c r="J10" s="539"/>
      <c r="K10" s="539"/>
    </row>
    <row r="11" spans="1:12" ht="21" customHeight="1">
      <c r="A11" s="568"/>
      <c r="B11" s="565"/>
      <c r="C11" s="560"/>
      <c r="D11" s="533" t="str">
        <f>IF(B11="","",INT(B11*0.75/1000)*1000)</f>
        <v/>
      </c>
      <c r="E11" s="533" t="str">
        <f>IF(B11="","",IF(OR(A12=$A$41,A12=$A$43),MIN(D11,$E$32),MIN(D11,$E$33)))</f>
        <v/>
      </c>
      <c r="F11" s="560">
        <f>B_補助要件適合確認シート!D13</f>
        <v>0</v>
      </c>
      <c r="G11" s="563">
        <f>ROUNDUP(F11*0.2,0)</f>
        <v>0</v>
      </c>
      <c r="H11" s="577"/>
      <c r="I11" s="537" t="str">
        <f>IF(B11="","",IF(A12="","機器の区分が選択されていません",E11*H11))</f>
        <v/>
      </c>
      <c r="J11" s="531" t="str">
        <f>IF(A12="","",IF(A12="その他の機器","Ｂ","Ａ"))</f>
        <v/>
      </c>
      <c r="K11" s="532" t="str">
        <f>IF(B11="","",B11*H11)</f>
        <v/>
      </c>
    </row>
    <row r="12" spans="1:12" ht="24.95" customHeight="1">
      <c r="A12" s="366"/>
      <c r="B12" s="547"/>
      <c r="C12" s="560"/>
      <c r="D12" s="534"/>
      <c r="E12" s="534"/>
      <c r="F12" s="560"/>
      <c r="G12" s="563"/>
      <c r="H12" s="536"/>
      <c r="I12" s="538"/>
      <c r="J12" s="531"/>
      <c r="K12" s="532"/>
    </row>
    <row r="13" spans="1:12" s="329" customFormat="1" ht="36.75" customHeight="1">
      <c r="A13" s="367"/>
      <c r="B13" s="546"/>
      <c r="C13" s="560"/>
      <c r="D13" s="533" t="str">
        <f t="shared" ref="D13" si="0">IF(B13="","",INT(B13*0.75/1000)*1000)</f>
        <v/>
      </c>
      <c r="E13" s="533" t="str">
        <f>IF(B13="","",IF(OR(A14=$A$41,A14=$A$43),MIN(D13,$E$32),MIN(D13,$E$33)))</f>
        <v/>
      </c>
      <c r="F13" s="560"/>
      <c r="G13" s="563"/>
      <c r="H13" s="535"/>
      <c r="I13" s="537" t="str">
        <f>IF(B13="","",IF(A14="","機器の区分が選択されていません",E13*H13))</f>
        <v/>
      </c>
      <c r="J13" s="531" t="str">
        <f>IF(A14="","",IF(A14="その他の機器","Ｂ","Ａ"))</f>
        <v/>
      </c>
      <c r="K13" s="532" t="str">
        <f>IF(B13="","",B13*H13)</f>
        <v/>
      </c>
    </row>
    <row r="14" spans="1:12" s="329" customFormat="1" ht="24.95" customHeight="1">
      <c r="A14" s="366"/>
      <c r="B14" s="547"/>
      <c r="C14" s="560"/>
      <c r="D14" s="534"/>
      <c r="E14" s="534"/>
      <c r="F14" s="560"/>
      <c r="G14" s="563"/>
      <c r="H14" s="536"/>
      <c r="I14" s="538"/>
      <c r="J14" s="531"/>
      <c r="K14" s="532"/>
    </row>
    <row r="15" spans="1:12" s="329" customFormat="1" ht="36.75" customHeight="1">
      <c r="A15" s="367"/>
      <c r="B15" s="546"/>
      <c r="C15" s="560"/>
      <c r="D15" s="533" t="str">
        <f t="shared" ref="D15" si="1">IF(B15="","",INT(B15*0.75/1000)*1000)</f>
        <v/>
      </c>
      <c r="E15" s="533" t="str">
        <f t="shared" ref="E15" si="2">IF(B15="","",IF(OR(A16=$A$41,A16=$A$43),MIN(D15,$E$32),MIN(D15,$E$33)))</f>
        <v/>
      </c>
      <c r="F15" s="560"/>
      <c r="G15" s="563"/>
      <c r="H15" s="535"/>
      <c r="I15" s="537" t="str">
        <f t="shared" ref="I15" si="3">IF(B15="","",IF(A16="","機器の区分が選択されていません",E15*H15))</f>
        <v/>
      </c>
      <c r="J15" s="531" t="str">
        <f>IF(A16="","",IF(A16="その他の機器","Ｂ","Ａ"))</f>
        <v/>
      </c>
      <c r="K15" s="532" t="str">
        <f t="shared" ref="K15" si="4">IF(B15="","",B15*H15)</f>
        <v/>
      </c>
    </row>
    <row r="16" spans="1:12" s="329" customFormat="1" ht="24.95" customHeight="1">
      <c r="A16" s="366"/>
      <c r="B16" s="547"/>
      <c r="C16" s="560"/>
      <c r="D16" s="534"/>
      <c r="E16" s="534"/>
      <c r="F16" s="560"/>
      <c r="G16" s="563"/>
      <c r="H16" s="536"/>
      <c r="I16" s="538"/>
      <c r="J16" s="531"/>
      <c r="K16" s="532"/>
    </row>
    <row r="17" spans="1:11" s="329" customFormat="1" ht="36.75" customHeight="1">
      <c r="A17" s="367"/>
      <c r="B17" s="546"/>
      <c r="C17" s="560"/>
      <c r="D17" s="533" t="str">
        <f t="shared" ref="D17" si="5">IF(B17="","",INT(B17*0.75/1000)*1000)</f>
        <v/>
      </c>
      <c r="E17" s="533" t="str">
        <f t="shared" ref="E17" si="6">IF(B17="","",IF(OR(A18=$A$41,A18=$A$43),MIN(D17,$E$32),MIN(D17,$E$33)))</f>
        <v/>
      </c>
      <c r="F17" s="560"/>
      <c r="G17" s="563"/>
      <c r="H17" s="535"/>
      <c r="I17" s="537" t="str">
        <f t="shared" ref="I17" si="7">IF(B17="","",IF(A18="","機器の区分が選択されていません",E17*H17))</f>
        <v/>
      </c>
      <c r="J17" s="531" t="str">
        <f>IF(A18="","",IF(A18="その他の機器","Ｂ","Ａ"))</f>
        <v/>
      </c>
      <c r="K17" s="532" t="str">
        <f t="shared" ref="K17" si="8">IF(B17="","",B17*H17)</f>
        <v/>
      </c>
    </row>
    <row r="18" spans="1:11" s="329" customFormat="1" ht="24.95" customHeight="1">
      <c r="A18" s="366"/>
      <c r="B18" s="547"/>
      <c r="C18" s="560"/>
      <c r="D18" s="534"/>
      <c r="E18" s="534"/>
      <c r="F18" s="560"/>
      <c r="G18" s="563"/>
      <c r="H18" s="536"/>
      <c r="I18" s="538"/>
      <c r="J18" s="531"/>
      <c r="K18" s="532"/>
    </row>
    <row r="19" spans="1:11" s="329" customFormat="1" ht="36.75" customHeight="1">
      <c r="A19" s="367"/>
      <c r="B19" s="546"/>
      <c r="C19" s="561"/>
      <c r="D19" s="533" t="str">
        <f t="shared" ref="D19" si="9">IF(B19="","",INT(B19*0.75/1000)*1000)</f>
        <v/>
      </c>
      <c r="E19" s="533" t="str">
        <f t="shared" ref="E19" si="10">IF(B19="","",IF(OR(A20=$A$41,A20=$A$43),MIN(D19,$E$32),MIN(D19,$E$33)))</f>
        <v/>
      </c>
      <c r="F19" s="561"/>
      <c r="G19" s="563"/>
      <c r="H19" s="535"/>
      <c r="I19" s="537" t="str">
        <f t="shared" ref="I19" si="11">IF(B19="","",IF(A20="","機器の区分が選択されていません",E19*H19))</f>
        <v/>
      </c>
      <c r="J19" s="531" t="str">
        <f>IF(A20="","",IF(A20="その他の機器","Ｂ","Ａ"))</f>
        <v/>
      </c>
      <c r="K19" s="532" t="str">
        <f t="shared" ref="K19" si="12">IF(B19="","",B19*H19)</f>
        <v/>
      </c>
    </row>
    <row r="20" spans="1:11" s="329" customFormat="1" ht="24.95" customHeight="1">
      <c r="A20" s="366"/>
      <c r="B20" s="547"/>
      <c r="C20" s="561"/>
      <c r="D20" s="534"/>
      <c r="E20" s="534"/>
      <c r="F20" s="561"/>
      <c r="G20" s="563"/>
      <c r="H20" s="536"/>
      <c r="I20" s="538"/>
      <c r="J20" s="531"/>
      <c r="K20" s="532"/>
    </row>
    <row r="21" spans="1:11" s="329" customFormat="1" ht="36.75" customHeight="1">
      <c r="A21" s="367"/>
      <c r="B21" s="546"/>
      <c r="C21" s="561"/>
      <c r="D21" s="533" t="str">
        <f t="shared" ref="D21" si="13">IF(B21="","",INT(B21*0.75/1000)*1000)</f>
        <v/>
      </c>
      <c r="E21" s="533" t="str">
        <f t="shared" ref="E21" si="14">IF(B21="","",IF(OR(A22=$A$41,A22=$A$43),MIN(D21,$E$32),MIN(D21,$E$33)))</f>
        <v/>
      </c>
      <c r="F21" s="561"/>
      <c r="G21" s="563"/>
      <c r="H21" s="535"/>
      <c r="I21" s="537" t="str">
        <f t="shared" ref="I21" si="15">IF(B21="","",IF(A22="","機器の区分が選択されていません",E21*H21))</f>
        <v/>
      </c>
      <c r="J21" s="531" t="str">
        <f>IF(A22="","",IF(A22="その他の機器","Ｂ","Ａ"))</f>
        <v/>
      </c>
      <c r="K21" s="532" t="str">
        <f t="shared" ref="K21" si="16">IF(B21="","",B21*H21)</f>
        <v/>
      </c>
    </row>
    <row r="22" spans="1:11" s="329" customFormat="1" ht="24.95" customHeight="1">
      <c r="A22" s="366"/>
      <c r="B22" s="547"/>
      <c r="C22" s="561"/>
      <c r="D22" s="534"/>
      <c r="E22" s="534"/>
      <c r="F22" s="561"/>
      <c r="G22" s="563"/>
      <c r="H22" s="536"/>
      <c r="I22" s="538"/>
      <c r="J22" s="531"/>
      <c r="K22" s="532"/>
    </row>
    <row r="23" spans="1:11" s="329" customFormat="1" ht="36.75" customHeight="1">
      <c r="A23" s="367"/>
      <c r="B23" s="546"/>
      <c r="C23" s="560"/>
      <c r="D23" s="533" t="str">
        <f t="shared" ref="D23" si="17">IF(B23="","",INT(B23*0.75/1000)*1000)</f>
        <v/>
      </c>
      <c r="E23" s="533" t="str">
        <f t="shared" ref="E23" si="18">IF(B23="","",IF(OR(A24=$A$41,A24=$A$43),MIN(D23,$E$32),MIN(D23,$E$33)))</f>
        <v/>
      </c>
      <c r="F23" s="560"/>
      <c r="G23" s="563"/>
      <c r="H23" s="535"/>
      <c r="I23" s="537" t="str">
        <f t="shared" ref="I23" si="19">IF(B23="","",IF(A24="","機器の区分が選択されていません",E23*H23))</f>
        <v/>
      </c>
      <c r="J23" s="531" t="str">
        <f>IF(A24="","",IF(A24="その他の機器","Ｂ","Ａ"))</f>
        <v/>
      </c>
      <c r="K23" s="532" t="str">
        <f t="shared" ref="K23" si="20">IF(B23="","",B23*H23)</f>
        <v/>
      </c>
    </row>
    <row r="24" spans="1:11" s="329" customFormat="1" ht="24.95" customHeight="1">
      <c r="A24" s="366"/>
      <c r="B24" s="547"/>
      <c r="C24" s="560"/>
      <c r="D24" s="534"/>
      <c r="E24" s="534"/>
      <c r="F24" s="560"/>
      <c r="G24" s="563"/>
      <c r="H24" s="536"/>
      <c r="I24" s="538"/>
      <c r="J24" s="531"/>
      <c r="K24" s="532"/>
    </row>
    <row r="25" spans="1:11" s="329" customFormat="1" ht="36" customHeight="1">
      <c r="A25" s="368"/>
      <c r="B25" s="546"/>
      <c r="C25" s="560"/>
      <c r="D25" s="533" t="str">
        <f t="shared" ref="D25" si="21">IF(B25="","",INT(B25*0.75/1000)*1000)</f>
        <v/>
      </c>
      <c r="E25" s="533" t="str">
        <f t="shared" ref="E25" si="22">IF(B25="","",IF(OR(A26=$A$41,A26=$A$43),MIN(D25,$E$32),MIN(D25,$E$33)))</f>
        <v/>
      </c>
      <c r="F25" s="560"/>
      <c r="G25" s="563"/>
      <c r="H25" s="535"/>
      <c r="I25" s="537" t="str">
        <f t="shared" ref="I25" si="23">IF(B25="","",IF(A26="","機器の区分が選択されていません",E25*H25))</f>
        <v/>
      </c>
      <c r="J25" s="531" t="str">
        <f>IF(A26="","",IF(A26="その他の機器","Ｂ","Ａ"))</f>
        <v/>
      </c>
      <c r="K25" s="532" t="str">
        <f>IF(B25="","",B25*H25)</f>
        <v/>
      </c>
    </row>
    <row r="26" spans="1:11" s="329" customFormat="1" ht="24.95" customHeight="1" thickBot="1">
      <c r="A26" s="369"/>
      <c r="B26" s="566"/>
      <c r="C26" s="562"/>
      <c r="D26" s="534"/>
      <c r="E26" s="534"/>
      <c r="F26" s="562"/>
      <c r="G26" s="564"/>
      <c r="H26" s="578"/>
      <c r="I26" s="538"/>
      <c r="J26" s="531"/>
      <c r="K26" s="532"/>
    </row>
    <row r="27" spans="1:11" ht="36" customHeight="1" thickBot="1">
      <c r="A27" s="548" t="s">
        <v>146</v>
      </c>
      <c r="B27" s="549"/>
      <c r="C27" s="549"/>
      <c r="D27" s="549"/>
      <c r="E27" s="549"/>
      <c r="F27" s="549"/>
      <c r="G27" s="550"/>
      <c r="H27" s="380">
        <f>SUM(H11:H26)</f>
        <v>0</v>
      </c>
      <c r="I27" s="381">
        <f>SUM(I11:I26)</f>
        <v>0</v>
      </c>
    </row>
    <row r="28" spans="1:11" s="320" customFormat="1" ht="12" customHeight="1">
      <c r="B28" s="319"/>
      <c r="C28" s="319"/>
      <c r="D28" s="319"/>
      <c r="E28" s="319"/>
      <c r="F28" s="319"/>
      <c r="G28" s="319"/>
      <c r="H28" s="319"/>
      <c r="I28" s="319"/>
      <c r="J28" s="319"/>
    </row>
    <row r="29" spans="1:11" s="330" customFormat="1" ht="18.75" customHeight="1">
      <c r="A29" s="382" t="s">
        <v>20</v>
      </c>
      <c r="B29" s="319"/>
      <c r="C29" s="319"/>
      <c r="D29" s="319"/>
      <c r="E29" s="319"/>
      <c r="F29" s="319"/>
    </row>
    <row r="30" spans="1:11" s="320" customFormat="1" ht="18.75" customHeight="1">
      <c r="A30" s="382" t="s">
        <v>147</v>
      </c>
      <c r="B30" s="319"/>
      <c r="C30" s="319"/>
      <c r="D30" s="319"/>
      <c r="E30" s="383"/>
      <c r="F30" s="319"/>
    </row>
    <row r="31" spans="1:11" s="320" customFormat="1" ht="15" customHeight="1">
      <c r="A31" s="382"/>
      <c r="B31" s="551" t="s">
        <v>148</v>
      </c>
      <c r="C31" s="552"/>
      <c r="D31" s="553"/>
      <c r="E31" s="384" t="s">
        <v>11</v>
      </c>
      <c r="F31" s="385"/>
      <c r="G31" s="540" t="str">
        <f>IF(H27&gt;G11,"申請台数が限度台数を超過しています","")</f>
        <v/>
      </c>
      <c r="H31" s="541"/>
    </row>
    <row r="32" spans="1:11" s="320" customFormat="1" ht="15" customHeight="1">
      <c r="A32" s="382"/>
      <c r="B32" s="554" t="s">
        <v>393</v>
      </c>
      <c r="C32" s="555"/>
      <c r="D32" s="556"/>
      <c r="E32" s="386">
        <v>1000000</v>
      </c>
      <c r="F32" s="385"/>
      <c r="G32" s="542"/>
      <c r="H32" s="543"/>
    </row>
    <row r="33" spans="1:8" s="320" customFormat="1" ht="15" customHeight="1">
      <c r="A33" s="382"/>
      <c r="B33" s="557" t="s">
        <v>149</v>
      </c>
      <c r="C33" s="558"/>
      <c r="D33" s="559"/>
      <c r="E33" s="387">
        <v>300000</v>
      </c>
      <c r="F33" s="385"/>
      <c r="G33" s="544"/>
      <c r="H33" s="545"/>
    </row>
    <row r="34" spans="1:8" s="320" customFormat="1" ht="18.75" customHeight="1">
      <c r="A34" s="382" t="s">
        <v>150</v>
      </c>
      <c r="B34" s="319"/>
      <c r="C34" s="319"/>
      <c r="D34" s="319"/>
      <c r="E34" s="388"/>
      <c r="F34" s="319"/>
    </row>
    <row r="35" spans="1:8" s="320" customFormat="1" ht="14.25">
      <c r="A35" s="382"/>
      <c r="B35" s="319"/>
      <c r="C35" s="319"/>
      <c r="D35" s="319"/>
      <c r="E35" s="319"/>
      <c r="F35" s="319"/>
    </row>
    <row r="36" spans="1:8" s="320" customFormat="1" ht="18.75" customHeight="1"/>
    <row r="37" spans="1:8" s="320" customFormat="1"/>
    <row r="41" spans="1:8">
      <c r="A41" s="328" t="s">
        <v>168</v>
      </c>
      <c r="B41" s="331"/>
    </row>
    <row r="42" spans="1:8">
      <c r="A42" s="328" t="s">
        <v>169</v>
      </c>
    </row>
    <row r="43" spans="1:8">
      <c r="A43" s="328" t="s">
        <v>392</v>
      </c>
    </row>
  </sheetData>
  <sheetProtection algorithmName="SHA-512" hashValue="R9dDGGG/Ny2bYNHahPOmog7tTH4KeVC1rxl0CJCBjo736Sh0Oy1DpSOcva6vE+moqRbrsLVmx0sJ8DghXE6RMg==" saltValue="iXgfHfi/PVmmFPXGQaa5rQ==" spinCount="100000" sheet="1" objects="1" scenarios="1" selectLockedCells="1"/>
  <dataConsolidate/>
  <mergeCells count="79">
    <mergeCell ref="B15:B16"/>
    <mergeCell ref="D15:D16"/>
    <mergeCell ref="B17:B18"/>
    <mergeCell ref="D17:D18"/>
    <mergeCell ref="C10:C26"/>
    <mergeCell ref="D11:D12"/>
    <mergeCell ref="D23:D24"/>
    <mergeCell ref="B21:B22"/>
    <mergeCell ref="D21:D22"/>
    <mergeCell ref="B19:B20"/>
    <mergeCell ref="D19:D20"/>
    <mergeCell ref="I23:I24"/>
    <mergeCell ref="I25:I26"/>
    <mergeCell ref="E11:E12"/>
    <mergeCell ref="E23:E24"/>
    <mergeCell ref="E25:E26"/>
    <mergeCell ref="H11:H12"/>
    <mergeCell ref="H23:H24"/>
    <mergeCell ref="H25:H26"/>
    <mergeCell ref="E15:E16"/>
    <mergeCell ref="H15:H16"/>
    <mergeCell ref="I15:I16"/>
    <mergeCell ref="I13:I14"/>
    <mergeCell ref="E17:E18"/>
    <mergeCell ref="H17:H18"/>
    <mergeCell ref="I17:I18"/>
    <mergeCell ref="E21:E22"/>
    <mergeCell ref="A2:I2"/>
    <mergeCell ref="A7:A9"/>
    <mergeCell ref="B7:B8"/>
    <mergeCell ref="C7:C8"/>
    <mergeCell ref="E7:E8"/>
    <mergeCell ref="F7:F8"/>
    <mergeCell ref="H7:H8"/>
    <mergeCell ref="I7:I8"/>
    <mergeCell ref="H5:I5"/>
    <mergeCell ref="H3:I3"/>
    <mergeCell ref="H4:I4"/>
    <mergeCell ref="H6:I6"/>
    <mergeCell ref="G31:H33"/>
    <mergeCell ref="B13:B14"/>
    <mergeCell ref="D13:D14"/>
    <mergeCell ref="E13:E14"/>
    <mergeCell ref="H13:H14"/>
    <mergeCell ref="A27:G27"/>
    <mergeCell ref="B31:D31"/>
    <mergeCell ref="B32:D32"/>
    <mergeCell ref="B33:D33"/>
    <mergeCell ref="D25:D26"/>
    <mergeCell ref="F11:F26"/>
    <mergeCell ref="G11:G26"/>
    <mergeCell ref="B11:B12"/>
    <mergeCell ref="B23:B24"/>
    <mergeCell ref="B25:B26"/>
    <mergeCell ref="A10:A11"/>
    <mergeCell ref="H21:H22"/>
    <mergeCell ref="I21:I22"/>
    <mergeCell ref="J9:J10"/>
    <mergeCell ref="K9:K10"/>
    <mergeCell ref="J21:J22"/>
    <mergeCell ref="I11:I12"/>
    <mergeCell ref="E19:E20"/>
    <mergeCell ref="H19:H20"/>
    <mergeCell ref="I19:I20"/>
    <mergeCell ref="J17:J18"/>
    <mergeCell ref="J19:J20"/>
    <mergeCell ref="J23:J24"/>
    <mergeCell ref="J25:J26"/>
    <mergeCell ref="K11:K12"/>
    <mergeCell ref="K13:K14"/>
    <mergeCell ref="K15:K16"/>
    <mergeCell ref="K17:K18"/>
    <mergeCell ref="K19:K20"/>
    <mergeCell ref="K21:K22"/>
    <mergeCell ref="K23:K24"/>
    <mergeCell ref="K25:K26"/>
    <mergeCell ref="J11:J12"/>
    <mergeCell ref="J13:J14"/>
    <mergeCell ref="J15:J16"/>
  </mergeCells>
  <phoneticPr fontId="12"/>
  <dataValidations count="3">
    <dataValidation type="whole" imeMode="halfAlpha" allowBlank="1" showInputMessage="1" showErrorMessage="1" error="数字のみ入力してください。" sqref="H11:H26">
      <formula1>1</formula1>
      <formula2>1000</formula2>
    </dataValidation>
    <dataValidation type="whole" imeMode="halfAlpha" allowBlank="1" showInputMessage="1" showErrorMessage="1" error="数字のみ入力してください。" sqref="B11:B26">
      <formula1>1</formula1>
      <formula2>99999999</formula2>
    </dataValidation>
    <dataValidation type="list" allowBlank="1" showInputMessage="1" showErrorMessage="1" sqref="A12 A22 A26 A16 A14 A24 A18 A20">
      <formula1>$A$41:$A$43</formula1>
    </dataValidation>
  </dataValidations>
  <printOptions horizontalCentered="1"/>
  <pageMargins left="0.70866141732283472" right="0.70866141732283472" top="0.35433070866141736" bottom="0.35433070866141736" header="0.31496062992125984" footer="0.31496062992125984"/>
  <pageSetup paperSize="9" scale="66" orientation="landscape" blackAndWhite="1" horizontalDpi="1200" verticalDpi="1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4044FDE-FED6-415B-866C-FE0A490CED4B}">
            <xm:f>OR(B_補助要件適合確認シート!$D$4="○",B_補助要件適合確認シート!$D$5="○")</xm:f>
            <x14:dxf>
              <fill>
                <patternFill>
                  <bgColor rgb="FFFFFF99"/>
                </patternFill>
              </fill>
            </x14:dxf>
          </x14:cfRule>
          <xm:sqref>A10:A11 A13 A15 A17 A19 A21 A23 A25 B11:B26 H11:H26</xm:sqref>
        </x14:conditionalFormatting>
        <x14:conditionalFormatting xmlns:xm="http://schemas.microsoft.com/office/excel/2006/main">
          <x14:cfRule type="expression" priority="1" id="{7F9256F2-E1B8-4AD6-9A81-85303F240398}">
            <xm:f>OR(B_補助要件適合確認シート!$D$4="○",B_補助要件適合確認シート!$D$5="○")</xm:f>
            <x14:dxf>
              <fill>
                <patternFill>
                  <bgColor rgb="FFFFC000"/>
                </patternFill>
              </fill>
            </x14:dxf>
          </x14:cfRule>
          <xm:sqref>A12 A14 A16 A18 A20 A22 A24 A26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I25"/>
  <sheetViews>
    <sheetView view="pageBreakPreview" zoomScale="115" zoomScaleNormal="100" zoomScaleSheetLayoutView="115" workbookViewId="0">
      <selection activeCell="A12" sqref="A12"/>
    </sheetView>
  </sheetViews>
  <sheetFormatPr defaultRowHeight="13.5"/>
  <cols>
    <col min="1" max="7" width="18.75" style="1" customWidth="1"/>
    <col min="8" max="9" width="13.25" style="1" hidden="1" customWidth="1"/>
    <col min="10" max="16384" width="9" style="1"/>
  </cols>
  <sheetData>
    <row r="1" spans="1:9" ht="18.75" customHeight="1">
      <c r="A1" s="389" t="s">
        <v>151</v>
      </c>
      <c r="B1" s="390"/>
      <c r="C1" s="390"/>
      <c r="D1" s="390"/>
      <c r="E1" s="390"/>
      <c r="F1" s="390"/>
      <c r="G1" s="390"/>
    </row>
    <row r="2" spans="1:9" ht="30" customHeight="1">
      <c r="A2" s="580" t="s">
        <v>127</v>
      </c>
      <c r="B2" s="580"/>
      <c r="C2" s="580"/>
      <c r="D2" s="580"/>
      <c r="E2" s="580"/>
      <c r="F2" s="580"/>
      <c r="G2" s="580"/>
      <c r="H2" s="199"/>
      <c r="I2" s="199"/>
    </row>
    <row r="3" spans="1:9" ht="12.75" customHeight="1">
      <c r="A3" s="391"/>
      <c r="B3" s="391"/>
      <c r="C3" s="391"/>
      <c r="D3" s="391"/>
      <c r="E3" s="391"/>
      <c r="F3" s="391"/>
      <c r="G3" s="391"/>
      <c r="H3" s="199"/>
      <c r="I3" s="199"/>
    </row>
    <row r="4" spans="1:9" ht="18.75">
      <c r="A4" s="391"/>
      <c r="B4" s="391"/>
      <c r="C4" s="391"/>
      <c r="D4" s="391"/>
      <c r="E4" s="392" t="s">
        <v>18</v>
      </c>
      <c r="F4" s="581">
        <f>A_基本情報入力シート!D14</f>
        <v>0</v>
      </c>
      <c r="G4" s="581"/>
      <c r="H4" s="199"/>
      <c r="I4" s="199"/>
    </row>
    <row r="5" spans="1:9" ht="18.75">
      <c r="A5" s="391"/>
      <c r="B5" s="391"/>
      <c r="C5" s="391"/>
      <c r="D5" s="391"/>
      <c r="E5" s="392" t="s">
        <v>7</v>
      </c>
      <c r="F5" s="581">
        <f>A_基本情報入力シート!D13</f>
        <v>0</v>
      </c>
      <c r="G5" s="581"/>
      <c r="H5" s="199"/>
      <c r="I5" s="199"/>
    </row>
    <row r="6" spans="1:9" ht="18.75">
      <c r="A6" s="391"/>
      <c r="B6" s="391"/>
      <c r="C6" s="391"/>
      <c r="D6" s="391"/>
      <c r="E6" s="392" t="s">
        <v>8</v>
      </c>
      <c r="F6" s="582">
        <f>A_基本情報入力シート!D18</f>
        <v>0</v>
      </c>
      <c r="G6" s="582"/>
      <c r="H6" s="199"/>
      <c r="I6" s="199"/>
    </row>
    <row r="7" spans="1:9" ht="18.75" customHeight="1">
      <c r="A7" s="389" t="s">
        <v>395</v>
      </c>
      <c r="B7" s="389"/>
      <c r="C7" s="389"/>
      <c r="D7" s="389"/>
      <c r="E7" s="389"/>
      <c r="F7" s="389"/>
      <c r="G7" s="389"/>
    </row>
    <row r="8" spans="1:9" s="201" customFormat="1" ht="60" customHeight="1">
      <c r="A8" s="583" t="s">
        <v>9</v>
      </c>
      <c r="B8" s="583" t="s">
        <v>396</v>
      </c>
      <c r="C8" s="583" t="s">
        <v>10</v>
      </c>
      <c r="D8" s="393" t="s">
        <v>397</v>
      </c>
      <c r="E8" s="583" t="s">
        <v>398</v>
      </c>
      <c r="F8" s="583" t="s">
        <v>11</v>
      </c>
      <c r="G8" s="583" t="s">
        <v>12</v>
      </c>
      <c r="H8" s="200"/>
      <c r="I8" s="200"/>
    </row>
    <row r="9" spans="1:9" s="201" customFormat="1" ht="16.5" customHeight="1">
      <c r="A9" s="584"/>
      <c r="B9" s="584"/>
      <c r="C9" s="584"/>
      <c r="D9" s="394" t="s">
        <v>399</v>
      </c>
      <c r="E9" s="584"/>
      <c r="F9" s="584"/>
      <c r="G9" s="584"/>
      <c r="H9" s="200"/>
      <c r="I9" s="200"/>
    </row>
    <row r="10" spans="1:9" ht="15" customHeight="1">
      <c r="A10" s="585"/>
      <c r="B10" s="395" t="s">
        <v>137</v>
      </c>
      <c r="C10" s="395" t="s">
        <v>138</v>
      </c>
      <c r="D10" s="395" t="s">
        <v>19</v>
      </c>
      <c r="E10" s="395" t="s">
        <v>400</v>
      </c>
      <c r="F10" s="395" t="s">
        <v>401</v>
      </c>
      <c r="G10" s="395" t="s">
        <v>141</v>
      </c>
    </row>
    <row r="11" spans="1:9" ht="15" customHeight="1">
      <c r="A11" s="396"/>
      <c r="B11" s="397" t="s">
        <v>0</v>
      </c>
      <c r="C11" s="397"/>
      <c r="D11" s="397" t="s">
        <v>0</v>
      </c>
      <c r="E11" s="397" t="s">
        <v>6</v>
      </c>
      <c r="F11" s="397" t="s">
        <v>0</v>
      </c>
      <c r="G11" s="397" t="s">
        <v>0</v>
      </c>
    </row>
    <row r="12" spans="1:9" ht="75" customHeight="1">
      <c r="A12" s="370"/>
      <c r="B12" s="371"/>
      <c r="C12" s="398" t="s">
        <v>402</v>
      </c>
      <c r="D12" s="399">
        <f>ROUNDDOWN(B12*0.75,-3)</f>
        <v>0</v>
      </c>
      <c r="E12" s="400">
        <f>B_補助要件適合確認シート!D17</f>
        <v>0</v>
      </c>
      <c r="F12" s="399">
        <f>IF(B_補助要件適合確認シート!D16="いいえ",'F_１－２（２）'!I17,IF(E12&lt;=10,H17,IF(E12&lt;=20,H18,IF(E12&lt;=30,H19,H20))))</f>
        <v>1000000</v>
      </c>
      <c r="G12" s="399">
        <f>IF(D12&lt;F12,D12,F12)</f>
        <v>0</v>
      </c>
    </row>
    <row r="13" spans="1:9" s="202" customFormat="1" ht="18.75" customHeight="1">
      <c r="A13" s="401" t="s">
        <v>20</v>
      </c>
      <c r="B13" s="389"/>
      <c r="C13" s="389"/>
      <c r="D13" s="389"/>
      <c r="E13" s="389"/>
      <c r="F13" s="389"/>
      <c r="G13" s="402"/>
    </row>
    <row r="14" spans="1:9" s="202" customFormat="1" ht="18.75" customHeight="1">
      <c r="A14" s="401" t="s">
        <v>403</v>
      </c>
      <c r="B14" s="389"/>
      <c r="C14" s="389"/>
      <c r="D14" s="389"/>
      <c r="E14" s="389"/>
      <c r="F14" s="389"/>
      <c r="G14" s="402"/>
    </row>
    <row r="15" spans="1:9" ht="18.75" customHeight="1">
      <c r="A15" s="401" t="s">
        <v>404</v>
      </c>
      <c r="B15" s="389"/>
      <c r="C15" s="389"/>
      <c r="D15" s="389"/>
      <c r="E15" s="389"/>
      <c r="F15" s="389"/>
      <c r="G15" s="390"/>
    </row>
    <row r="16" spans="1:9" ht="14.25">
      <c r="A16" s="401"/>
      <c r="B16" s="403" t="s">
        <v>405</v>
      </c>
      <c r="C16" s="403" t="s">
        <v>11</v>
      </c>
      <c r="D16" s="404"/>
      <c r="E16" s="389"/>
      <c r="F16" s="389"/>
      <c r="G16" s="390"/>
      <c r="H16" s="213" t="s">
        <v>472</v>
      </c>
      <c r="I16" s="215" t="s">
        <v>471</v>
      </c>
    </row>
    <row r="17" spans="1:9" ht="14.25">
      <c r="A17" s="401"/>
      <c r="B17" s="403" t="s">
        <v>406</v>
      </c>
      <c r="C17" s="405">
        <v>1000000</v>
      </c>
      <c r="D17" s="406"/>
      <c r="E17" s="389"/>
      <c r="F17" s="389"/>
      <c r="G17" s="390"/>
      <c r="H17" s="214">
        <f>IF(B_補助要件適合確認シート!D15="はい",'F_１－２（２）'!C17+50000,C17)</f>
        <v>1000000</v>
      </c>
      <c r="I17" s="214">
        <f>IF(B_補助要件適合確認シート!D15="はい",2550000,2500000)</f>
        <v>2500000</v>
      </c>
    </row>
    <row r="18" spans="1:9" ht="14.25">
      <c r="A18" s="401"/>
      <c r="B18" s="403" t="s">
        <v>407</v>
      </c>
      <c r="C18" s="405">
        <v>1500000</v>
      </c>
      <c r="D18" s="406"/>
      <c r="E18" s="389"/>
      <c r="F18" s="389"/>
      <c r="G18" s="390"/>
      <c r="H18" s="214">
        <f>IF(B_補助要件適合確認シート!D15="はい",'F_１－２（２）'!C18+50000,C18)</f>
        <v>1500000</v>
      </c>
    </row>
    <row r="19" spans="1:9" ht="14.25">
      <c r="A19" s="401"/>
      <c r="B19" s="403" t="s">
        <v>408</v>
      </c>
      <c r="C19" s="405">
        <v>2000000</v>
      </c>
      <c r="D19" s="406"/>
      <c r="E19" s="389"/>
      <c r="F19" s="389"/>
      <c r="G19" s="390"/>
      <c r="H19" s="214">
        <f>IF(B_補助要件適合確認シート!D15="はい",'F_１－２（２）'!C19+50000,C19)</f>
        <v>2000000</v>
      </c>
    </row>
    <row r="20" spans="1:9" ht="14.25">
      <c r="A20" s="401"/>
      <c r="B20" s="403" t="s">
        <v>409</v>
      </c>
      <c r="C20" s="405">
        <v>2500000</v>
      </c>
      <c r="D20" s="406"/>
      <c r="E20" s="389"/>
      <c r="F20" s="389"/>
      <c r="G20" s="390"/>
      <c r="H20" s="214">
        <f>IF(B_補助要件適合確認シート!D15="はい",'F_１－２（２）'!C20+50000,C20)</f>
        <v>2500000</v>
      </c>
    </row>
    <row r="21" spans="1:9" ht="14.25">
      <c r="A21" s="401" t="s">
        <v>410</v>
      </c>
      <c r="B21" s="404"/>
      <c r="C21" s="406"/>
      <c r="D21" s="406"/>
      <c r="E21" s="389"/>
      <c r="F21" s="389"/>
      <c r="G21" s="390"/>
    </row>
    <row r="22" spans="1:9" ht="14.25">
      <c r="A22" s="401" t="s">
        <v>411</v>
      </c>
      <c r="B22" s="404"/>
      <c r="C22" s="406"/>
      <c r="D22" s="406"/>
      <c r="E22" s="389"/>
      <c r="F22" s="389"/>
      <c r="G22" s="390"/>
    </row>
    <row r="23" spans="1:9" ht="14.25">
      <c r="A23" s="401" t="s">
        <v>412</v>
      </c>
      <c r="B23" s="404"/>
      <c r="C23" s="406"/>
      <c r="D23" s="406"/>
      <c r="E23" s="389"/>
      <c r="F23" s="389"/>
      <c r="G23" s="390"/>
    </row>
    <row r="24" spans="1:9" ht="18.75" customHeight="1">
      <c r="A24" s="401" t="s">
        <v>413</v>
      </c>
      <c r="B24" s="389"/>
      <c r="C24" s="389"/>
      <c r="D24" s="389"/>
      <c r="E24" s="389"/>
      <c r="F24" s="389"/>
      <c r="G24" s="390"/>
    </row>
    <row r="25" spans="1:9">
      <c r="A25" s="2"/>
    </row>
  </sheetData>
  <sheetProtection algorithmName="SHA-512" hashValue="9m8HRbkn5HSSvFSETMA1m8l1JIPmsSfrgFu66QkmNeQJJL8VVhAcGBjY7FLOq4YJodtcKx575yOiJPMxdmLlgQ==" saltValue="5as2s+QXRjOfXOZJhXTr7A==" spinCount="100000" sheet="1" objects="1" scenarios="1" selectLockedCells="1"/>
  <mergeCells count="10">
    <mergeCell ref="A2:G2"/>
    <mergeCell ref="F4:G4"/>
    <mergeCell ref="F5:G5"/>
    <mergeCell ref="F6:G6"/>
    <mergeCell ref="A8:A10"/>
    <mergeCell ref="B8:B9"/>
    <mergeCell ref="C8:C9"/>
    <mergeCell ref="E8:E9"/>
    <mergeCell ref="F8:F9"/>
    <mergeCell ref="G8:G9"/>
  </mergeCells>
  <phoneticPr fontId="12"/>
  <dataValidations count="1">
    <dataValidation type="whole" allowBlank="1" showInputMessage="1" showErrorMessage="1" sqref="B12">
      <formula1>1</formula1>
      <formula2>99999999</formula2>
    </dataValidation>
  </dataValidations>
  <printOptions horizontalCentered="1"/>
  <pageMargins left="0.39370078740157483" right="0.35433070866141736" top="1.1023622047244095" bottom="0.55118110236220474" header="0.9055118110236221" footer="0.51181102362204722"/>
  <pageSetup paperSize="9" orientation="landscape" blackAndWhite="1"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CFBDD6D-7505-41AD-8443-4ED87CD8986B}">
            <xm:f>B_補助要件適合確認シート!$D$14="○"</xm:f>
            <x14:dxf>
              <fill>
                <patternFill>
                  <bgColor rgb="FFFFFF99"/>
                </patternFill>
              </fill>
            </x14:dxf>
          </x14:cfRule>
          <xm:sqref>A12:B12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H16"/>
  <sheetViews>
    <sheetView view="pageBreakPreview" zoomScale="115" zoomScaleNormal="100" zoomScaleSheetLayoutView="115" workbookViewId="0">
      <selection activeCell="A12" sqref="A12"/>
    </sheetView>
  </sheetViews>
  <sheetFormatPr defaultRowHeight="13.5"/>
  <cols>
    <col min="1" max="6" width="26.75" style="1" customWidth="1"/>
    <col min="7" max="16384" width="9" style="1"/>
  </cols>
  <sheetData>
    <row r="1" spans="1:8" ht="18.75" customHeight="1">
      <c r="A1" s="389" t="s">
        <v>414</v>
      </c>
      <c r="B1" s="390"/>
      <c r="C1" s="390"/>
      <c r="D1" s="390"/>
      <c r="E1" s="390"/>
      <c r="F1" s="390"/>
    </row>
    <row r="2" spans="1:8" ht="30" customHeight="1">
      <c r="A2" s="580" t="s">
        <v>127</v>
      </c>
      <c r="B2" s="580"/>
      <c r="C2" s="580"/>
      <c r="D2" s="580"/>
      <c r="E2" s="580"/>
      <c r="F2" s="580"/>
      <c r="G2" s="199"/>
      <c r="H2" s="199"/>
    </row>
    <row r="3" spans="1:8" ht="12.75" customHeight="1">
      <c r="A3" s="391"/>
      <c r="B3" s="391"/>
      <c r="C3" s="391"/>
      <c r="D3" s="391"/>
      <c r="E3" s="391"/>
      <c r="F3" s="391"/>
      <c r="G3" s="199"/>
      <c r="H3" s="199"/>
    </row>
    <row r="4" spans="1:8" ht="18.75">
      <c r="A4" s="391"/>
      <c r="B4" s="391"/>
      <c r="C4" s="391"/>
      <c r="D4" s="391"/>
      <c r="E4" s="392" t="s">
        <v>18</v>
      </c>
      <c r="F4" s="407">
        <f>A_基本情報入力シート!D14</f>
        <v>0</v>
      </c>
      <c r="G4" s="199"/>
      <c r="H4" s="199"/>
    </row>
    <row r="5" spans="1:8" ht="18.75">
      <c r="A5" s="391"/>
      <c r="B5" s="391"/>
      <c r="C5" s="391"/>
      <c r="D5" s="391"/>
      <c r="E5" s="392" t="s">
        <v>7</v>
      </c>
      <c r="F5" s="407">
        <f>A_基本情報入力シート!D13</f>
        <v>0</v>
      </c>
      <c r="G5" s="199"/>
      <c r="H5" s="199"/>
    </row>
    <row r="6" spans="1:8" ht="18.75">
      <c r="A6" s="391"/>
      <c r="B6" s="391"/>
      <c r="C6" s="391"/>
      <c r="D6" s="391"/>
      <c r="E6" s="392" t="s">
        <v>8</v>
      </c>
      <c r="F6" s="408">
        <f>A_基本情報入力シート!D18</f>
        <v>0</v>
      </c>
      <c r="G6" s="199"/>
      <c r="H6" s="199"/>
    </row>
    <row r="7" spans="1:8" ht="18.75" customHeight="1">
      <c r="A7" s="389" t="s">
        <v>415</v>
      </c>
      <c r="B7" s="389"/>
      <c r="C7" s="389"/>
      <c r="D7" s="389"/>
      <c r="E7" s="389"/>
      <c r="F7" s="389"/>
    </row>
    <row r="8" spans="1:8" s="201" customFormat="1" ht="60" customHeight="1">
      <c r="A8" s="583" t="s">
        <v>9</v>
      </c>
      <c r="B8" s="583" t="s">
        <v>396</v>
      </c>
      <c r="C8" s="583" t="s">
        <v>10</v>
      </c>
      <c r="D8" s="393" t="s">
        <v>397</v>
      </c>
      <c r="E8" s="583" t="s">
        <v>11</v>
      </c>
      <c r="F8" s="583" t="s">
        <v>12</v>
      </c>
      <c r="G8" s="200"/>
      <c r="H8" s="200"/>
    </row>
    <row r="9" spans="1:8" s="201" customFormat="1" ht="17.25" customHeight="1">
      <c r="A9" s="584"/>
      <c r="B9" s="584"/>
      <c r="C9" s="584"/>
      <c r="D9" s="394" t="s">
        <v>399</v>
      </c>
      <c r="E9" s="584"/>
      <c r="F9" s="584"/>
      <c r="G9" s="200"/>
      <c r="H9" s="200"/>
    </row>
    <row r="10" spans="1:8" ht="15" customHeight="1">
      <c r="A10" s="585"/>
      <c r="B10" s="395" t="s">
        <v>416</v>
      </c>
      <c r="C10" s="395" t="s">
        <v>138</v>
      </c>
      <c r="D10" s="395" t="s">
        <v>19</v>
      </c>
      <c r="E10" s="395" t="s">
        <v>139</v>
      </c>
      <c r="F10" s="395" t="s">
        <v>417</v>
      </c>
    </row>
    <row r="11" spans="1:8" ht="15" customHeight="1">
      <c r="A11" s="396"/>
      <c r="B11" s="397" t="s">
        <v>0</v>
      </c>
      <c r="C11" s="397"/>
      <c r="D11" s="397" t="s">
        <v>0</v>
      </c>
      <c r="E11" s="397" t="s">
        <v>0</v>
      </c>
      <c r="F11" s="397" t="s">
        <v>0</v>
      </c>
    </row>
    <row r="12" spans="1:8" ht="75" customHeight="1">
      <c r="A12" s="370"/>
      <c r="B12" s="371"/>
      <c r="C12" s="398" t="s">
        <v>402</v>
      </c>
      <c r="D12" s="399">
        <f>ROUNDDOWN(B12*0.75,-3)</f>
        <v>0</v>
      </c>
      <c r="E12" s="399">
        <v>10000000</v>
      </c>
      <c r="F12" s="399">
        <f>IF(D12&lt;E12,D12,E12)</f>
        <v>0</v>
      </c>
    </row>
    <row r="13" spans="1:8" s="202" customFormat="1" ht="18.75" customHeight="1">
      <c r="A13" s="401" t="s">
        <v>20</v>
      </c>
      <c r="B13" s="389"/>
      <c r="C13" s="389"/>
      <c r="D13" s="389"/>
      <c r="E13" s="389"/>
      <c r="F13" s="402"/>
    </row>
    <row r="14" spans="1:8" s="202" customFormat="1" ht="18.75" customHeight="1">
      <c r="A14" s="401" t="s">
        <v>403</v>
      </c>
      <c r="B14" s="389"/>
      <c r="C14" s="389"/>
      <c r="D14" s="389"/>
      <c r="E14" s="389"/>
      <c r="F14" s="402"/>
    </row>
    <row r="15" spans="1:8" ht="18.75" customHeight="1">
      <c r="A15" s="401" t="s">
        <v>418</v>
      </c>
      <c r="B15" s="389"/>
      <c r="C15" s="389"/>
      <c r="D15" s="389"/>
      <c r="E15" s="389"/>
      <c r="F15" s="390"/>
    </row>
    <row r="16" spans="1:8">
      <c r="A16" s="2"/>
    </row>
  </sheetData>
  <sheetProtection algorithmName="SHA-512" hashValue="V9UKUZ5K7shnh/xXkSAzdbIxaD0VjumBZSxrALis8wbF8pjtTE8gJ5MsaIzjruiJwkT0cga9xADgcKeyk4XVbQ==" saltValue="sS2mYo7YCFPMorJfBjTvQw==" spinCount="100000" sheet="1" objects="1" scenarios="1" selectLockedCells="1"/>
  <mergeCells count="6">
    <mergeCell ref="A2:F2"/>
    <mergeCell ref="A8:A10"/>
    <mergeCell ref="B8:B9"/>
    <mergeCell ref="C8:C9"/>
    <mergeCell ref="E8:E9"/>
    <mergeCell ref="F8:F9"/>
  </mergeCells>
  <phoneticPr fontId="12"/>
  <dataValidations count="1">
    <dataValidation type="whole" allowBlank="1" showInputMessage="1" showErrorMessage="1" sqref="B12">
      <formula1>1</formula1>
      <formula2>99999999</formula2>
    </dataValidation>
  </dataValidations>
  <printOptions horizontalCentered="1"/>
  <pageMargins left="0.39370078740157483" right="0.35433070866141736" top="1.1023622047244095" bottom="0.55118110236220474" header="0.9055118110236221" footer="0.51181102362204722"/>
  <pageSetup paperSize="9" scale="87" orientation="landscape" blackAndWhite="1"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8131E850-C1BF-4DA8-8913-BA2DA324E71D}">
            <xm:f>B_補助要件適合確認シート!$D$18="○"</xm:f>
            <x14:dxf>
              <fill>
                <patternFill>
                  <bgColor rgb="FFFFFF99"/>
                </patternFill>
              </fill>
            </x14:dxf>
          </x14:cfRule>
          <xm:sqref>A12:B12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H16"/>
  <sheetViews>
    <sheetView view="pageBreakPreview" zoomScale="115" zoomScaleNormal="100" zoomScaleSheetLayoutView="115" workbookViewId="0">
      <selection activeCell="A12" sqref="A12"/>
    </sheetView>
  </sheetViews>
  <sheetFormatPr defaultRowHeight="13.5"/>
  <cols>
    <col min="1" max="6" width="26.75" style="1" customWidth="1"/>
    <col min="7" max="16384" width="9" style="1"/>
  </cols>
  <sheetData>
    <row r="1" spans="1:8" ht="18.75" customHeight="1">
      <c r="A1" s="389" t="s">
        <v>419</v>
      </c>
      <c r="B1" s="390"/>
      <c r="C1" s="390"/>
      <c r="D1" s="390"/>
      <c r="E1" s="390"/>
      <c r="F1" s="390"/>
    </row>
    <row r="2" spans="1:8" ht="30" customHeight="1">
      <c r="A2" s="580" t="s">
        <v>127</v>
      </c>
      <c r="B2" s="580"/>
      <c r="C2" s="580"/>
      <c r="D2" s="580"/>
      <c r="E2" s="580"/>
      <c r="F2" s="580"/>
      <c r="G2" s="199"/>
      <c r="H2" s="199"/>
    </row>
    <row r="3" spans="1:8" ht="12.75" customHeight="1">
      <c r="A3" s="391"/>
      <c r="B3" s="391"/>
      <c r="C3" s="391"/>
      <c r="D3" s="391"/>
      <c r="E3" s="391"/>
      <c r="F3" s="391"/>
      <c r="G3" s="199"/>
      <c r="H3" s="199"/>
    </row>
    <row r="4" spans="1:8" ht="18.75">
      <c r="A4" s="391"/>
      <c r="B4" s="391"/>
      <c r="C4" s="391"/>
      <c r="D4" s="391"/>
      <c r="E4" s="392" t="s">
        <v>18</v>
      </c>
      <c r="F4" s="407">
        <f>A_基本情報入力シート!D14</f>
        <v>0</v>
      </c>
      <c r="G4" s="199"/>
      <c r="H4" s="199"/>
    </row>
    <row r="5" spans="1:8" ht="18.75">
      <c r="A5" s="391"/>
      <c r="B5" s="391"/>
      <c r="C5" s="391"/>
      <c r="D5" s="391"/>
      <c r="E5" s="392" t="s">
        <v>7</v>
      </c>
      <c r="F5" s="407">
        <f>A_基本情報入力シート!D13</f>
        <v>0</v>
      </c>
      <c r="G5" s="199"/>
      <c r="H5" s="199"/>
    </row>
    <row r="6" spans="1:8" ht="18.75">
      <c r="A6" s="391"/>
      <c r="B6" s="391"/>
      <c r="C6" s="391"/>
      <c r="D6" s="391"/>
      <c r="E6" s="392" t="s">
        <v>8</v>
      </c>
      <c r="F6" s="408">
        <f>A_基本情報入力シート!D18</f>
        <v>0</v>
      </c>
      <c r="G6" s="199"/>
      <c r="H6" s="199"/>
    </row>
    <row r="7" spans="1:8" ht="18.75" customHeight="1">
      <c r="A7" s="389" t="s">
        <v>420</v>
      </c>
      <c r="B7" s="389"/>
      <c r="C7" s="389"/>
      <c r="D7" s="389"/>
      <c r="E7" s="389"/>
      <c r="F7" s="389"/>
    </row>
    <row r="8" spans="1:8" s="201" customFormat="1" ht="60" customHeight="1">
      <c r="A8" s="583" t="s">
        <v>9</v>
      </c>
      <c r="B8" s="583" t="s">
        <v>396</v>
      </c>
      <c r="C8" s="583" t="s">
        <v>10</v>
      </c>
      <c r="D8" s="393" t="s">
        <v>397</v>
      </c>
      <c r="E8" s="583" t="s">
        <v>11</v>
      </c>
      <c r="F8" s="583" t="s">
        <v>12</v>
      </c>
      <c r="G8" s="200"/>
      <c r="H8" s="200"/>
    </row>
    <row r="9" spans="1:8" s="201" customFormat="1" ht="18" customHeight="1">
      <c r="A9" s="584"/>
      <c r="B9" s="584"/>
      <c r="C9" s="584"/>
      <c r="D9" s="394" t="s">
        <v>399</v>
      </c>
      <c r="E9" s="584"/>
      <c r="F9" s="584"/>
      <c r="G9" s="200"/>
      <c r="H9" s="200"/>
    </row>
    <row r="10" spans="1:8" ht="15" customHeight="1">
      <c r="A10" s="395"/>
      <c r="B10" s="395" t="s">
        <v>421</v>
      </c>
      <c r="C10" s="395" t="s">
        <v>138</v>
      </c>
      <c r="D10" s="395" t="s">
        <v>19</v>
      </c>
      <c r="E10" s="395" t="s">
        <v>139</v>
      </c>
      <c r="F10" s="395" t="s">
        <v>140</v>
      </c>
    </row>
    <row r="11" spans="1:8" ht="15" customHeight="1">
      <c r="A11" s="396"/>
      <c r="B11" s="397" t="s">
        <v>0</v>
      </c>
      <c r="C11" s="397"/>
      <c r="D11" s="397" t="s">
        <v>0</v>
      </c>
      <c r="E11" s="397" t="s">
        <v>0</v>
      </c>
      <c r="F11" s="397" t="s">
        <v>0</v>
      </c>
    </row>
    <row r="12" spans="1:8" ht="75" customHeight="1">
      <c r="A12" s="370"/>
      <c r="B12" s="371"/>
      <c r="C12" s="398" t="s">
        <v>402</v>
      </c>
      <c r="D12" s="399">
        <f>ROUNDDOWN(B12*0.75,-3)</f>
        <v>0</v>
      </c>
      <c r="E12" s="399">
        <v>450000</v>
      </c>
      <c r="F12" s="399">
        <f>IF(D12&lt;E12,D12,E12)</f>
        <v>0</v>
      </c>
    </row>
    <row r="13" spans="1:8" s="202" customFormat="1" ht="18.75" customHeight="1">
      <c r="A13" s="401" t="s">
        <v>20</v>
      </c>
      <c r="B13" s="389"/>
      <c r="C13" s="389"/>
      <c r="D13" s="389"/>
      <c r="E13" s="389"/>
      <c r="F13" s="402"/>
    </row>
    <row r="14" spans="1:8" s="202" customFormat="1" ht="18.75" customHeight="1">
      <c r="A14" s="401" t="s">
        <v>403</v>
      </c>
      <c r="B14" s="389"/>
      <c r="C14" s="389"/>
      <c r="D14" s="389"/>
      <c r="E14" s="389"/>
      <c r="F14" s="402"/>
    </row>
    <row r="15" spans="1:8" ht="18.75" customHeight="1">
      <c r="A15" s="401" t="s">
        <v>418</v>
      </c>
      <c r="B15" s="389"/>
      <c r="C15" s="389"/>
      <c r="D15" s="389"/>
      <c r="E15" s="389"/>
      <c r="F15" s="390"/>
    </row>
    <row r="16" spans="1:8">
      <c r="A16" s="2"/>
    </row>
  </sheetData>
  <sheetProtection algorithmName="SHA-512" hashValue="csrhRALKPfin2v9af8dMSciiQonOjuwullgmYznoxbhT1RUPyffpeqOXh2LqueBGslKtMQ3aXdqUmNd/Viy8Mg==" saltValue="9oJyoq9yraefRBOa9VAlIA==" spinCount="100000" sheet="1" objects="1" scenarios="1" selectLockedCells="1"/>
  <mergeCells count="6">
    <mergeCell ref="A2:F2"/>
    <mergeCell ref="A8:A9"/>
    <mergeCell ref="B8:B9"/>
    <mergeCell ref="C8:C9"/>
    <mergeCell ref="E8:E9"/>
    <mergeCell ref="F8:F9"/>
  </mergeCells>
  <phoneticPr fontId="12"/>
  <dataValidations count="1">
    <dataValidation type="whole" allowBlank="1" showInputMessage="1" showErrorMessage="1" sqref="B12">
      <formula1>1</formula1>
      <formula2>99999999</formula2>
    </dataValidation>
  </dataValidations>
  <printOptions horizontalCentered="1"/>
  <pageMargins left="0.39370078740157483" right="0.35433070866141736" top="1.1023622047244095" bottom="0.55118110236220474" header="0.9055118110236221" footer="0.51181102362204722"/>
  <pageSetup paperSize="9" scale="87" orientation="landscape" blackAndWhite="1" r:id="rId1"/>
  <headerFooter alignWithMargins="0"/>
  <rowBreaks count="1" manualBreakCount="1">
    <brk id="11" max="5" man="1"/>
  </rowBreaks>
  <colBreaks count="1" manualBreakCount="1">
    <brk id="1" max="14"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9153D7BA-CF28-4A29-9058-138315A54482}">
            <xm:f>B_補助要件適合確認シート!$D$19="○"</xm:f>
            <x14:dxf>
              <fill>
                <patternFill>
                  <bgColor rgb="FFFFFF99"/>
                </patternFill>
              </fill>
            </x14:dxf>
          </x14:cfRule>
          <xm:sqref>A12:B12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はじめに</vt:lpstr>
      <vt:lpstr>A_基本情報入力シート</vt:lpstr>
      <vt:lpstr>B_補助要件適合確認シート</vt:lpstr>
      <vt:lpstr>C_チェックリスト</vt:lpstr>
      <vt:lpstr>D_様式１</vt:lpstr>
      <vt:lpstr>E_１－２（1）</vt:lpstr>
      <vt:lpstr>F_１－２（２）</vt:lpstr>
      <vt:lpstr>G_１－２（３）</vt:lpstr>
      <vt:lpstr>H_１－２（４）</vt:lpstr>
      <vt:lpstr>I_１－３</vt:lpstr>
      <vt:lpstr>J_１－４</vt:lpstr>
      <vt:lpstr>K_介護テクノロジー等導入計画 </vt:lpstr>
      <vt:lpstr>L_ノーリフティングケア実施計画</vt:lpstr>
      <vt:lpstr>M_優先順位表</vt:lpstr>
      <vt:lpstr>N_債権者登録申出書</vt:lpstr>
      <vt:lpstr>（非表示シート）サービス一覧</vt:lpstr>
      <vt:lpstr>'（非表示シート）サービス一覧'!Print_Area</vt:lpstr>
      <vt:lpstr>A_基本情報入力シート!Print_Area</vt:lpstr>
      <vt:lpstr>B_補助要件適合確認シート!Print_Area</vt:lpstr>
      <vt:lpstr>C_チェックリスト!Print_Area</vt:lpstr>
      <vt:lpstr>D_様式１!Print_Area</vt:lpstr>
      <vt:lpstr>'E_１－２（1）'!Print_Area</vt:lpstr>
      <vt:lpstr>'F_１－２（２）'!Print_Area</vt:lpstr>
      <vt:lpstr>'G_１－２（３）'!Print_Area</vt:lpstr>
      <vt:lpstr>'H_１－２（４）'!Print_Area</vt:lpstr>
      <vt:lpstr>'I_１－３'!Print_Area</vt:lpstr>
      <vt:lpstr>'J_１－４'!Print_Area</vt:lpstr>
      <vt:lpstr>'K_介護テクノロジー等導入計画 '!Print_Area</vt:lpstr>
      <vt:lpstr>L_ノーリフティングケア実施計画!Print_Area</vt:lpstr>
      <vt:lpstr>M_優先順位表!Print_Area</vt:lpstr>
      <vt:lpstr>N_債権者登録申出書!Print_Area</vt:lpstr>
      <vt:lpstr>はじめに!Print_Area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岩見　有沙</dc:creator>
  <cp:lastModifiedBy>福岡県</cp:lastModifiedBy>
  <cp:lastPrinted>2025-06-30T22:53:11Z</cp:lastPrinted>
  <dcterms:created xsi:type="dcterms:W3CDTF">2023-06-23T00:40:38Z</dcterms:created>
  <dcterms:modified xsi:type="dcterms:W3CDTF">2025-07-08T05:56:43Z</dcterms:modified>
</cp:coreProperties>
</file>