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7年度\Q_生産基盤整備\3 水利施設保全　御清水2地区\02 工事・委託\00_R7-1号　水路（1工区）工事_2号路線管更生、開削\01_入札関連\01 公告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内訳書!$J$1:$O$105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内訳書!$O$103</definedName>
    <definedName name="工事番号" localSheetId="0">内訳書!$K$8</definedName>
    <definedName name="工事番号">#REF!</definedName>
    <definedName name="工事費計" localSheetId="0">内訳書!$O$105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内訳書!$O$104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29" i="41"/>
  <c r="O31" i="41"/>
  <c r="O33" i="41"/>
  <c r="O36" i="41"/>
  <c r="O35" i="41" s="1"/>
  <c r="O45" i="41"/>
  <c r="O44" i="41" s="1"/>
  <c r="O48" i="41"/>
  <c r="O47" i="41" s="1"/>
  <c r="O68" i="41"/>
  <c r="O67" i="41" s="1"/>
  <c r="O75" i="41"/>
  <c r="O74" i="41" s="1"/>
  <c r="O82" i="41"/>
  <c r="O81" i="41" s="1"/>
  <c r="O80" i="41" s="1"/>
  <c r="O94" i="41"/>
  <c r="O93" i="41" s="1"/>
  <c r="O92" i="41" s="1"/>
  <c r="O90" i="41" s="1"/>
  <c r="O89" i="41" s="1"/>
  <c r="O96" i="41"/>
  <c r="O98" i="41"/>
  <c r="O23" i="41" l="1"/>
  <c r="O22" i="41" s="1"/>
  <c r="O21" i="41" s="1"/>
  <c r="O101" i="41" s="1"/>
  <c r="O103" i="41" s="1"/>
  <c r="O104" i="41" l="1"/>
  <c r="O105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<sst xmlns="http://schemas.openxmlformats.org/spreadsheetml/2006/main" count="289" uniqueCount="146">
  <si>
    <t>#&amp;$SKHDIN_HINAGATA3#&amp;$</t>
  </si>
  <si>
    <t>07-6340770010755</t>
  </si>
  <si>
    <t>水路（1工区）工事</t>
  </si>
  <si>
    <t>工事費内訳書</t>
  </si>
  <si>
    <t>20250702082713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</si>
  <si>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</si>
  <si>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</si>
  <si>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</si>
  <si>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</si>
  <si>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</si>
  <si>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</si>
  <si>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</si>
  <si>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</si>
  <si>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</si>
  <si>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</si>
  <si>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</si>
  <si>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</si>
  <si>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</si>
  <si>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災害に強いため池等整備事業（農業水利施設保全対策）</t>
  </si>
  <si>
    <t>M_数量</t>
  </si>
  <si>
    <t>積上げ無し文字色</t>
  </si>
  <si>
    <t>年度,1,20,1</t>
  </si>
  <si>
    <t>地区名</t>
  </si>
  <si>
    <t>御清水2地区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</si>
  <si>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</si>
  <si>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</si>
  <si>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</si>
  <si>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</si>
  <si>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</si>
  <si>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</si>
  <si>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</si>
  <si>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</si>
  <si>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</si>
  <si>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</si>
  <si>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</si>
  <si>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</si>
  <si>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</si>
  <si>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</si>
  <si>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</si>
  <si>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</si>
  <si>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</si>
  <si>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</si>
  <si>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</si>
  <si>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</si>
  <si>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作業土工</t>
  </si>
  <si>
    <t xml:space="preserve">       床掘</t>
  </si>
  <si>
    <t>m3</t>
  </si>
  <si>
    <t xml:space="preserve">       埋戻</t>
  </si>
  <si>
    <t>砂質土</t>
  </si>
  <si>
    <t>砂</t>
  </si>
  <si>
    <t xml:space="preserve">      掘削工</t>
  </si>
  <si>
    <t xml:space="preserve">       土砂掘削</t>
  </si>
  <si>
    <t>土砂</t>
  </si>
  <si>
    <t xml:space="preserve">      作業残土処理工</t>
  </si>
  <si>
    <t xml:space="preserve">       作業残土処理</t>
  </si>
  <si>
    <t xml:space="preserve">      整形工</t>
  </si>
  <si>
    <t xml:space="preserve">       基面整正</t>
  </si>
  <si>
    <t>㎡</t>
  </si>
  <si>
    <t xml:space="preserve">     構造物撤去工</t>
  </si>
  <si>
    <t xml:space="preserve">      構造物取壊し工</t>
  </si>
  <si>
    <t xml:space="preserve">       既設管撤去</t>
  </si>
  <si>
    <t>HP管φ800</t>
  </si>
  <si>
    <t>ｍ</t>
  </si>
  <si>
    <t xml:space="preserve">       既設管切断</t>
  </si>
  <si>
    <t>箇所</t>
  </si>
  <si>
    <t xml:space="preserve">       集水桝蓋撤去</t>
  </si>
  <si>
    <t>枚</t>
  </si>
  <si>
    <t xml:space="preserve">       田面排水工</t>
  </si>
  <si>
    <t>撤去,VPφ200</t>
  </si>
  <si>
    <t>撤去,VPφ150</t>
  </si>
  <si>
    <t xml:space="preserve">       暗渠排水工</t>
  </si>
  <si>
    <t>撤去,φ100</t>
  </si>
  <si>
    <t xml:space="preserve">       殻運搬・処理</t>
  </si>
  <si>
    <t xml:space="preserve">     管体工</t>
  </si>
  <si>
    <t xml:space="preserve">      遠心力鉄筋コンクリート管布設工</t>
  </si>
  <si>
    <t xml:space="preserve">       遠心力鉄筋コンクリート管</t>
  </si>
  <si>
    <t xml:space="preserve">     管更生工</t>
  </si>
  <si>
    <t xml:space="preserve">      管更生工</t>
  </si>
  <si>
    <t>2号路線</t>
  </si>
  <si>
    <t xml:space="preserve">       ｱﾙﾌｧﾗｲﾅｰH（UP）材料費</t>
  </si>
  <si>
    <t>不飽和ﾎﾟﾘｴｽﾃﾙ樹脂,φ800mm,t=12mm</t>
  </si>
  <si>
    <t>不飽和ﾎﾟﾘｴｽﾃﾙ樹脂,φ800mm,t=6mm</t>
  </si>
  <si>
    <t xml:space="preserve">       補助材料費1</t>
  </si>
  <si>
    <t>ｽﾘｯﾌﾟｼｰﾄφ700mm以上用</t>
  </si>
  <si>
    <t xml:space="preserve">       補助材料費2</t>
  </si>
  <si>
    <t>保護ｼﾞｬｹｯﾄφ800mm用</t>
  </si>
  <si>
    <t xml:space="preserve">       引込設備工</t>
  </si>
  <si>
    <t>700mm≦既設管呼び径≦1000mm</t>
  </si>
  <si>
    <t>回</t>
  </si>
  <si>
    <t xml:space="preserve">       硬化設備工</t>
  </si>
  <si>
    <t xml:space="preserve">       脱臭装置設備工</t>
  </si>
  <si>
    <t>150mm≦既設管呼び径≦1000mm</t>
  </si>
  <si>
    <t xml:space="preserve">       仮設備撤去工</t>
  </si>
  <si>
    <t xml:space="preserve">       引込工</t>
  </si>
  <si>
    <t xml:space="preserve">       拡径工</t>
  </si>
  <si>
    <t xml:space="preserve">       硬化工</t>
  </si>
  <si>
    <t xml:space="preserve">       インナーフィルム除去工</t>
  </si>
  <si>
    <t xml:space="preserve">       本管口仕上げ工</t>
  </si>
  <si>
    <t>既設管呼び径800mm</t>
  </si>
  <si>
    <t xml:space="preserve">       管路内締切工（本管用）</t>
  </si>
  <si>
    <t xml:space="preserve">       管渠洗浄工</t>
  </si>
  <si>
    <t>施工前・施工後</t>
  </si>
  <si>
    <t xml:space="preserve">       本管調査工</t>
  </si>
  <si>
    <t xml:space="preserve">       引込装置車</t>
  </si>
  <si>
    <t>日</t>
  </si>
  <si>
    <t xml:space="preserve">       ラフタークレーン（25t）</t>
  </si>
  <si>
    <t xml:space="preserve">     付帯工</t>
  </si>
  <si>
    <t xml:space="preserve">      付帯工</t>
  </si>
  <si>
    <t xml:space="preserve">       巻立コンクリート</t>
  </si>
  <si>
    <t xml:space="preserve">       型枠</t>
  </si>
  <si>
    <t xml:space="preserve">       基礎材</t>
  </si>
  <si>
    <t xml:space="preserve">       鉄筋</t>
  </si>
  <si>
    <t>ton</t>
  </si>
  <si>
    <t xml:space="preserve">     復旧工</t>
  </si>
  <si>
    <t xml:space="preserve">      復旧工</t>
  </si>
  <si>
    <t xml:space="preserve">       集水桝蓋復旧</t>
  </si>
  <si>
    <t>据付,再利用,VPφ200</t>
  </si>
  <si>
    <t>据付,再利用,VPφ150</t>
  </si>
  <si>
    <t>据付,再利用,φ100</t>
  </si>
  <si>
    <t xml:space="preserve">    直接工事費（仮設工）</t>
  </si>
  <si>
    <t xml:space="preserve">     仮設工</t>
  </si>
  <si>
    <t xml:space="preserve">      仮設道路工</t>
  </si>
  <si>
    <t xml:space="preserve">       安定シート</t>
  </si>
  <si>
    <t xml:space="preserve">       敷鉄板</t>
  </si>
  <si>
    <t>設置～賃料～撤去</t>
  </si>
  <si>
    <t xml:space="preserve">       表土剥ぎ取り</t>
  </si>
  <si>
    <t xml:space="preserve">       耕地復旧（表土埋戻）</t>
  </si>
  <si>
    <t xml:space="preserve">       耕地復旧(耕起)</t>
  </si>
  <si>
    <t xml:space="preserve">       産業廃棄物投棄料（中間処理）</t>
  </si>
  <si>
    <t>廃プラ類,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</si>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</sst>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06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38</v>
      </c>
      <c r="M20" s="22"/>
      <c r="N20" s="23" t="s">
        <v>38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39</v>
      </c>
      <c r="L21" s="25" t="s">
        <v>38</v>
      </c>
      <c r="M21" s="26">
        <v>1</v>
      </c>
      <c r="N21" s="27" t="s">
        <v>40</v>
      </c>
      <c r="O21" s="28">
        <f>+O22+O89</f>
        <v>0</v>
      </c>
    </row>
    <row r="22" spans="5:17" x14ac:dyDescent="0.15">
      <c r="E22">
        <v>3</v>
      </c>
      <c r="F22">
        <v>6</v>
      </c>
      <c r="G22">
        <v>3</v>
      </c>
      <c r="K22" s="25" t="s">
        <v>41</v>
      </c>
      <c r="L22" s="25" t="s">
        <v>38</v>
      </c>
      <c r="M22" s="26">
        <v>1</v>
      </c>
      <c r="N22" s="27" t="s">
        <v>40</v>
      </c>
      <c r="O22" s="28">
        <f>+O23+O80</f>
        <v>0</v>
      </c>
    </row>
    <row r="23" spans="5:17" x14ac:dyDescent="0.15">
      <c r="E23">
        <v>4</v>
      </c>
      <c r="F23">
        <v>168</v>
      </c>
      <c r="G23">
        <v>4</v>
      </c>
      <c r="K23" s="25" t="s">
        <v>42</v>
      </c>
      <c r="L23" s="25" t="s">
        <v>38</v>
      </c>
      <c r="M23" s="26">
        <v>1</v>
      </c>
      <c r="N23" s="27" t="s">
        <v>40</v>
      </c>
      <c r="O23" s="28">
        <f>+O24+O35+O44+O47+O67+O74</f>
        <v>0</v>
      </c>
    </row>
    <row r="24" spans="5:17" x14ac:dyDescent="0.15">
      <c r="E24">
        <v>5</v>
      </c>
      <c r="G24">
        <v>9</v>
      </c>
      <c r="K24" s="25" t="s">
        <v>43</v>
      </c>
      <c r="L24" s="25" t="s">
        <v>38</v>
      </c>
      <c r="M24" s="26">
        <v>1</v>
      </c>
      <c r="N24" s="27" t="s">
        <v>40</v>
      </c>
      <c r="O24" s="28">
        <f>+O25+O29+O31+O33</f>
        <v>0</v>
      </c>
    </row>
    <row r="25" spans="5:17" x14ac:dyDescent="0.15">
      <c r="E25">
        <v>6</v>
      </c>
      <c r="G25">
        <v>10</v>
      </c>
      <c r="K25" s="25" t="s">
        <v>44</v>
      </c>
      <c r="L25" s="25" t="s">
        <v>38</v>
      </c>
      <c r="M25" s="26">
        <v>1</v>
      </c>
      <c r="N25" s="27" t="s">
        <v>40</v>
      </c>
      <c r="O25" s="28">
        <f>+O26+O27+O28</f>
        <v>0</v>
      </c>
    </row>
    <row r="26" spans="5:17" x14ac:dyDescent="0.15">
      <c r="E26">
        <v>7</v>
      </c>
      <c r="G26">
        <v>11</v>
      </c>
      <c r="K26" s="25" t="s">
        <v>45</v>
      </c>
      <c r="L26" s="25" t="s">
        <v>38</v>
      </c>
      <c r="M26" s="26">
        <v>170</v>
      </c>
      <c r="N26" s="27" t="s">
        <v>46</v>
      </c>
      <c r="O26" s="29"/>
    </row>
    <row r="27" spans="5:17" x14ac:dyDescent="0.15">
      <c r="E27">
        <v>8</v>
      </c>
      <c r="G27">
        <v>11</v>
      </c>
      <c r="K27" s="25" t="s">
        <v>47</v>
      </c>
      <c r="L27" s="25" t="s">
        <v>48</v>
      </c>
      <c r="M27" s="26">
        <v>64</v>
      </c>
      <c r="N27" s="27" t="s">
        <v>46</v>
      </c>
      <c r="O27" s="29"/>
    </row>
    <row r="28" spans="5:17" x14ac:dyDescent="0.15">
      <c r="E28">
        <v>9</v>
      </c>
      <c r="G28">
        <v>11</v>
      </c>
      <c r="K28" s="25" t="s">
        <v>47</v>
      </c>
      <c r="L28" s="25" t="s">
        <v>49</v>
      </c>
      <c r="M28" s="26">
        <v>110</v>
      </c>
      <c r="N28" s="27" t="s">
        <v>46</v>
      </c>
      <c r="O28" s="29"/>
    </row>
    <row r="29" spans="5:17" x14ac:dyDescent="0.15">
      <c r="E29">
        <v>10</v>
      </c>
      <c r="G29">
        <v>10</v>
      </c>
      <c r="K29" s="25" t="s">
        <v>50</v>
      </c>
      <c r="L29" s="25" t="s">
        <v>38</v>
      </c>
      <c r="M29" s="26">
        <v>1</v>
      </c>
      <c r="N29" s="27" t="s">
        <v>40</v>
      </c>
      <c r="O29" s="28">
        <f>+O30</f>
        <v>0</v>
      </c>
    </row>
    <row r="30" spans="5:17" x14ac:dyDescent="0.15">
      <c r="E30">
        <v>11</v>
      </c>
      <c r="G30">
        <v>11</v>
      </c>
      <c r="K30" s="25" t="s">
        <v>51</v>
      </c>
      <c r="L30" s="25" t="s">
        <v>52</v>
      </c>
      <c r="M30" s="26">
        <v>36</v>
      </c>
      <c r="N30" s="27" t="s">
        <v>46</v>
      </c>
      <c r="O30" s="29"/>
    </row>
    <row r="31" spans="5:17" x14ac:dyDescent="0.15">
      <c r="E31">
        <v>12</v>
      </c>
      <c r="G31">
        <v>10</v>
      </c>
      <c r="K31" s="25" t="s">
        <v>53</v>
      </c>
      <c r="L31" s="25" t="s">
        <v>38</v>
      </c>
      <c r="M31" s="26">
        <v>1</v>
      </c>
      <c r="N31" s="27" t="s">
        <v>40</v>
      </c>
      <c r="O31" s="28">
        <f>+O32</f>
        <v>0</v>
      </c>
    </row>
    <row r="32" spans="5:17" x14ac:dyDescent="0.15">
      <c r="E32">
        <v>13</v>
      </c>
      <c r="G32">
        <v>11</v>
      </c>
      <c r="K32" s="25" t="s">
        <v>54</v>
      </c>
      <c r="L32" s="25" t="s">
        <v>38</v>
      </c>
      <c r="M32" s="26">
        <v>35</v>
      </c>
      <c r="N32" s="27" t="s">
        <v>46</v>
      </c>
      <c r="O32" s="29"/>
    </row>
    <row r="33" spans="5:15" x14ac:dyDescent="0.15">
      <c r="E33">
        <v>14</v>
      </c>
      <c r="G33">
        <v>10</v>
      </c>
      <c r="K33" s="25" t="s">
        <v>55</v>
      </c>
      <c r="L33" s="25" t="s">
        <v>38</v>
      </c>
      <c r="M33" s="26">
        <v>1</v>
      </c>
      <c r="N33" s="27" t="s">
        <v>40</v>
      </c>
      <c r="O33" s="28">
        <f>+O34</f>
        <v>0</v>
      </c>
    </row>
    <row r="34" spans="5:15" x14ac:dyDescent="0.15">
      <c r="E34">
        <v>15</v>
      </c>
      <c r="G34">
        <v>11</v>
      </c>
      <c r="K34" s="25" t="s">
        <v>56</v>
      </c>
      <c r="L34" s="25" t="s">
        <v>38</v>
      </c>
      <c r="M34" s="26">
        <v>92</v>
      </c>
      <c r="N34" s="27" t="s">
        <v>57</v>
      </c>
      <c r="O34" s="29"/>
    </row>
    <row r="35" spans="5:15" x14ac:dyDescent="0.15">
      <c r="E35">
        <v>16</v>
      </c>
      <c r="G35">
        <v>9</v>
      </c>
      <c r="K35" s="25" t="s">
        <v>58</v>
      </c>
      <c r="L35" s="25" t="s">
        <v>38</v>
      </c>
      <c r="M35" s="26">
        <v>1</v>
      </c>
      <c r="N35" s="27" t="s">
        <v>40</v>
      </c>
      <c r="O35" s="28">
        <f>+O36</f>
        <v>0</v>
      </c>
    </row>
    <row r="36" spans="5:15" x14ac:dyDescent="0.15">
      <c r="E36">
        <v>17</v>
      </c>
      <c r="G36">
        <v>10</v>
      </c>
      <c r="K36" s="25" t="s">
        <v>59</v>
      </c>
      <c r="L36" s="25" t="s">
        <v>38</v>
      </c>
      <c r="M36" s="26">
        <v>1</v>
      </c>
      <c r="N36" s="27" t="s">
        <v>40</v>
      </c>
      <c r="O36" s="28">
        <f>+O37+O38+O39+O40+O41+O42+O43</f>
        <v>0</v>
      </c>
    </row>
    <row r="37" spans="5:15" x14ac:dyDescent="0.15">
      <c r="E37">
        <v>18</v>
      </c>
      <c r="G37">
        <v>11</v>
      </c>
      <c r="K37" s="25" t="s">
        <v>60</v>
      </c>
      <c r="L37" s="25" t="s">
        <v>61</v>
      </c>
      <c r="M37" s="26">
        <v>54.3</v>
      </c>
      <c r="N37" s="27" t="s">
        <v>62</v>
      </c>
      <c r="O37" s="29"/>
    </row>
    <row r="38" spans="5:15" x14ac:dyDescent="0.15">
      <c r="E38">
        <v>19</v>
      </c>
      <c r="G38">
        <v>11</v>
      </c>
      <c r="K38" s="25" t="s">
        <v>63</v>
      </c>
      <c r="L38" s="25" t="s">
        <v>61</v>
      </c>
      <c r="M38" s="26">
        <v>2</v>
      </c>
      <c r="N38" s="27" t="s">
        <v>64</v>
      </c>
      <c r="O38" s="29"/>
    </row>
    <row r="39" spans="5:15" x14ac:dyDescent="0.15">
      <c r="E39">
        <v>20</v>
      </c>
      <c r="G39">
        <v>11</v>
      </c>
      <c r="K39" s="25" t="s">
        <v>65</v>
      </c>
      <c r="L39" s="25" t="s">
        <v>38</v>
      </c>
      <c r="M39" s="26">
        <v>2</v>
      </c>
      <c r="N39" s="27" t="s">
        <v>66</v>
      </c>
      <c r="O39" s="29"/>
    </row>
    <row r="40" spans="5:15" x14ac:dyDescent="0.15">
      <c r="E40">
        <v>21</v>
      </c>
      <c r="G40">
        <v>11</v>
      </c>
      <c r="K40" s="25" t="s">
        <v>67</v>
      </c>
      <c r="L40" s="25" t="s">
        <v>68</v>
      </c>
      <c r="M40" s="26">
        <v>10.8</v>
      </c>
      <c r="N40" s="27" t="s">
        <v>62</v>
      </c>
      <c r="O40" s="29"/>
    </row>
    <row r="41" spans="5:15" x14ac:dyDescent="0.15">
      <c r="E41">
        <v>22</v>
      </c>
      <c r="G41">
        <v>11</v>
      </c>
      <c r="K41" s="25" t="s">
        <v>67</v>
      </c>
      <c r="L41" s="25" t="s">
        <v>69</v>
      </c>
      <c r="M41" s="26">
        <v>3.1</v>
      </c>
      <c r="N41" s="27" t="s">
        <v>62</v>
      </c>
      <c r="O41" s="29"/>
    </row>
    <row r="42" spans="5:15" x14ac:dyDescent="0.15">
      <c r="E42">
        <v>23</v>
      </c>
      <c r="G42">
        <v>11</v>
      </c>
      <c r="K42" s="25" t="s">
        <v>70</v>
      </c>
      <c r="L42" s="25" t="s">
        <v>71</v>
      </c>
      <c r="M42" s="26">
        <v>1</v>
      </c>
      <c r="N42" s="27" t="s">
        <v>62</v>
      </c>
      <c r="O42" s="29"/>
    </row>
    <row r="43" spans="5:15" x14ac:dyDescent="0.15">
      <c r="E43">
        <v>24</v>
      </c>
      <c r="G43">
        <v>11</v>
      </c>
      <c r="K43" s="25" t="s">
        <v>72</v>
      </c>
      <c r="L43" s="25" t="s">
        <v>38</v>
      </c>
      <c r="M43" s="26">
        <v>9.6999999999999993</v>
      </c>
      <c r="N43" s="27" t="s">
        <v>46</v>
      </c>
      <c r="O43" s="29"/>
    </row>
    <row r="44" spans="5:15" x14ac:dyDescent="0.15">
      <c r="E44">
        <v>25</v>
      </c>
      <c r="G44">
        <v>9</v>
      </c>
      <c r="K44" s="25" t="s">
        <v>73</v>
      </c>
      <c r="L44" s="25" t="s">
        <v>38</v>
      </c>
      <c r="M44" s="26">
        <v>1</v>
      </c>
      <c r="N44" s="27" t="s">
        <v>40</v>
      </c>
      <c r="O44" s="28">
        <f>+O45</f>
        <v>0</v>
      </c>
    </row>
    <row r="45" spans="5:15" x14ac:dyDescent="0.15">
      <c r="E45">
        <v>26</v>
      </c>
      <c r="G45">
        <v>10</v>
      </c>
      <c r="K45" s="25" t="s">
        <v>74</v>
      </c>
      <c r="L45" s="25" t="s">
        <v>38</v>
      </c>
      <c r="M45" s="26">
        <v>1</v>
      </c>
      <c r="N45" s="27" t="s">
        <v>40</v>
      </c>
      <c r="O45" s="28">
        <f>+O46</f>
        <v>0</v>
      </c>
    </row>
    <row r="46" spans="5:15" x14ac:dyDescent="0.15">
      <c r="E46">
        <v>27</v>
      </c>
      <c r="G46">
        <v>11</v>
      </c>
      <c r="K46" s="25" t="s">
        <v>75</v>
      </c>
      <c r="L46" s="25" t="s">
        <v>38</v>
      </c>
      <c r="M46" s="26">
        <v>54.3</v>
      </c>
      <c r="N46" s="27" t="s">
        <v>62</v>
      </c>
      <c r="O46" s="29"/>
    </row>
    <row r="47" spans="5:15" x14ac:dyDescent="0.15">
      <c r="E47">
        <v>28</v>
      </c>
      <c r="G47">
        <v>9</v>
      </c>
      <c r="K47" s="25" t="s">
        <v>76</v>
      </c>
      <c r="L47" s="25" t="s">
        <v>38</v>
      </c>
      <c r="M47" s="26">
        <v>1</v>
      </c>
      <c r="N47" s="27" t="s">
        <v>40</v>
      </c>
      <c r="O47" s="28">
        <f>+O48</f>
        <v>0</v>
      </c>
    </row>
    <row r="48" spans="5:15" x14ac:dyDescent="0.15">
      <c r="E48">
        <v>29</v>
      </c>
      <c r="G48">
        <v>10</v>
      </c>
      <c r="K48" s="25" t="s">
        <v>77</v>
      </c>
      <c r="L48" s="25" t="s">
        <v>78</v>
      </c>
      <c r="M48" s="26">
        <v>1</v>
      </c>
      <c r="N48" s="27" t="s">
        <v>40</v>
      </c>
      <c r="O48" s="28">
        <f>+O49+O50+O51+O52+O53+O54+O55+O56+O57+O58+O59+O60+O61+O62+O63+O64+O65+O66</f>
        <v>0</v>
      </c>
    </row>
    <row r="49" spans="5:15" x14ac:dyDescent="0.15">
      <c r="E49">
        <v>30</v>
      </c>
      <c r="G49">
        <v>11</v>
      </c>
      <c r="K49" s="25" t="s">
        <v>79</v>
      </c>
      <c r="L49" s="25" t="s">
        <v>80</v>
      </c>
      <c r="M49" s="26">
        <v>100.6</v>
      </c>
      <c r="N49" s="27" t="s">
        <v>62</v>
      </c>
      <c r="O49" s="29"/>
    </row>
    <row r="50" spans="5:15" x14ac:dyDescent="0.15">
      <c r="E50">
        <v>31</v>
      </c>
      <c r="G50">
        <v>11</v>
      </c>
      <c r="K50" s="25" t="s">
        <v>79</v>
      </c>
      <c r="L50" s="25" t="s">
        <v>81</v>
      </c>
      <c r="M50" s="26">
        <v>34.25</v>
      </c>
      <c r="N50" s="27" t="s">
        <v>62</v>
      </c>
      <c r="O50" s="29"/>
    </row>
    <row r="51" spans="5:15" x14ac:dyDescent="0.15">
      <c r="E51">
        <v>32</v>
      </c>
      <c r="G51">
        <v>11</v>
      </c>
      <c r="K51" s="25" t="s">
        <v>82</v>
      </c>
      <c r="L51" s="25" t="s">
        <v>83</v>
      </c>
      <c r="M51" s="26">
        <v>134.85</v>
      </c>
      <c r="N51" s="27" t="s">
        <v>62</v>
      </c>
      <c r="O51" s="29"/>
    </row>
    <row r="52" spans="5:15" x14ac:dyDescent="0.15">
      <c r="E52">
        <v>33</v>
      </c>
      <c r="G52">
        <v>11</v>
      </c>
      <c r="K52" s="25" t="s">
        <v>84</v>
      </c>
      <c r="L52" s="25" t="s">
        <v>85</v>
      </c>
      <c r="M52" s="26">
        <v>4</v>
      </c>
      <c r="N52" s="27" t="s">
        <v>66</v>
      </c>
      <c r="O52" s="29"/>
    </row>
    <row r="53" spans="5:15" x14ac:dyDescent="0.15">
      <c r="E53">
        <v>34</v>
      </c>
      <c r="G53">
        <v>11</v>
      </c>
      <c r="K53" s="25" t="s">
        <v>86</v>
      </c>
      <c r="L53" s="25" t="s">
        <v>87</v>
      </c>
      <c r="M53" s="26">
        <v>2</v>
      </c>
      <c r="N53" s="27" t="s">
        <v>88</v>
      </c>
      <c r="O53" s="29"/>
    </row>
    <row r="54" spans="5:15" x14ac:dyDescent="0.15">
      <c r="E54">
        <v>35</v>
      </c>
      <c r="G54">
        <v>11</v>
      </c>
      <c r="K54" s="25" t="s">
        <v>89</v>
      </c>
      <c r="L54" s="25" t="s">
        <v>87</v>
      </c>
      <c r="M54" s="26">
        <v>2</v>
      </c>
      <c r="N54" s="27" t="s">
        <v>88</v>
      </c>
      <c r="O54" s="29"/>
    </row>
    <row r="55" spans="5:15" x14ac:dyDescent="0.15">
      <c r="E55">
        <v>36</v>
      </c>
      <c r="G55">
        <v>11</v>
      </c>
      <c r="K55" s="25" t="s">
        <v>90</v>
      </c>
      <c r="L55" s="25" t="s">
        <v>91</v>
      </c>
      <c r="M55" s="26">
        <v>2</v>
      </c>
      <c r="N55" s="27" t="s">
        <v>88</v>
      </c>
      <c r="O55" s="29"/>
    </row>
    <row r="56" spans="5:15" x14ac:dyDescent="0.15">
      <c r="E56">
        <v>37</v>
      </c>
      <c r="G56">
        <v>11</v>
      </c>
      <c r="K56" s="25" t="s">
        <v>92</v>
      </c>
      <c r="L56" s="25" t="s">
        <v>87</v>
      </c>
      <c r="M56" s="26">
        <v>2</v>
      </c>
      <c r="N56" s="27" t="s">
        <v>88</v>
      </c>
      <c r="O56" s="29"/>
    </row>
    <row r="57" spans="5:15" x14ac:dyDescent="0.15">
      <c r="E57">
        <v>38</v>
      </c>
      <c r="G57">
        <v>11</v>
      </c>
      <c r="K57" s="25" t="s">
        <v>93</v>
      </c>
      <c r="L57" s="25" t="s">
        <v>87</v>
      </c>
      <c r="M57" s="26">
        <v>130.85</v>
      </c>
      <c r="N57" s="27" t="s">
        <v>62</v>
      </c>
      <c r="O57" s="29"/>
    </row>
    <row r="58" spans="5:15" x14ac:dyDescent="0.15">
      <c r="E58">
        <v>39</v>
      </c>
      <c r="G58">
        <v>11</v>
      </c>
      <c r="K58" s="25" t="s">
        <v>94</v>
      </c>
      <c r="L58" s="25" t="s">
        <v>87</v>
      </c>
      <c r="M58" s="26">
        <v>2</v>
      </c>
      <c r="N58" s="27" t="s">
        <v>88</v>
      </c>
      <c r="O58" s="29"/>
    </row>
    <row r="59" spans="5:15" x14ac:dyDescent="0.15">
      <c r="E59">
        <v>40</v>
      </c>
      <c r="G59">
        <v>11</v>
      </c>
      <c r="K59" s="25" t="s">
        <v>95</v>
      </c>
      <c r="L59" s="25" t="s">
        <v>87</v>
      </c>
      <c r="M59" s="26">
        <v>130.85</v>
      </c>
      <c r="N59" s="27" t="s">
        <v>62</v>
      </c>
      <c r="O59" s="29"/>
    </row>
    <row r="60" spans="5:15" x14ac:dyDescent="0.15">
      <c r="E60">
        <v>41</v>
      </c>
      <c r="G60">
        <v>11</v>
      </c>
      <c r="K60" s="25" t="s">
        <v>96</v>
      </c>
      <c r="L60" s="25" t="s">
        <v>87</v>
      </c>
      <c r="M60" s="26">
        <v>130.85</v>
      </c>
      <c r="N60" s="27" t="s">
        <v>62</v>
      </c>
      <c r="O60" s="29"/>
    </row>
    <row r="61" spans="5:15" x14ac:dyDescent="0.15">
      <c r="E61">
        <v>42</v>
      </c>
      <c r="G61">
        <v>11</v>
      </c>
      <c r="K61" s="25" t="s">
        <v>97</v>
      </c>
      <c r="L61" s="25" t="s">
        <v>98</v>
      </c>
      <c r="M61" s="26">
        <v>4</v>
      </c>
      <c r="N61" s="27" t="s">
        <v>64</v>
      </c>
      <c r="O61" s="29"/>
    </row>
    <row r="62" spans="5:15" x14ac:dyDescent="0.15">
      <c r="E62">
        <v>43</v>
      </c>
      <c r="G62">
        <v>11</v>
      </c>
      <c r="K62" s="25" t="s">
        <v>99</v>
      </c>
      <c r="L62" s="25" t="s">
        <v>98</v>
      </c>
      <c r="M62" s="26">
        <v>2</v>
      </c>
      <c r="N62" s="27" t="s">
        <v>88</v>
      </c>
      <c r="O62" s="29"/>
    </row>
    <row r="63" spans="5:15" x14ac:dyDescent="0.15">
      <c r="E63">
        <v>44</v>
      </c>
      <c r="G63">
        <v>11</v>
      </c>
      <c r="K63" s="25" t="s">
        <v>100</v>
      </c>
      <c r="L63" s="25" t="s">
        <v>101</v>
      </c>
      <c r="M63" s="26">
        <v>253.56</v>
      </c>
      <c r="N63" s="27" t="s">
        <v>62</v>
      </c>
      <c r="O63" s="29"/>
    </row>
    <row r="64" spans="5:15" x14ac:dyDescent="0.15">
      <c r="E64">
        <v>45</v>
      </c>
      <c r="G64">
        <v>11</v>
      </c>
      <c r="K64" s="25" t="s">
        <v>102</v>
      </c>
      <c r="L64" s="25" t="s">
        <v>101</v>
      </c>
      <c r="M64" s="26">
        <v>253.56</v>
      </c>
      <c r="N64" s="27" t="s">
        <v>62</v>
      </c>
      <c r="O64" s="29"/>
    </row>
    <row r="65" spans="5:15" x14ac:dyDescent="0.15">
      <c r="E65">
        <v>46</v>
      </c>
      <c r="G65">
        <v>11</v>
      </c>
      <c r="K65" s="25" t="s">
        <v>103</v>
      </c>
      <c r="L65" s="25" t="s">
        <v>38</v>
      </c>
      <c r="M65" s="26">
        <v>2</v>
      </c>
      <c r="N65" s="27" t="s">
        <v>104</v>
      </c>
      <c r="O65" s="29"/>
    </row>
    <row r="66" spans="5:15" x14ac:dyDescent="0.15">
      <c r="E66">
        <v>47</v>
      </c>
      <c r="G66">
        <v>11</v>
      </c>
      <c r="K66" s="25" t="s">
        <v>105</v>
      </c>
      <c r="L66" s="25" t="s">
        <v>38</v>
      </c>
      <c r="M66" s="26">
        <v>1</v>
      </c>
      <c r="N66" s="27" t="s">
        <v>104</v>
      </c>
      <c r="O66" s="29"/>
    </row>
    <row r="67" spans="5:15" x14ac:dyDescent="0.15">
      <c r="E67">
        <v>48</v>
      </c>
      <c r="G67">
        <v>9</v>
      </c>
      <c r="K67" s="25" t="s">
        <v>106</v>
      </c>
      <c r="L67" s="25" t="s">
        <v>38</v>
      </c>
      <c r="M67" s="26">
        <v>1</v>
      </c>
      <c r="N67" s="27" t="s">
        <v>40</v>
      </c>
      <c r="O67" s="28">
        <f>+O68</f>
        <v>0</v>
      </c>
    </row>
    <row r="68" spans="5:15" x14ac:dyDescent="0.15">
      <c r="E68">
        <v>49</v>
      </c>
      <c r="G68">
        <v>10</v>
      </c>
      <c r="K68" s="25" t="s">
        <v>107</v>
      </c>
      <c r="L68" s="25" t="s">
        <v>38</v>
      </c>
      <c r="M68" s="26">
        <v>1</v>
      </c>
      <c r="N68" s="27" t="s">
        <v>40</v>
      </c>
      <c r="O68" s="28">
        <f>+O69+O70+O71+O72+O73</f>
        <v>0</v>
      </c>
    </row>
    <row r="69" spans="5:15" x14ac:dyDescent="0.15">
      <c r="E69">
        <v>50</v>
      </c>
      <c r="G69">
        <v>11</v>
      </c>
      <c r="K69" s="25" t="s">
        <v>108</v>
      </c>
      <c r="L69" s="25" t="s">
        <v>38</v>
      </c>
      <c r="M69" s="26">
        <v>2.2000000000000002</v>
      </c>
      <c r="N69" s="27" t="s">
        <v>46</v>
      </c>
      <c r="O69" s="29"/>
    </row>
    <row r="70" spans="5:15" x14ac:dyDescent="0.15">
      <c r="E70">
        <v>51</v>
      </c>
      <c r="G70">
        <v>11</v>
      </c>
      <c r="K70" s="25" t="s">
        <v>109</v>
      </c>
      <c r="L70" s="25" t="s">
        <v>38</v>
      </c>
      <c r="M70" s="26">
        <v>7.6</v>
      </c>
      <c r="N70" s="27" t="s">
        <v>57</v>
      </c>
      <c r="O70" s="29"/>
    </row>
    <row r="71" spans="5:15" x14ac:dyDescent="0.15">
      <c r="E71">
        <v>52</v>
      </c>
      <c r="G71">
        <v>11</v>
      </c>
      <c r="K71" s="25" t="s">
        <v>110</v>
      </c>
      <c r="L71" s="25" t="s">
        <v>38</v>
      </c>
      <c r="M71" s="26">
        <v>3.1</v>
      </c>
      <c r="N71" s="27" t="s">
        <v>57</v>
      </c>
      <c r="O71" s="29"/>
    </row>
    <row r="72" spans="5:15" x14ac:dyDescent="0.15">
      <c r="E72">
        <v>53</v>
      </c>
      <c r="G72">
        <v>11</v>
      </c>
      <c r="K72" s="25" t="s">
        <v>111</v>
      </c>
      <c r="L72" s="25" t="s">
        <v>38</v>
      </c>
      <c r="M72" s="26">
        <v>6.9000000000000006E-2</v>
      </c>
      <c r="N72" s="27" t="s">
        <v>112</v>
      </c>
      <c r="O72" s="29"/>
    </row>
    <row r="73" spans="5:15" x14ac:dyDescent="0.15">
      <c r="E73">
        <v>54</v>
      </c>
      <c r="G73">
        <v>11</v>
      </c>
      <c r="K73" s="25" t="s">
        <v>111</v>
      </c>
      <c r="L73" s="25" t="s">
        <v>38</v>
      </c>
      <c r="M73" s="26">
        <v>6.4000000000000001E-2</v>
      </c>
      <c r="N73" s="27" t="s">
        <v>112</v>
      </c>
      <c r="O73" s="29"/>
    </row>
    <row r="74" spans="5:15" x14ac:dyDescent="0.15">
      <c r="E74">
        <v>55</v>
      </c>
      <c r="G74">
        <v>9</v>
      </c>
      <c r="K74" s="25" t="s">
        <v>113</v>
      </c>
      <c r="L74" s="25" t="s">
        <v>38</v>
      </c>
      <c r="M74" s="26">
        <v>1</v>
      </c>
      <c r="N74" s="27" t="s">
        <v>40</v>
      </c>
      <c r="O74" s="28">
        <f>+O75</f>
        <v>0</v>
      </c>
    </row>
    <row r="75" spans="5:15" x14ac:dyDescent="0.15">
      <c r="E75">
        <v>56</v>
      </c>
      <c r="G75">
        <v>10</v>
      </c>
      <c r="K75" s="25" t="s">
        <v>114</v>
      </c>
      <c r="L75" s="25" t="s">
        <v>38</v>
      </c>
      <c r="M75" s="26">
        <v>1</v>
      </c>
      <c r="N75" s="27" t="s">
        <v>40</v>
      </c>
      <c r="O75" s="28">
        <f>+O76+O77+O78+O79</f>
        <v>0</v>
      </c>
    </row>
    <row r="76" spans="5:15" x14ac:dyDescent="0.15">
      <c r="E76">
        <v>57</v>
      </c>
      <c r="G76">
        <v>11</v>
      </c>
      <c r="K76" s="25" t="s">
        <v>115</v>
      </c>
      <c r="L76" s="25" t="s">
        <v>38</v>
      </c>
      <c r="M76" s="26">
        <v>2</v>
      </c>
      <c r="N76" s="27" t="s">
        <v>66</v>
      </c>
      <c r="O76" s="29"/>
    </row>
    <row r="77" spans="5:15" x14ac:dyDescent="0.15">
      <c r="E77">
        <v>58</v>
      </c>
      <c r="G77">
        <v>11</v>
      </c>
      <c r="K77" s="25" t="s">
        <v>67</v>
      </c>
      <c r="L77" s="25" t="s">
        <v>116</v>
      </c>
      <c r="M77" s="26">
        <v>10.8</v>
      </c>
      <c r="N77" s="27" t="s">
        <v>62</v>
      </c>
      <c r="O77" s="29"/>
    </row>
    <row r="78" spans="5:15" x14ac:dyDescent="0.15">
      <c r="E78">
        <v>59</v>
      </c>
      <c r="G78">
        <v>11</v>
      </c>
      <c r="K78" s="25" t="s">
        <v>67</v>
      </c>
      <c r="L78" s="25" t="s">
        <v>117</v>
      </c>
      <c r="M78" s="26">
        <v>3.1</v>
      </c>
      <c r="N78" s="27" t="s">
        <v>62</v>
      </c>
      <c r="O78" s="29"/>
    </row>
    <row r="79" spans="5:15" x14ac:dyDescent="0.15">
      <c r="E79">
        <v>60</v>
      </c>
      <c r="G79">
        <v>11</v>
      </c>
      <c r="K79" s="25" t="s">
        <v>70</v>
      </c>
      <c r="L79" s="25" t="s">
        <v>118</v>
      </c>
      <c r="M79" s="26">
        <v>1</v>
      </c>
      <c r="N79" s="27" t="s">
        <v>62</v>
      </c>
      <c r="O79" s="29"/>
    </row>
    <row r="80" spans="5:15" x14ac:dyDescent="0.15">
      <c r="E80">
        <v>61</v>
      </c>
      <c r="F80">
        <v>169</v>
      </c>
      <c r="G80">
        <v>4</v>
      </c>
      <c r="K80" s="25" t="s">
        <v>119</v>
      </c>
      <c r="L80" s="25" t="s">
        <v>38</v>
      </c>
      <c r="M80" s="26">
        <v>1</v>
      </c>
      <c r="N80" s="27" t="s">
        <v>40</v>
      </c>
      <c r="O80" s="28">
        <f>+O81</f>
        <v>0</v>
      </c>
    </row>
    <row r="81" spans="5:15" x14ac:dyDescent="0.15">
      <c r="E81">
        <v>62</v>
      </c>
      <c r="G81">
        <v>9</v>
      </c>
      <c r="K81" s="25" t="s">
        <v>120</v>
      </c>
      <c r="L81" s="25" t="s">
        <v>38</v>
      </c>
      <c r="M81" s="26">
        <v>1</v>
      </c>
      <c r="N81" s="27" t="s">
        <v>40</v>
      </c>
      <c r="O81" s="28">
        <f>+O82</f>
        <v>0</v>
      </c>
    </row>
    <row r="82" spans="5:15" x14ac:dyDescent="0.15">
      <c r="E82">
        <v>63</v>
      </c>
      <c r="G82">
        <v>10</v>
      </c>
      <c r="K82" s="25" t="s">
        <v>121</v>
      </c>
      <c r="L82" s="25" t="s">
        <v>38</v>
      </c>
      <c r="M82" s="26">
        <v>1</v>
      </c>
      <c r="N82" s="27" t="s">
        <v>40</v>
      </c>
      <c r="O82" s="28">
        <f>+O83+O84+O85+O86+O87+O88</f>
        <v>0</v>
      </c>
    </row>
    <row r="83" spans="5:15" x14ac:dyDescent="0.15">
      <c r="E83">
        <v>64</v>
      </c>
      <c r="G83">
        <v>11</v>
      </c>
      <c r="K83" s="25" t="s">
        <v>122</v>
      </c>
      <c r="L83" s="25" t="s">
        <v>38</v>
      </c>
      <c r="M83" s="26">
        <v>805</v>
      </c>
      <c r="N83" s="27" t="s">
        <v>57</v>
      </c>
      <c r="O83" s="29"/>
    </row>
    <row r="84" spans="5:15" x14ac:dyDescent="0.15">
      <c r="E84">
        <v>65</v>
      </c>
      <c r="G84">
        <v>11</v>
      </c>
      <c r="K84" s="25" t="s">
        <v>123</v>
      </c>
      <c r="L84" s="25" t="s">
        <v>124</v>
      </c>
      <c r="M84" s="26">
        <v>570</v>
      </c>
      <c r="N84" s="27" t="s">
        <v>57</v>
      </c>
      <c r="O84" s="29"/>
    </row>
    <row r="85" spans="5:15" x14ac:dyDescent="0.15">
      <c r="E85">
        <v>66</v>
      </c>
      <c r="G85">
        <v>11</v>
      </c>
      <c r="K85" s="25" t="s">
        <v>125</v>
      </c>
      <c r="L85" s="25" t="s">
        <v>38</v>
      </c>
      <c r="M85" s="26">
        <v>805</v>
      </c>
      <c r="N85" s="27" t="s">
        <v>57</v>
      </c>
      <c r="O85" s="29"/>
    </row>
    <row r="86" spans="5:15" x14ac:dyDescent="0.15">
      <c r="E86">
        <v>67</v>
      </c>
      <c r="G86">
        <v>11</v>
      </c>
      <c r="K86" s="25" t="s">
        <v>126</v>
      </c>
      <c r="L86" s="25" t="s">
        <v>38</v>
      </c>
      <c r="M86" s="26">
        <v>805</v>
      </c>
      <c r="N86" s="27" t="s">
        <v>57</v>
      </c>
      <c r="O86" s="29"/>
    </row>
    <row r="87" spans="5:15" x14ac:dyDescent="0.15">
      <c r="E87">
        <v>68</v>
      </c>
      <c r="G87">
        <v>11</v>
      </c>
      <c r="K87" s="25" t="s">
        <v>127</v>
      </c>
      <c r="L87" s="25" t="s">
        <v>38</v>
      </c>
      <c r="M87" s="26">
        <v>805</v>
      </c>
      <c r="N87" s="27" t="s">
        <v>57</v>
      </c>
      <c r="O87" s="29"/>
    </row>
    <row r="88" spans="5:15" x14ac:dyDescent="0.15">
      <c r="E88">
        <v>69</v>
      </c>
      <c r="G88">
        <v>11</v>
      </c>
      <c r="K88" s="25" t="s">
        <v>128</v>
      </c>
      <c r="L88" s="25" t="s">
        <v>129</v>
      </c>
      <c r="M88" s="26">
        <v>1</v>
      </c>
      <c r="N88" s="27" t="s">
        <v>40</v>
      </c>
      <c r="O88" s="29"/>
    </row>
    <row r="89" spans="5:15" x14ac:dyDescent="0.15">
      <c r="E89">
        <v>70</v>
      </c>
      <c r="F89">
        <v>8</v>
      </c>
      <c r="G89">
        <v>3</v>
      </c>
      <c r="K89" s="25" t="s">
        <v>130</v>
      </c>
      <c r="L89" s="25" t="s">
        <v>38</v>
      </c>
      <c r="M89" s="26">
        <v>1</v>
      </c>
      <c r="N89" s="27" t="s">
        <v>40</v>
      </c>
      <c r="O89" s="28">
        <f>+O90+O98</f>
        <v>0</v>
      </c>
    </row>
    <row r="90" spans="5:15" x14ac:dyDescent="0.15">
      <c r="E90">
        <v>71</v>
      </c>
      <c r="F90">
        <v>9</v>
      </c>
      <c r="G90">
        <v>4</v>
      </c>
      <c r="K90" s="25" t="s">
        <v>131</v>
      </c>
      <c r="L90" s="25" t="s">
        <v>38</v>
      </c>
      <c r="M90" s="26">
        <v>1</v>
      </c>
      <c r="N90" s="27" t="s">
        <v>40</v>
      </c>
      <c r="O90" s="28">
        <f>+O91+O92+O96</f>
        <v>0</v>
      </c>
    </row>
    <row r="91" spans="5:15" x14ac:dyDescent="0.15">
      <c r="E91">
        <v>72</v>
      </c>
      <c r="F91">
        <v>14</v>
      </c>
      <c r="G91">
        <v>5</v>
      </c>
      <c r="K91" s="25" t="s">
        <v>132</v>
      </c>
      <c r="L91" s="25" t="s">
        <v>38</v>
      </c>
      <c r="M91" s="26">
        <v>1</v>
      </c>
      <c r="N91" s="27" t="s">
        <v>40</v>
      </c>
      <c r="O91" s="29"/>
    </row>
    <row r="92" spans="5:15" x14ac:dyDescent="0.15">
      <c r="E92">
        <v>73</v>
      </c>
      <c r="F92">
        <v>15</v>
      </c>
      <c r="G92">
        <v>5</v>
      </c>
      <c r="K92" s="25" t="s">
        <v>133</v>
      </c>
      <c r="L92" s="25" t="s">
        <v>38</v>
      </c>
      <c r="M92" s="26">
        <v>1</v>
      </c>
      <c r="N92" s="27" t="s">
        <v>40</v>
      </c>
      <c r="O92" s="28">
        <f>+O93</f>
        <v>0</v>
      </c>
    </row>
    <row r="93" spans="5:15" x14ac:dyDescent="0.15">
      <c r="E93">
        <v>74</v>
      </c>
      <c r="G93">
        <v>9</v>
      </c>
      <c r="K93" s="25" t="s">
        <v>134</v>
      </c>
      <c r="L93" s="25" t="s">
        <v>38</v>
      </c>
      <c r="M93" s="26">
        <v>1</v>
      </c>
      <c r="N93" s="27" t="s">
        <v>40</v>
      </c>
      <c r="O93" s="28">
        <f>+O94</f>
        <v>0</v>
      </c>
    </row>
    <row r="94" spans="5:15" x14ac:dyDescent="0.15">
      <c r="E94">
        <v>75</v>
      </c>
      <c r="G94">
        <v>10</v>
      </c>
      <c r="K94" s="25" t="s">
        <v>135</v>
      </c>
      <c r="L94" s="25" t="s">
        <v>38</v>
      </c>
      <c r="M94" s="26">
        <v>1</v>
      </c>
      <c r="N94" s="27" t="s">
        <v>40</v>
      </c>
      <c r="O94" s="28">
        <f>+O95</f>
        <v>0</v>
      </c>
    </row>
    <row r="95" spans="5:15" x14ac:dyDescent="0.15">
      <c r="E95">
        <v>76</v>
      </c>
      <c r="G95">
        <v>11</v>
      </c>
      <c r="K95" s="25" t="s">
        <v>136</v>
      </c>
      <c r="L95" s="25" t="s">
        <v>38</v>
      </c>
      <c r="M95" s="26">
        <v>98.65</v>
      </c>
      <c r="N95" s="27" t="s">
        <v>112</v>
      </c>
      <c r="O95" s="29"/>
    </row>
    <row r="96" spans="5:15" x14ac:dyDescent="0.15">
      <c r="E96">
        <v>77</v>
      </c>
      <c r="F96">
        <v>203</v>
      </c>
      <c r="G96">
        <v>5</v>
      </c>
      <c r="K96" s="25" t="s">
        <v>137</v>
      </c>
      <c r="L96" s="25" t="s">
        <v>38</v>
      </c>
      <c r="M96" s="26">
        <v>1</v>
      </c>
      <c r="N96" s="27" t="s">
        <v>40</v>
      </c>
      <c r="O96" s="28">
        <f>+O97</f>
        <v>0</v>
      </c>
    </row>
    <row r="97" spans="5:15" x14ac:dyDescent="0.15">
      <c r="E97">
        <v>78</v>
      </c>
      <c r="F97">
        <v>204</v>
      </c>
      <c r="G97">
        <v>6</v>
      </c>
      <c r="K97" s="25" t="s">
        <v>138</v>
      </c>
      <c r="L97" s="25" t="s">
        <v>38</v>
      </c>
      <c r="M97" s="26">
        <v>1</v>
      </c>
      <c r="N97" s="27" t="s">
        <v>40</v>
      </c>
      <c r="O97" s="29"/>
    </row>
    <row r="98" spans="5:15" x14ac:dyDescent="0.15">
      <c r="E98">
        <v>79</v>
      </c>
      <c r="F98">
        <v>23</v>
      </c>
      <c r="G98">
        <v>4</v>
      </c>
      <c r="K98" s="25" t="s">
        <v>139</v>
      </c>
      <c r="L98" s="25" t="s">
        <v>38</v>
      </c>
      <c r="M98" s="26">
        <v>1</v>
      </c>
      <c r="N98" s="27" t="s">
        <v>40</v>
      </c>
      <c r="O98" s="28">
        <f>+O99</f>
        <v>0</v>
      </c>
    </row>
    <row r="99" spans="5:15" x14ac:dyDescent="0.15">
      <c r="E99">
        <v>80</v>
      </c>
      <c r="F99">
        <v>220</v>
      </c>
      <c r="G99">
        <v>5</v>
      </c>
      <c r="K99" s="25" t="s">
        <v>140</v>
      </c>
      <c r="L99" s="25" t="s">
        <v>38</v>
      </c>
      <c r="M99" s="26">
        <v>1</v>
      </c>
      <c r="N99" s="27" t="s">
        <v>40</v>
      </c>
      <c r="O99" s="29"/>
    </row>
    <row r="100" spans="5:15" x14ac:dyDescent="0.15">
      <c r="E100">
        <v>81</v>
      </c>
      <c r="F100">
        <v>25</v>
      </c>
      <c r="G100">
        <v>2</v>
      </c>
      <c r="K100" s="25" t="s">
        <v>141</v>
      </c>
      <c r="L100" s="25" t="s">
        <v>38</v>
      </c>
      <c r="M100" s="26">
        <v>1</v>
      </c>
      <c r="N100" s="27" t="s">
        <v>40</v>
      </c>
      <c r="O100" s="29"/>
    </row>
    <row r="101" spans="5:15" x14ac:dyDescent="0.15">
      <c r="E101">
        <v>1</v>
      </c>
      <c r="F101">
        <v>4</v>
      </c>
      <c r="G101">
        <v>1</v>
      </c>
      <c r="K101" s="30" t="s">
        <v>142</v>
      </c>
      <c r="L101" s="30" t="s">
        <v>38</v>
      </c>
      <c r="M101" s="31"/>
      <c r="N101" s="32" t="s">
        <v>38</v>
      </c>
      <c r="O101" s="33">
        <f>+O21+O100</f>
        <v>0</v>
      </c>
    </row>
    <row r="102" spans="5:15" x14ac:dyDescent="0.15">
      <c r="M102" s="34"/>
      <c r="O102" s="35"/>
    </row>
    <row r="103" spans="5:15" ht="14.25" thickTop="1" x14ac:dyDescent="0.15">
      <c r="K103" s="36" t="s">
        <v>143</v>
      </c>
      <c r="O103" s="37">
        <f>+O101</f>
        <v>0</v>
      </c>
    </row>
    <row r="104" spans="5:15" x14ac:dyDescent="0.15">
      <c r="K104" s="38" t="s">
        <v>144</v>
      </c>
      <c r="O104" s="39">
        <f>ROUNDDOWN(工事価格*0.1,0)</f>
        <v>0</v>
      </c>
    </row>
    <row r="105" spans="5:15" ht="14.25" thickBot="1" x14ac:dyDescent="0.2">
      <c r="K105" s="40" t="s">
        <v>145</v>
      </c>
      <c r="O105" s="41">
        <f>工事価格+消費税</f>
        <v>0</v>
      </c>
    </row>
    <row r="106" spans="5:15" ht="14.25" thickTop="1" x14ac:dyDescent="0.15"/>
  </sheetData>
  <sheetProtection algorithmName="SHA-512" hashValue="F1PbPfUinyTf63XzycMUTEAOg1eiIyM/Y/feOt/22Y7QB0L89B+wmTJEhJaOFIn4gqNU2F5w2x3JvCYp9IEW4g==" saltValue="bwaLVkq4q3I4KkN1YZQDgeThvqu0NYYt928bd9MbdFktzoLDwUiMYqSzw+thOM9gG43fnXfcuVv8Lez0lSfzH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02:O105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01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2025-07-01T23:29:28Z</dcterms:modified>
</cp:coreProperties>
</file>