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内訳書!$J$1:$O$117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内訳書!$O$115</definedName>
    <definedName name="工事番号" localSheetId="0">内訳書!$K$8</definedName>
    <definedName name="工事番号">#REF!</definedName>
    <definedName name="工事費計" localSheetId="0">内訳書!$O$117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内訳書!$O$116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4" i="41" s="1"/>
  <c r="O23" i="41" s="1"/>
  <c r="O22" i="41" s="1"/>
  <c r="O50" i="41"/>
  <c r="O53" i="41"/>
  <c r="O77" i="41"/>
  <c r="O86" i="41"/>
  <c r="O85" i="41" s="1"/>
  <c r="O87" i="41"/>
  <c r="O89" i="41"/>
  <c r="O96" i="41"/>
  <c r="O95" i="41" s="1"/>
  <c r="O94" i="41" s="1"/>
  <c r="O92" i="41" s="1"/>
  <c r="O91" i="41" s="1"/>
  <c r="O98" i="41"/>
  <c r="O99" i="41"/>
  <c r="O100" i="41"/>
  <c r="O104" i="41"/>
  <c r="O106" i="41"/>
  <c r="O111" i="41"/>
  <c r="O110" i="41" s="1"/>
  <c r="O109" i="41" s="1"/>
  <c r="O21" i="41" l="1"/>
  <c r="O113" i="41" s="1"/>
  <c r="O115" i="41" s="1"/>
  <c r="O116" i="41" l="1"/>
  <c r="O117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<sst xmlns="http://schemas.openxmlformats.org/spreadsheetml/2006/main" count="325" uniqueCount="175">
  <si>
    <t>#&amp;$SKHDIN_HINAGATA3#&amp;$</t>
  </si>
  <si>
    <t>07-7152530010715</t>
  </si>
  <si>
    <t>ため池工事</t>
  </si>
  <si>
    <t>工事費内訳書</t>
  </si>
  <si>
    <t>20250613091507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</si>
  <si>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</si>
  <si>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</si>
  <si>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</si>
  <si>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</si>
  <si>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</si>
  <si>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</si>
  <si>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</si>
  <si>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</si>
  <si>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</si>
  <si>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</si>
  <si>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</si>
  <si>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</si>
  <si>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</si>
  <si>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県営ため池等整備事業（一般）</t>
  </si>
  <si>
    <t>M_数量</t>
  </si>
  <si>
    <t>積上げ無し文字色</t>
  </si>
  <si>
    <t>年度,1,20,1</t>
  </si>
  <si>
    <t>地区名</t>
  </si>
  <si>
    <t>一条地区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</si>
  <si>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</si>
  <si>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</si>
  <si>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</si>
  <si>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</si>
  <si>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</si>
  <si>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</si>
  <si>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</si>
  <si>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</si>
  <si>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</si>
  <si>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</si>
  <si>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</si>
  <si>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</si>
  <si>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</si>
  <si>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</si>
  <si>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</si>
  <si>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</si>
  <si>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</si>
  <si>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</si>
  <si>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</si>
  <si>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洪水吐工</t>
  </si>
  <si>
    <t xml:space="preserve">      土工</t>
  </si>
  <si>
    <t xml:space="preserve">       掘削</t>
  </si>
  <si>
    <t>m3</t>
  </si>
  <si>
    <t xml:space="preserve">       刃金土（盛土）</t>
  </si>
  <si>
    <t>Ｂ≧４ｍ</t>
  </si>
  <si>
    <t>２．５ｍ≦Ｂ≦４ｍ</t>
  </si>
  <si>
    <t>１．０ｍ≦Ｂ≦２．５ｍ</t>
  </si>
  <si>
    <t>Ｂ＜１．０ｍ</t>
  </si>
  <si>
    <t>Ｂ＜０．５ｍ（構造物周辺）</t>
  </si>
  <si>
    <t xml:space="preserve">       盛土</t>
  </si>
  <si>
    <t xml:space="preserve">       刃金土</t>
  </si>
  <si>
    <t>【購入土】</t>
  </si>
  <si>
    <t xml:space="preserve">       埋戻し土</t>
  </si>
  <si>
    <t>再生土</t>
  </si>
  <si>
    <t xml:space="preserve">       作業残土処理</t>
  </si>
  <si>
    <t xml:space="preserve">       流用土／真砂土　混合</t>
  </si>
  <si>
    <t>２：１</t>
  </si>
  <si>
    <t xml:space="preserve">       積込・運搬</t>
  </si>
  <si>
    <t>（混合鞘土）</t>
  </si>
  <si>
    <t xml:space="preserve">       鞘土・投入</t>
  </si>
  <si>
    <t xml:space="preserve">       基面整正</t>
  </si>
  <si>
    <t>㎡</t>
  </si>
  <si>
    <t xml:space="preserve">       法面整形</t>
  </si>
  <si>
    <t>盛土部,購入しない</t>
  </si>
  <si>
    <t xml:space="preserve">       人工芝付</t>
  </si>
  <si>
    <t>人工芝(幅100cm程度)</t>
  </si>
  <si>
    <t xml:space="preserve">       ①二次改良</t>
  </si>
  <si>
    <t>BH撹拌</t>
  </si>
  <si>
    <t xml:space="preserve">       ①二次改良（盛土）</t>
  </si>
  <si>
    <t>４ｍ＜Ｂ</t>
  </si>
  <si>
    <t xml:space="preserve">       ②地盤改良（２ｍ以上）BH</t>
  </si>
  <si>
    <t>100KN　H=1.28m</t>
  </si>
  <si>
    <t xml:space="preserve">       ③地盤改良（撹拌機）</t>
  </si>
  <si>
    <t>100KN　H=2.24m</t>
  </si>
  <si>
    <t xml:space="preserve">      構造物取壊し工</t>
  </si>
  <si>
    <t xml:space="preserve">       コンクリート構造物取壊し</t>
  </si>
  <si>
    <t>無筋</t>
  </si>
  <si>
    <t xml:space="preserve">       殻運搬処分</t>
  </si>
  <si>
    <t>ＣＯ無筋</t>
  </si>
  <si>
    <t xml:space="preserve">      洪水吐工</t>
  </si>
  <si>
    <t>【躯体】</t>
  </si>
  <si>
    <t xml:space="preserve">       コンクリート</t>
  </si>
  <si>
    <t xml:space="preserve">       型枠</t>
  </si>
  <si>
    <t>均し</t>
  </si>
  <si>
    <t>躯体</t>
  </si>
  <si>
    <t xml:space="preserve">       鉄筋</t>
  </si>
  <si>
    <t>SD345,D29</t>
  </si>
  <si>
    <t>ton</t>
  </si>
  <si>
    <t>SD345,D25</t>
  </si>
  <si>
    <t>SD345,D22</t>
  </si>
  <si>
    <t>SD345,D19</t>
  </si>
  <si>
    <t>SD345,D16</t>
  </si>
  <si>
    <t>SD345,D13</t>
  </si>
  <si>
    <t xml:space="preserve">       ダウエルバー</t>
  </si>
  <si>
    <t>SD345</t>
  </si>
  <si>
    <t>本</t>
  </si>
  <si>
    <t xml:space="preserve">       止水板</t>
  </si>
  <si>
    <t>ｍ</t>
  </si>
  <si>
    <t xml:space="preserve">       目地板</t>
  </si>
  <si>
    <t>ｴﾗｽﾃｨｯｸﾌｨﾗｰ</t>
  </si>
  <si>
    <t xml:space="preserve">       収縮目地</t>
  </si>
  <si>
    <t>油性ペイント</t>
  </si>
  <si>
    <t xml:space="preserve">       サイドドレーン</t>
  </si>
  <si>
    <t>,コンクリート用砕石　25～5mm</t>
  </si>
  <si>
    <t xml:space="preserve">       吸出し防止材(全面)</t>
  </si>
  <si>
    <t>全面（※）</t>
  </si>
  <si>
    <t xml:space="preserve">       ウィープホール</t>
  </si>
  <si>
    <t>壁部,50mm　L=700</t>
  </si>
  <si>
    <t>箇所</t>
  </si>
  <si>
    <t>壁部,50mm　L=770</t>
  </si>
  <si>
    <t xml:space="preserve">       硬質ポリ塩化ビニル管</t>
  </si>
  <si>
    <t>VP,75mm</t>
  </si>
  <si>
    <t xml:space="preserve">       ネジ式水甲</t>
  </si>
  <si>
    <t>φ７５</t>
  </si>
  <si>
    <t>個</t>
  </si>
  <si>
    <t xml:space="preserve">       ステップ</t>
  </si>
  <si>
    <t xml:space="preserve">       足場</t>
  </si>
  <si>
    <t>手摺先行型枠組</t>
  </si>
  <si>
    <t>掛㎡</t>
  </si>
  <si>
    <t xml:space="preserve">       支保</t>
  </si>
  <si>
    <t>パイプサポート支保,40KN/㎡以下</t>
  </si>
  <si>
    <t>空m3</t>
  </si>
  <si>
    <t xml:space="preserve">      付帯工</t>
  </si>
  <si>
    <t xml:space="preserve">       ガードレール</t>
  </si>
  <si>
    <t>塗装品C-4E</t>
  </si>
  <si>
    <t>,Gr-C-2B</t>
  </si>
  <si>
    <t>VP,150mm</t>
  </si>
  <si>
    <t xml:space="preserve">       エルボ</t>
  </si>
  <si>
    <t>φ150×90°</t>
  </si>
  <si>
    <t>VU,200mm</t>
  </si>
  <si>
    <t xml:space="preserve">       横断・転落防止柵（左岸のみ）</t>
  </si>
  <si>
    <t>ﾋﾞｰﾑ式・ﾊﾟﾈﾙ式</t>
  </si>
  <si>
    <t xml:space="preserve">       コルゲート管布設</t>
  </si>
  <si>
    <t>φ200</t>
  </si>
  <si>
    <t xml:space="preserve">    直接工事費（仮設工）</t>
  </si>
  <si>
    <t xml:space="preserve">     仮設工</t>
  </si>
  <si>
    <t>（着手）</t>
  </si>
  <si>
    <t xml:space="preserve">      仮設道路工</t>
  </si>
  <si>
    <t xml:space="preserve">       購入土盛土</t>
  </si>
  <si>
    <t xml:space="preserve">      仮廻し水路工</t>
  </si>
  <si>
    <t xml:space="preserve">       コルゲート管</t>
  </si>
  <si>
    <t>φ３００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</si>
  <si>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</si>
  <si>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</si>
  <si>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</si>
  <si>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</si>
  <si>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</si>
  <si>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</si>
  <si>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運搬費（質量20t以上の建設機械）</t>
  </si>
  <si>
    <t xml:space="preserve">     技術管理費</t>
  </si>
  <si>
    <t xml:space="preserve">       技術管理費</t>
  </si>
  <si>
    <t xml:space="preserve">        土質試験（現場密度・現場透水）</t>
  </si>
  <si>
    <t>現場密度試験／盛土試験</t>
  </si>
  <si>
    <t>回</t>
  </si>
  <si>
    <t>現場透水試験（品質管理＋盛土試験）</t>
  </si>
  <si>
    <t xml:space="preserve">        土質試験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</si>
  <si>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</si>
  <si>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</si>
  <si>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</si>
  <si>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</si>
  <si>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</si>
  <si>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</si>
  <si>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土壌試験費</t>
  </si>
  <si>
    <t xml:space="preserve">    土壌試験費</t>
  </si>
  <si>
    <t xml:space="preserve">     環境庁告示46号溶出試験</t>
  </si>
  <si>
    <t>六価クロム（諸経費含む）</t>
  </si>
  <si>
    <t>検体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</si>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</sst>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18"/>
  <sheetViews>
    <sheetView showGridLines="0" tabSelected="1" topLeftCell="J28" zoomScale="90" zoomScaleNormal="90" workbookViewId="0">
      <selection activeCell="L27" sqref="L27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2</v>
      </c>
      <c r="L20" s="24" t="s">
        <v>38</v>
      </c>
      <c r="M20" s="25"/>
      <c r="N20" s="26" t="s">
        <v>38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+O22+O91</f>
        <v>0</v>
      </c>
      <c r="P21" s="28"/>
    </row>
    <row r="22" spans="1:17" x14ac:dyDescent="0.15">
      <c r="E22" s="1">
        <v>3</v>
      </c>
      <c r="F22" s="1">
        <v>6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+O23+O85</f>
        <v>0</v>
      </c>
      <c r="P22" s="28"/>
    </row>
    <row r="23" spans="1:17" x14ac:dyDescent="0.15">
      <c r="E23" s="1">
        <v>4</v>
      </c>
      <c r="F23" s="1">
        <v>168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</f>
        <v>0</v>
      </c>
      <c r="P23" s="28"/>
    </row>
    <row r="24" spans="1:17" x14ac:dyDescent="0.15">
      <c r="E24" s="1">
        <v>5</v>
      </c>
      <c r="G24" s="1">
        <v>9</v>
      </c>
      <c r="K24" s="29" t="s">
        <v>43</v>
      </c>
      <c r="L24" s="29" t="s">
        <v>38</v>
      </c>
      <c r="M24" s="30">
        <v>1</v>
      </c>
      <c r="N24" s="31" t="s">
        <v>40</v>
      </c>
      <c r="O24" s="32">
        <f>+O25+O50+O53+O77</f>
        <v>0</v>
      </c>
      <c r="P24" s="28"/>
    </row>
    <row r="25" spans="1:17" x14ac:dyDescent="0.15">
      <c r="E25" s="1">
        <v>6</v>
      </c>
      <c r="G25" s="1">
        <v>10</v>
      </c>
      <c r="K25" s="29" t="s">
        <v>44</v>
      </c>
      <c r="L25" s="29" t="s">
        <v>38</v>
      </c>
      <c r="M25" s="30">
        <v>1</v>
      </c>
      <c r="N25" s="31" t="s">
        <v>40</v>
      </c>
      <c r="O25" s="32">
        <f>+O26+O27+O28+O29+O30+O31+O32+O33+O34+O35+O36+O37+O38+O39+O40+O41+O42+O43+O44+O45+O46+O47+O48+O49</f>
        <v>0</v>
      </c>
      <c r="P25" s="28"/>
    </row>
    <row r="26" spans="1:17" x14ac:dyDescent="0.15">
      <c r="E26" s="1">
        <v>7</v>
      </c>
      <c r="G26" s="1">
        <v>11</v>
      </c>
      <c r="K26" s="29" t="s">
        <v>45</v>
      </c>
      <c r="L26" s="29" t="s">
        <v>38</v>
      </c>
      <c r="M26" s="30">
        <v>2000</v>
      </c>
      <c r="N26" s="31" t="s">
        <v>46</v>
      </c>
      <c r="O26" s="33"/>
      <c r="P26" s="28"/>
    </row>
    <row r="27" spans="1:17" x14ac:dyDescent="0.15">
      <c r="E27" s="1">
        <v>8</v>
      </c>
      <c r="G27" s="1">
        <v>11</v>
      </c>
      <c r="K27" s="29" t="s">
        <v>47</v>
      </c>
      <c r="L27" s="29" t="s">
        <v>48</v>
      </c>
      <c r="M27" s="30">
        <v>130</v>
      </c>
      <c r="N27" s="31" t="s">
        <v>46</v>
      </c>
      <c r="O27" s="33"/>
      <c r="P27" s="28"/>
    </row>
    <row r="28" spans="1:17" x14ac:dyDescent="0.15">
      <c r="E28" s="1">
        <v>9</v>
      </c>
      <c r="G28" s="1">
        <v>11</v>
      </c>
      <c r="K28" s="29" t="s">
        <v>47</v>
      </c>
      <c r="L28" s="29" t="s">
        <v>49</v>
      </c>
      <c r="M28" s="30">
        <v>100</v>
      </c>
      <c r="N28" s="31" t="s">
        <v>46</v>
      </c>
      <c r="O28" s="33"/>
      <c r="P28" s="28"/>
    </row>
    <row r="29" spans="1:17" x14ac:dyDescent="0.15">
      <c r="E29" s="1">
        <v>10</v>
      </c>
      <c r="G29" s="1">
        <v>11</v>
      </c>
      <c r="K29" s="29" t="s">
        <v>47</v>
      </c>
      <c r="L29" s="29" t="s">
        <v>50</v>
      </c>
      <c r="M29" s="30">
        <v>190</v>
      </c>
      <c r="N29" s="31" t="s">
        <v>46</v>
      </c>
      <c r="O29" s="33"/>
      <c r="P29" s="28"/>
    </row>
    <row r="30" spans="1:17" x14ac:dyDescent="0.15">
      <c r="E30" s="1">
        <v>11</v>
      </c>
      <c r="G30" s="1">
        <v>11</v>
      </c>
      <c r="K30" s="29" t="s">
        <v>47</v>
      </c>
      <c r="L30" s="29" t="s">
        <v>51</v>
      </c>
      <c r="M30" s="30">
        <v>16</v>
      </c>
      <c r="N30" s="31" t="s">
        <v>46</v>
      </c>
      <c r="O30" s="33"/>
      <c r="P30" s="28"/>
    </row>
    <row r="31" spans="1:17" x14ac:dyDescent="0.15">
      <c r="E31" s="1">
        <v>12</v>
      </c>
      <c r="G31" s="1">
        <v>11</v>
      </c>
      <c r="K31" s="29" t="s">
        <v>47</v>
      </c>
      <c r="L31" s="29" t="s">
        <v>52</v>
      </c>
      <c r="M31" s="30">
        <v>92</v>
      </c>
      <c r="N31" s="31" t="s">
        <v>46</v>
      </c>
      <c r="O31" s="33"/>
      <c r="P31" s="28"/>
    </row>
    <row r="32" spans="1:17" x14ac:dyDescent="0.15">
      <c r="E32" s="1">
        <v>13</v>
      </c>
      <c r="G32" s="1">
        <v>11</v>
      </c>
      <c r="K32" s="29" t="s">
        <v>53</v>
      </c>
      <c r="L32" s="29" t="s">
        <v>48</v>
      </c>
      <c r="M32" s="30">
        <v>440</v>
      </c>
      <c r="N32" s="31" t="s">
        <v>46</v>
      </c>
      <c r="O32" s="33"/>
      <c r="P32" s="28"/>
    </row>
    <row r="33" spans="5:16" x14ac:dyDescent="0.15">
      <c r="E33" s="1">
        <v>14</v>
      </c>
      <c r="G33" s="1">
        <v>11</v>
      </c>
      <c r="K33" s="29" t="s">
        <v>53</v>
      </c>
      <c r="L33" s="29" t="s">
        <v>49</v>
      </c>
      <c r="M33" s="30">
        <v>300</v>
      </c>
      <c r="N33" s="31" t="s">
        <v>46</v>
      </c>
      <c r="O33" s="33"/>
      <c r="P33" s="28"/>
    </row>
    <row r="34" spans="5:16" x14ac:dyDescent="0.15">
      <c r="E34" s="1">
        <v>15</v>
      </c>
      <c r="G34" s="1">
        <v>11</v>
      </c>
      <c r="K34" s="29" t="s">
        <v>53</v>
      </c>
      <c r="L34" s="29" t="s">
        <v>50</v>
      </c>
      <c r="M34" s="30">
        <v>360</v>
      </c>
      <c r="N34" s="31" t="s">
        <v>46</v>
      </c>
      <c r="O34" s="33"/>
      <c r="P34" s="28"/>
    </row>
    <row r="35" spans="5:16" x14ac:dyDescent="0.15">
      <c r="E35" s="1">
        <v>16</v>
      </c>
      <c r="G35" s="1">
        <v>11</v>
      </c>
      <c r="K35" s="29" t="s">
        <v>53</v>
      </c>
      <c r="L35" s="29" t="s">
        <v>51</v>
      </c>
      <c r="M35" s="30">
        <v>21</v>
      </c>
      <c r="N35" s="31" t="s">
        <v>46</v>
      </c>
      <c r="O35" s="33"/>
      <c r="P35" s="28"/>
    </row>
    <row r="36" spans="5:16" x14ac:dyDescent="0.15">
      <c r="E36" s="1">
        <v>17</v>
      </c>
      <c r="G36" s="1">
        <v>11</v>
      </c>
      <c r="K36" s="29" t="s">
        <v>53</v>
      </c>
      <c r="L36" s="29" t="s">
        <v>52</v>
      </c>
      <c r="M36" s="30">
        <v>190</v>
      </c>
      <c r="N36" s="31" t="s">
        <v>46</v>
      </c>
      <c r="O36" s="33"/>
      <c r="P36" s="28"/>
    </row>
    <row r="37" spans="5:16" x14ac:dyDescent="0.15">
      <c r="E37" s="1">
        <v>18</v>
      </c>
      <c r="G37" s="1">
        <v>11</v>
      </c>
      <c r="K37" s="29" t="s">
        <v>54</v>
      </c>
      <c r="L37" s="29" t="s">
        <v>55</v>
      </c>
      <c r="M37" s="30">
        <v>530</v>
      </c>
      <c r="N37" s="31" t="s">
        <v>46</v>
      </c>
      <c r="O37" s="33"/>
      <c r="P37" s="28"/>
    </row>
    <row r="38" spans="5:16" x14ac:dyDescent="0.15">
      <c r="E38" s="1">
        <v>19</v>
      </c>
      <c r="G38" s="1">
        <v>11</v>
      </c>
      <c r="K38" s="29" t="s">
        <v>56</v>
      </c>
      <c r="L38" s="29" t="s">
        <v>57</v>
      </c>
      <c r="M38" s="30">
        <v>890</v>
      </c>
      <c r="N38" s="31" t="s">
        <v>46</v>
      </c>
      <c r="O38" s="33"/>
      <c r="P38" s="28"/>
    </row>
    <row r="39" spans="5:16" x14ac:dyDescent="0.15">
      <c r="E39" s="1">
        <v>20</v>
      </c>
      <c r="G39" s="1">
        <v>11</v>
      </c>
      <c r="K39" s="29" t="s">
        <v>58</v>
      </c>
      <c r="L39" s="29" t="s">
        <v>38</v>
      </c>
      <c r="M39" s="30">
        <v>840</v>
      </c>
      <c r="N39" s="31" t="s">
        <v>46</v>
      </c>
      <c r="O39" s="33"/>
      <c r="P39" s="28"/>
    </row>
    <row r="40" spans="5:16" x14ac:dyDescent="0.15">
      <c r="E40" s="1">
        <v>21</v>
      </c>
      <c r="G40" s="1">
        <v>11</v>
      </c>
      <c r="K40" s="29" t="s">
        <v>59</v>
      </c>
      <c r="L40" s="29" t="s">
        <v>60</v>
      </c>
      <c r="M40" s="30">
        <v>380</v>
      </c>
      <c r="N40" s="31" t="s">
        <v>46</v>
      </c>
      <c r="O40" s="33"/>
      <c r="P40" s="28"/>
    </row>
    <row r="41" spans="5:16" x14ac:dyDescent="0.15">
      <c r="E41" s="1">
        <v>22</v>
      </c>
      <c r="G41" s="1">
        <v>11</v>
      </c>
      <c r="K41" s="29" t="s">
        <v>61</v>
      </c>
      <c r="L41" s="29" t="s">
        <v>62</v>
      </c>
      <c r="M41" s="30">
        <v>380</v>
      </c>
      <c r="N41" s="31" t="s">
        <v>46</v>
      </c>
      <c r="O41" s="33"/>
      <c r="P41" s="28"/>
    </row>
    <row r="42" spans="5:16" x14ac:dyDescent="0.15">
      <c r="E42" s="1">
        <v>23</v>
      </c>
      <c r="G42" s="1">
        <v>11</v>
      </c>
      <c r="K42" s="29" t="s">
        <v>63</v>
      </c>
      <c r="L42" s="29" t="s">
        <v>38</v>
      </c>
      <c r="M42" s="30">
        <v>860</v>
      </c>
      <c r="N42" s="31" t="s">
        <v>46</v>
      </c>
      <c r="O42" s="33"/>
      <c r="P42" s="28"/>
    </row>
    <row r="43" spans="5:16" x14ac:dyDescent="0.15">
      <c r="E43" s="1">
        <v>24</v>
      </c>
      <c r="G43" s="1">
        <v>11</v>
      </c>
      <c r="K43" s="29" t="s">
        <v>64</v>
      </c>
      <c r="L43" s="29" t="s">
        <v>38</v>
      </c>
      <c r="M43" s="30">
        <v>150</v>
      </c>
      <c r="N43" s="31" t="s">
        <v>65</v>
      </c>
      <c r="O43" s="33"/>
      <c r="P43" s="28"/>
    </row>
    <row r="44" spans="5:16" x14ac:dyDescent="0.15">
      <c r="E44" s="1">
        <v>25</v>
      </c>
      <c r="G44" s="1">
        <v>11</v>
      </c>
      <c r="K44" s="29" t="s">
        <v>66</v>
      </c>
      <c r="L44" s="29" t="s">
        <v>67</v>
      </c>
      <c r="M44" s="30">
        <v>280</v>
      </c>
      <c r="N44" s="31" t="s">
        <v>65</v>
      </c>
      <c r="O44" s="33"/>
      <c r="P44" s="28"/>
    </row>
    <row r="45" spans="5:16" x14ac:dyDescent="0.15">
      <c r="E45" s="1">
        <v>26</v>
      </c>
      <c r="G45" s="1">
        <v>11</v>
      </c>
      <c r="K45" s="29" t="s">
        <v>68</v>
      </c>
      <c r="L45" s="29" t="s">
        <v>69</v>
      </c>
      <c r="M45" s="30">
        <v>300</v>
      </c>
      <c r="N45" s="31" t="s">
        <v>65</v>
      </c>
      <c r="O45" s="33"/>
      <c r="P45" s="28"/>
    </row>
    <row r="46" spans="5:16" x14ac:dyDescent="0.15">
      <c r="E46" s="1">
        <v>27</v>
      </c>
      <c r="G46" s="1">
        <v>11</v>
      </c>
      <c r="K46" s="29" t="s">
        <v>70</v>
      </c>
      <c r="L46" s="29" t="s">
        <v>71</v>
      </c>
      <c r="M46" s="30">
        <v>479</v>
      </c>
      <c r="N46" s="31" t="s">
        <v>46</v>
      </c>
      <c r="O46" s="33"/>
      <c r="P46" s="28"/>
    </row>
    <row r="47" spans="5:16" x14ac:dyDescent="0.15">
      <c r="E47" s="1">
        <v>28</v>
      </c>
      <c r="G47" s="1">
        <v>11</v>
      </c>
      <c r="K47" s="29" t="s">
        <v>72</v>
      </c>
      <c r="L47" s="29" t="s">
        <v>73</v>
      </c>
      <c r="M47" s="30">
        <v>480</v>
      </c>
      <c r="N47" s="31" t="s">
        <v>46</v>
      </c>
      <c r="O47" s="33"/>
      <c r="P47" s="28"/>
    </row>
    <row r="48" spans="5:16" x14ac:dyDescent="0.15">
      <c r="E48" s="1">
        <v>29</v>
      </c>
      <c r="G48" s="1">
        <v>11</v>
      </c>
      <c r="K48" s="29" t="s">
        <v>74</v>
      </c>
      <c r="L48" s="29" t="s">
        <v>75</v>
      </c>
      <c r="M48" s="30">
        <v>114</v>
      </c>
      <c r="N48" s="31" t="s">
        <v>65</v>
      </c>
      <c r="O48" s="33"/>
      <c r="P48" s="28"/>
    </row>
    <row r="49" spans="5:16" x14ac:dyDescent="0.15">
      <c r="E49" s="1">
        <v>30</v>
      </c>
      <c r="G49" s="1">
        <v>11</v>
      </c>
      <c r="K49" s="29" t="s">
        <v>76</v>
      </c>
      <c r="L49" s="29" t="s">
        <v>77</v>
      </c>
      <c r="M49" s="30">
        <v>274</v>
      </c>
      <c r="N49" s="31" t="s">
        <v>46</v>
      </c>
      <c r="O49" s="33"/>
      <c r="P49" s="28"/>
    </row>
    <row r="50" spans="5:16" x14ac:dyDescent="0.15">
      <c r="E50" s="1">
        <v>31</v>
      </c>
      <c r="G50" s="1">
        <v>10</v>
      </c>
      <c r="K50" s="29" t="s">
        <v>78</v>
      </c>
      <c r="L50" s="29" t="s">
        <v>38</v>
      </c>
      <c r="M50" s="30">
        <v>1</v>
      </c>
      <c r="N50" s="31" t="s">
        <v>40</v>
      </c>
      <c r="O50" s="32">
        <f>+O51+O52</f>
        <v>0</v>
      </c>
      <c r="P50" s="28"/>
    </row>
    <row r="51" spans="5:16" x14ac:dyDescent="0.15">
      <c r="E51" s="1">
        <v>32</v>
      </c>
      <c r="G51" s="1">
        <v>11</v>
      </c>
      <c r="K51" s="29" t="s">
        <v>79</v>
      </c>
      <c r="L51" s="29" t="s">
        <v>80</v>
      </c>
      <c r="M51" s="30">
        <v>48</v>
      </c>
      <c r="N51" s="31" t="s">
        <v>46</v>
      </c>
      <c r="O51" s="33"/>
      <c r="P51" s="28"/>
    </row>
    <row r="52" spans="5:16" x14ac:dyDescent="0.15">
      <c r="E52" s="1">
        <v>33</v>
      </c>
      <c r="G52" s="1">
        <v>11</v>
      </c>
      <c r="K52" s="29" t="s">
        <v>81</v>
      </c>
      <c r="L52" s="29" t="s">
        <v>82</v>
      </c>
      <c r="M52" s="30">
        <v>48</v>
      </c>
      <c r="N52" s="31" t="s">
        <v>46</v>
      </c>
      <c r="O52" s="33"/>
      <c r="P52" s="28"/>
    </row>
    <row r="53" spans="5:16" x14ac:dyDescent="0.15">
      <c r="E53" s="1">
        <v>34</v>
      </c>
      <c r="G53" s="1">
        <v>10</v>
      </c>
      <c r="K53" s="29" t="s">
        <v>83</v>
      </c>
      <c r="L53" s="29" t="s">
        <v>84</v>
      </c>
      <c r="M53" s="30">
        <v>1</v>
      </c>
      <c r="N53" s="31" t="s">
        <v>40</v>
      </c>
      <c r="O53" s="32">
        <f>+O54+O55+O56+O57+O58+O59+O60+O61+O62+O63+O64+O65+O66+O67+O68+O69+O70+O71+O72+O73+O74+O75+O76</f>
        <v>0</v>
      </c>
      <c r="P53" s="28"/>
    </row>
    <row r="54" spans="5:16" x14ac:dyDescent="0.15">
      <c r="E54" s="1">
        <v>35</v>
      </c>
      <c r="G54" s="1">
        <v>11</v>
      </c>
      <c r="K54" s="29" t="s">
        <v>85</v>
      </c>
      <c r="L54" s="29" t="s">
        <v>38</v>
      </c>
      <c r="M54" s="30">
        <v>12</v>
      </c>
      <c r="N54" s="31" t="s">
        <v>46</v>
      </c>
      <c r="O54" s="33"/>
      <c r="P54" s="28"/>
    </row>
    <row r="55" spans="5:16" x14ac:dyDescent="0.15">
      <c r="E55" s="1">
        <v>36</v>
      </c>
      <c r="G55" s="1">
        <v>11</v>
      </c>
      <c r="K55" s="29" t="s">
        <v>86</v>
      </c>
      <c r="L55" s="29" t="s">
        <v>87</v>
      </c>
      <c r="M55" s="30">
        <v>7</v>
      </c>
      <c r="N55" s="31" t="s">
        <v>65</v>
      </c>
      <c r="O55" s="33"/>
      <c r="P55" s="28"/>
    </row>
    <row r="56" spans="5:16" x14ac:dyDescent="0.15">
      <c r="E56" s="1">
        <v>37</v>
      </c>
      <c r="G56" s="1">
        <v>11</v>
      </c>
      <c r="K56" s="29" t="s">
        <v>85</v>
      </c>
      <c r="L56" s="29" t="s">
        <v>88</v>
      </c>
      <c r="M56" s="30">
        <v>705</v>
      </c>
      <c r="N56" s="31" t="s">
        <v>46</v>
      </c>
      <c r="O56" s="33"/>
      <c r="P56" s="28"/>
    </row>
    <row r="57" spans="5:16" x14ac:dyDescent="0.15">
      <c r="E57" s="1">
        <v>38</v>
      </c>
      <c r="G57" s="1">
        <v>11</v>
      </c>
      <c r="K57" s="29" t="s">
        <v>86</v>
      </c>
      <c r="L57" s="29" t="s">
        <v>88</v>
      </c>
      <c r="M57" s="30">
        <v>1471</v>
      </c>
      <c r="N57" s="31" t="s">
        <v>65</v>
      </c>
      <c r="O57" s="33"/>
      <c r="P57" s="28"/>
    </row>
    <row r="58" spans="5:16" x14ac:dyDescent="0.15">
      <c r="E58" s="1">
        <v>39</v>
      </c>
      <c r="G58" s="1">
        <v>11</v>
      </c>
      <c r="K58" s="29" t="s">
        <v>89</v>
      </c>
      <c r="L58" s="29" t="s">
        <v>90</v>
      </c>
      <c r="M58" s="30">
        <v>12.61</v>
      </c>
      <c r="N58" s="31" t="s">
        <v>91</v>
      </c>
      <c r="O58" s="33"/>
      <c r="P58" s="28"/>
    </row>
    <row r="59" spans="5:16" x14ac:dyDescent="0.15">
      <c r="E59" s="1">
        <v>40</v>
      </c>
      <c r="G59" s="1">
        <v>11</v>
      </c>
      <c r="K59" s="29" t="s">
        <v>89</v>
      </c>
      <c r="L59" s="29" t="s">
        <v>92</v>
      </c>
      <c r="M59" s="30">
        <v>3.48</v>
      </c>
      <c r="N59" s="31" t="s">
        <v>91</v>
      </c>
      <c r="O59" s="33"/>
      <c r="P59" s="28"/>
    </row>
    <row r="60" spans="5:16" x14ac:dyDescent="0.15">
      <c r="E60" s="1">
        <v>41</v>
      </c>
      <c r="G60" s="1">
        <v>11</v>
      </c>
      <c r="K60" s="29" t="s">
        <v>89</v>
      </c>
      <c r="L60" s="29" t="s">
        <v>93</v>
      </c>
      <c r="M60" s="30">
        <v>2.2799999999999998</v>
      </c>
      <c r="N60" s="31" t="s">
        <v>91</v>
      </c>
      <c r="O60" s="33"/>
      <c r="P60" s="28"/>
    </row>
    <row r="61" spans="5:16" x14ac:dyDescent="0.15">
      <c r="E61" s="1">
        <v>42</v>
      </c>
      <c r="G61" s="1">
        <v>11</v>
      </c>
      <c r="K61" s="29" t="s">
        <v>89</v>
      </c>
      <c r="L61" s="29" t="s">
        <v>94</v>
      </c>
      <c r="M61" s="30">
        <v>1.5</v>
      </c>
      <c r="N61" s="31" t="s">
        <v>91</v>
      </c>
      <c r="O61" s="33"/>
      <c r="P61" s="28"/>
    </row>
    <row r="62" spans="5:16" x14ac:dyDescent="0.15">
      <c r="E62" s="1">
        <v>43</v>
      </c>
      <c r="G62" s="1">
        <v>11</v>
      </c>
      <c r="K62" s="29" t="s">
        <v>89</v>
      </c>
      <c r="L62" s="29" t="s">
        <v>95</v>
      </c>
      <c r="M62" s="30">
        <v>0.73699999999999999</v>
      </c>
      <c r="N62" s="31" t="s">
        <v>91</v>
      </c>
      <c r="O62" s="33"/>
      <c r="P62" s="28"/>
    </row>
    <row r="63" spans="5:16" x14ac:dyDescent="0.15">
      <c r="E63" s="1">
        <v>44</v>
      </c>
      <c r="G63" s="1">
        <v>11</v>
      </c>
      <c r="K63" s="29" t="s">
        <v>89</v>
      </c>
      <c r="L63" s="29" t="s">
        <v>96</v>
      </c>
      <c r="M63" s="30">
        <v>18.39</v>
      </c>
      <c r="N63" s="31" t="s">
        <v>91</v>
      </c>
      <c r="O63" s="33"/>
      <c r="P63" s="28"/>
    </row>
    <row r="64" spans="5:16" x14ac:dyDescent="0.15">
      <c r="E64" s="1">
        <v>45</v>
      </c>
      <c r="G64" s="1">
        <v>11</v>
      </c>
      <c r="K64" s="29" t="s">
        <v>97</v>
      </c>
      <c r="L64" s="29" t="s">
        <v>98</v>
      </c>
      <c r="M64" s="30">
        <v>437</v>
      </c>
      <c r="N64" s="31" t="s">
        <v>99</v>
      </c>
      <c r="O64" s="33"/>
      <c r="P64" s="28"/>
    </row>
    <row r="65" spans="5:16" x14ac:dyDescent="0.15">
      <c r="E65" s="1">
        <v>46</v>
      </c>
      <c r="G65" s="1">
        <v>11</v>
      </c>
      <c r="K65" s="29" t="s">
        <v>100</v>
      </c>
      <c r="L65" s="29" t="s">
        <v>38</v>
      </c>
      <c r="M65" s="30">
        <v>122.2</v>
      </c>
      <c r="N65" s="31" t="s">
        <v>101</v>
      </c>
      <c r="O65" s="33"/>
      <c r="P65" s="28"/>
    </row>
    <row r="66" spans="5:16" x14ac:dyDescent="0.15">
      <c r="E66" s="1">
        <v>47</v>
      </c>
      <c r="G66" s="1">
        <v>11</v>
      </c>
      <c r="K66" s="29" t="s">
        <v>102</v>
      </c>
      <c r="L66" s="29" t="s">
        <v>103</v>
      </c>
      <c r="M66" s="30">
        <v>116</v>
      </c>
      <c r="N66" s="31" t="s">
        <v>65</v>
      </c>
      <c r="O66" s="33"/>
      <c r="P66" s="28"/>
    </row>
    <row r="67" spans="5:16" x14ac:dyDescent="0.15">
      <c r="E67" s="1">
        <v>48</v>
      </c>
      <c r="G67" s="1">
        <v>11</v>
      </c>
      <c r="K67" s="29" t="s">
        <v>104</v>
      </c>
      <c r="L67" s="29" t="s">
        <v>105</v>
      </c>
      <c r="M67" s="30">
        <v>42</v>
      </c>
      <c r="N67" s="31" t="s">
        <v>65</v>
      </c>
      <c r="O67" s="33"/>
      <c r="P67" s="28"/>
    </row>
    <row r="68" spans="5:16" x14ac:dyDescent="0.15">
      <c r="E68" s="1">
        <v>49</v>
      </c>
      <c r="G68" s="1">
        <v>11</v>
      </c>
      <c r="K68" s="29" t="s">
        <v>106</v>
      </c>
      <c r="L68" s="29" t="s">
        <v>107</v>
      </c>
      <c r="M68" s="30">
        <v>121.3</v>
      </c>
      <c r="N68" s="31" t="s">
        <v>101</v>
      </c>
      <c r="O68" s="33"/>
      <c r="P68" s="28"/>
    </row>
    <row r="69" spans="5:16" x14ac:dyDescent="0.15">
      <c r="E69" s="1">
        <v>50</v>
      </c>
      <c r="G69" s="1">
        <v>11</v>
      </c>
      <c r="K69" s="29" t="s">
        <v>108</v>
      </c>
      <c r="L69" s="29" t="s">
        <v>109</v>
      </c>
      <c r="M69" s="30">
        <v>182</v>
      </c>
      <c r="N69" s="31" t="s">
        <v>65</v>
      </c>
      <c r="O69" s="33"/>
      <c r="P69" s="28"/>
    </row>
    <row r="70" spans="5:16" x14ac:dyDescent="0.15">
      <c r="E70" s="1">
        <v>51</v>
      </c>
      <c r="G70" s="1">
        <v>11</v>
      </c>
      <c r="K70" s="29" t="s">
        <v>110</v>
      </c>
      <c r="L70" s="29" t="s">
        <v>111</v>
      </c>
      <c r="M70" s="30">
        <v>17</v>
      </c>
      <c r="N70" s="31" t="s">
        <v>112</v>
      </c>
      <c r="O70" s="33"/>
      <c r="P70" s="28"/>
    </row>
    <row r="71" spans="5:16" x14ac:dyDescent="0.15">
      <c r="E71" s="1">
        <v>52</v>
      </c>
      <c r="G71" s="1">
        <v>11</v>
      </c>
      <c r="K71" s="29" t="s">
        <v>110</v>
      </c>
      <c r="L71" s="29" t="s">
        <v>113</v>
      </c>
      <c r="M71" s="30">
        <v>62</v>
      </c>
      <c r="N71" s="31" t="s">
        <v>112</v>
      </c>
      <c r="O71" s="33"/>
      <c r="P71" s="28"/>
    </row>
    <row r="72" spans="5:16" x14ac:dyDescent="0.15">
      <c r="E72" s="1">
        <v>53</v>
      </c>
      <c r="G72" s="1">
        <v>11</v>
      </c>
      <c r="K72" s="29" t="s">
        <v>114</v>
      </c>
      <c r="L72" s="29" t="s">
        <v>115</v>
      </c>
      <c r="M72" s="30">
        <v>6.4</v>
      </c>
      <c r="N72" s="31" t="s">
        <v>101</v>
      </c>
      <c r="O72" s="33"/>
      <c r="P72" s="28"/>
    </row>
    <row r="73" spans="5:16" x14ac:dyDescent="0.15">
      <c r="E73" s="1">
        <v>54</v>
      </c>
      <c r="G73" s="1">
        <v>11</v>
      </c>
      <c r="K73" s="29" t="s">
        <v>116</v>
      </c>
      <c r="L73" s="29" t="s">
        <v>117</v>
      </c>
      <c r="M73" s="30">
        <v>4</v>
      </c>
      <c r="N73" s="31" t="s">
        <v>118</v>
      </c>
      <c r="O73" s="33"/>
      <c r="P73" s="28"/>
    </row>
    <row r="74" spans="5:16" x14ac:dyDescent="0.15">
      <c r="E74" s="1">
        <v>55</v>
      </c>
      <c r="G74" s="1">
        <v>11</v>
      </c>
      <c r="K74" s="29" t="s">
        <v>119</v>
      </c>
      <c r="L74" s="29" t="s">
        <v>38</v>
      </c>
      <c r="M74" s="30">
        <v>30</v>
      </c>
      <c r="N74" s="31" t="s">
        <v>118</v>
      </c>
      <c r="O74" s="33"/>
      <c r="P74" s="28"/>
    </row>
    <row r="75" spans="5:16" x14ac:dyDescent="0.15">
      <c r="E75" s="1">
        <v>56</v>
      </c>
      <c r="G75" s="1">
        <v>11</v>
      </c>
      <c r="K75" s="29" t="s">
        <v>120</v>
      </c>
      <c r="L75" s="29" t="s">
        <v>121</v>
      </c>
      <c r="M75" s="30">
        <v>1058</v>
      </c>
      <c r="N75" s="31" t="s">
        <v>122</v>
      </c>
      <c r="O75" s="33"/>
      <c r="P75" s="28"/>
    </row>
    <row r="76" spans="5:16" x14ac:dyDescent="0.15">
      <c r="E76" s="1">
        <v>57</v>
      </c>
      <c r="G76" s="1">
        <v>11</v>
      </c>
      <c r="K76" s="29" t="s">
        <v>123</v>
      </c>
      <c r="L76" s="29" t="s">
        <v>124</v>
      </c>
      <c r="M76" s="30">
        <v>73</v>
      </c>
      <c r="N76" s="31" t="s">
        <v>125</v>
      </c>
      <c r="O76" s="33"/>
      <c r="P76" s="28"/>
    </row>
    <row r="77" spans="5:16" x14ac:dyDescent="0.15">
      <c r="E77" s="1">
        <v>58</v>
      </c>
      <c r="G77" s="1">
        <v>10</v>
      </c>
      <c r="K77" s="29" t="s">
        <v>126</v>
      </c>
      <c r="L77" s="29" t="s">
        <v>38</v>
      </c>
      <c r="M77" s="30">
        <v>1</v>
      </c>
      <c r="N77" s="31" t="s">
        <v>40</v>
      </c>
      <c r="O77" s="32">
        <f>+O78+O79+O80+O81+O82+O83+O84</f>
        <v>0</v>
      </c>
      <c r="P77" s="28"/>
    </row>
    <row r="78" spans="5:16" x14ac:dyDescent="0.15">
      <c r="E78" s="1">
        <v>59</v>
      </c>
      <c r="G78" s="1">
        <v>11</v>
      </c>
      <c r="K78" s="29" t="s">
        <v>127</v>
      </c>
      <c r="L78" s="29" t="s">
        <v>128</v>
      </c>
      <c r="M78" s="30">
        <v>22</v>
      </c>
      <c r="N78" s="31" t="s">
        <v>101</v>
      </c>
      <c r="O78" s="33"/>
      <c r="P78" s="28"/>
    </row>
    <row r="79" spans="5:16" x14ac:dyDescent="0.15">
      <c r="E79" s="1">
        <v>60</v>
      </c>
      <c r="G79" s="1">
        <v>11</v>
      </c>
      <c r="K79" s="29" t="s">
        <v>127</v>
      </c>
      <c r="L79" s="29" t="s">
        <v>129</v>
      </c>
      <c r="M79" s="30">
        <v>9.6</v>
      </c>
      <c r="N79" s="31" t="s">
        <v>101</v>
      </c>
      <c r="O79" s="33"/>
      <c r="P79" s="28"/>
    </row>
    <row r="80" spans="5:16" x14ac:dyDescent="0.15">
      <c r="E80" s="1">
        <v>61</v>
      </c>
      <c r="G80" s="1">
        <v>11</v>
      </c>
      <c r="K80" s="29" t="s">
        <v>114</v>
      </c>
      <c r="L80" s="29" t="s">
        <v>130</v>
      </c>
      <c r="M80" s="30">
        <v>3</v>
      </c>
      <c r="N80" s="31" t="s">
        <v>101</v>
      </c>
      <c r="O80" s="33"/>
      <c r="P80" s="28"/>
    </row>
    <row r="81" spans="5:16" x14ac:dyDescent="0.15">
      <c r="E81" s="1">
        <v>62</v>
      </c>
      <c r="G81" s="1">
        <v>11</v>
      </c>
      <c r="K81" s="29" t="s">
        <v>131</v>
      </c>
      <c r="L81" s="29" t="s">
        <v>132</v>
      </c>
      <c r="M81" s="30">
        <v>1</v>
      </c>
      <c r="N81" s="31" t="s">
        <v>118</v>
      </c>
      <c r="O81" s="33"/>
      <c r="P81" s="28"/>
    </row>
    <row r="82" spans="5:16" x14ac:dyDescent="0.15">
      <c r="E82" s="1">
        <v>63</v>
      </c>
      <c r="G82" s="1">
        <v>11</v>
      </c>
      <c r="K82" s="29" t="s">
        <v>114</v>
      </c>
      <c r="L82" s="29" t="s">
        <v>133</v>
      </c>
      <c r="M82" s="30">
        <v>1.4</v>
      </c>
      <c r="N82" s="31" t="s">
        <v>101</v>
      </c>
      <c r="O82" s="33"/>
      <c r="P82" s="28"/>
    </row>
    <row r="83" spans="5:16" x14ac:dyDescent="0.15">
      <c r="E83" s="1">
        <v>64</v>
      </c>
      <c r="G83" s="1">
        <v>11</v>
      </c>
      <c r="K83" s="29" t="s">
        <v>134</v>
      </c>
      <c r="L83" s="29" t="s">
        <v>135</v>
      </c>
      <c r="M83" s="30">
        <v>57</v>
      </c>
      <c r="N83" s="31" t="s">
        <v>101</v>
      </c>
      <c r="O83" s="33"/>
      <c r="P83" s="28"/>
    </row>
    <row r="84" spans="5:16" x14ac:dyDescent="0.15">
      <c r="E84" s="1">
        <v>65</v>
      </c>
      <c r="G84" s="1">
        <v>11</v>
      </c>
      <c r="K84" s="29" t="s">
        <v>136</v>
      </c>
      <c r="L84" s="29" t="s">
        <v>137</v>
      </c>
      <c r="M84" s="30">
        <v>20</v>
      </c>
      <c r="N84" s="31" t="s">
        <v>101</v>
      </c>
      <c r="O84" s="33"/>
      <c r="P84" s="28"/>
    </row>
    <row r="85" spans="5:16" x14ac:dyDescent="0.15">
      <c r="E85" s="1">
        <v>66</v>
      </c>
      <c r="F85" s="1">
        <v>169</v>
      </c>
      <c r="G85" s="1">
        <v>4</v>
      </c>
      <c r="K85" s="29" t="s">
        <v>138</v>
      </c>
      <c r="L85" s="29" t="s">
        <v>38</v>
      </c>
      <c r="M85" s="30">
        <v>1</v>
      </c>
      <c r="N85" s="31" t="s">
        <v>40</v>
      </c>
      <c r="O85" s="32">
        <f>+O86</f>
        <v>0</v>
      </c>
      <c r="P85" s="28"/>
    </row>
    <row r="86" spans="5:16" x14ac:dyDescent="0.15">
      <c r="E86" s="1">
        <v>67</v>
      </c>
      <c r="G86" s="1">
        <v>9</v>
      </c>
      <c r="K86" s="29" t="s">
        <v>139</v>
      </c>
      <c r="L86" s="29" t="s">
        <v>140</v>
      </c>
      <c r="M86" s="30">
        <v>1</v>
      </c>
      <c r="N86" s="31" t="s">
        <v>40</v>
      </c>
      <c r="O86" s="32">
        <f>+O87+O89</f>
        <v>0</v>
      </c>
      <c r="P86" s="28"/>
    </row>
    <row r="87" spans="5:16" x14ac:dyDescent="0.15">
      <c r="E87" s="1">
        <v>68</v>
      </c>
      <c r="G87" s="1">
        <v>10</v>
      </c>
      <c r="K87" s="29" t="s">
        <v>141</v>
      </c>
      <c r="L87" s="29" t="s">
        <v>38</v>
      </c>
      <c r="M87" s="30">
        <v>1</v>
      </c>
      <c r="N87" s="31" t="s">
        <v>40</v>
      </c>
      <c r="O87" s="32">
        <f>+O88</f>
        <v>0</v>
      </c>
      <c r="P87" s="28"/>
    </row>
    <row r="88" spans="5:16" x14ac:dyDescent="0.15">
      <c r="E88" s="1">
        <v>69</v>
      </c>
      <c r="G88" s="1">
        <v>11</v>
      </c>
      <c r="K88" s="29" t="s">
        <v>142</v>
      </c>
      <c r="L88" s="29" t="s">
        <v>38</v>
      </c>
      <c r="M88" s="30">
        <v>440</v>
      </c>
      <c r="N88" s="31" t="s">
        <v>46</v>
      </c>
      <c r="O88" s="33"/>
      <c r="P88" s="28"/>
    </row>
    <row r="89" spans="5:16" x14ac:dyDescent="0.15">
      <c r="E89" s="1">
        <v>70</v>
      </c>
      <c r="G89" s="1">
        <v>10</v>
      </c>
      <c r="K89" s="29" t="s">
        <v>143</v>
      </c>
      <c r="L89" s="29" t="s">
        <v>38</v>
      </c>
      <c r="M89" s="30">
        <v>1</v>
      </c>
      <c r="N89" s="31" t="s">
        <v>40</v>
      </c>
      <c r="O89" s="32">
        <f>+O90</f>
        <v>0</v>
      </c>
      <c r="P89" s="28"/>
    </row>
    <row r="90" spans="5:16" x14ac:dyDescent="0.15">
      <c r="E90" s="1">
        <v>71</v>
      </c>
      <c r="G90" s="1">
        <v>11</v>
      </c>
      <c r="K90" s="29" t="s">
        <v>144</v>
      </c>
      <c r="L90" s="29" t="s">
        <v>145</v>
      </c>
      <c r="M90" s="30">
        <v>7</v>
      </c>
      <c r="N90" s="31" t="s">
        <v>101</v>
      </c>
      <c r="O90" s="33"/>
      <c r="P90" s="28"/>
    </row>
    <row r="91" spans="5:16" x14ac:dyDescent="0.15">
      <c r="E91" s="1">
        <v>72</v>
      </c>
      <c r="F91" s="1">
        <v>8</v>
      </c>
      <c r="G91" s="1">
        <v>3</v>
      </c>
      <c r="K91" s="29" t="s">
        <v>146</v>
      </c>
      <c r="L91" s="29" t="s">
        <v>38</v>
      </c>
      <c r="M91" s="30">
        <v>1</v>
      </c>
      <c r="N91" s="31" t="s">
        <v>40</v>
      </c>
      <c r="O91" s="32">
        <f>+O92+O106</f>
        <v>0</v>
      </c>
      <c r="P91" s="28"/>
    </row>
    <row r="92" spans="5:16" x14ac:dyDescent="0.15">
      <c r="E92" s="1">
        <v>73</v>
      </c>
      <c r="F92" s="1">
        <v>9</v>
      </c>
      <c r="G92" s="1">
        <v>4</v>
      </c>
      <c r="K92" s="29" t="s">
        <v>147</v>
      </c>
      <c r="L92" s="29" t="s">
        <v>38</v>
      </c>
      <c r="M92" s="30">
        <v>1</v>
      </c>
      <c r="N92" s="31" t="s">
        <v>40</v>
      </c>
      <c r="O92" s="32">
        <f>+O93+O94+O98+O104</f>
        <v>0</v>
      </c>
      <c r="P92" s="28"/>
    </row>
    <row r="93" spans="5:16" x14ac:dyDescent="0.15">
      <c r="E93" s="1">
        <v>74</v>
      </c>
      <c r="F93" s="1">
        <v>14</v>
      </c>
      <c r="G93" s="1">
        <v>5</v>
      </c>
      <c r="K93" s="29" t="s">
        <v>148</v>
      </c>
      <c r="L93" s="29" t="s">
        <v>38</v>
      </c>
      <c r="M93" s="30">
        <v>1</v>
      </c>
      <c r="N93" s="31" t="s">
        <v>40</v>
      </c>
      <c r="O93" s="33"/>
      <c r="P93" s="28"/>
    </row>
    <row r="94" spans="5:16" x14ac:dyDescent="0.15">
      <c r="E94" s="1">
        <v>75</v>
      </c>
      <c r="F94" s="1">
        <v>15</v>
      </c>
      <c r="G94" s="1">
        <v>5</v>
      </c>
      <c r="K94" s="29" t="s">
        <v>149</v>
      </c>
      <c r="L94" s="29" t="s">
        <v>38</v>
      </c>
      <c r="M94" s="30">
        <v>1</v>
      </c>
      <c r="N94" s="31" t="s">
        <v>40</v>
      </c>
      <c r="O94" s="32">
        <f>+O95</f>
        <v>0</v>
      </c>
      <c r="P94" s="28"/>
    </row>
    <row r="95" spans="5:16" x14ac:dyDescent="0.15">
      <c r="E95" s="1">
        <v>76</v>
      </c>
      <c r="G95" s="1">
        <v>9</v>
      </c>
      <c r="K95" s="29" t="s">
        <v>150</v>
      </c>
      <c r="L95" s="29" t="s">
        <v>38</v>
      </c>
      <c r="M95" s="30">
        <v>1</v>
      </c>
      <c r="N95" s="31" t="s">
        <v>40</v>
      </c>
      <c r="O95" s="32">
        <f>+O96</f>
        <v>0</v>
      </c>
      <c r="P95" s="28"/>
    </row>
    <row r="96" spans="5:16" x14ac:dyDescent="0.15">
      <c r="E96" s="1">
        <v>77</v>
      </c>
      <c r="G96" s="1">
        <v>10</v>
      </c>
      <c r="K96" s="29" t="s">
        <v>151</v>
      </c>
      <c r="L96" s="29" t="s">
        <v>38</v>
      </c>
      <c r="M96" s="30">
        <v>1</v>
      </c>
      <c r="N96" s="31" t="s">
        <v>40</v>
      </c>
      <c r="O96" s="32">
        <f>+O97</f>
        <v>0</v>
      </c>
      <c r="P96" s="28"/>
    </row>
    <row r="97" spans="5:16" x14ac:dyDescent="0.15">
      <c r="E97" s="1">
        <v>78</v>
      </c>
      <c r="G97" s="1">
        <v>11</v>
      </c>
      <c r="K97" s="29" t="s">
        <v>152</v>
      </c>
      <c r="L97" s="29" t="s">
        <v>38</v>
      </c>
      <c r="M97" s="30">
        <v>1</v>
      </c>
      <c r="N97" s="31" t="s">
        <v>40</v>
      </c>
      <c r="O97" s="33"/>
      <c r="P97" s="28"/>
    </row>
    <row r="98" spans="5:16" x14ac:dyDescent="0.15">
      <c r="E98" s="1">
        <v>79</v>
      </c>
      <c r="F98" s="1">
        <v>19</v>
      </c>
      <c r="G98" s="1">
        <v>5</v>
      </c>
      <c r="K98" s="29" t="s">
        <v>153</v>
      </c>
      <c r="L98" s="29" t="s">
        <v>38</v>
      </c>
      <c r="M98" s="30">
        <v>1</v>
      </c>
      <c r="N98" s="31" t="s">
        <v>40</v>
      </c>
      <c r="O98" s="32">
        <f>+O99</f>
        <v>0</v>
      </c>
      <c r="P98" s="28"/>
    </row>
    <row r="99" spans="5:16" x14ac:dyDescent="0.15">
      <c r="E99" s="1">
        <v>80</v>
      </c>
      <c r="G99" s="1">
        <v>9</v>
      </c>
      <c r="K99" s="29" t="s">
        <v>150</v>
      </c>
      <c r="L99" s="29" t="s">
        <v>38</v>
      </c>
      <c r="M99" s="30">
        <v>1</v>
      </c>
      <c r="N99" s="31" t="s">
        <v>40</v>
      </c>
      <c r="O99" s="32">
        <f>+O100</f>
        <v>0</v>
      </c>
      <c r="P99" s="28"/>
    </row>
    <row r="100" spans="5:16" x14ac:dyDescent="0.15">
      <c r="E100" s="1">
        <v>81</v>
      </c>
      <c r="G100" s="1">
        <v>10</v>
      </c>
      <c r="K100" s="29" t="s">
        <v>154</v>
      </c>
      <c r="L100" s="29" t="s">
        <v>38</v>
      </c>
      <c r="M100" s="30">
        <v>1</v>
      </c>
      <c r="N100" s="31" t="s">
        <v>40</v>
      </c>
      <c r="O100" s="32">
        <f>+O101+O102+O103</f>
        <v>0</v>
      </c>
      <c r="P100" s="28"/>
    </row>
    <row r="101" spans="5:16" x14ac:dyDescent="0.15">
      <c r="E101" s="1">
        <v>82</v>
      </c>
      <c r="G101" s="1">
        <v>11</v>
      </c>
      <c r="K101" s="29" t="s">
        <v>155</v>
      </c>
      <c r="L101" s="29" t="s">
        <v>156</v>
      </c>
      <c r="M101" s="30">
        <v>4</v>
      </c>
      <c r="N101" s="31" t="s">
        <v>157</v>
      </c>
      <c r="O101" s="33"/>
      <c r="P101" s="28"/>
    </row>
    <row r="102" spans="5:16" x14ac:dyDescent="0.15">
      <c r="E102" s="1">
        <v>83</v>
      </c>
      <c r="G102" s="1">
        <v>11</v>
      </c>
      <c r="K102" s="29" t="s">
        <v>155</v>
      </c>
      <c r="L102" s="29" t="s">
        <v>158</v>
      </c>
      <c r="M102" s="30">
        <v>7</v>
      </c>
      <c r="N102" s="31" t="s">
        <v>157</v>
      </c>
      <c r="O102" s="33"/>
      <c r="P102" s="28"/>
    </row>
    <row r="103" spans="5:16" x14ac:dyDescent="0.15">
      <c r="E103" s="1">
        <v>84</v>
      </c>
      <c r="G103" s="1">
        <v>11</v>
      </c>
      <c r="K103" s="29" t="s">
        <v>159</v>
      </c>
      <c r="L103" s="29" t="s">
        <v>38</v>
      </c>
      <c r="M103" s="30">
        <v>1</v>
      </c>
      <c r="N103" s="31" t="s">
        <v>40</v>
      </c>
      <c r="O103" s="33"/>
      <c r="P103" s="28"/>
    </row>
    <row r="104" spans="5:16" x14ac:dyDescent="0.15">
      <c r="E104" s="1">
        <v>85</v>
      </c>
      <c r="F104" s="1">
        <v>203</v>
      </c>
      <c r="G104" s="1">
        <v>5</v>
      </c>
      <c r="K104" s="29" t="s">
        <v>160</v>
      </c>
      <c r="L104" s="29" t="s">
        <v>38</v>
      </c>
      <c r="M104" s="30">
        <v>1</v>
      </c>
      <c r="N104" s="31" t="s">
        <v>40</v>
      </c>
      <c r="O104" s="32">
        <f>+O105</f>
        <v>0</v>
      </c>
      <c r="P104" s="28"/>
    </row>
    <row r="105" spans="5:16" x14ac:dyDescent="0.15">
      <c r="E105" s="1">
        <v>86</v>
      </c>
      <c r="F105" s="1">
        <v>204</v>
      </c>
      <c r="G105" s="1">
        <v>6</v>
      </c>
      <c r="K105" s="29" t="s">
        <v>161</v>
      </c>
      <c r="L105" s="29" t="s">
        <v>38</v>
      </c>
      <c r="M105" s="30">
        <v>1</v>
      </c>
      <c r="N105" s="31" t="s">
        <v>40</v>
      </c>
      <c r="O105" s="33"/>
      <c r="P105" s="28"/>
    </row>
    <row r="106" spans="5:16" x14ac:dyDescent="0.15">
      <c r="E106" s="1">
        <v>87</v>
      </c>
      <c r="F106" s="1">
        <v>23</v>
      </c>
      <c r="G106" s="1">
        <v>4</v>
      </c>
      <c r="K106" s="29" t="s">
        <v>162</v>
      </c>
      <c r="L106" s="29" t="s">
        <v>38</v>
      </c>
      <c r="M106" s="30">
        <v>1</v>
      </c>
      <c r="N106" s="31" t="s">
        <v>40</v>
      </c>
      <c r="O106" s="32">
        <f>+O107</f>
        <v>0</v>
      </c>
      <c r="P106" s="28"/>
    </row>
    <row r="107" spans="5:16" x14ac:dyDescent="0.15">
      <c r="E107" s="1">
        <v>88</v>
      </c>
      <c r="F107" s="1">
        <v>220</v>
      </c>
      <c r="G107" s="1">
        <v>5</v>
      </c>
      <c r="K107" s="29" t="s">
        <v>163</v>
      </c>
      <c r="L107" s="29" t="s">
        <v>38</v>
      </c>
      <c r="M107" s="30">
        <v>1</v>
      </c>
      <c r="N107" s="31" t="s">
        <v>40</v>
      </c>
      <c r="O107" s="33"/>
      <c r="P107" s="28"/>
    </row>
    <row r="108" spans="5:16" x14ac:dyDescent="0.15">
      <c r="E108" s="1">
        <v>89</v>
      </c>
      <c r="F108" s="1">
        <v>25</v>
      </c>
      <c r="G108" s="1">
        <v>2</v>
      </c>
      <c r="K108" s="29" t="s">
        <v>164</v>
      </c>
      <c r="L108" s="29" t="s">
        <v>38</v>
      </c>
      <c r="M108" s="30">
        <v>1</v>
      </c>
      <c r="N108" s="31" t="s">
        <v>40</v>
      </c>
      <c r="O108" s="33"/>
      <c r="P108" s="28"/>
    </row>
    <row r="109" spans="5:16" x14ac:dyDescent="0.15">
      <c r="E109" s="1">
        <v>90</v>
      </c>
      <c r="F109" s="1">
        <v>26</v>
      </c>
      <c r="G109" s="1">
        <v>2</v>
      </c>
      <c r="K109" s="29" t="s">
        <v>165</v>
      </c>
      <c r="L109" s="29" t="s">
        <v>38</v>
      </c>
      <c r="M109" s="30">
        <v>1</v>
      </c>
      <c r="N109" s="31" t="s">
        <v>40</v>
      </c>
      <c r="O109" s="32">
        <f>+O110</f>
        <v>0</v>
      </c>
      <c r="P109" s="28"/>
    </row>
    <row r="110" spans="5:16" x14ac:dyDescent="0.15">
      <c r="E110" s="1">
        <v>91</v>
      </c>
      <c r="G110" s="1">
        <v>9</v>
      </c>
      <c r="K110" s="29" t="s">
        <v>166</v>
      </c>
      <c r="L110" s="29" t="s">
        <v>38</v>
      </c>
      <c r="M110" s="30">
        <v>1</v>
      </c>
      <c r="N110" s="31" t="s">
        <v>40</v>
      </c>
      <c r="O110" s="32">
        <f>+O111</f>
        <v>0</v>
      </c>
      <c r="P110" s="28"/>
    </row>
    <row r="111" spans="5:16" x14ac:dyDescent="0.15">
      <c r="E111" s="1">
        <v>92</v>
      </c>
      <c r="G111" s="1">
        <v>10</v>
      </c>
      <c r="K111" s="29" t="s">
        <v>167</v>
      </c>
      <c r="L111" s="29" t="s">
        <v>38</v>
      </c>
      <c r="M111" s="30">
        <v>1</v>
      </c>
      <c r="N111" s="31" t="s">
        <v>40</v>
      </c>
      <c r="O111" s="32">
        <f>+O112</f>
        <v>0</v>
      </c>
      <c r="P111" s="28"/>
    </row>
    <row r="112" spans="5:16" x14ac:dyDescent="0.15">
      <c r="E112" s="1">
        <v>93</v>
      </c>
      <c r="G112" s="1">
        <v>11</v>
      </c>
      <c r="K112" s="29" t="s">
        <v>168</v>
      </c>
      <c r="L112" s="29" t="s">
        <v>169</v>
      </c>
      <c r="M112" s="30">
        <v>1</v>
      </c>
      <c r="N112" s="31" t="s">
        <v>170</v>
      </c>
      <c r="O112" s="33"/>
      <c r="P112" s="28"/>
    </row>
    <row r="113" spans="3:16" x14ac:dyDescent="0.15">
      <c r="E113" s="1">
        <v>1</v>
      </c>
      <c r="F113" s="1">
        <v>4</v>
      </c>
      <c r="G113" s="1">
        <v>1</v>
      </c>
      <c r="K113" s="34" t="s">
        <v>171</v>
      </c>
      <c r="L113" s="34" t="s">
        <v>38</v>
      </c>
      <c r="M113" s="35"/>
      <c r="N113" s="36" t="s">
        <v>38</v>
      </c>
      <c r="O113" s="37">
        <f>+O21+O108+O109</f>
        <v>0</v>
      </c>
      <c r="P113" s="28"/>
    </row>
    <row r="114" spans="3:16" x14ac:dyDescent="0.15">
      <c r="L114" s="38"/>
      <c r="M114" s="39"/>
      <c r="N114" s="40"/>
      <c r="O114" s="41"/>
      <c r="P114" s="28"/>
    </row>
    <row r="115" spans="3:16" ht="14.25" thickTop="1" x14ac:dyDescent="0.15">
      <c r="C115" s="10"/>
      <c r="K115" s="42" t="s">
        <v>172</v>
      </c>
      <c r="O115" s="43">
        <f>+O113</f>
        <v>0</v>
      </c>
    </row>
    <row r="116" spans="3:16" x14ac:dyDescent="0.15">
      <c r="C116" s="10"/>
      <c r="K116" s="44" t="s">
        <v>173</v>
      </c>
      <c r="O116" s="45">
        <f>ROUNDDOWN(工事価格*0.1,0)</f>
        <v>0</v>
      </c>
    </row>
    <row r="117" spans="3:16" ht="14.25" thickBot="1" x14ac:dyDescent="0.2">
      <c r="C117" s="10"/>
      <c r="K117" s="46" t="s">
        <v>174</v>
      </c>
      <c r="O117" s="47">
        <f>工事価格+消費税</f>
        <v>0</v>
      </c>
    </row>
    <row r="118" spans="3:16" ht="14.25" thickTop="1" x14ac:dyDescent="0.15"/>
  </sheetData>
  <sheetProtection algorithmName="SHA-512" hashValue="Gxd3i4g5PLjIQ7STTa2vZmq7qePu3Ni3/XMl/lnhFF5khQpoJ7FCfuLBoksOGkIIN0gkbcC1RiZDzraK+hBeWQ==" saltValue="766WUNQ/8PzBilJMl1q1IlpspMTT++Ud1ENcrlsKxgzDXsgK+7dWyYHdwDsQjJapleUohTeDQOIwCsvVhXRv5Q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114:O117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113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2025-06-13T00:16:04Z</dcterms:modified>
</cp:coreProperties>
</file>