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50_shinko\02_入札係\02_総合評価資料（一般競争入札　農村整備課事業個別）\Ｒ　７年度工事\08_畜産課\01_猪国地区　田川畜産センター改修工事（9工区）\02_公告資料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内訳書!$J$1:$O$89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内訳書!$O$87</definedName>
    <definedName name="工事番号" localSheetId="0">内訳書!$K$8</definedName>
    <definedName name="工事番号">#REF!</definedName>
    <definedName name="工事費計" localSheetId="0">内訳書!$O$89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内訳書!$O$88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30" i="41"/>
  <c r="O33" i="41"/>
  <c r="O37" i="41"/>
  <c r="O24" i="41" s="1"/>
  <c r="O39" i="41"/>
  <c r="O41" i="41"/>
  <c r="O43" i="41"/>
  <c r="O45" i="41"/>
  <c r="O47" i="41"/>
  <c r="O48" i="41"/>
  <c r="O51" i="41"/>
  <c r="O56" i="41"/>
  <c r="O55" i="41" s="1"/>
  <c r="O61" i="41"/>
  <c r="O60" i="41" s="1"/>
  <c r="O65" i="41"/>
  <c r="O64" i="41" s="1"/>
  <c r="O66" i="41"/>
  <c r="O69" i="41"/>
  <c r="O76" i="41"/>
  <c r="O75" i="41" s="1"/>
  <c r="O74" i="41" s="1"/>
  <c r="O72" i="41" s="1"/>
  <c r="O71" i="41" s="1"/>
  <c r="O80" i="41"/>
  <c r="O82" i="41"/>
  <c r="O23" i="41" l="1"/>
  <c r="O22" i="41" s="1"/>
  <c r="O21" i="41" s="1"/>
  <c r="O85" i="41" s="1"/>
  <c r="O87" i="41" s="1"/>
  <c r="O88" i="41" l="1"/>
  <c r="O89" i="4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<sst xmlns="http://schemas.openxmlformats.org/spreadsheetml/2006/main" count="241" uniqueCount="122">
  <si>
    <t>#&amp;$SKHDIN_HINAGATA3#&amp;$</t>
  </si>
  <si>
    <t/>
  </si>
  <si>
    <t>田川改修センター改修工事（9工区）</t>
  </si>
  <si>
    <t>工事費内訳書</t>
  </si>
  <si>
    <t>20250616143921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</si>
  <si>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</si>
  <si>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</si>
  <si>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</si>
  <si>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</si>
  <si>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</si>
  <si>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</si>
  <si>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</si>
  <si>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</si>
  <si>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業    者    名　　　　</t>
  </si>
  <si>
    <t>L_規格</t>
  </si>
  <si>
    <t>入力(積上無し）背景色</t>
  </si>
  <si>
    <t>事業名</t>
  </si>
  <si>
    <t>田川畜産センター改修工事費</t>
  </si>
  <si>
    <t>M_数量</t>
  </si>
  <si>
    <t>積上げ無し文字色</t>
  </si>
  <si>
    <t>年度,1,20,1</t>
  </si>
  <si>
    <t>地区名</t>
  </si>
  <si>
    <t>猪国地区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</si>
  <si>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</si>
  <si>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</si>
  <si>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</si>
  <si>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</si>
  <si>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</si>
  <si>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</si>
  <si>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</si>
  <si>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</si>
  <si>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</si>
  <si>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</si>
  <si>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</si>
  <si>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</si>
  <si>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</si>
  <si>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</si>
  <si>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</si>
  <si>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</si>
  <si>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</si>
  <si>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</si>
  <si>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</si>
  <si>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</si>
  <si>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床掘</t>
  </si>
  <si>
    <t>m3</t>
  </si>
  <si>
    <t xml:space="preserve">       土砂掘削</t>
  </si>
  <si>
    <t>土砂</t>
  </si>
  <si>
    <t xml:space="preserve">       軟岩掘削</t>
  </si>
  <si>
    <t>軟岩</t>
  </si>
  <si>
    <t xml:space="preserve">       硬岩掘削</t>
  </si>
  <si>
    <t>硬岩</t>
  </si>
  <si>
    <t xml:space="preserve">      盛土工</t>
  </si>
  <si>
    <t xml:space="preserve">       発生土盛土</t>
  </si>
  <si>
    <t xml:space="preserve">       埋戻</t>
  </si>
  <si>
    <t>砂</t>
  </si>
  <si>
    <t xml:space="preserve">      整形工</t>
  </si>
  <si>
    <t xml:space="preserve">       基面整正</t>
  </si>
  <si>
    <t>㎡</t>
  </si>
  <si>
    <t xml:space="preserve">       法面整形</t>
  </si>
  <si>
    <t>切土部,購入しない</t>
  </si>
  <si>
    <t>盛土部,購入しない</t>
  </si>
  <si>
    <t xml:space="preserve">      法面保護工</t>
  </si>
  <si>
    <t xml:space="preserve">       植生マット</t>
  </si>
  <si>
    <t>肥料袋付・人工張芝付(二重ﾈｯﾄ)</t>
  </si>
  <si>
    <t xml:space="preserve">      法面吹付工</t>
  </si>
  <si>
    <t xml:space="preserve">       モルタル吹付</t>
  </si>
  <si>
    <t>ﾓﾙﾀﾙ吹付工,厚10㎝</t>
  </si>
  <si>
    <t xml:space="preserve">      水抜き工</t>
  </si>
  <si>
    <t xml:space="preserve">       水抜きﾊﾟｲﾌﾟ</t>
  </si>
  <si>
    <t>箇所</t>
  </si>
  <si>
    <t xml:space="preserve">      張コンクリート工</t>
  </si>
  <si>
    <t xml:space="preserve">       張コンクリート</t>
  </si>
  <si>
    <t>t=5cm</t>
  </si>
  <si>
    <t xml:space="preserve">      排水構造物工</t>
  </si>
  <si>
    <t xml:space="preserve">       側溝工</t>
  </si>
  <si>
    <t>FPU300×400</t>
  </si>
  <si>
    <t>ｍ</t>
  </si>
  <si>
    <t xml:space="preserve">     構造物撤去工</t>
  </si>
  <si>
    <t xml:space="preserve">      吹付面取壊し工</t>
  </si>
  <si>
    <t xml:space="preserve">       吹付法面取壊し　H≦5.0m</t>
  </si>
  <si>
    <t xml:space="preserve">       吹付法面取壊し　H＞5.0m</t>
  </si>
  <si>
    <t xml:space="preserve">      構造物取壊し工</t>
  </si>
  <si>
    <t xml:space="preserve">       コンクリート構造物取壊し</t>
  </si>
  <si>
    <t>なし</t>
  </si>
  <si>
    <t xml:space="preserve">       舗装版切断</t>
  </si>
  <si>
    <t xml:space="preserve">       舗装版破砕</t>
  </si>
  <si>
    <t xml:space="preserve">     復旧工</t>
  </si>
  <si>
    <t xml:space="preserve">      復旧工</t>
  </si>
  <si>
    <t xml:space="preserve">       表層（車道・路肩部）</t>
  </si>
  <si>
    <t xml:space="preserve">       下層路盤（車道・路肩部）</t>
  </si>
  <si>
    <t xml:space="preserve">       不陸整正</t>
  </si>
  <si>
    <t xml:space="preserve">     産業廃棄物処理工</t>
  </si>
  <si>
    <t xml:space="preserve">      産業廃棄物処理工</t>
  </si>
  <si>
    <t xml:space="preserve">       アスファルト運搬・処分</t>
  </si>
  <si>
    <t xml:space="preserve">       汚泥運搬・処分</t>
  </si>
  <si>
    <t xml:space="preserve">    直接工事費（仮設工）</t>
  </si>
  <si>
    <t xml:space="preserve">     仮設工</t>
  </si>
  <si>
    <t xml:space="preserve">      仮設盛土工</t>
  </si>
  <si>
    <t xml:space="preserve">       仮設盛土工</t>
  </si>
  <si>
    <t xml:space="preserve">       砂利舗装工</t>
  </si>
  <si>
    <t xml:space="preserve">      排水工</t>
  </si>
  <si>
    <t xml:space="preserve">       高密度ポリエチレン管</t>
  </si>
  <si>
    <t>φ200　シングル　波状管　損耗率55％</t>
  </si>
  <si>
    <t xml:space="preserve">   間接工事費</t>
  </si>
  <si>
    <t xml:space="preserve">    共通仮設費</t>
  </si>
  <si>
    <t xml:space="preserve">     運搬費～営繕費等</t>
  </si>
  <si>
    <t xml:space="preserve">     準備費</t>
  </si>
  <si>
    <t xml:space="preserve">      共通仮設（積上げ）</t>
  </si>
  <si>
    <t xml:space="preserve">       準備費</t>
  </si>
  <si>
    <t xml:space="preserve">        伐採工</t>
  </si>
  <si>
    <t>9-1工区</t>
  </si>
  <si>
    <t>9-2工区</t>
  </si>
  <si>
    <t>10工区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</si>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</sst>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9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90"/>
  <sheetViews>
    <sheetView showGridLines="0" tabSelected="1" topLeftCell="J1" zoomScale="90" zoomScaleNormal="90" workbookViewId="0">
      <selection activeCell="P27" sqref="P27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</v>
      </c>
      <c r="L5" s="11" t="s">
        <v>13</v>
      </c>
      <c r="M5" s="48"/>
      <c r="N5" s="49"/>
      <c r="O5" s="50"/>
      <c r="P5" s="14"/>
      <c r="Q5" s="15"/>
    </row>
    <row r="6" spans="1:17" x14ac:dyDescent="0.15">
      <c r="A6" s="1" t="s">
        <v>14</v>
      </c>
      <c r="B6" s="16" t="s">
        <v>15</v>
      </c>
      <c r="C6" s="17"/>
      <c r="J6" s="1" t="s">
        <v>16</v>
      </c>
      <c r="K6" s="2" t="s">
        <v>17</v>
      </c>
      <c r="N6" s="14"/>
      <c r="O6" s="14"/>
      <c r="P6" s="14"/>
      <c r="Q6" s="15"/>
    </row>
    <row r="7" spans="1:17" x14ac:dyDescent="0.15">
      <c r="A7" s="1" t="s">
        <v>18</v>
      </c>
      <c r="B7" s="15" t="s">
        <v>19</v>
      </c>
      <c r="C7" s="18"/>
      <c r="D7" s="1" t="s">
        <v>20</v>
      </c>
      <c r="J7" s="1" t="s">
        <v>21</v>
      </c>
      <c r="K7" s="2" t="s">
        <v>22</v>
      </c>
      <c r="N7" s="14"/>
      <c r="O7" s="14"/>
      <c r="P7" s="14"/>
      <c r="Q7" s="15"/>
    </row>
    <row r="8" spans="1:17" x14ac:dyDescent="0.15">
      <c r="A8" s="1" t="s">
        <v>23</v>
      </c>
      <c r="B8" s="19" t="s">
        <v>24</v>
      </c>
      <c r="C8" s="17"/>
      <c r="D8" s="1" t="s">
        <v>25</v>
      </c>
      <c r="J8" s="2" t="s">
        <v>26</v>
      </c>
      <c r="K8" s="20" t="s">
        <v>1</v>
      </c>
      <c r="N8" s="14"/>
      <c r="O8" s="14"/>
      <c r="P8" s="14"/>
      <c r="Q8" s="15"/>
    </row>
    <row r="9" spans="1:17" x14ac:dyDescent="0.15">
      <c r="A9" s="1" t="s">
        <v>27</v>
      </c>
      <c r="B9" s="1" t="s">
        <v>28</v>
      </c>
      <c r="C9" s="10"/>
      <c r="D9" s="1" t="s">
        <v>29</v>
      </c>
      <c r="J9" s="2" t="s">
        <v>30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31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32</v>
      </c>
      <c r="L19" s="21" t="s">
        <v>33</v>
      </c>
      <c r="M19" s="22" t="s">
        <v>34</v>
      </c>
      <c r="N19" s="21" t="s">
        <v>35</v>
      </c>
      <c r="O19" s="23" t="s">
        <v>36</v>
      </c>
    </row>
    <row r="20" spans="1:17" ht="14.25" thickTop="1" x14ac:dyDescent="0.15">
      <c r="E20" s="1">
        <v>0</v>
      </c>
      <c r="G20" s="1">
        <v>0</v>
      </c>
      <c r="K20" s="24" t="s">
        <v>2</v>
      </c>
      <c r="L20" s="24" t="s">
        <v>1</v>
      </c>
      <c r="M20" s="25"/>
      <c r="N20" s="26" t="s">
        <v>1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37</v>
      </c>
      <c r="L21" s="29" t="s">
        <v>1</v>
      </c>
      <c r="M21" s="30">
        <v>1</v>
      </c>
      <c r="N21" s="31" t="s">
        <v>38</v>
      </c>
      <c r="O21" s="32">
        <f>+O22+O71</f>
        <v>0</v>
      </c>
      <c r="P21" s="28"/>
    </row>
    <row r="22" spans="1:17" x14ac:dyDescent="0.15">
      <c r="E22" s="1">
        <v>3</v>
      </c>
      <c r="F22" s="1">
        <v>6</v>
      </c>
      <c r="G22" s="1">
        <v>3</v>
      </c>
      <c r="K22" s="29" t="s">
        <v>39</v>
      </c>
      <c r="L22" s="29" t="s">
        <v>1</v>
      </c>
      <c r="M22" s="30">
        <v>1</v>
      </c>
      <c r="N22" s="31" t="s">
        <v>38</v>
      </c>
      <c r="O22" s="32">
        <f>+O23+O64</f>
        <v>0</v>
      </c>
      <c r="P22" s="28"/>
    </row>
    <row r="23" spans="1:17" x14ac:dyDescent="0.15">
      <c r="E23" s="1">
        <v>4</v>
      </c>
      <c r="F23" s="1">
        <v>168</v>
      </c>
      <c r="G23" s="1">
        <v>4</v>
      </c>
      <c r="K23" s="29" t="s">
        <v>40</v>
      </c>
      <c r="L23" s="29" t="s">
        <v>1</v>
      </c>
      <c r="M23" s="30">
        <v>1</v>
      </c>
      <c r="N23" s="31" t="s">
        <v>38</v>
      </c>
      <c r="O23" s="32">
        <f>+O24+O47+O55+O60</f>
        <v>0</v>
      </c>
      <c r="P23" s="28"/>
    </row>
    <row r="24" spans="1:17" x14ac:dyDescent="0.15">
      <c r="E24" s="1">
        <v>5</v>
      </c>
      <c r="G24" s="1">
        <v>9</v>
      </c>
      <c r="K24" s="29" t="s">
        <v>41</v>
      </c>
      <c r="L24" s="29" t="s">
        <v>1</v>
      </c>
      <c r="M24" s="30">
        <v>1</v>
      </c>
      <c r="N24" s="31" t="s">
        <v>38</v>
      </c>
      <c r="O24" s="32">
        <f>+O25+O30+O33+O37+O39+O41+O43+O45</f>
        <v>0</v>
      </c>
      <c r="P24" s="28"/>
    </row>
    <row r="25" spans="1:17" x14ac:dyDescent="0.15">
      <c r="E25" s="1">
        <v>6</v>
      </c>
      <c r="G25" s="1">
        <v>10</v>
      </c>
      <c r="K25" s="29" t="s">
        <v>42</v>
      </c>
      <c r="L25" s="29" t="s">
        <v>1</v>
      </c>
      <c r="M25" s="30">
        <v>1</v>
      </c>
      <c r="N25" s="31" t="s">
        <v>38</v>
      </c>
      <c r="O25" s="32">
        <f>+O26+O27+O28+O29</f>
        <v>0</v>
      </c>
      <c r="P25" s="28"/>
    </row>
    <row r="26" spans="1:17" x14ac:dyDescent="0.15">
      <c r="E26" s="1">
        <v>7</v>
      </c>
      <c r="G26" s="1">
        <v>11</v>
      </c>
      <c r="K26" s="29" t="s">
        <v>43</v>
      </c>
      <c r="L26" s="29" t="s">
        <v>1</v>
      </c>
      <c r="M26" s="30">
        <v>75</v>
      </c>
      <c r="N26" s="31" t="s">
        <v>44</v>
      </c>
      <c r="O26" s="33"/>
      <c r="P26" s="28"/>
    </row>
    <row r="27" spans="1:17" x14ac:dyDescent="0.15">
      <c r="E27" s="1">
        <v>8</v>
      </c>
      <c r="G27" s="1">
        <v>11</v>
      </c>
      <c r="K27" s="29" t="s">
        <v>45</v>
      </c>
      <c r="L27" s="29" t="s">
        <v>46</v>
      </c>
      <c r="M27" s="30">
        <v>1200</v>
      </c>
      <c r="N27" s="31" t="s">
        <v>44</v>
      </c>
      <c r="O27" s="33"/>
      <c r="P27" s="28"/>
    </row>
    <row r="28" spans="1:17" x14ac:dyDescent="0.15">
      <c r="E28" s="1">
        <v>9</v>
      </c>
      <c r="G28" s="1">
        <v>11</v>
      </c>
      <c r="K28" s="29" t="s">
        <v>47</v>
      </c>
      <c r="L28" s="29" t="s">
        <v>48</v>
      </c>
      <c r="M28" s="30">
        <v>61</v>
      </c>
      <c r="N28" s="31" t="s">
        <v>44</v>
      </c>
      <c r="O28" s="33"/>
      <c r="P28" s="28"/>
    </row>
    <row r="29" spans="1:17" x14ac:dyDescent="0.15">
      <c r="E29" s="1">
        <v>10</v>
      </c>
      <c r="G29" s="1">
        <v>11</v>
      </c>
      <c r="K29" s="29" t="s">
        <v>49</v>
      </c>
      <c r="L29" s="29" t="s">
        <v>50</v>
      </c>
      <c r="M29" s="30">
        <v>9</v>
      </c>
      <c r="N29" s="31" t="s">
        <v>44</v>
      </c>
      <c r="O29" s="33"/>
      <c r="P29" s="28"/>
    </row>
    <row r="30" spans="1:17" x14ac:dyDescent="0.15">
      <c r="E30" s="1">
        <v>11</v>
      </c>
      <c r="G30" s="1">
        <v>10</v>
      </c>
      <c r="K30" s="29" t="s">
        <v>51</v>
      </c>
      <c r="L30" s="29" t="s">
        <v>1</v>
      </c>
      <c r="M30" s="30">
        <v>1</v>
      </c>
      <c r="N30" s="31" t="s">
        <v>38</v>
      </c>
      <c r="O30" s="32">
        <f>+O31+O32</f>
        <v>0</v>
      </c>
      <c r="P30" s="28"/>
    </row>
    <row r="31" spans="1:17" x14ac:dyDescent="0.15">
      <c r="E31" s="1">
        <v>12</v>
      </c>
      <c r="G31" s="1">
        <v>11</v>
      </c>
      <c r="K31" s="29" t="s">
        <v>52</v>
      </c>
      <c r="L31" s="29" t="s">
        <v>1</v>
      </c>
      <c r="M31" s="30">
        <v>12</v>
      </c>
      <c r="N31" s="31" t="s">
        <v>44</v>
      </c>
      <c r="O31" s="33"/>
      <c r="P31" s="28"/>
    </row>
    <row r="32" spans="1:17" x14ac:dyDescent="0.15">
      <c r="E32" s="1">
        <v>13</v>
      </c>
      <c r="G32" s="1">
        <v>11</v>
      </c>
      <c r="K32" s="29" t="s">
        <v>53</v>
      </c>
      <c r="L32" s="29" t="s">
        <v>54</v>
      </c>
      <c r="M32" s="30">
        <v>69</v>
      </c>
      <c r="N32" s="31" t="s">
        <v>44</v>
      </c>
      <c r="O32" s="33"/>
      <c r="P32" s="28"/>
    </row>
    <row r="33" spans="5:16" x14ac:dyDescent="0.15">
      <c r="E33" s="1">
        <v>14</v>
      </c>
      <c r="G33" s="1">
        <v>10</v>
      </c>
      <c r="K33" s="29" t="s">
        <v>55</v>
      </c>
      <c r="L33" s="29" t="s">
        <v>1</v>
      </c>
      <c r="M33" s="30">
        <v>1</v>
      </c>
      <c r="N33" s="31" t="s">
        <v>38</v>
      </c>
      <c r="O33" s="32">
        <f>+O34+O35+O36</f>
        <v>0</v>
      </c>
      <c r="P33" s="28"/>
    </row>
    <row r="34" spans="5:16" x14ac:dyDescent="0.15">
      <c r="E34" s="1">
        <v>15</v>
      </c>
      <c r="G34" s="1">
        <v>11</v>
      </c>
      <c r="K34" s="29" t="s">
        <v>56</v>
      </c>
      <c r="L34" s="29" t="s">
        <v>1</v>
      </c>
      <c r="M34" s="30">
        <v>134</v>
      </c>
      <c r="N34" s="31" t="s">
        <v>57</v>
      </c>
      <c r="O34" s="33"/>
      <c r="P34" s="28"/>
    </row>
    <row r="35" spans="5:16" x14ac:dyDescent="0.15">
      <c r="E35" s="1">
        <v>16</v>
      </c>
      <c r="G35" s="1">
        <v>11</v>
      </c>
      <c r="K35" s="29" t="s">
        <v>58</v>
      </c>
      <c r="L35" s="29" t="s">
        <v>59</v>
      </c>
      <c r="M35" s="30">
        <v>770</v>
      </c>
      <c r="N35" s="31" t="s">
        <v>57</v>
      </c>
      <c r="O35" s="33"/>
      <c r="P35" s="28"/>
    </row>
    <row r="36" spans="5:16" x14ac:dyDescent="0.15">
      <c r="E36" s="1">
        <v>17</v>
      </c>
      <c r="G36" s="1">
        <v>11</v>
      </c>
      <c r="K36" s="29" t="s">
        <v>58</v>
      </c>
      <c r="L36" s="29" t="s">
        <v>60</v>
      </c>
      <c r="M36" s="30">
        <v>110</v>
      </c>
      <c r="N36" s="31" t="s">
        <v>57</v>
      </c>
      <c r="O36" s="33"/>
      <c r="P36" s="28"/>
    </row>
    <row r="37" spans="5:16" x14ac:dyDescent="0.15">
      <c r="E37" s="1">
        <v>18</v>
      </c>
      <c r="G37" s="1">
        <v>10</v>
      </c>
      <c r="K37" s="29" t="s">
        <v>61</v>
      </c>
      <c r="L37" s="29" t="s">
        <v>1</v>
      </c>
      <c r="M37" s="30">
        <v>1</v>
      </c>
      <c r="N37" s="31" t="s">
        <v>38</v>
      </c>
      <c r="O37" s="32">
        <f>+O38</f>
        <v>0</v>
      </c>
      <c r="P37" s="28"/>
    </row>
    <row r="38" spans="5:16" x14ac:dyDescent="0.15">
      <c r="E38" s="1">
        <v>19</v>
      </c>
      <c r="G38" s="1">
        <v>11</v>
      </c>
      <c r="K38" s="29" t="s">
        <v>62</v>
      </c>
      <c r="L38" s="29" t="s">
        <v>63</v>
      </c>
      <c r="M38" s="30">
        <v>880</v>
      </c>
      <c r="N38" s="31" t="s">
        <v>57</v>
      </c>
      <c r="O38" s="33"/>
      <c r="P38" s="28"/>
    </row>
    <row r="39" spans="5:16" x14ac:dyDescent="0.15">
      <c r="E39" s="1">
        <v>20</v>
      </c>
      <c r="G39" s="1">
        <v>10</v>
      </c>
      <c r="K39" s="29" t="s">
        <v>64</v>
      </c>
      <c r="L39" s="29" t="s">
        <v>1</v>
      </c>
      <c r="M39" s="30">
        <v>1</v>
      </c>
      <c r="N39" s="31" t="s">
        <v>38</v>
      </c>
      <c r="O39" s="32">
        <f>+O40</f>
        <v>0</v>
      </c>
      <c r="P39" s="28"/>
    </row>
    <row r="40" spans="5:16" x14ac:dyDescent="0.15">
      <c r="E40" s="1">
        <v>21</v>
      </c>
      <c r="G40" s="1">
        <v>11</v>
      </c>
      <c r="K40" s="29" t="s">
        <v>65</v>
      </c>
      <c r="L40" s="29" t="s">
        <v>66</v>
      </c>
      <c r="M40" s="30">
        <v>2480</v>
      </c>
      <c r="N40" s="31" t="s">
        <v>57</v>
      </c>
      <c r="O40" s="33"/>
      <c r="P40" s="28"/>
    </row>
    <row r="41" spans="5:16" x14ac:dyDescent="0.15">
      <c r="E41" s="1">
        <v>22</v>
      </c>
      <c r="G41" s="1">
        <v>10</v>
      </c>
      <c r="K41" s="29" t="s">
        <v>67</v>
      </c>
      <c r="L41" s="29" t="s">
        <v>1</v>
      </c>
      <c r="M41" s="30">
        <v>1</v>
      </c>
      <c r="N41" s="31" t="s">
        <v>38</v>
      </c>
      <c r="O41" s="32">
        <f>+O42</f>
        <v>0</v>
      </c>
      <c r="P41" s="28"/>
    </row>
    <row r="42" spans="5:16" x14ac:dyDescent="0.15">
      <c r="E42" s="1">
        <v>23</v>
      </c>
      <c r="G42" s="1">
        <v>11</v>
      </c>
      <c r="K42" s="29" t="s">
        <v>68</v>
      </c>
      <c r="L42" s="29" t="s">
        <v>1</v>
      </c>
      <c r="M42" s="30">
        <v>1238</v>
      </c>
      <c r="N42" s="31" t="s">
        <v>69</v>
      </c>
      <c r="O42" s="33"/>
      <c r="P42" s="28"/>
    </row>
    <row r="43" spans="5:16" x14ac:dyDescent="0.15">
      <c r="E43" s="1">
        <v>24</v>
      </c>
      <c r="G43" s="1">
        <v>10</v>
      </c>
      <c r="K43" s="29" t="s">
        <v>70</v>
      </c>
      <c r="L43" s="29" t="s">
        <v>1</v>
      </c>
      <c r="M43" s="30">
        <v>1</v>
      </c>
      <c r="N43" s="31" t="s">
        <v>38</v>
      </c>
      <c r="O43" s="32">
        <f>+O44</f>
        <v>0</v>
      </c>
      <c r="P43" s="28"/>
    </row>
    <row r="44" spans="5:16" x14ac:dyDescent="0.15">
      <c r="E44" s="1">
        <v>25</v>
      </c>
      <c r="G44" s="1">
        <v>11</v>
      </c>
      <c r="K44" s="29" t="s">
        <v>71</v>
      </c>
      <c r="L44" s="29" t="s">
        <v>72</v>
      </c>
      <c r="M44" s="30">
        <v>3.8</v>
      </c>
      <c r="N44" s="31" t="s">
        <v>44</v>
      </c>
      <c r="O44" s="33"/>
      <c r="P44" s="28"/>
    </row>
    <row r="45" spans="5:16" x14ac:dyDescent="0.15">
      <c r="E45" s="1">
        <v>26</v>
      </c>
      <c r="G45" s="1">
        <v>10</v>
      </c>
      <c r="K45" s="29" t="s">
        <v>73</v>
      </c>
      <c r="L45" s="29" t="s">
        <v>1</v>
      </c>
      <c r="M45" s="30">
        <v>1</v>
      </c>
      <c r="N45" s="31" t="s">
        <v>38</v>
      </c>
      <c r="O45" s="32">
        <f>+O46</f>
        <v>0</v>
      </c>
      <c r="P45" s="28"/>
    </row>
    <row r="46" spans="5:16" x14ac:dyDescent="0.15">
      <c r="E46" s="1">
        <v>27</v>
      </c>
      <c r="G46" s="1">
        <v>11</v>
      </c>
      <c r="K46" s="29" t="s">
        <v>74</v>
      </c>
      <c r="L46" s="29" t="s">
        <v>75</v>
      </c>
      <c r="M46" s="30">
        <v>219.2</v>
      </c>
      <c r="N46" s="31" t="s">
        <v>76</v>
      </c>
      <c r="O46" s="33"/>
      <c r="P46" s="28"/>
    </row>
    <row r="47" spans="5:16" x14ac:dyDescent="0.15">
      <c r="E47" s="1">
        <v>28</v>
      </c>
      <c r="G47" s="1">
        <v>9</v>
      </c>
      <c r="K47" s="29" t="s">
        <v>77</v>
      </c>
      <c r="L47" s="29" t="s">
        <v>1</v>
      </c>
      <c r="M47" s="30">
        <v>1</v>
      </c>
      <c r="N47" s="31" t="s">
        <v>38</v>
      </c>
      <c r="O47" s="32">
        <f>+O48+O51</f>
        <v>0</v>
      </c>
      <c r="P47" s="28"/>
    </row>
    <row r="48" spans="5:16" x14ac:dyDescent="0.15">
      <c r="E48" s="1">
        <v>29</v>
      </c>
      <c r="G48" s="1">
        <v>10</v>
      </c>
      <c r="K48" s="29" t="s">
        <v>78</v>
      </c>
      <c r="L48" s="29" t="s">
        <v>1</v>
      </c>
      <c r="M48" s="30">
        <v>1</v>
      </c>
      <c r="N48" s="31" t="s">
        <v>38</v>
      </c>
      <c r="O48" s="32">
        <f>+O49+O50</f>
        <v>0</v>
      </c>
      <c r="P48" s="28"/>
    </row>
    <row r="49" spans="5:16" x14ac:dyDescent="0.15">
      <c r="E49" s="1">
        <v>30</v>
      </c>
      <c r="G49" s="1">
        <v>11</v>
      </c>
      <c r="K49" s="29" t="s">
        <v>79</v>
      </c>
      <c r="L49" s="29" t="s">
        <v>1</v>
      </c>
      <c r="M49" s="30">
        <v>1482</v>
      </c>
      <c r="N49" s="31" t="s">
        <v>57</v>
      </c>
      <c r="O49" s="33"/>
      <c r="P49" s="28"/>
    </row>
    <row r="50" spans="5:16" x14ac:dyDescent="0.15">
      <c r="E50" s="1">
        <v>31</v>
      </c>
      <c r="G50" s="1">
        <v>11</v>
      </c>
      <c r="K50" s="29" t="s">
        <v>80</v>
      </c>
      <c r="L50" s="29" t="s">
        <v>1</v>
      </c>
      <c r="M50" s="30">
        <v>2109</v>
      </c>
      <c r="N50" s="31" t="s">
        <v>57</v>
      </c>
      <c r="O50" s="33"/>
      <c r="P50" s="28"/>
    </row>
    <row r="51" spans="5:16" x14ac:dyDescent="0.15">
      <c r="E51" s="1">
        <v>32</v>
      </c>
      <c r="G51" s="1">
        <v>10</v>
      </c>
      <c r="K51" s="29" t="s">
        <v>81</v>
      </c>
      <c r="L51" s="29" t="s">
        <v>1</v>
      </c>
      <c r="M51" s="30">
        <v>1</v>
      </c>
      <c r="N51" s="31" t="s">
        <v>38</v>
      </c>
      <c r="O51" s="32">
        <f>+O52+O53+O54</f>
        <v>0</v>
      </c>
      <c r="P51" s="28"/>
    </row>
    <row r="52" spans="5:16" x14ac:dyDescent="0.15">
      <c r="E52" s="1">
        <v>33</v>
      </c>
      <c r="G52" s="1">
        <v>11</v>
      </c>
      <c r="K52" s="29" t="s">
        <v>82</v>
      </c>
      <c r="L52" s="29" t="s">
        <v>83</v>
      </c>
      <c r="M52" s="30">
        <v>55</v>
      </c>
      <c r="N52" s="31" t="s">
        <v>44</v>
      </c>
      <c r="O52" s="33"/>
      <c r="P52" s="28"/>
    </row>
    <row r="53" spans="5:16" x14ac:dyDescent="0.15">
      <c r="E53" s="1">
        <v>34</v>
      </c>
      <c r="G53" s="1">
        <v>11</v>
      </c>
      <c r="K53" s="29" t="s">
        <v>84</v>
      </c>
      <c r="L53" s="29" t="s">
        <v>1</v>
      </c>
      <c r="M53" s="30">
        <v>227</v>
      </c>
      <c r="N53" s="31" t="s">
        <v>76</v>
      </c>
      <c r="O53" s="33"/>
      <c r="P53" s="28"/>
    </row>
    <row r="54" spans="5:16" x14ac:dyDescent="0.15">
      <c r="E54" s="1">
        <v>35</v>
      </c>
      <c r="G54" s="1">
        <v>11</v>
      </c>
      <c r="K54" s="29" t="s">
        <v>85</v>
      </c>
      <c r="L54" s="29" t="s">
        <v>1</v>
      </c>
      <c r="M54" s="30">
        <v>89</v>
      </c>
      <c r="N54" s="31" t="s">
        <v>57</v>
      </c>
      <c r="O54" s="33"/>
      <c r="P54" s="28"/>
    </row>
    <row r="55" spans="5:16" x14ac:dyDescent="0.15">
      <c r="E55" s="1">
        <v>36</v>
      </c>
      <c r="G55" s="1">
        <v>9</v>
      </c>
      <c r="K55" s="29" t="s">
        <v>86</v>
      </c>
      <c r="L55" s="29" t="s">
        <v>1</v>
      </c>
      <c r="M55" s="30">
        <v>1</v>
      </c>
      <c r="N55" s="31" t="s">
        <v>38</v>
      </c>
      <c r="O55" s="32">
        <f>+O56</f>
        <v>0</v>
      </c>
      <c r="P55" s="28"/>
    </row>
    <row r="56" spans="5:16" x14ac:dyDescent="0.15">
      <c r="E56" s="1">
        <v>37</v>
      </c>
      <c r="G56" s="1">
        <v>10</v>
      </c>
      <c r="K56" s="29" t="s">
        <v>87</v>
      </c>
      <c r="L56" s="29" t="s">
        <v>1</v>
      </c>
      <c r="M56" s="30">
        <v>1</v>
      </c>
      <c r="N56" s="31" t="s">
        <v>38</v>
      </c>
      <c r="O56" s="32">
        <f>+O57+O58+O59</f>
        <v>0</v>
      </c>
      <c r="P56" s="28"/>
    </row>
    <row r="57" spans="5:16" x14ac:dyDescent="0.15">
      <c r="E57" s="1">
        <v>38</v>
      </c>
      <c r="G57" s="1">
        <v>11</v>
      </c>
      <c r="K57" s="29" t="s">
        <v>88</v>
      </c>
      <c r="L57" s="29" t="s">
        <v>1</v>
      </c>
      <c r="M57" s="30">
        <v>135</v>
      </c>
      <c r="N57" s="31" t="s">
        <v>57</v>
      </c>
      <c r="O57" s="33"/>
      <c r="P57" s="28"/>
    </row>
    <row r="58" spans="5:16" x14ac:dyDescent="0.15">
      <c r="E58" s="1">
        <v>39</v>
      </c>
      <c r="G58" s="1">
        <v>11</v>
      </c>
      <c r="K58" s="29" t="s">
        <v>89</v>
      </c>
      <c r="L58" s="29" t="s">
        <v>1</v>
      </c>
      <c r="M58" s="30">
        <v>67</v>
      </c>
      <c r="N58" s="31" t="s">
        <v>57</v>
      </c>
      <c r="O58" s="33"/>
      <c r="P58" s="28"/>
    </row>
    <row r="59" spans="5:16" x14ac:dyDescent="0.15">
      <c r="E59" s="1">
        <v>40</v>
      </c>
      <c r="G59" s="1">
        <v>11</v>
      </c>
      <c r="K59" s="29" t="s">
        <v>90</v>
      </c>
      <c r="L59" s="29" t="s">
        <v>1</v>
      </c>
      <c r="M59" s="30">
        <v>67</v>
      </c>
      <c r="N59" s="31" t="s">
        <v>57</v>
      </c>
      <c r="O59" s="33"/>
      <c r="P59" s="28"/>
    </row>
    <row r="60" spans="5:16" x14ac:dyDescent="0.15">
      <c r="E60" s="1">
        <v>41</v>
      </c>
      <c r="G60" s="1">
        <v>9</v>
      </c>
      <c r="K60" s="29" t="s">
        <v>91</v>
      </c>
      <c r="L60" s="29" t="s">
        <v>1</v>
      </c>
      <c r="M60" s="30">
        <v>1</v>
      </c>
      <c r="N60" s="31" t="s">
        <v>38</v>
      </c>
      <c r="O60" s="32">
        <f>+O61</f>
        <v>0</v>
      </c>
      <c r="P60" s="28"/>
    </row>
    <row r="61" spans="5:16" x14ac:dyDescent="0.15">
      <c r="E61" s="1">
        <v>42</v>
      </c>
      <c r="G61" s="1">
        <v>10</v>
      </c>
      <c r="K61" s="29" t="s">
        <v>92</v>
      </c>
      <c r="L61" s="29" t="s">
        <v>1</v>
      </c>
      <c r="M61" s="30">
        <v>1</v>
      </c>
      <c r="N61" s="31" t="s">
        <v>38</v>
      </c>
      <c r="O61" s="32">
        <f>+O62+O63</f>
        <v>0</v>
      </c>
      <c r="P61" s="28"/>
    </row>
    <row r="62" spans="5:16" x14ac:dyDescent="0.15">
      <c r="E62" s="1">
        <v>43</v>
      </c>
      <c r="G62" s="1">
        <v>11</v>
      </c>
      <c r="K62" s="29" t="s">
        <v>93</v>
      </c>
      <c r="L62" s="29" t="s">
        <v>1</v>
      </c>
      <c r="M62" s="30">
        <v>4.5</v>
      </c>
      <c r="N62" s="31" t="s">
        <v>44</v>
      </c>
      <c r="O62" s="33"/>
      <c r="P62" s="28"/>
    </row>
    <row r="63" spans="5:16" x14ac:dyDescent="0.15">
      <c r="E63" s="1">
        <v>44</v>
      </c>
      <c r="G63" s="1">
        <v>11</v>
      </c>
      <c r="K63" s="29" t="s">
        <v>94</v>
      </c>
      <c r="L63" s="29" t="s">
        <v>1</v>
      </c>
      <c r="M63" s="30">
        <v>2</v>
      </c>
      <c r="N63" s="31" t="s">
        <v>44</v>
      </c>
      <c r="O63" s="33"/>
      <c r="P63" s="28"/>
    </row>
    <row r="64" spans="5:16" x14ac:dyDescent="0.15">
      <c r="E64" s="1">
        <v>45</v>
      </c>
      <c r="F64" s="1">
        <v>169</v>
      </c>
      <c r="G64" s="1">
        <v>4</v>
      </c>
      <c r="K64" s="29" t="s">
        <v>95</v>
      </c>
      <c r="L64" s="29" t="s">
        <v>1</v>
      </c>
      <c r="M64" s="30">
        <v>1</v>
      </c>
      <c r="N64" s="31" t="s">
        <v>38</v>
      </c>
      <c r="O64" s="32">
        <f>+O65</f>
        <v>0</v>
      </c>
      <c r="P64" s="28"/>
    </row>
    <row r="65" spans="5:16" x14ac:dyDescent="0.15">
      <c r="E65" s="1">
        <v>46</v>
      </c>
      <c r="G65" s="1">
        <v>9</v>
      </c>
      <c r="K65" s="29" t="s">
        <v>96</v>
      </c>
      <c r="L65" s="29" t="s">
        <v>1</v>
      </c>
      <c r="M65" s="30">
        <v>1</v>
      </c>
      <c r="N65" s="31" t="s">
        <v>38</v>
      </c>
      <c r="O65" s="32">
        <f>+O66+O69</f>
        <v>0</v>
      </c>
      <c r="P65" s="28"/>
    </row>
    <row r="66" spans="5:16" x14ac:dyDescent="0.15">
      <c r="E66" s="1">
        <v>47</v>
      </c>
      <c r="G66" s="1">
        <v>10</v>
      </c>
      <c r="K66" s="29" t="s">
        <v>97</v>
      </c>
      <c r="L66" s="29" t="s">
        <v>1</v>
      </c>
      <c r="M66" s="30">
        <v>1</v>
      </c>
      <c r="N66" s="31" t="s">
        <v>38</v>
      </c>
      <c r="O66" s="32">
        <f>+O67+O68</f>
        <v>0</v>
      </c>
      <c r="P66" s="28"/>
    </row>
    <row r="67" spans="5:16" x14ac:dyDescent="0.15">
      <c r="E67" s="1">
        <v>48</v>
      </c>
      <c r="G67" s="1">
        <v>11</v>
      </c>
      <c r="K67" s="29" t="s">
        <v>98</v>
      </c>
      <c r="L67" s="29" t="s">
        <v>1</v>
      </c>
      <c r="M67" s="30">
        <v>1200</v>
      </c>
      <c r="N67" s="31" t="s">
        <v>44</v>
      </c>
      <c r="O67" s="33"/>
      <c r="P67" s="28"/>
    </row>
    <row r="68" spans="5:16" x14ac:dyDescent="0.15">
      <c r="E68" s="1">
        <v>49</v>
      </c>
      <c r="G68" s="1">
        <v>11</v>
      </c>
      <c r="K68" s="29" t="s">
        <v>99</v>
      </c>
      <c r="L68" s="29" t="s">
        <v>1</v>
      </c>
      <c r="M68" s="30">
        <v>35</v>
      </c>
      <c r="N68" s="31" t="s">
        <v>44</v>
      </c>
      <c r="O68" s="33"/>
      <c r="P68" s="28"/>
    </row>
    <row r="69" spans="5:16" x14ac:dyDescent="0.15">
      <c r="E69" s="1">
        <v>50</v>
      </c>
      <c r="G69" s="1">
        <v>10</v>
      </c>
      <c r="K69" s="29" t="s">
        <v>100</v>
      </c>
      <c r="L69" s="29" t="s">
        <v>1</v>
      </c>
      <c r="M69" s="30">
        <v>1</v>
      </c>
      <c r="N69" s="31" t="s">
        <v>38</v>
      </c>
      <c r="O69" s="32">
        <f>+O70</f>
        <v>0</v>
      </c>
      <c r="P69" s="28"/>
    </row>
    <row r="70" spans="5:16" ht="27" x14ac:dyDescent="0.15">
      <c r="E70" s="1">
        <v>51</v>
      </c>
      <c r="G70" s="1">
        <v>11</v>
      </c>
      <c r="K70" s="29" t="s">
        <v>101</v>
      </c>
      <c r="L70" s="29" t="s">
        <v>102</v>
      </c>
      <c r="M70" s="30">
        <v>118</v>
      </c>
      <c r="N70" s="31" t="s">
        <v>76</v>
      </c>
      <c r="O70" s="33"/>
      <c r="P70" s="28"/>
    </row>
    <row r="71" spans="5:16" x14ac:dyDescent="0.15">
      <c r="E71" s="1">
        <v>52</v>
      </c>
      <c r="F71" s="1">
        <v>8</v>
      </c>
      <c r="G71" s="1">
        <v>3</v>
      </c>
      <c r="K71" s="29" t="s">
        <v>103</v>
      </c>
      <c r="L71" s="29" t="s">
        <v>1</v>
      </c>
      <c r="M71" s="30">
        <v>1</v>
      </c>
      <c r="N71" s="31" t="s">
        <v>38</v>
      </c>
      <c r="O71" s="32">
        <f>+O72+O82</f>
        <v>0</v>
      </c>
      <c r="P71" s="28"/>
    </row>
    <row r="72" spans="5:16" x14ac:dyDescent="0.15">
      <c r="E72" s="1">
        <v>53</v>
      </c>
      <c r="F72" s="1">
        <v>9</v>
      </c>
      <c r="G72" s="1">
        <v>4</v>
      </c>
      <c r="K72" s="29" t="s">
        <v>104</v>
      </c>
      <c r="L72" s="29" t="s">
        <v>1</v>
      </c>
      <c r="M72" s="30">
        <v>1</v>
      </c>
      <c r="N72" s="31" t="s">
        <v>38</v>
      </c>
      <c r="O72" s="32">
        <f>+O73+O74+O80</f>
        <v>0</v>
      </c>
      <c r="P72" s="28"/>
    </row>
    <row r="73" spans="5:16" x14ac:dyDescent="0.15">
      <c r="E73" s="1">
        <v>54</v>
      </c>
      <c r="F73" s="1">
        <v>14</v>
      </c>
      <c r="G73" s="1">
        <v>5</v>
      </c>
      <c r="K73" s="29" t="s">
        <v>105</v>
      </c>
      <c r="L73" s="29" t="s">
        <v>1</v>
      </c>
      <c r="M73" s="30">
        <v>1</v>
      </c>
      <c r="N73" s="31" t="s">
        <v>38</v>
      </c>
      <c r="O73" s="33"/>
      <c r="P73" s="28"/>
    </row>
    <row r="74" spans="5:16" x14ac:dyDescent="0.15">
      <c r="E74" s="1">
        <v>55</v>
      </c>
      <c r="F74" s="1">
        <v>16</v>
      </c>
      <c r="G74" s="1">
        <v>5</v>
      </c>
      <c r="K74" s="29" t="s">
        <v>106</v>
      </c>
      <c r="L74" s="29" t="s">
        <v>1</v>
      </c>
      <c r="M74" s="30">
        <v>1</v>
      </c>
      <c r="N74" s="31" t="s">
        <v>38</v>
      </c>
      <c r="O74" s="32">
        <f>+O75</f>
        <v>0</v>
      </c>
      <c r="P74" s="28"/>
    </row>
    <row r="75" spans="5:16" x14ac:dyDescent="0.15">
      <c r="E75" s="1">
        <v>56</v>
      </c>
      <c r="G75" s="1">
        <v>9</v>
      </c>
      <c r="K75" s="29" t="s">
        <v>107</v>
      </c>
      <c r="L75" s="29" t="s">
        <v>1</v>
      </c>
      <c r="M75" s="30">
        <v>1</v>
      </c>
      <c r="N75" s="31" t="s">
        <v>38</v>
      </c>
      <c r="O75" s="32">
        <f>+O76</f>
        <v>0</v>
      </c>
      <c r="P75" s="28"/>
    </row>
    <row r="76" spans="5:16" x14ac:dyDescent="0.15">
      <c r="E76" s="1">
        <v>57</v>
      </c>
      <c r="G76" s="1">
        <v>10</v>
      </c>
      <c r="K76" s="29" t="s">
        <v>108</v>
      </c>
      <c r="L76" s="29" t="s">
        <v>1</v>
      </c>
      <c r="M76" s="30">
        <v>1</v>
      </c>
      <c r="N76" s="31" t="s">
        <v>38</v>
      </c>
      <c r="O76" s="32">
        <f>+O77+O78+O79</f>
        <v>0</v>
      </c>
      <c r="P76" s="28"/>
    </row>
    <row r="77" spans="5:16" x14ac:dyDescent="0.15">
      <c r="E77" s="1">
        <v>58</v>
      </c>
      <c r="G77" s="1">
        <v>11</v>
      </c>
      <c r="K77" s="29" t="s">
        <v>109</v>
      </c>
      <c r="L77" s="29" t="s">
        <v>110</v>
      </c>
      <c r="M77" s="30">
        <v>1463</v>
      </c>
      <c r="N77" s="31" t="s">
        <v>44</v>
      </c>
      <c r="O77" s="33"/>
      <c r="P77" s="28"/>
    </row>
    <row r="78" spans="5:16" x14ac:dyDescent="0.15">
      <c r="E78" s="1">
        <v>59</v>
      </c>
      <c r="G78" s="1">
        <v>11</v>
      </c>
      <c r="K78" s="29" t="s">
        <v>109</v>
      </c>
      <c r="L78" s="29" t="s">
        <v>111</v>
      </c>
      <c r="M78" s="30">
        <v>1013</v>
      </c>
      <c r="N78" s="31" t="s">
        <v>44</v>
      </c>
      <c r="O78" s="33"/>
      <c r="P78" s="28"/>
    </row>
    <row r="79" spans="5:16" x14ac:dyDescent="0.15">
      <c r="E79" s="1">
        <v>60</v>
      </c>
      <c r="G79" s="1">
        <v>11</v>
      </c>
      <c r="K79" s="29" t="s">
        <v>109</v>
      </c>
      <c r="L79" s="29" t="s">
        <v>112</v>
      </c>
      <c r="M79" s="30">
        <v>880</v>
      </c>
      <c r="N79" s="31" t="s">
        <v>44</v>
      </c>
      <c r="O79" s="33"/>
      <c r="P79" s="28"/>
    </row>
    <row r="80" spans="5:16" x14ac:dyDescent="0.15">
      <c r="E80" s="1">
        <v>61</v>
      </c>
      <c r="F80" s="1">
        <v>203</v>
      </c>
      <c r="G80" s="1">
        <v>5</v>
      </c>
      <c r="K80" s="29" t="s">
        <v>113</v>
      </c>
      <c r="L80" s="29" t="s">
        <v>1</v>
      </c>
      <c r="M80" s="30">
        <v>1</v>
      </c>
      <c r="N80" s="31" t="s">
        <v>38</v>
      </c>
      <c r="O80" s="32">
        <f>+O81</f>
        <v>0</v>
      </c>
      <c r="P80" s="28"/>
    </row>
    <row r="81" spans="3:16" x14ac:dyDescent="0.15">
      <c r="E81" s="1">
        <v>62</v>
      </c>
      <c r="F81" s="1">
        <v>204</v>
      </c>
      <c r="G81" s="1">
        <v>6</v>
      </c>
      <c r="K81" s="29" t="s">
        <v>114</v>
      </c>
      <c r="L81" s="29" t="s">
        <v>1</v>
      </c>
      <c r="M81" s="30">
        <v>1</v>
      </c>
      <c r="N81" s="31" t="s">
        <v>38</v>
      </c>
      <c r="O81" s="33"/>
      <c r="P81" s="28"/>
    </row>
    <row r="82" spans="3:16" x14ac:dyDescent="0.15">
      <c r="E82" s="1">
        <v>63</v>
      </c>
      <c r="F82" s="1">
        <v>23</v>
      </c>
      <c r="G82" s="1">
        <v>4</v>
      </c>
      <c r="K82" s="29" t="s">
        <v>115</v>
      </c>
      <c r="L82" s="29" t="s">
        <v>1</v>
      </c>
      <c r="M82" s="30">
        <v>1</v>
      </c>
      <c r="N82" s="31" t="s">
        <v>38</v>
      </c>
      <c r="O82" s="32">
        <f>+O83</f>
        <v>0</v>
      </c>
      <c r="P82" s="28"/>
    </row>
    <row r="83" spans="3:16" x14ac:dyDescent="0.15">
      <c r="E83" s="1">
        <v>64</v>
      </c>
      <c r="F83" s="1">
        <v>220</v>
      </c>
      <c r="G83" s="1">
        <v>5</v>
      </c>
      <c r="K83" s="29" t="s">
        <v>116</v>
      </c>
      <c r="L83" s="29" t="s">
        <v>1</v>
      </c>
      <c r="M83" s="30">
        <v>1</v>
      </c>
      <c r="N83" s="31" t="s">
        <v>38</v>
      </c>
      <c r="O83" s="33"/>
      <c r="P83" s="28"/>
    </row>
    <row r="84" spans="3:16" x14ac:dyDescent="0.15">
      <c r="E84" s="1">
        <v>65</v>
      </c>
      <c r="F84" s="1">
        <v>25</v>
      </c>
      <c r="G84" s="1">
        <v>2</v>
      </c>
      <c r="K84" s="29" t="s">
        <v>117</v>
      </c>
      <c r="L84" s="29" t="s">
        <v>1</v>
      </c>
      <c r="M84" s="30">
        <v>1</v>
      </c>
      <c r="N84" s="31" t="s">
        <v>38</v>
      </c>
      <c r="O84" s="33"/>
      <c r="P84" s="28"/>
    </row>
    <row r="85" spans="3:16" x14ac:dyDescent="0.15">
      <c r="E85" s="1">
        <v>1</v>
      </c>
      <c r="F85" s="1">
        <v>4</v>
      </c>
      <c r="G85" s="1">
        <v>1</v>
      </c>
      <c r="K85" s="34" t="s">
        <v>118</v>
      </c>
      <c r="L85" s="34" t="s">
        <v>1</v>
      </c>
      <c r="M85" s="35"/>
      <c r="N85" s="36" t="s">
        <v>1</v>
      </c>
      <c r="O85" s="37">
        <f>+O21+O84</f>
        <v>0</v>
      </c>
      <c r="P85" s="28"/>
    </row>
    <row r="86" spans="3:16" x14ac:dyDescent="0.15">
      <c r="L86" s="38"/>
      <c r="M86" s="39"/>
      <c r="N86" s="40"/>
      <c r="O86" s="41"/>
      <c r="P86" s="28"/>
    </row>
    <row r="87" spans="3:16" ht="14.25" thickTop="1" x14ac:dyDescent="0.15">
      <c r="C87" s="10"/>
      <c r="K87" s="42" t="s">
        <v>119</v>
      </c>
      <c r="O87" s="43">
        <f>+O85</f>
        <v>0</v>
      </c>
    </row>
    <row r="88" spans="3:16" x14ac:dyDescent="0.15">
      <c r="C88" s="10"/>
      <c r="K88" s="44" t="s">
        <v>120</v>
      </c>
      <c r="O88" s="45">
        <f>ROUNDDOWN(工事価格*0.1,0)</f>
        <v>0</v>
      </c>
    </row>
    <row r="89" spans="3:16" ht="14.25" thickBot="1" x14ac:dyDescent="0.2">
      <c r="C89" s="10"/>
      <c r="K89" s="46" t="s">
        <v>121</v>
      </c>
      <c r="O89" s="47">
        <f>工事価格+消費税</f>
        <v>0</v>
      </c>
    </row>
    <row r="90" spans="3:16" ht="14.25" thickTop="1" x14ac:dyDescent="0.15"/>
  </sheetData>
  <sheetProtection algorithmName="SHA-512" hashValue="AcjZveXaJK0BICaQG6oZO9566vKYzPV9l4qEpQbsQu9GrZMq3nfe3MYk15IBXHkC2vhozfCODTWt5sEkEZq3bg==" saltValue="uOoH2Lzc7rRZldPMsDaMOiw0u1eo/ya9MFEbTlX92ZlqDA31uZmTHRRErXB6toL/8CjlaHegGD27HNVeo1Qelw==" spinCount="100000" sheet="1" objects="1" scenarios="1"/>
  <mergeCells count="1">
    <mergeCell ref="M5:O5"/>
  </mergeCells>
  <phoneticPr fontId="8"/>
  <dataValidations count="2">
    <dataValidation type="decimal" imeMode="off" allowBlank="1" showInputMessage="1" showErrorMessage="1" errorTitle="工事費内訳書" error="金額を入力してください。" sqref="O19 O86:O89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85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2025-06-16T06:40:13Z</dcterms:modified>
</cp:coreProperties>
</file>