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内訳書!$J$1:$O$128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内訳書!$O$126</definedName>
    <definedName name="工事番号" localSheetId="0">内訳書!$K$8</definedName>
    <definedName name="工事番号">#REF!</definedName>
    <definedName name="工事費計" localSheetId="0">内訳書!$O$128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内訳書!$O$127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4" i="41" s="1"/>
  <c r="O27" i="41"/>
  <c r="O32" i="41"/>
  <c r="O31" i="41" s="1"/>
  <c r="O47" i="41"/>
  <c r="O67" i="41"/>
  <c r="O69" i="41"/>
  <c r="O75" i="41"/>
  <c r="O74" i="41" s="1"/>
  <c r="O78" i="41"/>
  <c r="O82" i="41"/>
  <c r="O84" i="41"/>
  <c r="O86" i="41"/>
  <c r="O88" i="41"/>
  <c r="O90" i="41"/>
  <c r="O93" i="41"/>
  <c r="O92" i="41" s="1"/>
  <c r="O97" i="41"/>
  <c r="O96" i="41" s="1"/>
  <c r="O100" i="41"/>
  <c r="O99" i="41" s="1"/>
  <c r="O106" i="41"/>
  <c r="O105" i="41" s="1"/>
  <c r="O107" i="41"/>
  <c r="O112" i="41"/>
  <c r="O111" i="41" s="1"/>
  <c r="O110" i="41" s="1"/>
  <c r="O115" i="41"/>
  <c r="O117" i="41"/>
  <c r="O121" i="41"/>
  <c r="O120" i="41" s="1"/>
  <c r="O122" i="41"/>
  <c r="O95" i="41" l="1"/>
  <c r="O103" i="41"/>
  <c r="O102" i="41" s="1"/>
  <c r="O23" i="41"/>
  <c r="O22" i="41" s="1"/>
  <c r="O21" i="41" s="1"/>
  <c r="O124" i="41" s="1"/>
  <c r="O126" i="41" s="1"/>
  <c r="O127" i="41" l="1"/>
  <c r="O128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<sst xmlns="http://schemas.openxmlformats.org/spreadsheetml/2006/main" count="358" uniqueCount="184">
  <si>
    <t>#&amp;$SKHDIN_HINAGATA3#&amp;$</t>
  </si>
  <si>
    <t>07-7151140010705</t>
  </si>
  <si>
    <t>ため池工事</t>
  </si>
  <si>
    <t>工事費内訳書</t>
  </si>
  <si>
    <t>20250616134741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</si>
  <si>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</si>
  <si>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</si>
  <si>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</si>
  <si>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</si>
  <si>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</si>
  <si>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</si>
  <si>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</si>
  <si>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</si>
  <si>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</si>
  <si>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</si>
  <si>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</si>
  <si>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</si>
  <si>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</si>
  <si>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県営ため池等整備事業（一般）</t>
  </si>
  <si>
    <t>M_数量</t>
  </si>
  <si>
    <t>積上げ無し文字色</t>
  </si>
  <si>
    <t>年度,1,20,1</t>
  </si>
  <si>
    <t>地区名</t>
  </si>
  <si>
    <t>上田町堤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</si>
  <si>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</si>
  <si>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</si>
  <si>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</si>
  <si>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</si>
  <si>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</si>
  <si>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</si>
  <si>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</si>
  <si>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</si>
  <si>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</si>
  <si>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</si>
  <si>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</si>
  <si>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</si>
  <si>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</si>
  <si>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</si>
  <si>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</si>
  <si>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</si>
  <si>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</si>
  <si>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</si>
  <si>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</si>
  <si>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堤体工</t>
  </si>
  <si>
    <t xml:space="preserve">      掘削工</t>
  </si>
  <si>
    <t xml:space="preserve">       堤体掘削</t>
  </si>
  <si>
    <t>堤体（流用）</t>
  </si>
  <si>
    <t>m3</t>
  </si>
  <si>
    <t xml:space="preserve">      盛土工</t>
  </si>
  <si>
    <t xml:space="preserve">       刃金土（盛土）</t>
  </si>
  <si>
    <t>B≧４ｍ</t>
  </si>
  <si>
    <t xml:space="preserve">       刃金土</t>
  </si>
  <si>
    <t>【購入土】</t>
  </si>
  <si>
    <t xml:space="preserve">       鞘土（盛土）</t>
  </si>
  <si>
    <t>【流用土】B≧4.0ｍ</t>
  </si>
  <si>
    <t xml:space="preserve">     洪水吐工</t>
  </si>
  <si>
    <t xml:space="preserve">      土工</t>
  </si>
  <si>
    <t xml:space="preserve">       SP 掘削</t>
  </si>
  <si>
    <t>土砂,ｵｰﾌﾟﾝｶｯﾄ,無し,無し,5,000m3未満,-,-,-</t>
  </si>
  <si>
    <t xml:space="preserve">       SP 床掘り</t>
  </si>
  <si>
    <t>土砂,標準,無し,無し,あり</t>
  </si>
  <si>
    <t xml:space="preserve">       埋戻①流用土</t>
  </si>
  <si>
    <t>B≧4.0m</t>
  </si>
  <si>
    <t xml:space="preserve">       埋戻②流用土</t>
  </si>
  <si>
    <t>2.5≦B＜4.0m</t>
  </si>
  <si>
    <t xml:space="preserve">       埋戻③流用土</t>
  </si>
  <si>
    <t>1.0≦B＜2.5m</t>
  </si>
  <si>
    <t xml:space="preserve">       埋戻④流用土</t>
  </si>
  <si>
    <t>B＜1.0m</t>
  </si>
  <si>
    <t xml:space="preserve">       埋戻⑤流用土</t>
  </si>
  <si>
    <t>B＜0.5ｍ（構造物周辺）</t>
  </si>
  <si>
    <t xml:space="preserve">       埋戻①刃金土</t>
  </si>
  <si>
    <t xml:space="preserve">       埋戻③刃金土</t>
  </si>
  <si>
    <t>1.0m＜B≦2.5m</t>
  </si>
  <si>
    <t xml:space="preserve">       埋戻⑤刃金土</t>
  </si>
  <si>
    <t>B＜0.5m（構造物周辺）</t>
  </si>
  <si>
    <t xml:space="preserve">       地盤改良</t>
  </si>
  <si>
    <t>H=1.25m</t>
  </si>
  <si>
    <t>㎡</t>
  </si>
  <si>
    <t xml:space="preserve">       改良（刃金）</t>
  </si>
  <si>
    <t>セメント系固化材（配合50kg）</t>
  </si>
  <si>
    <t xml:space="preserve">       埋戻①改良（刃金）</t>
  </si>
  <si>
    <t xml:space="preserve">      洪水吐躯体工</t>
  </si>
  <si>
    <t xml:space="preserve">       SP 基面整正</t>
  </si>
  <si>
    <t>基面整正</t>
  </si>
  <si>
    <t xml:space="preserve">       型枠</t>
  </si>
  <si>
    <t xml:space="preserve">       基礎コンクリート</t>
  </si>
  <si>
    <t xml:space="preserve">       躯体コンクリート</t>
  </si>
  <si>
    <t xml:space="preserve">       支保工</t>
  </si>
  <si>
    <t>パイプサポート支保</t>
  </si>
  <si>
    <t xml:space="preserve">       目地板</t>
  </si>
  <si>
    <t xml:space="preserve">       収縮継目(ペイント塗装)</t>
  </si>
  <si>
    <t>収縮継目処理</t>
  </si>
  <si>
    <t xml:space="preserve">       止水板</t>
  </si>
  <si>
    <t>ｍ</t>
  </si>
  <si>
    <t xml:space="preserve">       ダウエルバー</t>
  </si>
  <si>
    <t>D16</t>
  </si>
  <si>
    <t>本</t>
  </si>
  <si>
    <t xml:space="preserve">       鉄筋</t>
  </si>
  <si>
    <t>SD345,D19</t>
  </si>
  <si>
    <t>ton</t>
  </si>
  <si>
    <t>SD345,D16</t>
  </si>
  <si>
    <t>SD345,D13</t>
  </si>
  <si>
    <t xml:space="preserve">       サイドドレーン</t>
  </si>
  <si>
    <t>コンクリート用砕石　25～5mm</t>
  </si>
  <si>
    <t xml:space="preserve">       吸出し防止材</t>
  </si>
  <si>
    <t xml:space="preserve">       ウィープホール</t>
  </si>
  <si>
    <t>φ50mm L=500mm</t>
  </si>
  <si>
    <t>箇所</t>
  </si>
  <si>
    <t>φ50mm L=400mm</t>
  </si>
  <si>
    <t xml:space="preserve">       水抜管</t>
  </si>
  <si>
    <t>硬質ポリ塩化ビニル管　VU100mm</t>
  </si>
  <si>
    <t xml:space="preserve">       足場</t>
  </si>
  <si>
    <t>手摺先行型枠組</t>
  </si>
  <si>
    <t>掛㎡</t>
  </si>
  <si>
    <t xml:space="preserve">      洪水吐安全施設工</t>
  </si>
  <si>
    <t xml:space="preserve">       ネットフェンス（本体）設置工</t>
  </si>
  <si>
    <t xml:space="preserve">      構造物取壊し工</t>
  </si>
  <si>
    <t>【洪水吐】【張ブロック】</t>
  </si>
  <si>
    <t xml:space="preserve">       コンクリート構造物取壊し</t>
  </si>
  <si>
    <t>【洪水吐】有筋</t>
  </si>
  <si>
    <t>【張ブロック】無筋</t>
  </si>
  <si>
    <t xml:space="preserve">       殻運搬・処理</t>
  </si>
  <si>
    <t xml:space="preserve">     腰石積工</t>
  </si>
  <si>
    <t xml:space="preserve">       床掘</t>
  </si>
  <si>
    <t xml:space="preserve">       埋戻</t>
  </si>
  <si>
    <t xml:space="preserve">      ブロック積工</t>
  </si>
  <si>
    <t xml:space="preserve">       コンクリートブロック積</t>
  </si>
  <si>
    <t xml:space="preserve">       裏込材</t>
  </si>
  <si>
    <t xml:space="preserve">       地盤改良工</t>
  </si>
  <si>
    <t xml:space="preserve">      天端コンクリート</t>
  </si>
  <si>
    <t xml:space="preserve">       天端コンクリート</t>
  </si>
  <si>
    <t xml:space="preserve">      ブロック基礎</t>
  </si>
  <si>
    <t xml:space="preserve">       ブロック基礎</t>
  </si>
  <si>
    <t xml:space="preserve">      小口止め</t>
  </si>
  <si>
    <t xml:space="preserve">       小口止</t>
  </si>
  <si>
    <t xml:space="preserve">      L型水路</t>
  </si>
  <si>
    <t xml:space="preserve">       L型水路</t>
  </si>
  <si>
    <t xml:space="preserve">      暗渠</t>
  </si>
  <si>
    <t>VPφ200</t>
  </si>
  <si>
    <t xml:space="preserve">       暗渠</t>
  </si>
  <si>
    <t xml:space="preserve">     鞘土</t>
  </si>
  <si>
    <t xml:space="preserve">      鞘土</t>
  </si>
  <si>
    <t xml:space="preserve">       鞘土</t>
  </si>
  <si>
    <t xml:space="preserve">    直接工事費（仮設工）</t>
  </si>
  <si>
    <t xml:space="preserve">     施工ヤード工</t>
  </si>
  <si>
    <t xml:space="preserve">      地盤改良工</t>
  </si>
  <si>
    <t>セメント系固化材　80kg/m3</t>
  </si>
  <si>
    <t xml:space="preserve">     仮排水路工</t>
  </si>
  <si>
    <t xml:space="preserve">      仮排水路工</t>
  </si>
  <si>
    <t xml:space="preserve">       大型土のう設置</t>
  </si>
  <si>
    <t>袋</t>
  </si>
  <si>
    <t xml:space="preserve">   間接工事費</t>
  </si>
  <si>
    <t xml:space="preserve">    共通仮設費</t>
  </si>
  <si>
    <t xml:space="preserve">     運搬費～営繕費等</t>
  </si>
  <si>
    <t xml:space="preserve">     準備費</t>
  </si>
  <si>
    <t xml:space="preserve">      共通仮設（積上げ）</t>
  </si>
  <si>
    <t xml:space="preserve">       準備費</t>
  </si>
  <si>
    <t>倒木等処理</t>
  </si>
  <si>
    <t xml:space="preserve">        伐開・除根</t>
  </si>
  <si>
    <t>ha</t>
  </si>
  <si>
    <t xml:space="preserve">        運搬・処分</t>
  </si>
  <si>
    <t>倒木</t>
  </si>
  <si>
    <t xml:space="preserve">     技術管理費</t>
  </si>
  <si>
    <t xml:space="preserve">       技術管理費</t>
  </si>
  <si>
    <t xml:space="preserve">        土質試験</t>
  </si>
  <si>
    <t>現場密度試験／盛土試験</t>
  </si>
  <si>
    <t>回</t>
  </si>
  <si>
    <t>現場透水試験（品質管理＋盛土試験）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</si>
  <si>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</si>
  <si>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</si>
  <si>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</si>
  <si>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</si>
  <si>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</si>
  <si>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</si>
  <si>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</si>
  <si>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土壌試験費</t>
  </si>
  <si>
    <t xml:space="preserve">     環境庁告示46号溶出試験</t>
  </si>
  <si>
    <t>六価クロム（諸経費含む）</t>
  </si>
  <si>
    <t>検体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</si>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</sst>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29"/>
  <sheetViews>
    <sheetView showGridLines="0" tabSelected="1" topLeftCell="J1" zoomScale="90" zoomScaleNormal="90" workbookViewId="0">
      <selection activeCell="M107" sqref="M107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2</v>
      </c>
      <c r="L20" s="24" t="s">
        <v>38</v>
      </c>
      <c r="M20" s="25"/>
      <c r="N20" s="26" t="s">
        <v>38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+O22+O102</f>
        <v>0</v>
      </c>
      <c r="P21" s="28"/>
    </row>
    <row r="22" spans="1:17" x14ac:dyDescent="0.15">
      <c r="E22" s="1">
        <v>3</v>
      </c>
      <c r="F22" s="1">
        <v>6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+O23+O95</f>
        <v>0</v>
      </c>
      <c r="P22" s="28"/>
    </row>
    <row r="23" spans="1:17" x14ac:dyDescent="0.15">
      <c r="E23" s="1">
        <v>4</v>
      </c>
      <c r="F23" s="1">
        <v>168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+O24+O31+O74+O92</f>
        <v>0</v>
      </c>
      <c r="P23" s="28"/>
    </row>
    <row r="24" spans="1:17" x14ac:dyDescent="0.15">
      <c r="E24" s="1">
        <v>5</v>
      </c>
      <c r="G24" s="1">
        <v>9</v>
      </c>
      <c r="K24" s="29" t="s">
        <v>43</v>
      </c>
      <c r="L24" s="29" t="s">
        <v>38</v>
      </c>
      <c r="M24" s="30">
        <v>1</v>
      </c>
      <c r="N24" s="31" t="s">
        <v>40</v>
      </c>
      <c r="O24" s="32">
        <f>+O25+O27</f>
        <v>0</v>
      </c>
      <c r="P24" s="28"/>
    </row>
    <row r="25" spans="1:17" x14ac:dyDescent="0.15">
      <c r="E25" s="1">
        <v>6</v>
      </c>
      <c r="G25" s="1">
        <v>10</v>
      </c>
      <c r="K25" s="29" t="s">
        <v>44</v>
      </c>
      <c r="L25" s="29" t="s">
        <v>38</v>
      </c>
      <c r="M25" s="30">
        <v>1</v>
      </c>
      <c r="N25" s="31" t="s">
        <v>40</v>
      </c>
      <c r="O25" s="32">
        <f>+O26</f>
        <v>0</v>
      </c>
      <c r="P25" s="28"/>
    </row>
    <row r="26" spans="1:17" x14ac:dyDescent="0.15">
      <c r="E26" s="1">
        <v>7</v>
      </c>
      <c r="G26" s="1">
        <v>11</v>
      </c>
      <c r="K26" s="29" t="s">
        <v>45</v>
      </c>
      <c r="L26" s="29" t="s">
        <v>46</v>
      </c>
      <c r="M26" s="30">
        <v>350</v>
      </c>
      <c r="N26" s="31" t="s">
        <v>47</v>
      </c>
      <c r="O26" s="33"/>
      <c r="P26" s="28"/>
    </row>
    <row r="27" spans="1:17" x14ac:dyDescent="0.15">
      <c r="E27" s="1">
        <v>8</v>
      </c>
      <c r="G27" s="1">
        <v>10</v>
      </c>
      <c r="K27" s="29" t="s">
        <v>48</v>
      </c>
      <c r="L27" s="29" t="s">
        <v>38</v>
      </c>
      <c r="M27" s="30">
        <v>1</v>
      </c>
      <c r="N27" s="31" t="s">
        <v>40</v>
      </c>
      <c r="O27" s="32">
        <f>+O28+O29+O30</f>
        <v>0</v>
      </c>
      <c r="P27" s="28"/>
    </row>
    <row r="28" spans="1:17" x14ac:dyDescent="0.15">
      <c r="E28" s="1">
        <v>9</v>
      </c>
      <c r="G28" s="1">
        <v>11</v>
      </c>
      <c r="K28" s="29" t="s">
        <v>49</v>
      </c>
      <c r="L28" s="29" t="s">
        <v>50</v>
      </c>
      <c r="M28" s="30">
        <v>190</v>
      </c>
      <c r="N28" s="31" t="s">
        <v>47</v>
      </c>
      <c r="O28" s="33"/>
      <c r="P28" s="28"/>
    </row>
    <row r="29" spans="1:17" x14ac:dyDescent="0.15">
      <c r="E29" s="1">
        <v>10</v>
      </c>
      <c r="G29" s="1">
        <v>11</v>
      </c>
      <c r="K29" s="29" t="s">
        <v>51</v>
      </c>
      <c r="L29" s="29" t="s">
        <v>52</v>
      </c>
      <c r="M29" s="30">
        <v>190</v>
      </c>
      <c r="N29" s="31" t="s">
        <v>47</v>
      </c>
      <c r="O29" s="33"/>
      <c r="P29" s="28"/>
    </row>
    <row r="30" spans="1:17" x14ac:dyDescent="0.15">
      <c r="E30" s="1">
        <v>11</v>
      </c>
      <c r="G30" s="1">
        <v>11</v>
      </c>
      <c r="K30" s="29" t="s">
        <v>53</v>
      </c>
      <c r="L30" s="29" t="s">
        <v>54</v>
      </c>
      <c r="M30" s="30">
        <v>670</v>
      </c>
      <c r="N30" s="31" t="s">
        <v>47</v>
      </c>
      <c r="O30" s="33"/>
      <c r="P30" s="28"/>
    </row>
    <row r="31" spans="1:17" x14ac:dyDescent="0.15">
      <c r="E31" s="1">
        <v>12</v>
      </c>
      <c r="G31" s="1">
        <v>9</v>
      </c>
      <c r="K31" s="29" t="s">
        <v>55</v>
      </c>
      <c r="L31" s="29" t="s">
        <v>38</v>
      </c>
      <c r="M31" s="30">
        <v>1</v>
      </c>
      <c r="N31" s="31" t="s">
        <v>40</v>
      </c>
      <c r="O31" s="32">
        <f>+O32+O47+O67+O69</f>
        <v>0</v>
      </c>
      <c r="P31" s="28"/>
    </row>
    <row r="32" spans="1:17" x14ac:dyDescent="0.15">
      <c r="E32" s="1">
        <v>13</v>
      </c>
      <c r="G32" s="1">
        <v>10</v>
      </c>
      <c r="K32" s="29" t="s">
        <v>56</v>
      </c>
      <c r="L32" s="29" t="s">
        <v>38</v>
      </c>
      <c r="M32" s="30">
        <v>1</v>
      </c>
      <c r="N32" s="31" t="s">
        <v>40</v>
      </c>
      <c r="O32" s="32">
        <f>+O33+O34+O35+O36+O37+O38+O39+O40+O41+O42+O43+O44+O45+O46</f>
        <v>0</v>
      </c>
      <c r="P32" s="28"/>
    </row>
    <row r="33" spans="5:16" ht="27" x14ac:dyDescent="0.15">
      <c r="E33" s="1">
        <v>14</v>
      </c>
      <c r="G33" s="1">
        <v>11</v>
      </c>
      <c r="K33" s="29" t="s">
        <v>57</v>
      </c>
      <c r="L33" s="29" t="s">
        <v>58</v>
      </c>
      <c r="M33" s="30">
        <v>85</v>
      </c>
      <c r="N33" s="31" t="s">
        <v>47</v>
      </c>
      <c r="O33" s="33"/>
      <c r="P33" s="28"/>
    </row>
    <row r="34" spans="5:16" x14ac:dyDescent="0.15">
      <c r="E34" s="1">
        <v>15</v>
      </c>
      <c r="G34" s="1">
        <v>11</v>
      </c>
      <c r="K34" s="29" t="s">
        <v>59</v>
      </c>
      <c r="L34" s="29" t="s">
        <v>60</v>
      </c>
      <c r="M34" s="30">
        <v>640</v>
      </c>
      <c r="N34" s="31" t="s">
        <v>47</v>
      </c>
      <c r="O34" s="33"/>
      <c r="P34" s="28"/>
    </row>
    <row r="35" spans="5:16" x14ac:dyDescent="0.15">
      <c r="E35" s="1">
        <v>16</v>
      </c>
      <c r="G35" s="1">
        <v>11</v>
      </c>
      <c r="K35" s="29" t="s">
        <v>61</v>
      </c>
      <c r="L35" s="29" t="s">
        <v>62</v>
      </c>
      <c r="M35" s="30">
        <v>25</v>
      </c>
      <c r="N35" s="31" t="s">
        <v>47</v>
      </c>
      <c r="O35" s="33"/>
      <c r="P35" s="28"/>
    </row>
    <row r="36" spans="5:16" x14ac:dyDescent="0.15">
      <c r="E36" s="1">
        <v>17</v>
      </c>
      <c r="G36" s="1">
        <v>11</v>
      </c>
      <c r="K36" s="29" t="s">
        <v>63</v>
      </c>
      <c r="L36" s="29" t="s">
        <v>64</v>
      </c>
      <c r="M36" s="30">
        <v>170</v>
      </c>
      <c r="N36" s="31" t="s">
        <v>47</v>
      </c>
      <c r="O36" s="33"/>
      <c r="P36" s="28"/>
    </row>
    <row r="37" spans="5:16" x14ac:dyDescent="0.15">
      <c r="E37" s="1">
        <v>18</v>
      </c>
      <c r="G37" s="1">
        <v>11</v>
      </c>
      <c r="K37" s="29" t="s">
        <v>65</v>
      </c>
      <c r="L37" s="29" t="s">
        <v>66</v>
      </c>
      <c r="M37" s="30">
        <v>330</v>
      </c>
      <c r="N37" s="31" t="s">
        <v>47</v>
      </c>
      <c r="O37" s="33"/>
      <c r="P37" s="28"/>
    </row>
    <row r="38" spans="5:16" x14ac:dyDescent="0.15">
      <c r="E38" s="1">
        <v>19</v>
      </c>
      <c r="G38" s="1">
        <v>11</v>
      </c>
      <c r="K38" s="29" t="s">
        <v>67</v>
      </c>
      <c r="L38" s="29" t="s">
        <v>68</v>
      </c>
      <c r="M38" s="30">
        <v>67</v>
      </c>
      <c r="N38" s="31" t="s">
        <v>47</v>
      </c>
      <c r="O38" s="33"/>
      <c r="P38" s="28"/>
    </row>
    <row r="39" spans="5:16" x14ac:dyDescent="0.15">
      <c r="E39" s="1">
        <v>20</v>
      </c>
      <c r="G39" s="1">
        <v>11</v>
      </c>
      <c r="K39" s="29" t="s">
        <v>69</v>
      </c>
      <c r="L39" s="29" t="s">
        <v>70</v>
      </c>
      <c r="M39" s="30">
        <v>180</v>
      </c>
      <c r="N39" s="31" t="s">
        <v>47</v>
      </c>
      <c r="O39" s="33"/>
      <c r="P39" s="28"/>
    </row>
    <row r="40" spans="5:16" x14ac:dyDescent="0.15">
      <c r="E40" s="1">
        <v>21</v>
      </c>
      <c r="G40" s="1">
        <v>11</v>
      </c>
      <c r="K40" s="29" t="s">
        <v>71</v>
      </c>
      <c r="L40" s="29" t="s">
        <v>62</v>
      </c>
      <c r="M40" s="30">
        <v>11</v>
      </c>
      <c r="N40" s="31" t="s">
        <v>47</v>
      </c>
      <c r="O40" s="33"/>
      <c r="P40" s="28"/>
    </row>
    <row r="41" spans="5:16" x14ac:dyDescent="0.15">
      <c r="E41" s="1">
        <v>22</v>
      </c>
      <c r="G41" s="1">
        <v>11</v>
      </c>
      <c r="K41" s="29" t="s">
        <v>72</v>
      </c>
      <c r="L41" s="29" t="s">
        <v>73</v>
      </c>
      <c r="M41" s="30">
        <v>17</v>
      </c>
      <c r="N41" s="31" t="s">
        <v>47</v>
      </c>
      <c r="O41" s="33"/>
      <c r="P41" s="28"/>
    </row>
    <row r="42" spans="5:16" x14ac:dyDescent="0.15">
      <c r="E42" s="1">
        <v>23</v>
      </c>
      <c r="G42" s="1">
        <v>11</v>
      </c>
      <c r="K42" s="29" t="s">
        <v>74</v>
      </c>
      <c r="L42" s="29" t="s">
        <v>75</v>
      </c>
      <c r="M42" s="30">
        <v>13</v>
      </c>
      <c r="N42" s="31" t="s">
        <v>47</v>
      </c>
      <c r="O42" s="33"/>
      <c r="P42" s="28"/>
    </row>
    <row r="43" spans="5:16" x14ac:dyDescent="0.15">
      <c r="E43" s="1">
        <v>24</v>
      </c>
      <c r="G43" s="1">
        <v>11</v>
      </c>
      <c r="K43" s="29" t="s">
        <v>76</v>
      </c>
      <c r="L43" s="29" t="s">
        <v>77</v>
      </c>
      <c r="M43" s="30">
        <v>152</v>
      </c>
      <c r="N43" s="31" t="s">
        <v>78</v>
      </c>
      <c r="O43" s="33"/>
      <c r="P43" s="28"/>
    </row>
    <row r="44" spans="5:16" x14ac:dyDescent="0.15">
      <c r="E44" s="1">
        <v>25</v>
      </c>
      <c r="G44" s="1">
        <v>11</v>
      </c>
      <c r="K44" s="29" t="s">
        <v>79</v>
      </c>
      <c r="L44" s="29" t="s">
        <v>80</v>
      </c>
      <c r="M44" s="30">
        <v>48</v>
      </c>
      <c r="N44" s="31" t="s">
        <v>47</v>
      </c>
      <c r="O44" s="33"/>
      <c r="P44" s="28"/>
    </row>
    <row r="45" spans="5:16" x14ac:dyDescent="0.15">
      <c r="E45" s="1">
        <v>26</v>
      </c>
      <c r="G45" s="1">
        <v>11</v>
      </c>
      <c r="K45" s="29" t="s">
        <v>81</v>
      </c>
      <c r="L45" s="29" t="s">
        <v>62</v>
      </c>
      <c r="M45" s="30">
        <v>48</v>
      </c>
      <c r="N45" s="31" t="s">
        <v>47</v>
      </c>
      <c r="O45" s="33"/>
      <c r="P45" s="28"/>
    </row>
    <row r="46" spans="5:16" x14ac:dyDescent="0.15">
      <c r="E46" s="1">
        <v>27</v>
      </c>
      <c r="G46" s="1">
        <v>11</v>
      </c>
      <c r="K46" s="29" t="s">
        <v>51</v>
      </c>
      <c r="L46" s="29" t="s">
        <v>52</v>
      </c>
      <c r="M46" s="30">
        <v>89</v>
      </c>
      <c r="N46" s="31" t="s">
        <v>47</v>
      </c>
      <c r="O46" s="33"/>
      <c r="P46" s="28"/>
    </row>
    <row r="47" spans="5:16" x14ac:dyDescent="0.15">
      <c r="E47" s="1">
        <v>28</v>
      </c>
      <c r="G47" s="1">
        <v>10</v>
      </c>
      <c r="K47" s="29" t="s">
        <v>82</v>
      </c>
      <c r="L47" s="29" t="s">
        <v>38</v>
      </c>
      <c r="M47" s="30">
        <v>1</v>
      </c>
      <c r="N47" s="31" t="s">
        <v>40</v>
      </c>
      <c r="O47" s="32">
        <f>+O48+O49+O50+O51+O52+O53+O54+O55+O56+O57+O58+O59+O60+O61+O62+O63+O64+O65+O66</f>
        <v>0</v>
      </c>
      <c r="P47" s="28"/>
    </row>
    <row r="48" spans="5:16" x14ac:dyDescent="0.15">
      <c r="E48" s="1">
        <v>29</v>
      </c>
      <c r="G48" s="1">
        <v>11</v>
      </c>
      <c r="K48" s="29" t="s">
        <v>83</v>
      </c>
      <c r="L48" s="29" t="s">
        <v>84</v>
      </c>
      <c r="M48" s="30">
        <v>140</v>
      </c>
      <c r="N48" s="31" t="s">
        <v>78</v>
      </c>
      <c r="O48" s="33"/>
      <c r="P48" s="28"/>
    </row>
    <row r="49" spans="5:16" x14ac:dyDescent="0.15">
      <c r="E49" s="1">
        <v>30</v>
      </c>
      <c r="G49" s="1">
        <v>11</v>
      </c>
      <c r="K49" s="29" t="s">
        <v>85</v>
      </c>
      <c r="L49" s="29" t="s">
        <v>38</v>
      </c>
      <c r="M49" s="30">
        <v>9.4</v>
      </c>
      <c r="N49" s="31" t="s">
        <v>78</v>
      </c>
      <c r="O49" s="33"/>
      <c r="P49" s="28"/>
    </row>
    <row r="50" spans="5:16" x14ac:dyDescent="0.15">
      <c r="E50" s="1">
        <v>31</v>
      </c>
      <c r="G50" s="1">
        <v>11</v>
      </c>
      <c r="K50" s="29" t="s">
        <v>86</v>
      </c>
      <c r="L50" s="29" t="s">
        <v>38</v>
      </c>
      <c r="M50" s="30">
        <v>14</v>
      </c>
      <c r="N50" s="31" t="s">
        <v>47</v>
      </c>
      <c r="O50" s="33"/>
      <c r="P50" s="28"/>
    </row>
    <row r="51" spans="5:16" x14ac:dyDescent="0.15">
      <c r="E51" s="1">
        <v>32</v>
      </c>
      <c r="G51" s="1">
        <v>11</v>
      </c>
      <c r="K51" s="29" t="s">
        <v>85</v>
      </c>
      <c r="L51" s="29" t="s">
        <v>38</v>
      </c>
      <c r="M51" s="30">
        <v>642</v>
      </c>
      <c r="N51" s="31" t="s">
        <v>78</v>
      </c>
      <c r="O51" s="33"/>
      <c r="P51" s="28"/>
    </row>
    <row r="52" spans="5:16" x14ac:dyDescent="0.15">
      <c r="E52" s="1">
        <v>33</v>
      </c>
      <c r="G52" s="1">
        <v>11</v>
      </c>
      <c r="K52" s="29" t="s">
        <v>87</v>
      </c>
      <c r="L52" s="29" t="s">
        <v>38</v>
      </c>
      <c r="M52" s="30">
        <v>212</v>
      </c>
      <c r="N52" s="31" t="s">
        <v>47</v>
      </c>
      <c r="O52" s="33"/>
      <c r="P52" s="28"/>
    </row>
    <row r="53" spans="5:16" x14ac:dyDescent="0.15">
      <c r="E53" s="1">
        <v>34</v>
      </c>
      <c r="G53" s="1">
        <v>11</v>
      </c>
      <c r="K53" s="29" t="s">
        <v>88</v>
      </c>
      <c r="L53" s="29" t="s">
        <v>89</v>
      </c>
      <c r="M53" s="30">
        <v>45</v>
      </c>
      <c r="N53" s="31" t="s">
        <v>47</v>
      </c>
      <c r="O53" s="33"/>
      <c r="P53" s="28"/>
    </row>
    <row r="54" spans="5:16" x14ac:dyDescent="0.15">
      <c r="E54" s="1">
        <v>35</v>
      </c>
      <c r="G54" s="1">
        <v>11</v>
      </c>
      <c r="K54" s="29" t="s">
        <v>90</v>
      </c>
      <c r="L54" s="29" t="s">
        <v>38</v>
      </c>
      <c r="M54" s="30">
        <v>24</v>
      </c>
      <c r="N54" s="31" t="s">
        <v>78</v>
      </c>
      <c r="O54" s="33"/>
      <c r="P54" s="28"/>
    </row>
    <row r="55" spans="5:16" x14ac:dyDescent="0.15">
      <c r="E55" s="1">
        <v>36</v>
      </c>
      <c r="G55" s="1">
        <v>11</v>
      </c>
      <c r="K55" s="29" t="s">
        <v>91</v>
      </c>
      <c r="L55" s="29" t="s">
        <v>92</v>
      </c>
      <c r="M55" s="30">
        <v>4</v>
      </c>
      <c r="N55" s="31" t="s">
        <v>78</v>
      </c>
      <c r="O55" s="33"/>
      <c r="P55" s="28"/>
    </row>
    <row r="56" spans="5:16" x14ac:dyDescent="0.15">
      <c r="E56" s="1">
        <v>37</v>
      </c>
      <c r="G56" s="1">
        <v>11</v>
      </c>
      <c r="K56" s="29" t="s">
        <v>93</v>
      </c>
      <c r="L56" s="29" t="s">
        <v>38</v>
      </c>
      <c r="M56" s="30">
        <v>60.7</v>
      </c>
      <c r="N56" s="31" t="s">
        <v>94</v>
      </c>
      <c r="O56" s="33"/>
      <c r="P56" s="28"/>
    </row>
    <row r="57" spans="5:16" x14ac:dyDescent="0.15">
      <c r="E57" s="1">
        <v>38</v>
      </c>
      <c r="G57" s="1">
        <v>11</v>
      </c>
      <c r="K57" s="29" t="s">
        <v>95</v>
      </c>
      <c r="L57" s="29" t="s">
        <v>96</v>
      </c>
      <c r="M57" s="30">
        <v>222</v>
      </c>
      <c r="N57" s="31" t="s">
        <v>97</v>
      </c>
      <c r="O57" s="33"/>
      <c r="P57" s="28"/>
    </row>
    <row r="58" spans="5:16" x14ac:dyDescent="0.15">
      <c r="E58" s="1">
        <v>39</v>
      </c>
      <c r="G58" s="1">
        <v>11</v>
      </c>
      <c r="K58" s="29" t="s">
        <v>98</v>
      </c>
      <c r="L58" s="29" t="s">
        <v>99</v>
      </c>
      <c r="M58" s="30">
        <v>3.16</v>
      </c>
      <c r="N58" s="31" t="s">
        <v>100</v>
      </c>
      <c r="O58" s="33"/>
      <c r="P58" s="28"/>
    </row>
    <row r="59" spans="5:16" x14ac:dyDescent="0.15">
      <c r="E59" s="1">
        <v>40</v>
      </c>
      <c r="G59" s="1">
        <v>11</v>
      </c>
      <c r="K59" s="29" t="s">
        <v>98</v>
      </c>
      <c r="L59" s="29" t="s">
        <v>101</v>
      </c>
      <c r="M59" s="30">
        <v>0.39500000000000002</v>
      </c>
      <c r="N59" s="31" t="s">
        <v>100</v>
      </c>
      <c r="O59" s="33"/>
      <c r="P59" s="28"/>
    </row>
    <row r="60" spans="5:16" x14ac:dyDescent="0.15">
      <c r="E60" s="1">
        <v>41</v>
      </c>
      <c r="G60" s="1">
        <v>11</v>
      </c>
      <c r="K60" s="29" t="s">
        <v>98</v>
      </c>
      <c r="L60" s="29" t="s">
        <v>102</v>
      </c>
      <c r="M60" s="30">
        <v>7.75</v>
      </c>
      <c r="N60" s="31" t="s">
        <v>100</v>
      </c>
      <c r="O60" s="33"/>
      <c r="P60" s="28"/>
    </row>
    <row r="61" spans="5:16" x14ac:dyDescent="0.15">
      <c r="E61" s="1">
        <v>42</v>
      </c>
      <c r="G61" s="1">
        <v>11</v>
      </c>
      <c r="K61" s="29" t="s">
        <v>103</v>
      </c>
      <c r="L61" s="29" t="s">
        <v>104</v>
      </c>
      <c r="M61" s="30">
        <v>69.099999999999994</v>
      </c>
      <c r="N61" s="31" t="s">
        <v>94</v>
      </c>
      <c r="O61" s="33"/>
      <c r="P61" s="28"/>
    </row>
    <row r="62" spans="5:16" x14ac:dyDescent="0.15">
      <c r="E62" s="1">
        <v>43</v>
      </c>
      <c r="G62" s="1">
        <v>11</v>
      </c>
      <c r="K62" s="29" t="s">
        <v>105</v>
      </c>
      <c r="L62" s="29" t="s">
        <v>38</v>
      </c>
      <c r="M62" s="30">
        <v>62</v>
      </c>
      <c r="N62" s="31" t="s">
        <v>78</v>
      </c>
      <c r="O62" s="33"/>
      <c r="P62" s="28"/>
    </row>
    <row r="63" spans="5:16" x14ac:dyDescent="0.15">
      <c r="E63" s="1">
        <v>44</v>
      </c>
      <c r="G63" s="1">
        <v>11</v>
      </c>
      <c r="K63" s="29" t="s">
        <v>106</v>
      </c>
      <c r="L63" s="29" t="s">
        <v>107</v>
      </c>
      <c r="M63" s="30">
        <v>24</v>
      </c>
      <c r="N63" s="31" t="s">
        <v>108</v>
      </c>
      <c r="O63" s="33"/>
      <c r="P63" s="28"/>
    </row>
    <row r="64" spans="5:16" x14ac:dyDescent="0.15">
      <c r="E64" s="1">
        <v>45</v>
      </c>
      <c r="G64" s="1">
        <v>11</v>
      </c>
      <c r="K64" s="29" t="s">
        <v>106</v>
      </c>
      <c r="L64" s="29" t="s">
        <v>109</v>
      </c>
      <c r="M64" s="30">
        <v>20</v>
      </c>
      <c r="N64" s="31" t="s">
        <v>108</v>
      </c>
      <c r="O64" s="33"/>
      <c r="P64" s="28"/>
    </row>
    <row r="65" spans="5:16" x14ac:dyDescent="0.15">
      <c r="E65" s="1">
        <v>46</v>
      </c>
      <c r="G65" s="1">
        <v>11</v>
      </c>
      <c r="K65" s="29" t="s">
        <v>110</v>
      </c>
      <c r="L65" s="29" t="s">
        <v>111</v>
      </c>
      <c r="M65" s="30">
        <v>1.2</v>
      </c>
      <c r="N65" s="31" t="s">
        <v>94</v>
      </c>
      <c r="O65" s="33"/>
      <c r="P65" s="28"/>
    </row>
    <row r="66" spans="5:16" x14ac:dyDescent="0.15">
      <c r="E66" s="1">
        <v>47</v>
      </c>
      <c r="G66" s="1">
        <v>11</v>
      </c>
      <c r="K66" s="29" t="s">
        <v>112</v>
      </c>
      <c r="L66" s="29" t="s">
        <v>113</v>
      </c>
      <c r="M66" s="30">
        <v>243</v>
      </c>
      <c r="N66" s="31" t="s">
        <v>114</v>
      </c>
      <c r="O66" s="33"/>
      <c r="P66" s="28"/>
    </row>
    <row r="67" spans="5:16" x14ac:dyDescent="0.15">
      <c r="E67" s="1">
        <v>48</v>
      </c>
      <c r="G67" s="1">
        <v>10</v>
      </c>
      <c r="K67" s="29" t="s">
        <v>115</v>
      </c>
      <c r="L67" s="29" t="s">
        <v>38</v>
      </c>
      <c r="M67" s="30">
        <v>1</v>
      </c>
      <c r="N67" s="31" t="s">
        <v>40</v>
      </c>
      <c r="O67" s="32">
        <f>+O68</f>
        <v>0</v>
      </c>
      <c r="P67" s="28"/>
    </row>
    <row r="68" spans="5:16" x14ac:dyDescent="0.15">
      <c r="E68" s="1">
        <v>49</v>
      </c>
      <c r="G68" s="1">
        <v>11</v>
      </c>
      <c r="K68" s="29" t="s">
        <v>116</v>
      </c>
      <c r="L68" s="29" t="s">
        <v>38</v>
      </c>
      <c r="M68" s="30">
        <v>31</v>
      </c>
      <c r="N68" s="31" t="s">
        <v>94</v>
      </c>
      <c r="O68" s="33"/>
      <c r="P68" s="28"/>
    </row>
    <row r="69" spans="5:16" x14ac:dyDescent="0.15">
      <c r="E69" s="1">
        <v>50</v>
      </c>
      <c r="G69" s="1">
        <v>10</v>
      </c>
      <c r="K69" s="29" t="s">
        <v>117</v>
      </c>
      <c r="L69" s="29" t="s">
        <v>118</v>
      </c>
      <c r="M69" s="30">
        <v>1</v>
      </c>
      <c r="N69" s="31" t="s">
        <v>40</v>
      </c>
      <c r="O69" s="32">
        <f>+O70+O71+O72+O73</f>
        <v>0</v>
      </c>
      <c r="P69" s="28"/>
    </row>
    <row r="70" spans="5:16" x14ac:dyDescent="0.15">
      <c r="E70" s="1">
        <v>51</v>
      </c>
      <c r="G70" s="1">
        <v>11</v>
      </c>
      <c r="K70" s="29" t="s">
        <v>119</v>
      </c>
      <c r="L70" s="29" t="s">
        <v>120</v>
      </c>
      <c r="M70" s="30">
        <v>74</v>
      </c>
      <c r="N70" s="31" t="s">
        <v>47</v>
      </c>
      <c r="O70" s="33"/>
      <c r="P70" s="28"/>
    </row>
    <row r="71" spans="5:16" x14ac:dyDescent="0.15">
      <c r="E71" s="1">
        <v>52</v>
      </c>
      <c r="G71" s="1">
        <v>11</v>
      </c>
      <c r="K71" s="29" t="s">
        <v>119</v>
      </c>
      <c r="L71" s="29" t="s">
        <v>121</v>
      </c>
      <c r="M71" s="30">
        <v>76</v>
      </c>
      <c r="N71" s="31" t="s">
        <v>47</v>
      </c>
      <c r="O71" s="33"/>
      <c r="P71" s="28"/>
    </row>
    <row r="72" spans="5:16" x14ac:dyDescent="0.15">
      <c r="E72" s="1">
        <v>53</v>
      </c>
      <c r="G72" s="1">
        <v>11</v>
      </c>
      <c r="K72" s="29" t="s">
        <v>122</v>
      </c>
      <c r="L72" s="29" t="s">
        <v>120</v>
      </c>
      <c r="M72" s="30">
        <v>74</v>
      </c>
      <c r="N72" s="31" t="s">
        <v>47</v>
      </c>
      <c r="O72" s="33"/>
      <c r="P72" s="28"/>
    </row>
    <row r="73" spans="5:16" x14ac:dyDescent="0.15">
      <c r="E73" s="1">
        <v>54</v>
      </c>
      <c r="G73" s="1">
        <v>11</v>
      </c>
      <c r="K73" s="29" t="s">
        <v>122</v>
      </c>
      <c r="L73" s="29" t="s">
        <v>121</v>
      </c>
      <c r="M73" s="30">
        <v>76</v>
      </c>
      <c r="N73" s="31" t="s">
        <v>47</v>
      </c>
      <c r="O73" s="33"/>
      <c r="P73" s="28"/>
    </row>
    <row r="74" spans="5:16" x14ac:dyDescent="0.15">
      <c r="E74" s="1">
        <v>55</v>
      </c>
      <c r="G74" s="1">
        <v>9</v>
      </c>
      <c r="K74" s="29" t="s">
        <v>123</v>
      </c>
      <c r="L74" s="29" t="s">
        <v>38</v>
      </c>
      <c r="M74" s="30">
        <v>1</v>
      </c>
      <c r="N74" s="31" t="s">
        <v>40</v>
      </c>
      <c r="O74" s="32">
        <f>+O75+O78+O82+O84+O86+O88+O90</f>
        <v>0</v>
      </c>
      <c r="P74" s="28"/>
    </row>
    <row r="75" spans="5:16" x14ac:dyDescent="0.15">
      <c r="E75" s="1">
        <v>56</v>
      </c>
      <c r="G75" s="1">
        <v>10</v>
      </c>
      <c r="K75" s="29" t="s">
        <v>56</v>
      </c>
      <c r="L75" s="29" t="s">
        <v>38</v>
      </c>
      <c r="M75" s="30">
        <v>1</v>
      </c>
      <c r="N75" s="31" t="s">
        <v>40</v>
      </c>
      <c r="O75" s="32">
        <f>+O76+O77</f>
        <v>0</v>
      </c>
      <c r="P75" s="28"/>
    </row>
    <row r="76" spans="5:16" x14ac:dyDescent="0.15">
      <c r="E76" s="1">
        <v>57</v>
      </c>
      <c r="G76" s="1">
        <v>11</v>
      </c>
      <c r="K76" s="29" t="s">
        <v>124</v>
      </c>
      <c r="L76" s="29" t="s">
        <v>38</v>
      </c>
      <c r="M76" s="30">
        <v>34</v>
      </c>
      <c r="N76" s="31" t="s">
        <v>47</v>
      </c>
      <c r="O76" s="33"/>
      <c r="P76" s="28"/>
    </row>
    <row r="77" spans="5:16" x14ac:dyDescent="0.15">
      <c r="E77" s="1">
        <v>58</v>
      </c>
      <c r="G77" s="1">
        <v>11</v>
      </c>
      <c r="K77" s="29" t="s">
        <v>125</v>
      </c>
      <c r="L77" s="29" t="s">
        <v>38</v>
      </c>
      <c r="M77" s="30">
        <v>4</v>
      </c>
      <c r="N77" s="31" t="s">
        <v>47</v>
      </c>
      <c r="O77" s="33"/>
      <c r="P77" s="28"/>
    </row>
    <row r="78" spans="5:16" x14ac:dyDescent="0.15">
      <c r="E78" s="1">
        <v>59</v>
      </c>
      <c r="G78" s="1">
        <v>10</v>
      </c>
      <c r="K78" s="29" t="s">
        <v>126</v>
      </c>
      <c r="L78" s="29" t="s">
        <v>38</v>
      </c>
      <c r="M78" s="30">
        <v>1</v>
      </c>
      <c r="N78" s="31" t="s">
        <v>40</v>
      </c>
      <c r="O78" s="32">
        <f>+O79+O80+O81</f>
        <v>0</v>
      </c>
      <c r="P78" s="28"/>
    </row>
    <row r="79" spans="5:16" x14ac:dyDescent="0.15">
      <c r="E79" s="1">
        <v>60</v>
      </c>
      <c r="G79" s="1">
        <v>11</v>
      </c>
      <c r="K79" s="29" t="s">
        <v>127</v>
      </c>
      <c r="L79" s="29" t="s">
        <v>38</v>
      </c>
      <c r="M79" s="30">
        <v>62</v>
      </c>
      <c r="N79" s="31" t="s">
        <v>78</v>
      </c>
      <c r="O79" s="33"/>
      <c r="P79" s="28"/>
    </row>
    <row r="80" spans="5:16" x14ac:dyDescent="0.15">
      <c r="E80" s="1">
        <v>61</v>
      </c>
      <c r="G80" s="1">
        <v>11</v>
      </c>
      <c r="K80" s="29" t="s">
        <v>128</v>
      </c>
      <c r="L80" s="29" t="s">
        <v>38</v>
      </c>
      <c r="M80" s="30">
        <v>23</v>
      </c>
      <c r="N80" s="31" t="s">
        <v>47</v>
      </c>
      <c r="O80" s="33"/>
      <c r="P80" s="28"/>
    </row>
    <row r="81" spans="5:16" x14ac:dyDescent="0.15">
      <c r="E81" s="1">
        <v>62</v>
      </c>
      <c r="G81" s="1">
        <v>11</v>
      </c>
      <c r="K81" s="29" t="s">
        <v>129</v>
      </c>
      <c r="L81" s="29" t="s">
        <v>38</v>
      </c>
      <c r="M81" s="30">
        <v>56</v>
      </c>
      <c r="N81" s="31" t="s">
        <v>78</v>
      </c>
      <c r="O81" s="33"/>
      <c r="P81" s="28"/>
    </row>
    <row r="82" spans="5:16" x14ac:dyDescent="0.15">
      <c r="E82" s="1">
        <v>63</v>
      </c>
      <c r="G82" s="1">
        <v>10</v>
      </c>
      <c r="K82" s="29" t="s">
        <v>130</v>
      </c>
      <c r="L82" s="29" t="s">
        <v>38</v>
      </c>
      <c r="M82" s="30">
        <v>1</v>
      </c>
      <c r="N82" s="31" t="s">
        <v>40</v>
      </c>
      <c r="O82" s="32">
        <f>+O83</f>
        <v>0</v>
      </c>
      <c r="P82" s="28"/>
    </row>
    <row r="83" spans="5:16" x14ac:dyDescent="0.15">
      <c r="E83" s="1">
        <v>64</v>
      </c>
      <c r="G83" s="1">
        <v>11</v>
      </c>
      <c r="K83" s="29" t="s">
        <v>131</v>
      </c>
      <c r="L83" s="29" t="s">
        <v>38</v>
      </c>
      <c r="M83" s="30">
        <v>38</v>
      </c>
      <c r="N83" s="31" t="s">
        <v>94</v>
      </c>
      <c r="O83" s="33"/>
      <c r="P83" s="28"/>
    </row>
    <row r="84" spans="5:16" x14ac:dyDescent="0.15">
      <c r="E84" s="1">
        <v>65</v>
      </c>
      <c r="G84" s="1">
        <v>10</v>
      </c>
      <c r="K84" s="29" t="s">
        <v>132</v>
      </c>
      <c r="L84" s="29" t="s">
        <v>38</v>
      </c>
      <c r="M84" s="30">
        <v>1</v>
      </c>
      <c r="N84" s="31" t="s">
        <v>40</v>
      </c>
      <c r="O84" s="32">
        <f>+O85</f>
        <v>0</v>
      </c>
      <c r="P84" s="28"/>
    </row>
    <row r="85" spans="5:16" x14ac:dyDescent="0.15">
      <c r="E85" s="1">
        <v>66</v>
      </c>
      <c r="G85" s="1">
        <v>11</v>
      </c>
      <c r="K85" s="29" t="s">
        <v>133</v>
      </c>
      <c r="L85" s="29" t="s">
        <v>38</v>
      </c>
      <c r="M85" s="30">
        <v>38</v>
      </c>
      <c r="N85" s="31" t="s">
        <v>94</v>
      </c>
      <c r="O85" s="33"/>
      <c r="P85" s="28"/>
    </row>
    <row r="86" spans="5:16" x14ac:dyDescent="0.15">
      <c r="E86" s="1">
        <v>67</v>
      </c>
      <c r="G86" s="1">
        <v>10</v>
      </c>
      <c r="K86" s="29" t="s">
        <v>134</v>
      </c>
      <c r="L86" s="29" t="s">
        <v>38</v>
      </c>
      <c r="M86" s="30">
        <v>1</v>
      </c>
      <c r="N86" s="31" t="s">
        <v>40</v>
      </c>
      <c r="O86" s="32">
        <f>+O87</f>
        <v>0</v>
      </c>
      <c r="P86" s="28"/>
    </row>
    <row r="87" spans="5:16" x14ac:dyDescent="0.15">
      <c r="E87" s="1">
        <v>68</v>
      </c>
      <c r="G87" s="1">
        <v>11</v>
      </c>
      <c r="K87" s="29" t="s">
        <v>135</v>
      </c>
      <c r="L87" s="29" t="s">
        <v>38</v>
      </c>
      <c r="M87" s="30">
        <v>2</v>
      </c>
      <c r="N87" s="31" t="s">
        <v>108</v>
      </c>
      <c r="O87" s="33"/>
      <c r="P87" s="28"/>
    </row>
    <row r="88" spans="5:16" x14ac:dyDescent="0.15">
      <c r="E88" s="1">
        <v>69</v>
      </c>
      <c r="G88" s="1">
        <v>10</v>
      </c>
      <c r="K88" s="29" t="s">
        <v>136</v>
      </c>
      <c r="L88" s="29" t="s">
        <v>38</v>
      </c>
      <c r="M88" s="30">
        <v>1</v>
      </c>
      <c r="N88" s="31" t="s">
        <v>40</v>
      </c>
      <c r="O88" s="32">
        <f>+O89</f>
        <v>0</v>
      </c>
      <c r="P88" s="28"/>
    </row>
    <row r="89" spans="5:16" x14ac:dyDescent="0.15">
      <c r="E89" s="1">
        <v>70</v>
      </c>
      <c r="G89" s="1">
        <v>11</v>
      </c>
      <c r="K89" s="29" t="s">
        <v>137</v>
      </c>
      <c r="L89" s="29" t="s">
        <v>38</v>
      </c>
      <c r="M89" s="30">
        <v>36.799999999999997</v>
      </c>
      <c r="N89" s="31" t="s">
        <v>94</v>
      </c>
      <c r="O89" s="33"/>
      <c r="P89" s="28"/>
    </row>
    <row r="90" spans="5:16" x14ac:dyDescent="0.15">
      <c r="E90" s="1">
        <v>71</v>
      </c>
      <c r="G90" s="1">
        <v>10</v>
      </c>
      <c r="K90" s="29" t="s">
        <v>138</v>
      </c>
      <c r="L90" s="29" t="s">
        <v>139</v>
      </c>
      <c r="M90" s="30">
        <v>1</v>
      </c>
      <c r="N90" s="31" t="s">
        <v>40</v>
      </c>
      <c r="O90" s="32">
        <f>+O91</f>
        <v>0</v>
      </c>
      <c r="P90" s="28"/>
    </row>
    <row r="91" spans="5:16" x14ac:dyDescent="0.15">
      <c r="E91" s="1">
        <v>72</v>
      </c>
      <c r="G91" s="1">
        <v>11</v>
      </c>
      <c r="K91" s="29" t="s">
        <v>140</v>
      </c>
      <c r="L91" s="29" t="s">
        <v>139</v>
      </c>
      <c r="M91" s="30">
        <v>9.8000000000000007</v>
      </c>
      <c r="N91" s="31" t="s">
        <v>94</v>
      </c>
      <c r="O91" s="33"/>
      <c r="P91" s="28"/>
    </row>
    <row r="92" spans="5:16" x14ac:dyDescent="0.15">
      <c r="E92" s="1">
        <v>73</v>
      </c>
      <c r="G92" s="1">
        <v>9</v>
      </c>
      <c r="K92" s="29" t="s">
        <v>141</v>
      </c>
      <c r="L92" s="29" t="s">
        <v>52</v>
      </c>
      <c r="M92" s="30">
        <v>1</v>
      </c>
      <c r="N92" s="31" t="s">
        <v>40</v>
      </c>
      <c r="O92" s="32">
        <f>+O93</f>
        <v>0</v>
      </c>
      <c r="P92" s="28"/>
    </row>
    <row r="93" spans="5:16" x14ac:dyDescent="0.15">
      <c r="E93" s="1">
        <v>74</v>
      </c>
      <c r="G93" s="1">
        <v>10</v>
      </c>
      <c r="K93" s="29" t="s">
        <v>142</v>
      </c>
      <c r="L93" s="29" t="s">
        <v>52</v>
      </c>
      <c r="M93" s="30">
        <v>1</v>
      </c>
      <c r="N93" s="31" t="s">
        <v>40</v>
      </c>
      <c r="O93" s="32">
        <f>+O94</f>
        <v>0</v>
      </c>
      <c r="P93" s="28"/>
    </row>
    <row r="94" spans="5:16" x14ac:dyDescent="0.15">
      <c r="E94" s="1">
        <v>75</v>
      </c>
      <c r="G94" s="1">
        <v>11</v>
      </c>
      <c r="K94" s="29" t="s">
        <v>143</v>
      </c>
      <c r="L94" s="29" t="s">
        <v>52</v>
      </c>
      <c r="M94" s="30">
        <v>580</v>
      </c>
      <c r="N94" s="31" t="s">
        <v>47</v>
      </c>
      <c r="O94" s="33"/>
      <c r="P94" s="28"/>
    </row>
    <row r="95" spans="5:16" x14ac:dyDescent="0.15">
      <c r="E95" s="1">
        <v>76</v>
      </c>
      <c r="F95" s="1">
        <v>169</v>
      </c>
      <c r="G95" s="1">
        <v>4</v>
      </c>
      <c r="K95" s="29" t="s">
        <v>144</v>
      </c>
      <c r="L95" s="29" t="s">
        <v>38</v>
      </c>
      <c r="M95" s="30">
        <v>1</v>
      </c>
      <c r="N95" s="31" t="s">
        <v>40</v>
      </c>
      <c r="O95" s="32">
        <f>+O96+O99</f>
        <v>0</v>
      </c>
      <c r="P95" s="28"/>
    </row>
    <row r="96" spans="5:16" x14ac:dyDescent="0.15">
      <c r="E96" s="1">
        <v>77</v>
      </c>
      <c r="G96" s="1">
        <v>9</v>
      </c>
      <c r="K96" s="29" t="s">
        <v>145</v>
      </c>
      <c r="L96" s="29" t="s">
        <v>38</v>
      </c>
      <c r="M96" s="30">
        <v>1</v>
      </c>
      <c r="N96" s="31" t="s">
        <v>40</v>
      </c>
      <c r="O96" s="32">
        <f>+O97</f>
        <v>0</v>
      </c>
      <c r="P96" s="28"/>
    </row>
    <row r="97" spans="5:16" x14ac:dyDescent="0.15">
      <c r="E97" s="1">
        <v>78</v>
      </c>
      <c r="G97" s="1">
        <v>10</v>
      </c>
      <c r="K97" s="29" t="s">
        <v>146</v>
      </c>
      <c r="L97" s="29" t="s">
        <v>38</v>
      </c>
      <c r="M97" s="30">
        <v>1</v>
      </c>
      <c r="N97" s="31" t="s">
        <v>40</v>
      </c>
      <c r="O97" s="32">
        <f>+O98</f>
        <v>0</v>
      </c>
      <c r="P97" s="28"/>
    </row>
    <row r="98" spans="5:16" x14ac:dyDescent="0.15">
      <c r="E98" s="1">
        <v>79</v>
      </c>
      <c r="G98" s="1">
        <v>11</v>
      </c>
      <c r="K98" s="29" t="s">
        <v>129</v>
      </c>
      <c r="L98" s="29" t="s">
        <v>147</v>
      </c>
      <c r="M98" s="30">
        <v>498</v>
      </c>
      <c r="N98" s="31" t="s">
        <v>78</v>
      </c>
      <c r="O98" s="33"/>
      <c r="P98" s="28"/>
    </row>
    <row r="99" spans="5:16" x14ac:dyDescent="0.15">
      <c r="E99" s="1">
        <v>80</v>
      </c>
      <c r="G99" s="1">
        <v>9</v>
      </c>
      <c r="K99" s="29" t="s">
        <v>148</v>
      </c>
      <c r="L99" s="29" t="s">
        <v>38</v>
      </c>
      <c r="M99" s="30">
        <v>1</v>
      </c>
      <c r="N99" s="31" t="s">
        <v>40</v>
      </c>
      <c r="O99" s="32">
        <f>+O100</f>
        <v>0</v>
      </c>
      <c r="P99" s="28"/>
    </row>
    <row r="100" spans="5:16" x14ac:dyDescent="0.15">
      <c r="E100" s="1">
        <v>81</v>
      </c>
      <c r="G100" s="1">
        <v>10</v>
      </c>
      <c r="K100" s="29" t="s">
        <v>149</v>
      </c>
      <c r="L100" s="29" t="s">
        <v>38</v>
      </c>
      <c r="M100" s="30">
        <v>1</v>
      </c>
      <c r="N100" s="31" t="s">
        <v>40</v>
      </c>
      <c r="O100" s="32">
        <f>+O101</f>
        <v>0</v>
      </c>
      <c r="P100" s="28"/>
    </row>
    <row r="101" spans="5:16" x14ac:dyDescent="0.15">
      <c r="E101" s="1">
        <v>82</v>
      </c>
      <c r="G101" s="1">
        <v>11</v>
      </c>
      <c r="K101" s="29" t="s">
        <v>150</v>
      </c>
      <c r="L101" s="29" t="s">
        <v>38</v>
      </c>
      <c r="M101" s="30">
        <v>10</v>
      </c>
      <c r="N101" s="31" t="s">
        <v>151</v>
      </c>
      <c r="O101" s="33"/>
      <c r="P101" s="28"/>
    </row>
    <row r="102" spans="5:16" x14ac:dyDescent="0.15">
      <c r="E102" s="1">
        <v>83</v>
      </c>
      <c r="F102" s="1">
        <v>8</v>
      </c>
      <c r="G102" s="1">
        <v>3</v>
      </c>
      <c r="K102" s="29" t="s">
        <v>152</v>
      </c>
      <c r="L102" s="29" t="s">
        <v>38</v>
      </c>
      <c r="M102" s="30">
        <v>1</v>
      </c>
      <c r="N102" s="31" t="s">
        <v>40</v>
      </c>
      <c r="O102" s="32">
        <f>+O103+O117</f>
        <v>0</v>
      </c>
      <c r="P102" s="28"/>
    </row>
    <row r="103" spans="5:16" x14ac:dyDescent="0.15">
      <c r="E103" s="1">
        <v>84</v>
      </c>
      <c r="F103" s="1">
        <v>9</v>
      </c>
      <c r="G103" s="1">
        <v>4</v>
      </c>
      <c r="K103" s="29" t="s">
        <v>153</v>
      </c>
      <c r="L103" s="29" t="s">
        <v>38</v>
      </c>
      <c r="M103" s="30">
        <v>1</v>
      </c>
      <c r="N103" s="31" t="s">
        <v>40</v>
      </c>
      <c r="O103" s="32">
        <f>+O104+O105+O110+O115</f>
        <v>0</v>
      </c>
      <c r="P103" s="28"/>
    </row>
    <row r="104" spans="5:16" x14ac:dyDescent="0.15">
      <c r="E104" s="1">
        <v>85</v>
      </c>
      <c r="F104" s="1">
        <v>14</v>
      </c>
      <c r="G104" s="1">
        <v>5</v>
      </c>
      <c r="K104" s="29" t="s">
        <v>154</v>
      </c>
      <c r="L104" s="29" t="s">
        <v>38</v>
      </c>
      <c r="M104" s="30">
        <v>1</v>
      </c>
      <c r="N104" s="31" t="s">
        <v>40</v>
      </c>
      <c r="O104" s="33"/>
      <c r="P104" s="28"/>
    </row>
    <row r="105" spans="5:16" x14ac:dyDescent="0.15">
      <c r="E105" s="1">
        <v>86</v>
      </c>
      <c r="F105" s="1">
        <v>16</v>
      </c>
      <c r="G105" s="1">
        <v>5</v>
      </c>
      <c r="K105" s="29" t="s">
        <v>155</v>
      </c>
      <c r="L105" s="29" t="s">
        <v>38</v>
      </c>
      <c r="M105" s="30">
        <v>1</v>
      </c>
      <c r="N105" s="31" t="s">
        <v>40</v>
      </c>
      <c r="O105" s="32">
        <f>+O106</f>
        <v>0</v>
      </c>
      <c r="P105" s="28"/>
    </row>
    <row r="106" spans="5:16" x14ac:dyDescent="0.15">
      <c r="E106" s="1">
        <v>87</v>
      </c>
      <c r="G106" s="1">
        <v>9</v>
      </c>
      <c r="K106" s="29" t="s">
        <v>156</v>
      </c>
      <c r="L106" s="29" t="s">
        <v>38</v>
      </c>
      <c r="M106" s="30">
        <v>1</v>
      </c>
      <c r="N106" s="31" t="s">
        <v>40</v>
      </c>
      <c r="O106" s="32">
        <f>+O107</f>
        <v>0</v>
      </c>
      <c r="P106" s="28"/>
    </row>
    <row r="107" spans="5:16" x14ac:dyDescent="0.15">
      <c r="E107" s="1">
        <v>88</v>
      </c>
      <c r="G107" s="1">
        <v>10</v>
      </c>
      <c r="K107" s="29" t="s">
        <v>157</v>
      </c>
      <c r="L107" s="29" t="s">
        <v>158</v>
      </c>
      <c r="M107" s="30">
        <v>1</v>
      </c>
      <c r="N107" s="31" t="s">
        <v>40</v>
      </c>
      <c r="O107" s="32">
        <f>+O108+O109</f>
        <v>0</v>
      </c>
      <c r="P107" s="28"/>
    </row>
    <row r="108" spans="5:16" x14ac:dyDescent="0.15">
      <c r="E108" s="1">
        <v>89</v>
      </c>
      <c r="G108" s="1">
        <v>11</v>
      </c>
      <c r="K108" s="29" t="s">
        <v>159</v>
      </c>
      <c r="L108" s="29" t="s">
        <v>38</v>
      </c>
      <c r="M108" s="30">
        <v>0.05</v>
      </c>
      <c r="N108" s="31" t="s">
        <v>160</v>
      </c>
      <c r="O108" s="33"/>
      <c r="P108" s="28"/>
    </row>
    <row r="109" spans="5:16" x14ac:dyDescent="0.15">
      <c r="E109" s="1">
        <v>90</v>
      </c>
      <c r="G109" s="1">
        <v>11</v>
      </c>
      <c r="K109" s="29" t="s">
        <v>161</v>
      </c>
      <c r="L109" s="29" t="s">
        <v>162</v>
      </c>
      <c r="M109" s="30">
        <v>23</v>
      </c>
      <c r="N109" s="31" t="s">
        <v>47</v>
      </c>
      <c r="O109" s="33"/>
      <c r="P109" s="28"/>
    </row>
    <row r="110" spans="5:16" x14ac:dyDescent="0.15">
      <c r="E110" s="1">
        <v>91</v>
      </c>
      <c r="F110" s="1">
        <v>19</v>
      </c>
      <c r="G110" s="1">
        <v>5</v>
      </c>
      <c r="K110" s="29" t="s">
        <v>163</v>
      </c>
      <c r="L110" s="29" t="s">
        <v>38</v>
      </c>
      <c r="M110" s="30">
        <v>1</v>
      </c>
      <c r="N110" s="31" t="s">
        <v>40</v>
      </c>
      <c r="O110" s="32">
        <f>+O111</f>
        <v>0</v>
      </c>
      <c r="P110" s="28"/>
    </row>
    <row r="111" spans="5:16" x14ac:dyDescent="0.15">
      <c r="E111" s="1">
        <v>92</v>
      </c>
      <c r="G111" s="1">
        <v>9</v>
      </c>
      <c r="K111" s="29" t="s">
        <v>156</v>
      </c>
      <c r="L111" s="29" t="s">
        <v>38</v>
      </c>
      <c r="M111" s="30">
        <v>1</v>
      </c>
      <c r="N111" s="31" t="s">
        <v>40</v>
      </c>
      <c r="O111" s="32">
        <f>+O112</f>
        <v>0</v>
      </c>
      <c r="P111" s="28"/>
    </row>
    <row r="112" spans="5:16" x14ac:dyDescent="0.15">
      <c r="E112" s="1">
        <v>93</v>
      </c>
      <c r="G112" s="1">
        <v>10</v>
      </c>
      <c r="K112" s="29" t="s">
        <v>164</v>
      </c>
      <c r="L112" s="29" t="s">
        <v>38</v>
      </c>
      <c r="M112" s="30">
        <v>1</v>
      </c>
      <c r="N112" s="31" t="s">
        <v>40</v>
      </c>
      <c r="O112" s="32">
        <f>+O113+O114</f>
        <v>0</v>
      </c>
      <c r="P112" s="28"/>
    </row>
    <row r="113" spans="3:16" x14ac:dyDescent="0.15">
      <c r="E113" s="1">
        <v>94</v>
      </c>
      <c r="G113" s="1">
        <v>11</v>
      </c>
      <c r="K113" s="29" t="s">
        <v>165</v>
      </c>
      <c r="L113" s="29" t="s">
        <v>166</v>
      </c>
      <c r="M113" s="30">
        <v>4</v>
      </c>
      <c r="N113" s="31" t="s">
        <v>167</v>
      </c>
      <c r="O113" s="33"/>
      <c r="P113" s="28"/>
    </row>
    <row r="114" spans="3:16" x14ac:dyDescent="0.15">
      <c r="E114" s="1">
        <v>95</v>
      </c>
      <c r="G114" s="1">
        <v>11</v>
      </c>
      <c r="K114" s="29" t="s">
        <v>165</v>
      </c>
      <c r="L114" s="29" t="s">
        <v>168</v>
      </c>
      <c r="M114" s="30">
        <v>4</v>
      </c>
      <c r="N114" s="31" t="s">
        <v>167</v>
      </c>
      <c r="O114" s="33"/>
      <c r="P114" s="28"/>
    </row>
    <row r="115" spans="3:16" x14ac:dyDescent="0.15">
      <c r="E115" s="1">
        <v>96</v>
      </c>
      <c r="F115" s="1">
        <v>203</v>
      </c>
      <c r="G115" s="1">
        <v>5</v>
      </c>
      <c r="K115" s="29" t="s">
        <v>169</v>
      </c>
      <c r="L115" s="29" t="s">
        <v>38</v>
      </c>
      <c r="M115" s="30">
        <v>1</v>
      </c>
      <c r="N115" s="31" t="s">
        <v>40</v>
      </c>
      <c r="O115" s="32">
        <f>+O116</f>
        <v>0</v>
      </c>
      <c r="P115" s="28"/>
    </row>
    <row r="116" spans="3:16" x14ac:dyDescent="0.15">
      <c r="E116" s="1">
        <v>97</v>
      </c>
      <c r="F116" s="1">
        <v>204</v>
      </c>
      <c r="G116" s="1">
        <v>6</v>
      </c>
      <c r="K116" s="29" t="s">
        <v>170</v>
      </c>
      <c r="L116" s="29" t="s">
        <v>38</v>
      </c>
      <c r="M116" s="30">
        <v>1</v>
      </c>
      <c r="N116" s="31" t="s">
        <v>40</v>
      </c>
      <c r="O116" s="33"/>
      <c r="P116" s="28"/>
    </row>
    <row r="117" spans="3:16" x14ac:dyDescent="0.15">
      <c r="E117" s="1">
        <v>98</v>
      </c>
      <c r="F117" s="1">
        <v>23</v>
      </c>
      <c r="G117" s="1">
        <v>4</v>
      </c>
      <c r="K117" s="29" t="s">
        <v>171</v>
      </c>
      <c r="L117" s="29" t="s">
        <v>38</v>
      </c>
      <c r="M117" s="30">
        <v>1</v>
      </c>
      <c r="N117" s="31" t="s">
        <v>40</v>
      </c>
      <c r="O117" s="32">
        <f>+O118</f>
        <v>0</v>
      </c>
      <c r="P117" s="28"/>
    </row>
    <row r="118" spans="3:16" x14ac:dyDescent="0.15">
      <c r="E118" s="1">
        <v>99</v>
      </c>
      <c r="F118" s="1">
        <v>220</v>
      </c>
      <c r="G118" s="1">
        <v>5</v>
      </c>
      <c r="K118" s="29" t="s">
        <v>172</v>
      </c>
      <c r="L118" s="29" t="s">
        <v>38</v>
      </c>
      <c r="M118" s="30">
        <v>1</v>
      </c>
      <c r="N118" s="31" t="s">
        <v>40</v>
      </c>
      <c r="O118" s="33"/>
      <c r="P118" s="28"/>
    </row>
    <row r="119" spans="3:16" x14ac:dyDescent="0.15">
      <c r="E119" s="1">
        <v>100</v>
      </c>
      <c r="F119" s="1">
        <v>25</v>
      </c>
      <c r="G119" s="1">
        <v>2</v>
      </c>
      <c r="K119" s="29" t="s">
        <v>173</v>
      </c>
      <c r="L119" s="29" t="s">
        <v>38</v>
      </c>
      <c r="M119" s="30">
        <v>1</v>
      </c>
      <c r="N119" s="31" t="s">
        <v>40</v>
      </c>
      <c r="O119" s="33"/>
      <c r="P119" s="28"/>
    </row>
    <row r="120" spans="3:16" x14ac:dyDescent="0.15">
      <c r="E120" s="1">
        <v>101</v>
      </c>
      <c r="F120" s="1">
        <v>26</v>
      </c>
      <c r="G120" s="1">
        <v>2</v>
      </c>
      <c r="K120" s="29" t="s">
        <v>174</v>
      </c>
      <c r="L120" s="29" t="s">
        <v>38</v>
      </c>
      <c r="M120" s="30">
        <v>1</v>
      </c>
      <c r="N120" s="31" t="s">
        <v>40</v>
      </c>
      <c r="O120" s="32">
        <f>+O121</f>
        <v>0</v>
      </c>
      <c r="P120" s="28"/>
    </row>
    <row r="121" spans="3:16" x14ac:dyDescent="0.15">
      <c r="E121" s="1">
        <v>102</v>
      </c>
      <c r="G121" s="1">
        <v>9</v>
      </c>
      <c r="K121" s="29" t="s">
        <v>175</v>
      </c>
      <c r="L121" s="29" t="s">
        <v>38</v>
      </c>
      <c r="M121" s="30">
        <v>1</v>
      </c>
      <c r="N121" s="31" t="s">
        <v>40</v>
      </c>
      <c r="O121" s="32">
        <f>+O122</f>
        <v>0</v>
      </c>
      <c r="P121" s="28"/>
    </row>
    <row r="122" spans="3:16" x14ac:dyDescent="0.15">
      <c r="E122" s="1">
        <v>103</v>
      </c>
      <c r="G122" s="1">
        <v>10</v>
      </c>
      <c r="K122" s="29" t="s">
        <v>176</v>
      </c>
      <c r="L122" s="29" t="s">
        <v>38</v>
      </c>
      <c r="M122" s="30">
        <v>1</v>
      </c>
      <c r="N122" s="31" t="s">
        <v>40</v>
      </c>
      <c r="O122" s="32">
        <f>+O123</f>
        <v>0</v>
      </c>
      <c r="P122" s="28"/>
    </row>
    <row r="123" spans="3:16" x14ac:dyDescent="0.15">
      <c r="E123" s="1">
        <v>104</v>
      </c>
      <c r="G123" s="1">
        <v>11</v>
      </c>
      <c r="K123" s="29" t="s">
        <v>177</v>
      </c>
      <c r="L123" s="29" t="s">
        <v>178</v>
      </c>
      <c r="M123" s="30">
        <v>1</v>
      </c>
      <c r="N123" s="31" t="s">
        <v>179</v>
      </c>
      <c r="O123" s="33"/>
      <c r="P123" s="28"/>
    </row>
    <row r="124" spans="3:16" x14ac:dyDescent="0.15">
      <c r="E124" s="1">
        <v>1</v>
      </c>
      <c r="F124" s="1">
        <v>4</v>
      </c>
      <c r="G124" s="1">
        <v>1</v>
      </c>
      <c r="K124" s="34" t="s">
        <v>180</v>
      </c>
      <c r="L124" s="34" t="s">
        <v>38</v>
      </c>
      <c r="M124" s="35"/>
      <c r="N124" s="36" t="s">
        <v>38</v>
      </c>
      <c r="O124" s="37">
        <f>+O21+O119+O120</f>
        <v>0</v>
      </c>
      <c r="P124" s="28"/>
    </row>
    <row r="125" spans="3:16" x14ac:dyDescent="0.15">
      <c r="L125" s="38"/>
      <c r="M125" s="39"/>
      <c r="N125" s="40"/>
      <c r="O125" s="41"/>
      <c r="P125" s="28"/>
    </row>
    <row r="126" spans="3:16" ht="14.25" thickTop="1" x14ac:dyDescent="0.15">
      <c r="C126" s="10"/>
      <c r="K126" s="42" t="s">
        <v>181</v>
      </c>
      <c r="O126" s="43">
        <f>+O124</f>
        <v>0</v>
      </c>
    </row>
    <row r="127" spans="3:16" x14ac:dyDescent="0.15">
      <c r="C127" s="10"/>
      <c r="K127" s="44" t="s">
        <v>182</v>
      </c>
      <c r="O127" s="45">
        <f>ROUNDDOWN(工事価格*0.1,0)</f>
        <v>0</v>
      </c>
    </row>
    <row r="128" spans="3:16" ht="14.25" thickBot="1" x14ac:dyDescent="0.2">
      <c r="C128" s="10"/>
      <c r="K128" s="46" t="s">
        <v>183</v>
      </c>
      <c r="O128" s="47">
        <f>工事価格+消費税</f>
        <v>0</v>
      </c>
    </row>
    <row r="129" ht="14.25" thickTop="1" x14ac:dyDescent="0.15"/>
  </sheetData>
  <sheetProtection algorithmName="SHA-512" hashValue="3yPtWQ7mxWUSPZLso8SBLOX0uptEacG/5J8+imtdVScpFOQVLq3uwP/EHGv6cs4gH6NiTjKQ/kYAYynfrAZqnw==" saltValue="RibDx1MJRrOr1rMfOW0/0urrOPjdLUgcci2w6UR2C071+1hOFtALkcpRAllW+czQz6hY47Qrnk5P49hxZh7ADA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125:O128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124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2025-06-16T04:48:47Z</dcterms:modified>
</cp:coreProperties>
</file>