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50_shinko\02_入札係\02_総合評価資料（一般競争入札　農村整備課事業個別）\Ｒ　７年度工事\07 水系\03_筑後川水系（高田）地区　用水ポンプ補修工事\02_公告資料\"/>
    </mc:Choice>
  </mc:AlternateContent>
  <bookViews>
    <workbookView xWindow="915" yWindow="-15" windowWidth="18885" windowHeight="6030" tabRatio="818"/>
  </bookViews>
  <sheets>
    <sheet name="合計" sheetId="43" r:id="rId1"/>
    <sheet name="内訳書（高田南部開P5）" sheetId="41" r:id="rId2"/>
    <sheet name="内訳書（高田南部開P15）" sheetId="42" r:id="rId3"/>
  </sheets>
  <definedNames>
    <definedName name="_xlnm.Print_Area" localSheetId="0">合計!$A$1:$H$91</definedName>
    <definedName name="_xlnm.Print_Area" localSheetId="2">'内訳書（高田南部開P15）'!$J$1:$O$82</definedName>
    <definedName name="_xlnm.Print_Area" localSheetId="1">'内訳書（高田南部開P5）'!$J$1:$O$91</definedName>
    <definedName name="_xlnm.Print_Titles" localSheetId="0">#REF!</definedName>
    <definedName name="_xlnm.Print_Titles" localSheetId="2">'内訳書（高田南部開P15）'!$19:$19</definedName>
    <definedName name="_xlnm.Print_Titles" localSheetId="1">'内訳書（高田南部開P5）'!$19:$19</definedName>
    <definedName name="_xlnm.Print_Titles">#REF!</definedName>
    <definedName name="業者コード" localSheetId="2">'内訳書（高田南部開P15）'!$M$4</definedName>
    <definedName name="業者コード" localSheetId="1">'内訳書（高田南部開P5）'!$M$4</definedName>
    <definedName name="業者名" localSheetId="2">'内訳書（高田南部開P15）'!$M$5</definedName>
    <definedName name="業者名" localSheetId="1">'内訳書（高田南部開P5）'!$M$5</definedName>
    <definedName name="工事価格" localSheetId="2">'内訳書（高田南部開P15）'!$O$80</definedName>
    <definedName name="工事価格" localSheetId="1">'内訳書（高田南部開P5）'!$O$89</definedName>
    <definedName name="工事番号" localSheetId="0">#REF!</definedName>
    <definedName name="工事番号" localSheetId="2">'内訳書（高田南部開P15）'!$K$8</definedName>
    <definedName name="工事番号" localSheetId="1">'内訳書（高田南部開P5）'!$K$8</definedName>
    <definedName name="工事番号">#REF!</definedName>
    <definedName name="工事費計" localSheetId="2">'内訳書（高田南部開P15）'!$O$82</definedName>
    <definedName name="工事費計" localSheetId="1">'内訳書（高田南部開P5）'!$O$91</definedName>
    <definedName name="工事名" localSheetId="2">'内訳書（高田南部開P15）'!$K$9</definedName>
    <definedName name="工事名" localSheetId="1">'内訳書（高田南部開P5）'!$K$9</definedName>
    <definedName name="項目001" localSheetId="0">#REF!</definedName>
    <definedName name="項目001" localSheetId="2">'内訳書（高田南部開P15）'!$K$4</definedName>
    <definedName name="項目001" localSheetId="1">'内訳書（高田南部開P5）'!$K$4</definedName>
    <definedName name="項目001">#REF!</definedName>
    <definedName name="項目002" localSheetId="0">#REF!</definedName>
    <definedName name="項目002" localSheetId="2">'内訳書（高田南部開P15）'!$K$5</definedName>
    <definedName name="項目002" localSheetId="1">'内訳書（高田南部開P5）'!$K$5</definedName>
    <definedName name="項目002">#REF!</definedName>
    <definedName name="項目003" localSheetId="0">#REF!</definedName>
    <definedName name="項目003" localSheetId="2">'内訳書（高田南部開P15）'!$K$6</definedName>
    <definedName name="項目003" localSheetId="1">'内訳書（高田南部開P5）'!$K$6</definedName>
    <definedName name="項目003">#REF!</definedName>
    <definedName name="項目004" localSheetId="2">'内訳書（高田南部開P15）'!$K$7</definedName>
    <definedName name="項目004" localSheetId="1">'内訳書（高田南部開P5）'!$K$7</definedName>
    <definedName name="消費税" localSheetId="2">'内訳書（高田南部開P15）'!$O$81</definedName>
    <definedName name="消費税" localSheetId="1">'内訳書（高田南部開P5）'!$O$90</definedName>
    <definedName name="内訳書工事価格総計" localSheetId="0">#REF!</definedName>
    <definedName name="内訳書工事価格総計">#REF!</definedName>
    <definedName name="保証費_設定" localSheetId="0">合計!#REF!</definedName>
    <definedName name="保証費_前回" localSheetId="0">合計!#REF!</definedName>
    <definedName name="保証費_率" localSheetId="0">合計!#REF!</definedName>
  </definedNames>
  <calcPr calcId="152511"/>
</workbook>
</file>

<file path=xl/calcChain.xml><?xml version="1.0" encoding="utf-8"?>
<calcChain xmlns="http://schemas.openxmlformats.org/spreadsheetml/2006/main">
  <c r="G35" i="43" l="1"/>
  <c r="G33" i="43"/>
  <c r="G29" i="43"/>
  <c r="G27" i="43"/>
  <c r="G19" i="43"/>
  <c r="G15" i="43"/>
  <c r="G13" i="43"/>
  <c r="G9" i="43"/>
  <c r="G7" i="43" s="1"/>
  <c r="O75" i="42"/>
  <c r="O74" i="42"/>
  <c r="O73" i="42"/>
  <c r="O72" i="42"/>
  <c r="O66" i="42"/>
  <c r="O65" i="42"/>
  <c r="O63" i="42"/>
  <c r="O62" i="42"/>
  <c r="O61" i="42" s="1"/>
  <c r="O57" i="42"/>
  <c r="O55" i="42"/>
  <c r="O50" i="42"/>
  <c r="O45" i="42" s="1"/>
  <c r="O44" i="42" s="1"/>
  <c r="O46" i="42"/>
  <c r="O42" i="42"/>
  <c r="O39" i="42" s="1"/>
  <c r="O38" i="42" s="1"/>
  <c r="O40" i="42"/>
  <c r="O30" i="42"/>
  <c r="O29" i="42"/>
  <c r="O28" i="42"/>
  <c r="O26" i="42"/>
  <c r="O25" i="42"/>
  <c r="O24" i="42"/>
  <c r="O23" i="42"/>
  <c r="O22" i="42" s="1"/>
  <c r="O37" i="42" l="1"/>
  <c r="O36" i="42" s="1"/>
  <c r="O21" i="42" s="1"/>
  <c r="O78" i="42" s="1"/>
  <c r="O80" i="42" s="1"/>
  <c r="O81" i="42" l="1"/>
  <c r="O82" i="42" s="1"/>
  <c r="O26" i="41"/>
  <c r="O25" i="41" s="1"/>
  <c r="O24" i="41" s="1"/>
  <c r="O30" i="41"/>
  <c r="O29" i="41" s="1"/>
  <c r="O28" i="41" s="1"/>
  <c r="O41" i="41"/>
  <c r="O40" i="41" s="1"/>
  <c r="O39" i="41" s="1"/>
  <c r="O38" i="41" s="1"/>
  <c r="O37" i="41" s="1"/>
  <c r="O47" i="41"/>
  <c r="O46" i="41" s="1"/>
  <c r="O45" i="41" s="1"/>
  <c r="O51" i="41"/>
  <c r="O57" i="41"/>
  <c r="O59" i="41"/>
  <c r="O64" i="41"/>
  <c r="O63" i="41" s="1"/>
  <c r="O65" i="41"/>
  <c r="O69" i="41"/>
  <c r="O68" i="41" s="1"/>
  <c r="O67" i="41" s="1"/>
  <c r="O74" i="41"/>
  <c r="O73" i="41" s="1"/>
  <c r="O83" i="41"/>
  <c r="O82" i="41" s="1"/>
  <c r="O81" i="41" s="1"/>
  <c r="O80" i="41" s="1"/>
  <c r="O23" i="41" l="1"/>
  <c r="O22" i="41" s="1"/>
  <c r="O21" i="41" s="1"/>
  <c r="O87" i="41" s="1"/>
  <c r="O89" i="41" s="1"/>
  <c r="O90" i="41" l="1"/>
  <c r="O91" i="41" s="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comments2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<sst xmlns="http://schemas.openxmlformats.org/spreadsheetml/2006/main" count="510" uniqueCount="181">
  <si>
    <t>#&amp;$SKHDIN_HINAGATA3#&amp;$</t>
  </si>
  <si>
    <t>07-7542050010705</t>
  </si>
  <si>
    <t>用水ポンプ補修工事（高田南部開P5）</t>
  </si>
  <si>
    <t>工事費内訳書</t>
  </si>
  <si>
    <t>20250523094417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</si>
  <si>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</si>
  <si>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</si>
  <si>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</si>
  <si>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</si>
  <si>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</si>
  <si>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</si>
  <si>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</si>
  <si>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</si>
  <si>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</si>
  <si>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>業    者    名　　　　</t>
  </si>
  <si>
    <t>L_規格</t>
  </si>
  <si>
    <t>入力(積上無し）背景色</t>
  </si>
  <si>
    <t>事業名</t>
  </si>
  <si>
    <t>農業水利施設保全対策事業</t>
  </si>
  <si>
    <t>M_数量</t>
  </si>
  <si>
    <t>積上げ無し文字色</t>
  </si>
  <si>
    <t>年度,1,20,1</t>
  </si>
  <si>
    <t>地区名</t>
  </si>
  <si>
    <t>筑後川水系（高田）地区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</si>
  <si>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</si>
  <si>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</si>
  <si>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</si>
  <si>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</si>
  <si>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</si>
  <si>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</si>
  <si>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</si>
  <si>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</si>
  <si>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</si>
  <si>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</si>
  <si>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</si>
  <si>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</si>
  <si>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</si>
  <si>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</si>
  <si>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</si>
  <si>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</si>
  <si>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</si>
  <si>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製作工事原価</t>
  </si>
  <si>
    <t xml:space="preserve">    直接製作費</t>
  </si>
  <si>
    <t xml:space="preserve">     部品費</t>
  </si>
  <si>
    <t xml:space="preserve">      部品費</t>
  </si>
  <si>
    <t xml:space="preserve">       ポンプ部品費</t>
  </si>
  <si>
    <t xml:space="preserve">        満水検知器</t>
  </si>
  <si>
    <t>個</t>
  </si>
  <si>
    <t xml:space="preserve">     ポンプ補修工事</t>
  </si>
  <si>
    <t xml:space="preserve">      機器単体費</t>
  </si>
  <si>
    <t xml:space="preserve">       ポンプ機器</t>
  </si>
  <si>
    <t xml:space="preserve">        片吸込渦巻</t>
  </si>
  <si>
    <t>φ200×200</t>
  </si>
  <si>
    <t>台</t>
  </si>
  <si>
    <t xml:space="preserve">        電動機</t>
  </si>
  <si>
    <t>18.5kw,三相誘導電動機</t>
  </si>
  <si>
    <t xml:space="preserve">        手動仕切弁</t>
  </si>
  <si>
    <t>φ200</t>
  </si>
  <si>
    <t xml:space="preserve">        逆止弁</t>
  </si>
  <si>
    <t>φ200、無送水検知器含</t>
  </si>
  <si>
    <t xml:space="preserve">        真空ポンプ</t>
  </si>
  <si>
    <t>水封式、補水槽付</t>
  </si>
  <si>
    <t xml:space="preserve">        機側操作盤</t>
  </si>
  <si>
    <t>屋内自立型,前面開閉式</t>
  </si>
  <si>
    <t>面</t>
  </si>
  <si>
    <t xml:space="preserve">   据付工事原価</t>
  </si>
  <si>
    <t xml:space="preserve">    直接工事費</t>
  </si>
  <si>
    <t xml:space="preserve">     輸送費</t>
  </si>
  <si>
    <t xml:space="preserve">      輸送費</t>
  </si>
  <si>
    <t xml:space="preserve">       輸送費</t>
  </si>
  <si>
    <t xml:space="preserve">        輸送費（用水ポンプ設備）</t>
  </si>
  <si>
    <t>工場→現地</t>
  </si>
  <si>
    <t xml:space="preserve">        輸送費（既設用水ポンプ）</t>
  </si>
  <si>
    <t>現地→処分地,</t>
  </si>
  <si>
    <t xml:space="preserve">        輸送費</t>
  </si>
  <si>
    <t>現場→スクラップ場</t>
  </si>
  <si>
    <t xml:space="preserve">     用水ポンプ設備撤去･据付工</t>
  </si>
  <si>
    <t xml:space="preserve">      用水ポンプ設備撤去･据付工</t>
  </si>
  <si>
    <t xml:space="preserve">       用水ポンプ設備撤去工</t>
  </si>
  <si>
    <t xml:space="preserve">        ポンプ設備撤去工（据付工）</t>
  </si>
  <si>
    <t>,用排水ポンプ設備,据　付　工</t>
  </si>
  <si>
    <t>人</t>
  </si>
  <si>
    <t xml:space="preserve">        ポンプ設備撤去工（普通作業員）</t>
  </si>
  <si>
    <t>,用排水ポンプ設備,普通作業員</t>
  </si>
  <si>
    <t xml:space="preserve">        ポンプ設備撤去工（電工）</t>
  </si>
  <si>
    <t>,用排水ポンプ設備,電　　　工</t>
  </si>
  <si>
    <t xml:space="preserve">       用水ポンプ設備据付工</t>
  </si>
  <si>
    <t xml:space="preserve">        ポンプ設備据付工（据付工）</t>
  </si>
  <si>
    <t xml:space="preserve">        ポンプ設備据付工（普通作業員）</t>
  </si>
  <si>
    <t xml:space="preserve">        ポンプ設備据付工（電工）</t>
  </si>
  <si>
    <t xml:space="preserve">        据付材料費</t>
  </si>
  <si>
    <t>用排水ポンプ設備,,電動機駆動,横軸(渦巻),低圧受電,ｽﾃﾝﾚｽ管,0kW,</t>
  </si>
  <si>
    <t xml:space="preserve">        補助材料費(据付)</t>
  </si>
  <si>
    <t>用排水ポンプ設備,,2％</t>
  </si>
  <si>
    <t xml:space="preserve">       現場塗装費</t>
  </si>
  <si>
    <t xml:space="preserve">        橋りょう塗装工</t>
  </si>
  <si>
    <t xml:space="preserve">       据付機械経費</t>
  </si>
  <si>
    <t xml:space="preserve">        ﾄﾗｯｸｸﾚｰﾝ[油圧伸縮ｼﾞﾌﾞ型]</t>
  </si>
  <si>
    <t>ﾄﾗｯｸｸﾚｰﾝ(油圧伸縮ｼﾞﾌﾞ型),4.9ton吊り,あり</t>
  </si>
  <si>
    <t>日</t>
  </si>
  <si>
    <t xml:space="preserve">        電気溶接機[ﾃﾞｨｰｾﾞﾙｴﾝｼﾞﾝ駆動･直流ｱｰｸ式・排対2次]</t>
  </si>
  <si>
    <t>,最大溶接電流200A,交替制補正対象外,運転１日当たり算出</t>
  </si>
  <si>
    <t xml:space="preserve">        雑器具損料</t>
  </si>
  <si>
    <t xml:space="preserve">     試運転調整工</t>
  </si>
  <si>
    <t xml:space="preserve">      試運転調整工</t>
  </si>
  <si>
    <t xml:space="preserve">       試運転調整工</t>
  </si>
  <si>
    <t xml:space="preserve">        総合試運転調整労務</t>
  </si>
  <si>
    <t>,2.0超～3.5以下m3/min,２台,横軸渦巻・立軸渦巻・水中,1.6,台数制御,0.00</t>
  </si>
  <si>
    <t xml:space="preserve">     処分費</t>
  </si>
  <si>
    <t xml:space="preserve">      処分費</t>
  </si>
  <si>
    <t xml:space="preserve">       処分費</t>
  </si>
  <si>
    <t xml:space="preserve">        主ポンプ部品投棄料</t>
  </si>
  <si>
    <t xml:space="preserve">        電動機投棄料</t>
  </si>
  <si>
    <t xml:space="preserve">        電気設備部品投棄料</t>
  </si>
  <si>
    <t xml:space="preserve">    間接工事費</t>
  </si>
  <si>
    <t xml:space="preserve">     共通仮設費</t>
  </si>
  <si>
    <t xml:space="preserve">      運搬費～営繕費等</t>
  </si>
  <si>
    <t xml:space="preserve">     現場管理費</t>
  </si>
  <si>
    <t xml:space="preserve">     据付間接費</t>
  </si>
  <si>
    <t xml:space="preserve">   設計技術費</t>
  </si>
  <si>
    <t xml:space="preserve">  一般管理費等</t>
  </si>
  <si>
    <t xml:space="preserve">  一括計上価格</t>
  </si>
  <si>
    <t xml:space="preserve">   </t>
  </si>
  <si>
    <t xml:space="preserve">    </t>
  </si>
  <si>
    <t xml:space="preserve">     スクラップ</t>
  </si>
  <si>
    <t>主ポンプ</t>
  </si>
  <si>
    <t xml:space="preserve">      スクラップ（ヘビーH2）</t>
  </si>
  <si>
    <t>有価物,ヘビーH2</t>
  </si>
  <si>
    <t>kg</t>
  </si>
  <si>
    <t>有価物,ヘビーH2（ポンプ操作盤）</t>
  </si>
  <si>
    <t>有価物,ヘビーH2（その他）</t>
  </si>
  <si>
    <t xml:space="preserve"> 工事価格</t>
  </si>
  <si>
    <t>工事価格（合計）</t>
  </si>
  <si>
    <t>消費税額及び地方消費税額（合計）</t>
  </si>
  <si>
    <t>工事費計（合計）</t>
  </si>
  <si>
    <t>用水ポンプ補修工事（高田南部開P15）</t>
  </si>
  <si>
    <t>20250523094622</t>
  </si>
  <si>
    <t xml:space="preserve">        連成計</t>
  </si>
  <si>
    <t xml:space="preserve">        立型斜流渦巻ポンプ</t>
  </si>
  <si>
    <t>φ150×150</t>
  </si>
  <si>
    <t>7.5kw,三相誘導電動機</t>
  </si>
  <si>
    <t>φ150</t>
  </si>
  <si>
    <t xml:space="preserve">        空気弁</t>
  </si>
  <si>
    <t>,1.25超～2.0以下m3/min,１台,横軸渦巻・立軸渦巻・水中,1,台数制御,0.00</t>
  </si>
  <si>
    <t xml:space="preserve">   スクラップ</t>
  </si>
  <si>
    <t xml:space="preserve">    スクラップ</t>
  </si>
  <si>
    <t>項目名</t>
  </si>
  <si>
    <t>数量</t>
  </si>
  <si>
    <t>単位</t>
  </si>
  <si>
    <t>金額</t>
  </si>
  <si>
    <t>備考</t>
  </si>
  <si>
    <t>工事価格</t>
  </si>
  <si>
    <t>・工事原価</t>
  </si>
  <si>
    <t>・・製作工事原価</t>
  </si>
  <si>
    <t>純製作費</t>
  </si>
  <si>
    <t>・・・直接製作費</t>
  </si>
  <si>
    <t xml:space="preserve">1.000 </t>
  </si>
  <si>
    <t>・・・間接製作費</t>
  </si>
  <si>
    <t>・・・・間接労務費</t>
  </si>
  <si>
    <t>・・・・工場管理費</t>
  </si>
  <si>
    <t>・・据付工事原価</t>
  </si>
  <si>
    <t>純工事費</t>
  </si>
  <si>
    <t>・・・直接工事費</t>
  </si>
  <si>
    <t>・・・間接工事費</t>
  </si>
  <si>
    <t>・・・・共通仮設費</t>
  </si>
  <si>
    <t>・・・・・運搬費～営繕費等</t>
  </si>
  <si>
    <t>・・・・現場管理費</t>
  </si>
  <si>
    <t>・・・・据付間接費</t>
  </si>
  <si>
    <t>・・設計技術費</t>
  </si>
  <si>
    <t>・一般管理費等</t>
  </si>
  <si>
    <t>・一括計上価格</t>
  </si>
  <si>
    <t>機器単体費</t>
  </si>
  <si>
    <t>処分費等（直接工事費の内数）</t>
  </si>
  <si>
    <t>処分費(準備費の内数)</t>
  </si>
  <si>
    <t>処分費(事業損失防止施設費内数)</t>
  </si>
  <si>
    <t>処分費等(率対象外)</t>
  </si>
  <si>
    <t>共通仮設費算定控除額</t>
  </si>
  <si>
    <t>法定福利費概算額(工事価格の内数)</t>
  </si>
  <si>
    <t>計算用費目（総括表非印字）</t>
  </si>
  <si>
    <t>用水ポンプ補修工事</t>
    <rPh sb="0" eb="2">
      <t>ヨウスイ</t>
    </rPh>
    <rPh sb="5" eb="9">
      <t>ホシュウコウジ</t>
    </rPh>
    <phoneticPr fontId="8"/>
  </si>
  <si>
    <t>【特記仕様書1-36.施工箇所が点在する工事の適用について】を参照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</si>
</sst>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2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0"/>
      <name val="ＭＳ Ｐゴシック"/>
      <family val="3"/>
      <charset val="128"/>
    </font>
    <font>
      <sz val="9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>
      <alignment vertical="center"/>
    </xf>
    <xf numFmtId="0" fontId="9" fillId="0" borderId="0"/>
  </cellStyleXfs>
  <cellXfs count="118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76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7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76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7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76" fontId="1" fillId="0" borderId="6" xfId="0" applyNumberFormat="1" applyFont="1" applyFill="1" applyBorder="1" applyAlignment="1" applyProtection="1"/>
    <xf numFmtId="176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7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76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78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76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76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76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76" fontId="1" fillId="7" borderId="10" xfId="0" applyNumberFormat="1" applyFont="1" applyFill="1" applyBorder="1" applyAlignment="1" applyProtection="1"/>
    <xf numFmtId="0" fontId="10" fillId="0" borderId="0" xfId="3" applyFont="1" applyAlignment="1"/>
    <xf numFmtId="0" fontId="9" fillId="0" borderId="0" xfId="3" applyAlignment="1" applyProtection="1">
      <protection locked="0"/>
    </xf>
    <xf numFmtId="0" fontId="9" fillId="0" borderId="0" xfId="3" applyAlignment="1"/>
    <xf numFmtId="0" fontId="11" fillId="0" borderId="11" xfId="3" applyFont="1" applyBorder="1" applyAlignment="1" applyProtection="1">
      <alignment horizontal="center"/>
      <protection locked="0"/>
    </xf>
    <xf numFmtId="0" fontId="11" fillId="0" borderId="15" xfId="3" applyFont="1" applyBorder="1" applyAlignment="1" applyProtection="1">
      <alignment horizontal="center"/>
      <protection locked="0"/>
    </xf>
    <xf numFmtId="0" fontId="11" fillId="0" borderId="19" xfId="3" applyFont="1" applyBorder="1" applyAlignment="1" applyProtection="1">
      <protection locked="0"/>
    </xf>
    <xf numFmtId="0" fontId="9" fillId="0" borderId="22" xfId="3" applyBorder="1" applyAlignment="1" applyProtection="1">
      <alignment horizontal="center"/>
      <protection locked="0"/>
    </xf>
    <xf numFmtId="0" fontId="11" fillId="0" borderId="22" xfId="3" applyFont="1" applyBorder="1" applyAlignment="1" applyProtection="1">
      <alignment horizontal="center"/>
      <protection locked="0"/>
    </xf>
    <xf numFmtId="0" fontId="11" fillId="0" borderId="23" xfId="3" applyFont="1" applyBorder="1" applyAlignment="1" applyProtection="1">
      <alignment horizontal="center"/>
      <protection locked="0"/>
    </xf>
    <xf numFmtId="0" fontId="11" fillId="0" borderId="24" xfId="3" applyFont="1" applyBorder="1" applyAlignment="1" applyProtection="1">
      <protection locked="0"/>
    </xf>
    <xf numFmtId="0" fontId="11" fillId="0" borderId="25" xfId="3" applyFont="1" applyBorder="1" applyAlignment="1" applyProtection="1">
      <protection locked="0"/>
    </xf>
    <xf numFmtId="0" fontId="11" fillId="0" borderId="26" xfId="3" applyFont="1" applyBorder="1" applyAlignment="1" applyProtection="1">
      <alignment horizontal="right"/>
      <protection locked="0"/>
    </xf>
    <xf numFmtId="178" fontId="11" fillId="0" borderId="26" xfId="3" applyNumberFormat="1" applyFont="1" applyBorder="1" applyAlignment="1" applyProtection="1">
      <alignment horizontal="right"/>
      <protection locked="0"/>
    </xf>
    <xf numFmtId="0" fontId="11" fillId="0" borderId="26" xfId="3" applyFont="1" applyBorder="1" applyAlignment="1" applyProtection="1">
      <alignment horizontal="center"/>
      <protection locked="0"/>
    </xf>
    <xf numFmtId="0" fontId="11" fillId="0" borderId="27" xfId="3" applyFont="1" applyBorder="1" applyAlignment="1" applyProtection="1">
      <protection locked="0"/>
    </xf>
    <xf numFmtId="0" fontId="11" fillId="0" borderId="28" xfId="3" applyFont="1" applyBorder="1" applyAlignment="1" applyProtection="1">
      <protection locked="0"/>
    </xf>
    <xf numFmtId="0" fontId="11" fillId="0" borderId="29" xfId="3" applyFont="1" applyBorder="1" applyAlignment="1" applyProtection="1">
      <protection locked="0"/>
    </xf>
    <xf numFmtId="0" fontId="11" fillId="0" borderId="30" xfId="3" applyFont="1" applyBorder="1" applyAlignment="1" applyProtection="1">
      <alignment horizontal="right"/>
      <protection locked="0"/>
    </xf>
    <xf numFmtId="178" fontId="11" fillId="0" borderId="30" xfId="3" applyNumberFormat="1" applyFont="1" applyBorder="1" applyAlignment="1" applyProtection="1">
      <alignment horizontal="right"/>
      <protection locked="0"/>
    </xf>
    <xf numFmtId="0" fontId="11" fillId="0" borderId="30" xfId="3" applyFont="1" applyBorder="1" applyAlignment="1" applyProtection="1">
      <alignment horizontal="center"/>
      <protection locked="0"/>
    </xf>
    <xf numFmtId="176" fontId="11" fillId="0" borderId="30" xfId="3" applyNumberFormat="1" applyFont="1" applyBorder="1" applyAlignment="1" applyProtection="1">
      <alignment horizontal="right"/>
      <protection locked="0"/>
    </xf>
    <xf numFmtId="0" fontId="11" fillId="0" borderId="31" xfId="3" applyFont="1" applyBorder="1" applyAlignment="1" applyProtection="1">
      <protection locked="0"/>
    </xf>
    <xf numFmtId="0" fontId="11" fillId="0" borderId="32" xfId="3" applyFont="1" applyBorder="1" applyAlignment="1" applyProtection="1">
      <protection locked="0"/>
    </xf>
    <xf numFmtId="0" fontId="11" fillId="0" borderId="33" xfId="3" applyFont="1" applyBorder="1" applyAlignment="1" applyProtection="1">
      <protection locked="0"/>
    </xf>
    <xf numFmtId="0" fontId="11" fillId="0" borderId="34" xfId="3" applyFont="1" applyBorder="1" applyAlignment="1" applyProtection="1">
      <alignment horizontal="right"/>
      <protection locked="0"/>
    </xf>
    <xf numFmtId="178" fontId="11" fillId="0" borderId="34" xfId="3" applyNumberFormat="1" applyFont="1" applyBorder="1" applyAlignment="1" applyProtection="1">
      <alignment horizontal="right"/>
      <protection locked="0"/>
    </xf>
    <xf numFmtId="0" fontId="11" fillId="0" borderId="34" xfId="3" applyFont="1" applyBorder="1" applyAlignment="1" applyProtection="1">
      <alignment horizontal="center"/>
      <protection locked="0"/>
    </xf>
    <xf numFmtId="176" fontId="11" fillId="0" borderId="34" xfId="3" applyNumberFormat="1" applyFont="1" applyBorder="1" applyAlignment="1" applyProtection="1">
      <alignment horizontal="right"/>
      <protection locked="0"/>
    </xf>
    <xf numFmtId="0" fontId="11" fillId="0" borderId="35" xfId="3" applyFont="1" applyBorder="1" applyAlignment="1" applyProtection="1">
      <protection locked="0"/>
    </xf>
    <xf numFmtId="0" fontId="11" fillId="0" borderId="36" xfId="3" applyFont="1" applyBorder="1" applyAlignment="1" applyProtection="1">
      <protection locked="0"/>
    </xf>
    <xf numFmtId="0" fontId="11" fillId="0" borderId="0" xfId="3" applyFont="1" applyAlignment="1" applyProtection="1">
      <protection locked="0"/>
    </xf>
    <xf numFmtId="0" fontId="11" fillId="0" borderId="37" xfId="3" applyFont="1" applyBorder="1" applyAlignment="1" applyProtection="1">
      <alignment horizontal="right"/>
      <protection locked="0"/>
    </xf>
    <xf numFmtId="178" fontId="11" fillId="0" borderId="37" xfId="3" applyNumberFormat="1" applyFont="1" applyBorder="1" applyAlignment="1" applyProtection="1">
      <alignment horizontal="right"/>
      <protection locked="0"/>
    </xf>
    <xf numFmtId="0" fontId="11" fillId="0" borderId="37" xfId="3" applyFont="1" applyBorder="1" applyAlignment="1" applyProtection="1">
      <alignment horizontal="center"/>
      <protection locked="0"/>
    </xf>
    <xf numFmtId="176" fontId="11" fillId="0" borderId="37" xfId="3" applyNumberFormat="1" applyFont="1" applyBorder="1" applyAlignment="1" applyProtection="1">
      <alignment horizontal="right"/>
      <protection locked="0"/>
    </xf>
    <xf numFmtId="0" fontId="11" fillId="0" borderId="38" xfId="3" applyFont="1" applyBorder="1" applyAlignment="1" applyProtection="1">
      <protection locked="0"/>
    </xf>
    <xf numFmtId="178" fontId="11" fillId="0" borderId="30" xfId="3" quotePrefix="1" applyNumberFormat="1" applyFont="1" applyBorder="1" applyAlignment="1" applyProtection="1">
      <alignment horizontal="right"/>
      <protection locked="0"/>
    </xf>
    <xf numFmtId="176" fontId="11" fillId="8" borderId="30" xfId="3" applyNumberFormat="1" applyFont="1" applyFill="1" applyBorder="1" applyAlignment="1" applyProtection="1">
      <alignment horizontal="right"/>
      <protection locked="0"/>
    </xf>
    <xf numFmtId="176" fontId="11" fillId="8" borderId="37" xfId="3" applyNumberFormat="1" applyFont="1" applyFill="1" applyBorder="1" applyAlignment="1" applyProtection="1">
      <alignment horizontal="right"/>
      <protection locked="0"/>
    </xf>
    <xf numFmtId="0" fontId="11" fillId="0" borderId="39" xfId="3" applyFont="1" applyBorder="1" applyAlignment="1" applyProtection="1">
      <protection locked="0"/>
    </xf>
    <xf numFmtId="0" fontId="11" fillId="0" borderId="40" xfId="3" applyFont="1" applyBorder="1" applyAlignment="1" applyProtection="1">
      <protection locked="0"/>
    </xf>
    <xf numFmtId="0" fontId="11" fillId="0" borderId="41" xfId="3" applyFont="1" applyBorder="1" applyAlignment="1" applyProtection="1">
      <alignment horizontal="right"/>
      <protection locked="0"/>
    </xf>
    <xf numFmtId="178" fontId="11" fillId="0" borderId="41" xfId="3" applyNumberFormat="1" applyFont="1" applyBorder="1" applyAlignment="1" applyProtection="1">
      <alignment horizontal="right"/>
      <protection locked="0"/>
    </xf>
    <xf numFmtId="0" fontId="11" fillId="0" borderId="41" xfId="3" applyFont="1" applyBorder="1" applyAlignment="1" applyProtection="1">
      <alignment horizontal="center"/>
      <protection locked="0"/>
    </xf>
    <xf numFmtId="176" fontId="11" fillId="0" borderId="41" xfId="3" applyNumberFormat="1" applyFont="1" applyBorder="1" applyAlignment="1" applyProtection="1">
      <alignment horizontal="right"/>
      <protection locked="0"/>
    </xf>
    <xf numFmtId="0" fontId="11" fillId="0" borderId="42" xfId="3" applyFont="1" applyBorder="1" applyAlignment="1" applyProtection="1">
      <protection locked="0"/>
    </xf>
    <xf numFmtId="0" fontId="11" fillId="0" borderId="0" xfId="3" applyFont="1" applyAlignment="1" applyProtection="1">
      <alignment horizontal="right"/>
      <protection locked="0"/>
    </xf>
    <xf numFmtId="178" fontId="11" fillId="0" borderId="0" xfId="3" applyNumberFormat="1" applyFont="1" applyAlignment="1" applyProtection="1">
      <alignment horizontal="right"/>
      <protection locked="0"/>
    </xf>
    <xf numFmtId="0" fontId="11" fillId="0" borderId="0" xfId="3" applyFont="1" applyAlignment="1" applyProtection="1">
      <alignment horizontal="center"/>
      <protection locked="0"/>
    </xf>
    <xf numFmtId="176" fontId="11" fillId="0" borderId="0" xfId="3" applyNumberFormat="1" applyFont="1" applyAlignment="1" applyProtection="1">
      <alignment horizontal="right"/>
      <protection locked="0"/>
    </xf>
    <xf numFmtId="0" fontId="11" fillId="0" borderId="0" xfId="3" applyFont="1" applyAlignment="1">
      <alignment horizontal="right"/>
    </xf>
    <xf numFmtId="0" fontId="11" fillId="0" borderId="0" xfId="3" applyFont="1" applyAlignment="1">
      <alignment horizontal="left"/>
    </xf>
    <xf numFmtId="0" fontId="11" fillId="0" borderId="43" xfId="3" applyFont="1" applyBorder="1" applyAlignment="1" applyProtection="1">
      <protection locked="0"/>
    </xf>
    <xf numFmtId="0" fontId="11" fillId="0" borderId="44" xfId="3" applyFont="1" applyBorder="1" applyAlignment="1" applyProtection="1">
      <protection locked="0"/>
    </xf>
    <xf numFmtId="0" fontId="11" fillId="0" borderId="45" xfId="3" applyFont="1" applyBorder="1" applyAlignment="1" applyProtection="1">
      <alignment horizontal="right"/>
      <protection locked="0"/>
    </xf>
    <xf numFmtId="178" fontId="11" fillId="0" borderId="45" xfId="3" applyNumberFormat="1" applyFont="1" applyBorder="1" applyAlignment="1" applyProtection="1">
      <alignment horizontal="right"/>
      <protection locked="0"/>
    </xf>
    <xf numFmtId="0" fontId="11" fillId="0" borderId="45" xfId="3" applyFont="1" applyBorder="1" applyAlignment="1" applyProtection="1">
      <alignment horizontal="center"/>
      <protection locked="0"/>
    </xf>
    <xf numFmtId="176" fontId="11" fillId="0" borderId="45" xfId="3" applyNumberFormat="1" applyFont="1" applyBorder="1" applyAlignment="1" applyProtection="1">
      <alignment horizontal="right"/>
      <protection locked="0"/>
    </xf>
    <xf numFmtId="0" fontId="11" fillId="0" borderId="46" xfId="3" applyFont="1" applyBorder="1" applyAlignment="1" applyProtection="1">
      <protection locked="0"/>
    </xf>
    <xf numFmtId="0" fontId="11" fillId="0" borderId="12" xfId="3" applyFont="1" applyBorder="1" applyAlignment="1" applyProtection="1">
      <alignment horizontal="left"/>
      <protection locked="0"/>
    </xf>
    <xf numFmtId="0" fontId="11" fillId="0" borderId="13" xfId="3" applyFont="1" applyBorder="1" applyAlignment="1" applyProtection="1">
      <alignment horizontal="left"/>
      <protection locked="0"/>
    </xf>
    <xf numFmtId="0" fontId="11" fillId="0" borderId="14" xfId="3" applyFont="1" applyBorder="1" applyAlignment="1" applyProtection="1">
      <alignment horizontal="left"/>
      <protection locked="0"/>
    </xf>
    <xf numFmtId="0" fontId="11" fillId="0" borderId="16" xfId="3" applyFont="1" applyBorder="1" applyAlignment="1" applyProtection="1">
      <alignment horizontal="left"/>
      <protection locked="0"/>
    </xf>
    <xf numFmtId="0" fontId="11" fillId="0" borderId="17" xfId="3" applyFont="1" applyBorder="1" applyAlignment="1" applyProtection="1">
      <alignment horizontal="left"/>
      <protection locked="0"/>
    </xf>
    <xf numFmtId="0" fontId="11" fillId="0" borderId="18" xfId="3" applyFont="1" applyBorder="1" applyAlignment="1" applyProtection="1">
      <alignment horizontal="left"/>
      <protection locked="0"/>
    </xf>
    <xf numFmtId="0" fontId="11" fillId="0" borderId="20" xfId="3" applyFont="1" applyBorder="1" applyAlignment="1" applyProtection="1">
      <alignment horizontal="center"/>
      <protection locked="0"/>
    </xf>
    <xf numFmtId="0" fontId="11" fillId="0" borderId="21" xfId="3" applyFont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4"/>
  <sheetViews>
    <sheetView tabSelected="1" view="pageBreakPreview" topLeftCell="B16" zoomScaleNormal="100" zoomScaleSheetLayoutView="100" workbookViewId="0">
      <selection activeCell="J80" sqref="J80"/>
    </sheetView>
  </sheetViews>
  <sheetFormatPr defaultColWidth="9" defaultRowHeight="13.5"/>
  <cols>
    <col min="1" max="1" width="3.125" style="48" hidden="1" customWidth="1"/>
    <col min="2" max="2" width="7.625" style="50" customWidth="1"/>
    <col min="3" max="3" width="52.5" style="50" customWidth="1"/>
    <col min="4" max="4" width="9.75" style="50" customWidth="1"/>
    <col min="5" max="5" width="13" style="50" customWidth="1"/>
    <col min="6" max="6" width="8.75" style="50" customWidth="1"/>
    <col min="7" max="8" width="14.375" style="50" customWidth="1"/>
    <col min="9" max="16384" width="9" style="50"/>
  </cols>
  <sheetData>
    <row r="1" spans="1:8" ht="14.25" thickBot="1">
      <c r="B1" s="49"/>
      <c r="C1" s="49"/>
      <c r="D1" s="49"/>
      <c r="E1" s="49"/>
      <c r="F1" s="49"/>
      <c r="G1" s="49"/>
      <c r="H1" s="49"/>
    </row>
    <row r="2" spans="1:8">
      <c r="B2" s="51" t="s">
        <v>17</v>
      </c>
      <c r="C2" s="107" t="s">
        <v>18</v>
      </c>
      <c r="D2" s="108"/>
      <c r="E2" s="108"/>
      <c r="F2" s="108"/>
      <c r="G2" s="108"/>
      <c r="H2" s="109"/>
    </row>
    <row r="3" spans="1:8" ht="14.25" thickBot="1">
      <c r="B3" s="52" t="s">
        <v>31</v>
      </c>
      <c r="C3" s="110" t="s">
        <v>179</v>
      </c>
      <c r="D3" s="111"/>
      <c r="E3" s="111"/>
      <c r="F3" s="111"/>
      <c r="G3" s="111"/>
      <c r="H3" s="112"/>
    </row>
    <row r="4" spans="1:8" ht="14.25" thickBot="1">
      <c r="B4" s="53"/>
      <c r="C4" s="53"/>
      <c r="D4" s="53"/>
      <c r="E4" s="53"/>
      <c r="F4" s="53"/>
      <c r="G4" s="53"/>
      <c r="H4" s="53"/>
    </row>
    <row r="5" spans="1:8" ht="14.25" thickBot="1">
      <c r="B5" s="113" t="s">
        <v>146</v>
      </c>
      <c r="C5" s="114"/>
      <c r="D5" s="54"/>
      <c r="E5" s="55" t="s">
        <v>147</v>
      </c>
      <c r="F5" s="55" t="s">
        <v>148</v>
      </c>
      <c r="G5" s="55" t="s">
        <v>149</v>
      </c>
      <c r="H5" s="56" t="s">
        <v>150</v>
      </c>
    </row>
    <row r="6" spans="1:8" ht="14.25" thickTop="1">
      <c r="B6" s="57"/>
      <c r="C6" s="58"/>
      <c r="D6" s="59"/>
      <c r="E6" s="60"/>
      <c r="F6" s="61"/>
      <c r="G6" s="59"/>
      <c r="H6" s="62"/>
    </row>
    <row r="7" spans="1:8">
      <c r="A7" s="48">
        <v>1</v>
      </c>
      <c r="B7" s="63" t="s">
        <v>151</v>
      </c>
      <c r="C7" s="64"/>
      <c r="D7" s="65"/>
      <c r="E7" s="66"/>
      <c r="F7" s="67"/>
      <c r="G7" s="68">
        <f>ROUNDDOWN(G9+G47+G49,-3)</f>
        <v>0</v>
      </c>
      <c r="H7" s="69"/>
    </row>
    <row r="8" spans="1:8">
      <c r="B8" s="70"/>
      <c r="C8" s="71"/>
      <c r="D8" s="72"/>
      <c r="E8" s="73"/>
      <c r="F8" s="74"/>
      <c r="G8" s="75"/>
      <c r="H8" s="76"/>
    </row>
    <row r="9" spans="1:8">
      <c r="A9" s="48">
        <v>2</v>
      </c>
      <c r="B9" s="63" t="s">
        <v>152</v>
      </c>
      <c r="C9" s="64"/>
      <c r="D9" s="65"/>
      <c r="E9" s="66"/>
      <c r="F9" s="67"/>
      <c r="G9" s="68">
        <f>ROUNDDOWN(G13+G27+G45,-3)</f>
        <v>0</v>
      </c>
      <c r="H9" s="69"/>
    </row>
    <row r="10" spans="1:8">
      <c r="B10" s="77"/>
      <c r="C10" s="78"/>
      <c r="D10" s="79"/>
      <c r="E10" s="80"/>
      <c r="F10" s="81"/>
      <c r="G10" s="82"/>
      <c r="H10" s="83"/>
    </row>
    <row r="11" spans="1:8">
      <c r="B11" s="63"/>
      <c r="C11" s="64"/>
      <c r="D11" s="65"/>
      <c r="E11" s="66"/>
      <c r="F11" s="67"/>
      <c r="G11" s="68"/>
      <c r="H11" s="69"/>
    </row>
    <row r="12" spans="1:8">
      <c r="B12" s="70"/>
      <c r="C12" s="71"/>
      <c r="D12" s="72"/>
      <c r="E12" s="73"/>
      <c r="F12" s="74"/>
      <c r="G12" s="75"/>
      <c r="H12" s="76"/>
    </row>
    <row r="13" spans="1:8">
      <c r="A13" s="48">
        <v>4</v>
      </c>
      <c r="B13" s="63" t="s">
        <v>153</v>
      </c>
      <c r="C13" s="78"/>
      <c r="D13" s="79"/>
      <c r="E13" s="80"/>
      <c r="F13" s="81"/>
      <c r="G13" s="82">
        <f>ROUNDDOWN(G17+G19,-3)</f>
        <v>0</v>
      </c>
      <c r="H13" s="83"/>
    </row>
    <row r="14" spans="1:8">
      <c r="B14" s="70"/>
      <c r="C14" s="71"/>
      <c r="D14" s="72"/>
      <c r="E14" s="73"/>
      <c r="F14" s="74"/>
      <c r="G14" s="75"/>
      <c r="H14" s="76"/>
    </row>
    <row r="15" spans="1:8">
      <c r="A15" s="48">
        <v>5</v>
      </c>
      <c r="B15" s="63" t="s">
        <v>154</v>
      </c>
      <c r="C15" s="64"/>
      <c r="D15" s="65"/>
      <c r="E15" s="66"/>
      <c r="F15" s="67"/>
      <c r="G15" s="68">
        <f>G17+G21</f>
        <v>0</v>
      </c>
      <c r="H15" s="69"/>
    </row>
    <row r="16" spans="1:8">
      <c r="B16" s="70"/>
      <c r="C16" s="71"/>
      <c r="D16" s="72"/>
      <c r="E16" s="73"/>
      <c r="F16" s="74"/>
      <c r="G16" s="75"/>
      <c r="H16" s="76"/>
    </row>
    <row r="17" spans="1:8">
      <c r="A17" s="48">
        <v>6</v>
      </c>
      <c r="B17" s="63" t="s">
        <v>155</v>
      </c>
      <c r="C17" s="64"/>
      <c r="D17" s="65"/>
      <c r="E17" s="84" t="s">
        <v>156</v>
      </c>
      <c r="F17" s="67" t="s">
        <v>40</v>
      </c>
      <c r="G17" s="85"/>
      <c r="H17" s="69"/>
    </row>
    <row r="18" spans="1:8">
      <c r="B18" s="70"/>
      <c r="C18" s="71"/>
      <c r="D18" s="72"/>
      <c r="E18" s="73"/>
      <c r="F18" s="74"/>
      <c r="G18" s="75"/>
      <c r="H18" s="76"/>
    </row>
    <row r="19" spans="1:8">
      <c r="A19" s="48">
        <v>7</v>
      </c>
      <c r="B19" s="63" t="s">
        <v>157</v>
      </c>
      <c r="C19" s="64"/>
      <c r="D19" s="65"/>
      <c r="E19" s="84"/>
      <c r="F19" s="67"/>
      <c r="G19" s="68">
        <f>ROUNDDOWN(G21+G23,-3)</f>
        <v>0</v>
      </c>
      <c r="H19" s="69"/>
    </row>
    <row r="20" spans="1:8">
      <c r="B20" s="70"/>
      <c r="C20" s="71"/>
      <c r="D20" s="72"/>
      <c r="E20" s="73"/>
      <c r="F20" s="74"/>
      <c r="G20" s="75"/>
      <c r="H20" s="76"/>
    </row>
    <row r="21" spans="1:8">
      <c r="A21" s="48">
        <v>8</v>
      </c>
      <c r="B21" s="63" t="s">
        <v>158</v>
      </c>
      <c r="C21" s="64"/>
      <c r="D21" s="65"/>
      <c r="E21" s="66"/>
      <c r="F21" s="67"/>
      <c r="G21" s="85"/>
      <c r="H21" s="69"/>
    </row>
    <row r="22" spans="1:8">
      <c r="B22" s="70"/>
      <c r="C22" s="71"/>
      <c r="D22" s="72"/>
      <c r="E22" s="73"/>
      <c r="F22" s="74"/>
      <c r="G22" s="75"/>
      <c r="H22" s="76"/>
    </row>
    <row r="23" spans="1:8">
      <c r="A23" s="48">
        <v>9</v>
      </c>
      <c r="B23" s="63" t="s">
        <v>159</v>
      </c>
      <c r="C23" s="64"/>
      <c r="D23" s="65"/>
      <c r="E23" s="66"/>
      <c r="F23" s="67"/>
      <c r="G23" s="85"/>
      <c r="H23" s="69"/>
    </row>
    <row r="24" spans="1:8">
      <c r="B24" s="70"/>
      <c r="C24" s="71"/>
      <c r="D24" s="72"/>
      <c r="E24" s="73"/>
      <c r="F24" s="74"/>
      <c r="G24" s="75"/>
      <c r="H24" s="76"/>
    </row>
    <row r="25" spans="1:8">
      <c r="B25" s="63"/>
      <c r="C25" s="64"/>
      <c r="D25" s="65"/>
      <c r="E25" s="84"/>
      <c r="F25" s="67"/>
      <c r="G25" s="68"/>
      <c r="H25" s="69"/>
    </row>
    <row r="26" spans="1:8">
      <c r="B26" s="70"/>
      <c r="C26" s="71"/>
      <c r="D26" s="72"/>
      <c r="E26" s="73"/>
      <c r="F26" s="74"/>
      <c r="G26" s="75"/>
      <c r="H26" s="76"/>
    </row>
    <row r="27" spans="1:8">
      <c r="A27" s="48">
        <v>11</v>
      </c>
      <c r="B27" s="63" t="s">
        <v>160</v>
      </c>
      <c r="C27" s="64"/>
      <c r="D27" s="65"/>
      <c r="E27" s="66"/>
      <c r="F27" s="67"/>
      <c r="G27" s="68">
        <f>ROUNDDOWN(G31+G33,-3)</f>
        <v>0</v>
      </c>
      <c r="H27" s="69"/>
    </row>
    <row r="28" spans="1:8">
      <c r="B28" s="70"/>
      <c r="C28" s="71"/>
      <c r="D28" s="72"/>
      <c r="E28" s="73"/>
      <c r="F28" s="74"/>
      <c r="G28" s="75"/>
      <c r="H28" s="76"/>
    </row>
    <row r="29" spans="1:8">
      <c r="A29" s="48">
        <v>12</v>
      </c>
      <c r="B29" s="63" t="s">
        <v>161</v>
      </c>
      <c r="C29" s="64"/>
      <c r="D29" s="65"/>
      <c r="E29" s="84"/>
      <c r="F29" s="67"/>
      <c r="G29" s="68">
        <f>G31+G35</f>
        <v>0</v>
      </c>
      <c r="H29" s="69"/>
    </row>
    <row r="30" spans="1:8">
      <c r="B30" s="70"/>
      <c r="C30" s="71"/>
      <c r="D30" s="72"/>
      <c r="E30" s="73"/>
      <c r="F30" s="74"/>
      <c r="G30" s="75"/>
      <c r="H30" s="76"/>
    </row>
    <row r="31" spans="1:8">
      <c r="A31" s="48">
        <v>13</v>
      </c>
      <c r="B31" s="63" t="s">
        <v>162</v>
      </c>
      <c r="C31" s="64"/>
      <c r="D31" s="65"/>
      <c r="E31" s="84" t="s">
        <v>156</v>
      </c>
      <c r="F31" s="67" t="s">
        <v>40</v>
      </c>
      <c r="G31" s="85"/>
      <c r="H31" s="69"/>
    </row>
    <row r="32" spans="1:8">
      <c r="B32" s="70"/>
      <c r="C32" s="71"/>
      <c r="D32" s="72"/>
      <c r="E32" s="73"/>
      <c r="F32" s="74"/>
      <c r="G32" s="75"/>
      <c r="H32" s="76"/>
    </row>
    <row r="33" spans="1:8">
      <c r="A33" s="48">
        <v>14</v>
      </c>
      <c r="B33" s="63" t="s">
        <v>163</v>
      </c>
      <c r="C33" s="64"/>
      <c r="D33" s="65"/>
      <c r="E33" s="84"/>
      <c r="F33" s="67"/>
      <c r="G33" s="68">
        <f>ROUND(G35+G39+G41,-3)</f>
        <v>0</v>
      </c>
      <c r="H33" s="69"/>
    </row>
    <row r="34" spans="1:8">
      <c r="B34" s="70"/>
      <c r="C34" s="71"/>
      <c r="D34" s="72"/>
      <c r="E34" s="73"/>
      <c r="F34" s="74"/>
      <c r="G34" s="75"/>
      <c r="H34" s="76"/>
    </row>
    <row r="35" spans="1:8">
      <c r="A35" s="48">
        <v>15</v>
      </c>
      <c r="B35" s="63" t="s">
        <v>164</v>
      </c>
      <c r="C35" s="64"/>
      <c r="D35" s="65"/>
      <c r="E35" s="84"/>
      <c r="F35" s="67"/>
      <c r="G35" s="68">
        <f>ROUND(G37,-3)</f>
        <v>0</v>
      </c>
      <c r="H35" s="69"/>
    </row>
    <row r="36" spans="1:8">
      <c r="B36" s="70"/>
      <c r="C36" s="71"/>
      <c r="D36" s="72"/>
      <c r="E36" s="73"/>
      <c r="F36" s="74"/>
      <c r="G36" s="75"/>
      <c r="H36" s="76"/>
    </row>
    <row r="37" spans="1:8">
      <c r="A37" s="48">
        <v>16</v>
      </c>
      <c r="B37" s="63" t="s">
        <v>165</v>
      </c>
      <c r="C37" s="64"/>
      <c r="D37" s="65"/>
      <c r="E37" s="84"/>
      <c r="F37" s="67"/>
      <c r="G37" s="85"/>
      <c r="H37" s="69"/>
    </row>
    <row r="38" spans="1:8">
      <c r="B38" s="70"/>
      <c r="C38" s="71"/>
      <c r="D38" s="72"/>
      <c r="E38" s="73"/>
      <c r="F38" s="74"/>
      <c r="G38" s="75"/>
      <c r="H38" s="76"/>
    </row>
    <row r="39" spans="1:8">
      <c r="A39" s="48">
        <v>25</v>
      </c>
      <c r="B39" s="63" t="s">
        <v>166</v>
      </c>
      <c r="C39" s="64"/>
      <c r="D39" s="65"/>
      <c r="E39" s="84"/>
      <c r="F39" s="67"/>
      <c r="G39" s="85"/>
      <c r="H39" s="69"/>
    </row>
    <row r="40" spans="1:8">
      <c r="B40" s="70"/>
      <c r="C40" s="71"/>
      <c r="D40" s="72"/>
      <c r="E40" s="73"/>
      <c r="F40" s="74"/>
      <c r="G40" s="75"/>
      <c r="H40" s="76"/>
    </row>
    <row r="41" spans="1:8">
      <c r="A41" s="48">
        <v>26</v>
      </c>
      <c r="B41" s="63" t="s">
        <v>167</v>
      </c>
      <c r="C41" s="64"/>
      <c r="D41" s="65"/>
      <c r="E41" s="66"/>
      <c r="F41" s="67"/>
      <c r="G41" s="85"/>
      <c r="H41" s="69"/>
    </row>
    <row r="42" spans="1:8">
      <c r="B42" s="70"/>
      <c r="C42" s="71"/>
      <c r="D42" s="72"/>
      <c r="E42" s="73"/>
      <c r="F42" s="74"/>
      <c r="G42" s="75"/>
      <c r="H42" s="76"/>
    </row>
    <row r="43" spans="1:8">
      <c r="B43" s="63"/>
      <c r="C43" s="64"/>
      <c r="D43" s="65"/>
      <c r="E43" s="84"/>
      <c r="F43" s="67"/>
      <c r="G43" s="68"/>
      <c r="H43" s="69"/>
    </row>
    <row r="44" spans="1:8">
      <c r="B44" s="70"/>
      <c r="C44" s="71"/>
      <c r="D44" s="72"/>
      <c r="E44" s="73"/>
      <c r="F44" s="74"/>
      <c r="G44" s="75"/>
      <c r="H44" s="76"/>
    </row>
    <row r="45" spans="1:8">
      <c r="A45" s="48">
        <v>30</v>
      </c>
      <c r="B45" s="63" t="s">
        <v>168</v>
      </c>
      <c r="C45" s="64"/>
      <c r="D45" s="65"/>
      <c r="E45" s="84"/>
      <c r="F45" s="67"/>
      <c r="G45" s="85"/>
      <c r="H45" s="69"/>
    </row>
    <row r="46" spans="1:8">
      <c r="B46" s="70"/>
      <c r="C46" s="71"/>
      <c r="D46" s="72"/>
      <c r="E46" s="73"/>
      <c r="F46" s="74"/>
      <c r="G46" s="75"/>
      <c r="H46" s="76"/>
    </row>
    <row r="47" spans="1:8">
      <c r="A47" s="48">
        <v>31</v>
      </c>
      <c r="B47" s="63" t="s">
        <v>169</v>
      </c>
      <c r="C47" s="64"/>
      <c r="D47" s="68"/>
      <c r="E47" s="66"/>
      <c r="F47" s="67"/>
      <c r="G47" s="85"/>
      <c r="H47" s="69"/>
    </row>
    <row r="48" spans="1:8">
      <c r="B48" s="70"/>
      <c r="C48" s="71"/>
      <c r="D48" s="72"/>
      <c r="E48" s="73"/>
      <c r="F48" s="74"/>
      <c r="G48" s="75"/>
      <c r="H48" s="76"/>
    </row>
    <row r="49" spans="1:8">
      <c r="A49" s="48">
        <v>32</v>
      </c>
      <c r="B49" s="63" t="s">
        <v>170</v>
      </c>
      <c r="C49" s="64"/>
      <c r="D49" s="65"/>
      <c r="E49" s="84" t="s">
        <v>156</v>
      </c>
      <c r="F49" s="67" t="s">
        <v>40</v>
      </c>
      <c r="G49" s="85"/>
      <c r="H49" s="69"/>
    </row>
    <row r="50" spans="1:8">
      <c r="B50" s="70"/>
      <c r="C50" s="71"/>
      <c r="D50" s="72"/>
      <c r="E50" s="73"/>
      <c r="F50" s="74"/>
      <c r="G50" s="75"/>
      <c r="H50" s="76"/>
    </row>
    <row r="51" spans="1:8">
      <c r="B51" s="63"/>
      <c r="C51" s="64"/>
      <c r="D51" s="65"/>
      <c r="E51" s="66"/>
      <c r="F51" s="67"/>
      <c r="G51" s="68"/>
      <c r="H51" s="69"/>
    </row>
    <row r="52" spans="1:8">
      <c r="B52" s="70"/>
      <c r="C52" s="71"/>
      <c r="D52" s="72"/>
      <c r="E52" s="73"/>
      <c r="F52" s="74"/>
      <c r="G52" s="75"/>
      <c r="H52" s="76"/>
    </row>
    <row r="53" spans="1:8">
      <c r="A53" s="48">
        <v>39</v>
      </c>
      <c r="B53" s="63" t="s">
        <v>171</v>
      </c>
      <c r="C53" s="64"/>
      <c r="D53" s="65"/>
      <c r="E53" s="66"/>
      <c r="F53" s="67"/>
      <c r="G53" s="85"/>
      <c r="H53" s="69"/>
    </row>
    <row r="54" spans="1:8">
      <c r="B54" s="70"/>
      <c r="C54" s="71"/>
      <c r="D54" s="72"/>
      <c r="E54" s="73"/>
      <c r="F54" s="74"/>
      <c r="G54" s="75"/>
      <c r="H54" s="76"/>
    </row>
    <row r="55" spans="1:8">
      <c r="A55" s="48">
        <v>40</v>
      </c>
      <c r="B55" s="63" t="s">
        <v>172</v>
      </c>
      <c r="C55" s="64"/>
      <c r="D55" s="65"/>
      <c r="E55" s="66"/>
      <c r="F55" s="67"/>
      <c r="G55" s="85"/>
      <c r="H55" s="69"/>
    </row>
    <row r="56" spans="1:8">
      <c r="B56" s="70"/>
      <c r="C56" s="71"/>
      <c r="D56" s="72"/>
      <c r="E56" s="73"/>
      <c r="F56" s="74"/>
      <c r="G56" s="75"/>
      <c r="H56" s="76"/>
    </row>
    <row r="57" spans="1:8">
      <c r="A57" s="48">
        <v>41</v>
      </c>
      <c r="B57" s="63" t="s">
        <v>173</v>
      </c>
      <c r="C57" s="64"/>
      <c r="D57" s="65"/>
      <c r="E57" s="66"/>
      <c r="F57" s="67"/>
      <c r="G57" s="85"/>
      <c r="H57" s="69"/>
    </row>
    <row r="58" spans="1:8">
      <c r="B58" s="70"/>
      <c r="C58" s="71"/>
      <c r="D58" s="72"/>
      <c r="E58" s="73"/>
      <c r="F58" s="74"/>
      <c r="G58" s="75"/>
      <c r="H58" s="76"/>
    </row>
    <row r="59" spans="1:8">
      <c r="A59" s="48">
        <v>42</v>
      </c>
      <c r="B59" s="63" t="s">
        <v>174</v>
      </c>
      <c r="C59" s="64"/>
      <c r="D59" s="65"/>
      <c r="E59" s="66"/>
      <c r="F59" s="67"/>
      <c r="G59" s="85"/>
      <c r="H59" s="69"/>
    </row>
    <row r="60" spans="1:8">
      <c r="B60" s="70"/>
      <c r="C60" s="71"/>
      <c r="D60" s="72"/>
      <c r="E60" s="73"/>
      <c r="F60" s="74"/>
      <c r="G60" s="75"/>
      <c r="H60" s="76"/>
    </row>
    <row r="61" spans="1:8">
      <c r="A61" s="48">
        <v>43</v>
      </c>
      <c r="B61" s="63" t="s">
        <v>175</v>
      </c>
      <c r="C61" s="64"/>
      <c r="D61" s="65"/>
      <c r="E61" s="66"/>
      <c r="F61" s="67"/>
      <c r="G61" s="85"/>
      <c r="H61" s="69"/>
    </row>
    <row r="62" spans="1:8">
      <c r="B62" s="70"/>
      <c r="C62" s="71"/>
      <c r="D62" s="72"/>
      <c r="E62" s="73"/>
      <c r="F62" s="74"/>
      <c r="G62" s="75"/>
      <c r="H62" s="76"/>
    </row>
    <row r="63" spans="1:8">
      <c r="A63" s="48">
        <v>44</v>
      </c>
      <c r="B63" s="63" t="s">
        <v>176</v>
      </c>
      <c r="C63" s="64"/>
      <c r="D63" s="65"/>
      <c r="E63" s="66"/>
      <c r="F63" s="67"/>
      <c r="G63" s="85"/>
      <c r="H63" s="69"/>
    </row>
    <row r="64" spans="1:8">
      <c r="B64" s="70"/>
      <c r="C64" s="71"/>
      <c r="D64" s="72"/>
      <c r="E64" s="73"/>
      <c r="F64" s="74"/>
      <c r="G64" s="75"/>
      <c r="H64" s="76"/>
    </row>
    <row r="65" spans="1:8">
      <c r="B65" s="63"/>
      <c r="C65" s="64"/>
      <c r="D65" s="65"/>
      <c r="E65" s="66"/>
      <c r="F65" s="67"/>
      <c r="G65" s="68"/>
      <c r="H65" s="69"/>
    </row>
    <row r="66" spans="1:8">
      <c r="B66" s="77"/>
      <c r="C66" s="78"/>
      <c r="D66" s="79"/>
      <c r="E66" s="80"/>
      <c r="F66" s="81"/>
      <c r="G66" s="82"/>
      <c r="H66" s="83"/>
    </row>
    <row r="67" spans="1:8">
      <c r="A67" s="48">
        <v>46</v>
      </c>
      <c r="B67" s="77" t="s">
        <v>177</v>
      </c>
      <c r="C67" s="78"/>
      <c r="D67" s="79"/>
      <c r="E67" s="80"/>
      <c r="F67" s="81"/>
      <c r="G67" s="86"/>
      <c r="H67" s="83"/>
    </row>
    <row r="68" spans="1:8">
      <c r="B68" s="70"/>
      <c r="C68" s="71"/>
      <c r="D68" s="72"/>
      <c r="E68" s="73"/>
      <c r="F68" s="74"/>
      <c r="G68" s="75"/>
      <c r="H68" s="76"/>
    </row>
    <row r="69" spans="1:8">
      <c r="B69" s="63"/>
      <c r="C69" s="64"/>
      <c r="D69" s="65"/>
      <c r="E69" s="66"/>
      <c r="F69" s="67"/>
      <c r="G69" s="68"/>
      <c r="H69" s="69"/>
    </row>
    <row r="70" spans="1:8">
      <c r="B70" s="77"/>
      <c r="C70" s="78"/>
      <c r="D70" s="79"/>
      <c r="E70" s="80"/>
      <c r="F70" s="81"/>
      <c r="G70" s="82"/>
      <c r="H70" s="83"/>
    </row>
    <row r="71" spans="1:8">
      <c r="B71" s="63"/>
      <c r="C71" s="64"/>
      <c r="D71" s="65"/>
      <c r="E71" s="66"/>
      <c r="F71" s="67"/>
      <c r="G71" s="68"/>
      <c r="H71" s="69"/>
    </row>
    <row r="72" spans="1:8">
      <c r="B72" s="77"/>
      <c r="C72" s="78"/>
      <c r="D72" s="79"/>
      <c r="E72" s="80"/>
      <c r="F72" s="81"/>
      <c r="G72" s="82"/>
      <c r="H72" s="83"/>
    </row>
    <row r="73" spans="1:8">
      <c r="B73" s="77"/>
      <c r="C73" s="78"/>
      <c r="D73" s="79"/>
      <c r="E73" s="80"/>
      <c r="F73" s="81"/>
      <c r="G73" s="82"/>
      <c r="H73" s="83"/>
    </row>
    <row r="74" spans="1:8">
      <c r="B74" s="70"/>
      <c r="C74" s="71"/>
      <c r="D74" s="72"/>
      <c r="E74" s="73"/>
      <c r="F74" s="74"/>
      <c r="G74" s="75"/>
      <c r="H74" s="76"/>
    </row>
    <row r="75" spans="1:8">
      <c r="B75" s="63"/>
      <c r="C75" s="64"/>
      <c r="D75" s="65"/>
      <c r="E75" s="66"/>
      <c r="F75" s="67"/>
      <c r="G75" s="68"/>
      <c r="H75" s="69"/>
    </row>
    <row r="76" spans="1:8">
      <c r="B76" s="70"/>
      <c r="C76" s="71"/>
      <c r="D76" s="72"/>
      <c r="E76" s="73"/>
      <c r="F76" s="74"/>
      <c r="G76" s="75"/>
      <c r="H76" s="76"/>
    </row>
    <row r="77" spans="1:8">
      <c r="B77" s="77"/>
      <c r="C77" s="78"/>
      <c r="D77" s="79"/>
      <c r="E77" s="80"/>
      <c r="F77" s="81"/>
      <c r="G77" s="82"/>
      <c r="H77" s="83"/>
    </row>
    <row r="78" spans="1:8">
      <c r="B78" s="70"/>
      <c r="C78" s="71"/>
      <c r="D78" s="72"/>
      <c r="E78" s="73"/>
      <c r="F78" s="74"/>
      <c r="G78" s="75"/>
      <c r="H78" s="76"/>
    </row>
    <row r="79" spans="1:8">
      <c r="B79" s="77"/>
      <c r="C79" s="78"/>
      <c r="D79" s="79"/>
      <c r="E79" s="80"/>
      <c r="F79" s="81"/>
      <c r="G79" s="82"/>
      <c r="H79" s="83"/>
    </row>
    <row r="80" spans="1:8">
      <c r="B80" s="70"/>
      <c r="C80" s="71"/>
      <c r="D80" s="72"/>
      <c r="E80" s="73"/>
      <c r="F80" s="74"/>
      <c r="G80" s="75"/>
      <c r="H80" s="76"/>
    </row>
    <row r="81" spans="2:8">
      <c r="B81" s="77"/>
      <c r="C81" s="78"/>
      <c r="D81" s="79"/>
      <c r="E81" s="80"/>
      <c r="F81" s="81"/>
      <c r="G81" s="82"/>
      <c r="H81" s="83"/>
    </row>
    <row r="82" spans="2:8">
      <c r="B82" s="70"/>
      <c r="C82" s="71"/>
      <c r="D82" s="72"/>
      <c r="E82" s="73"/>
      <c r="F82" s="74"/>
      <c r="G82" s="75"/>
      <c r="H82" s="76"/>
    </row>
    <row r="83" spans="2:8">
      <c r="B83" s="77"/>
      <c r="C83" s="78"/>
      <c r="D83" s="79"/>
      <c r="E83" s="80"/>
      <c r="F83" s="81"/>
      <c r="G83" s="82"/>
      <c r="H83" s="83"/>
    </row>
    <row r="84" spans="2:8">
      <c r="B84" s="70"/>
      <c r="C84" s="71"/>
      <c r="D84" s="72"/>
      <c r="E84" s="73"/>
      <c r="F84" s="74"/>
      <c r="G84" s="75"/>
      <c r="H84" s="76"/>
    </row>
    <row r="85" spans="2:8">
      <c r="B85" s="77"/>
      <c r="C85" s="78"/>
      <c r="D85" s="79"/>
      <c r="E85" s="80"/>
      <c r="F85" s="81"/>
      <c r="G85" s="82"/>
      <c r="H85" s="83"/>
    </row>
    <row r="86" spans="2:8">
      <c r="B86" s="70"/>
      <c r="C86" s="71"/>
      <c r="D86" s="72"/>
      <c r="E86" s="73"/>
      <c r="F86" s="74"/>
      <c r="G86" s="75"/>
      <c r="H86" s="76"/>
    </row>
    <row r="87" spans="2:8">
      <c r="B87" s="77"/>
      <c r="C87" s="78"/>
      <c r="D87" s="79"/>
      <c r="E87" s="80"/>
      <c r="F87" s="81"/>
      <c r="G87" s="82"/>
      <c r="H87" s="83"/>
    </row>
    <row r="88" spans="2:8">
      <c r="B88" s="70"/>
      <c r="C88" s="71"/>
      <c r="D88" s="72"/>
      <c r="E88" s="73"/>
      <c r="F88" s="74"/>
      <c r="G88" s="75"/>
      <c r="H88" s="76"/>
    </row>
    <row r="89" spans="2:8" ht="14.25" thickBot="1">
      <c r="B89" s="87"/>
      <c r="C89" s="88"/>
      <c r="D89" s="89"/>
      <c r="E89" s="90"/>
      <c r="F89" s="91"/>
      <c r="G89" s="92"/>
      <c r="H89" s="93"/>
    </row>
    <row r="90" spans="2:8">
      <c r="B90" s="78"/>
      <c r="C90" s="78"/>
      <c r="D90" s="94"/>
      <c r="E90" s="95"/>
      <c r="F90" s="96"/>
      <c r="G90" s="97"/>
      <c r="H90" s="94" t="s">
        <v>180</v>
      </c>
    </row>
    <row r="91" spans="2:8" hidden="1">
      <c r="B91" s="78"/>
      <c r="C91" s="78"/>
      <c r="D91" s="94"/>
      <c r="E91" s="95"/>
      <c r="F91" s="96"/>
      <c r="G91" s="97"/>
      <c r="H91" s="78"/>
    </row>
    <row r="92" spans="2:8" hidden="1">
      <c r="B92" s="78"/>
      <c r="C92" s="78"/>
      <c r="D92" s="94"/>
      <c r="E92" s="95"/>
      <c r="F92" s="96"/>
      <c r="G92" s="97"/>
      <c r="H92" s="78"/>
    </row>
    <row r="93" spans="2:8" hidden="1">
      <c r="B93" s="78"/>
      <c r="C93" s="78"/>
      <c r="D93" s="94"/>
      <c r="E93" s="95"/>
      <c r="F93" s="96"/>
      <c r="G93" s="97"/>
      <c r="H93" s="78"/>
    </row>
    <row r="94" spans="2:8" hidden="1">
      <c r="B94" s="78"/>
      <c r="C94" s="78"/>
      <c r="D94" s="94"/>
      <c r="E94" s="95"/>
      <c r="F94" s="96"/>
      <c r="G94" s="97"/>
      <c r="H94" s="78"/>
    </row>
    <row r="95" spans="2:8" hidden="1">
      <c r="B95" s="78"/>
      <c r="C95" s="78"/>
      <c r="D95" s="94"/>
      <c r="E95" s="95"/>
      <c r="F95" s="96"/>
      <c r="G95" s="97"/>
      <c r="H95" s="78"/>
    </row>
    <row r="96" spans="2:8" hidden="1">
      <c r="B96" s="98"/>
      <c r="C96" s="98"/>
      <c r="D96" s="98"/>
      <c r="E96" s="98"/>
      <c r="F96" s="98"/>
      <c r="G96" s="98"/>
      <c r="H96" s="98"/>
    </row>
    <row r="97" spans="2:8" hidden="1">
      <c r="B97" s="99" t="s">
        <v>178</v>
      </c>
      <c r="C97" s="98"/>
      <c r="D97" s="98"/>
      <c r="E97" s="98"/>
      <c r="F97" s="98"/>
      <c r="G97" s="98"/>
      <c r="H97" s="98"/>
    </row>
    <row r="98" spans="2:8" hidden="1">
      <c r="B98" s="100"/>
      <c r="C98" s="101"/>
      <c r="D98" s="102"/>
      <c r="E98" s="103"/>
      <c r="F98" s="104"/>
      <c r="G98" s="105"/>
      <c r="H98" s="106"/>
    </row>
    <row r="99" spans="2:8" hidden="1">
      <c r="B99" s="77"/>
      <c r="C99" s="78"/>
      <c r="D99" s="79"/>
      <c r="E99" s="80"/>
      <c r="F99" s="81"/>
      <c r="G99" s="82"/>
      <c r="H99" s="83"/>
    </row>
    <row r="100" spans="2:8" hidden="1">
      <c r="B100" s="70"/>
      <c r="C100" s="71"/>
      <c r="D100" s="72"/>
      <c r="E100" s="73"/>
      <c r="F100" s="74"/>
      <c r="G100" s="75"/>
      <c r="H100" s="76"/>
    </row>
    <row r="101" spans="2:8" hidden="1">
      <c r="B101" s="77"/>
      <c r="C101" s="78"/>
      <c r="D101" s="79"/>
      <c r="E101" s="80"/>
      <c r="F101" s="81"/>
      <c r="G101" s="82"/>
      <c r="H101" s="83"/>
    </row>
    <row r="102" spans="2:8" hidden="1">
      <c r="B102" s="70"/>
      <c r="C102" s="71"/>
      <c r="D102" s="72"/>
      <c r="E102" s="73"/>
      <c r="F102" s="74"/>
      <c r="G102" s="75"/>
      <c r="H102" s="76"/>
    </row>
    <row r="103" spans="2:8" hidden="1">
      <c r="B103" s="77"/>
      <c r="C103" s="78"/>
      <c r="D103" s="79"/>
      <c r="E103" s="80"/>
      <c r="F103" s="81"/>
      <c r="G103" s="82"/>
      <c r="H103" s="83"/>
    </row>
    <row r="104" spans="2:8" hidden="1">
      <c r="B104" s="70"/>
      <c r="C104" s="71"/>
      <c r="D104" s="72"/>
      <c r="E104" s="73"/>
      <c r="F104" s="74"/>
      <c r="G104" s="75"/>
      <c r="H104" s="76"/>
    </row>
    <row r="105" spans="2:8" hidden="1">
      <c r="B105" s="77"/>
      <c r="C105" s="78"/>
      <c r="D105" s="79"/>
      <c r="E105" s="80"/>
      <c r="F105" s="81"/>
      <c r="G105" s="82"/>
      <c r="H105" s="83"/>
    </row>
    <row r="106" spans="2:8" hidden="1">
      <c r="B106" s="70"/>
      <c r="C106" s="71"/>
      <c r="D106" s="72"/>
      <c r="E106" s="73"/>
      <c r="F106" s="74"/>
      <c r="G106" s="75"/>
      <c r="H106" s="76"/>
    </row>
    <row r="107" spans="2:8" ht="14.25" hidden="1" thickBot="1">
      <c r="B107" s="87"/>
      <c r="C107" s="88"/>
      <c r="D107" s="89"/>
      <c r="E107" s="90"/>
      <c r="F107" s="91"/>
      <c r="G107" s="92"/>
      <c r="H107" s="93"/>
    </row>
    <row r="108" spans="2:8" hidden="1">
      <c r="B108" s="98"/>
      <c r="C108" s="98"/>
      <c r="D108" s="98"/>
      <c r="E108" s="98"/>
      <c r="F108" s="98"/>
      <c r="G108" s="98"/>
      <c r="H108" s="98"/>
    </row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</sheetData>
  <mergeCells count="3">
    <mergeCell ref="C2:H2"/>
    <mergeCell ref="C3:H3"/>
    <mergeCell ref="B5:C5"/>
  </mergeCells>
  <phoneticPr fontId="8"/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92"/>
  <sheetViews>
    <sheetView showGridLines="0" topLeftCell="J1" zoomScale="90" zoomScaleNormal="90" workbookViewId="0">
      <selection activeCell="J1" sqref="J1"/>
    </sheetView>
  </sheetViews>
  <sheetFormatPr defaultColWidth="9" defaultRowHeight="13.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 spans="1:17">
      <c r="A1" s="1" t="s">
        <v>0</v>
      </c>
      <c r="D1" s="5" t="s">
        <v>1</v>
      </c>
      <c r="E1" s="5"/>
      <c r="F1" s="5"/>
      <c r="G1" s="5"/>
      <c r="H1" s="5"/>
      <c r="I1" s="5"/>
    </row>
    <row r="2" spans="1:17" ht="14.25" thickBot="1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spans="1:17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spans="1:17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spans="1:17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115"/>
      <c r="N5" s="116"/>
      <c r="O5" s="117"/>
      <c r="P5" s="14"/>
      <c r="Q5" s="15"/>
    </row>
    <row r="6" spans="1:17">
      <c r="A6" s="1" t="s">
        <v>15</v>
      </c>
      <c r="B6" s="16" t="s">
        <v>16</v>
      </c>
      <c r="C6" s="17"/>
      <c r="J6" s="1" t="s">
        <v>17</v>
      </c>
      <c r="K6" s="2" t="s">
        <v>18</v>
      </c>
      <c r="N6" s="14"/>
      <c r="O6" s="14"/>
      <c r="P6" s="14"/>
      <c r="Q6" s="15"/>
    </row>
    <row r="7" spans="1:17">
      <c r="A7" s="1" t="s">
        <v>19</v>
      </c>
      <c r="B7" s="15" t="s">
        <v>20</v>
      </c>
      <c r="C7" s="18"/>
      <c r="D7" s="1" t="s">
        <v>21</v>
      </c>
      <c r="J7" s="1" t="s">
        <v>22</v>
      </c>
      <c r="K7" s="2" t="s">
        <v>23</v>
      </c>
      <c r="N7" s="14"/>
      <c r="O7" s="14"/>
      <c r="P7" s="14"/>
      <c r="Q7" s="15"/>
    </row>
    <row r="8" spans="1:17">
      <c r="A8" s="1" t="s">
        <v>24</v>
      </c>
      <c r="B8" s="19" t="s">
        <v>25</v>
      </c>
      <c r="C8" s="17"/>
      <c r="D8" s="1" t="s">
        <v>26</v>
      </c>
      <c r="J8" s="2" t="s">
        <v>27</v>
      </c>
      <c r="K8" s="20" t="s">
        <v>1</v>
      </c>
      <c r="N8" s="14"/>
      <c r="O8" s="14"/>
      <c r="P8" s="14"/>
      <c r="Q8" s="15"/>
    </row>
    <row r="9" spans="1:17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0" t="s">
        <v>2</v>
      </c>
      <c r="N9" s="14"/>
      <c r="O9" s="14"/>
      <c r="P9" s="14"/>
      <c r="Q9" s="15"/>
    </row>
    <row r="10" spans="1:17" ht="14.25" thickBot="1">
      <c r="A10" s="10"/>
      <c r="B10" s="10"/>
      <c r="C10" s="10"/>
      <c r="D10" s="1" t="s">
        <v>32</v>
      </c>
      <c r="N10" s="14"/>
      <c r="O10" s="14"/>
      <c r="P10" s="14"/>
      <c r="Q10" s="15"/>
    </row>
    <row r="11" spans="1:17" hidden="1">
      <c r="A11" s="10"/>
      <c r="B11" s="10"/>
      <c r="C11" s="10"/>
      <c r="N11" s="14"/>
      <c r="O11" s="14"/>
      <c r="P11" s="14"/>
      <c r="Q11" s="15"/>
    </row>
    <row r="12" spans="1:17" hidden="1">
      <c r="A12" s="10"/>
      <c r="B12" s="10"/>
      <c r="C12" s="10"/>
      <c r="N12" s="14"/>
      <c r="O12" s="14"/>
      <c r="P12" s="14"/>
      <c r="Q12" s="15"/>
    </row>
    <row r="13" spans="1:17" hidden="1">
      <c r="A13" s="10"/>
      <c r="B13" s="10"/>
      <c r="C13" s="10"/>
      <c r="N13" s="14"/>
      <c r="O13" s="14"/>
      <c r="P13" s="14"/>
      <c r="Q13" s="15"/>
    </row>
    <row r="14" spans="1:17" hidden="1">
      <c r="A14" s="10"/>
      <c r="B14" s="10"/>
      <c r="C14" s="10"/>
      <c r="N14" s="14"/>
      <c r="O14" s="14"/>
      <c r="P14" s="14"/>
      <c r="Q14" s="15"/>
    </row>
    <row r="15" spans="1:17" hidden="1">
      <c r="A15" s="10"/>
      <c r="B15" s="10"/>
      <c r="C15" s="10"/>
      <c r="N15" s="14"/>
      <c r="O15" s="14"/>
      <c r="P15" s="14"/>
      <c r="Q15" s="15"/>
    </row>
    <row r="16" spans="1:17" hidden="1">
      <c r="A16" s="10"/>
      <c r="B16" s="10"/>
      <c r="C16" s="10"/>
      <c r="N16" s="14"/>
      <c r="O16" s="14"/>
      <c r="P16" s="14"/>
      <c r="Q16" s="15"/>
    </row>
    <row r="17" spans="1:17" hidden="1">
      <c r="A17" s="10"/>
      <c r="B17" s="10"/>
      <c r="C17" s="10"/>
      <c r="N17" s="14"/>
      <c r="O17" s="14"/>
      <c r="P17" s="14"/>
      <c r="Q17" s="15"/>
    </row>
    <row r="18" spans="1:17" ht="14.25" hidden="1" thickBot="1"/>
    <row r="19" spans="1:17" ht="15" thickTop="1" thickBot="1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 spans="1:17" ht="14.25" thickTop="1">
      <c r="E20" s="1">
        <v>0</v>
      </c>
      <c r="G20" s="1">
        <v>0</v>
      </c>
      <c r="K20" s="24" t="s">
        <v>2</v>
      </c>
      <c r="L20" s="24" t="s">
        <v>38</v>
      </c>
      <c r="M20" s="25"/>
      <c r="N20" s="26" t="s">
        <v>38</v>
      </c>
      <c r="O20" s="27"/>
      <c r="P20" s="28"/>
    </row>
    <row r="21" spans="1:17">
      <c r="E21" s="1">
        <v>2</v>
      </c>
      <c r="F21" s="1">
        <v>5</v>
      </c>
      <c r="G21" s="1">
        <v>2</v>
      </c>
      <c r="K21" s="29" t="s">
        <v>39</v>
      </c>
      <c r="L21" s="29" t="s">
        <v>38</v>
      </c>
      <c r="M21" s="30">
        <v>1</v>
      </c>
      <c r="N21" s="31" t="s">
        <v>40</v>
      </c>
      <c r="O21" s="32">
        <f>+O22+O37+O78</f>
        <v>0</v>
      </c>
      <c r="P21" s="28"/>
    </row>
    <row r="22" spans="1:17">
      <c r="E22" s="1">
        <v>3</v>
      </c>
      <c r="F22" s="1">
        <v>42</v>
      </c>
      <c r="G22" s="1">
        <v>3</v>
      </c>
      <c r="K22" s="29" t="s">
        <v>41</v>
      </c>
      <c r="L22" s="29" t="s">
        <v>38</v>
      </c>
      <c r="M22" s="30">
        <v>1</v>
      </c>
      <c r="N22" s="31" t="s">
        <v>40</v>
      </c>
      <c r="O22" s="32">
        <f>+O23</f>
        <v>0</v>
      </c>
      <c r="P22" s="28"/>
    </row>
    <row r="23" spans="1:17">
      <c r="E23" s="1">
        <v>4</v>
      </c>
      <c r="F23" s="1">
        <v>148</v>
      </c>
      <c r="G23" s="1">
        <v>4</v>
      </c>
      <c r="K23" s="29" t="s">
        <v>42</v>
      </c>
      <c r="L23" s="29" t="s">
        <v>38</v>
      </c>
      <c r="M23" s="30">
        <v>1</v>
      </c>
      <c r="N23" s="31" t="s">
        <v>40</v>
      </c>
      <c r="O23" s="32">
        <f>+O24+O28</f>
        <v>0</v>
      </c>
      <c r="P23" s="28"/>
    </row>
    <row r="24" spans="1:17">
      <c r="E24" s="1">
        <v>5</v>
      </c>
      <c r="G24" s="1">
        <v>9</v>
      </c>
      <c r="K24" s="29" t="s">
        <v>43</v>
      </c>
      <c r="L24" s="29" t="s">
        <v>38</v>
      </c>
      <c r="M24" s="30">
        <v>1</v>
      </c>
      <c r="N24" s="31" t="s">
        <v>40</v>
      </c>
      <c r="O24" s="32">
        <f>+O25</f>
        <v>0</v>
      </c>
      <c r="P24" s="28"/>
    </row>
    <row r="25" spans="1:17">
      <c r="E25" s="1">
        <v>6</v>
      </c>
      <c r="G25" s="1">
        <v>10</v>
      </c>
      <c r="K25" s="29" t="s">
        <v>44</v>
      </c>
      <c r="L25" s="29" t="s">
        <v>38</v>
      </c>
      <c r="M25" s="30">
        <v>1</v>
      </c>
      <c r="N25" s="31" t="s">
        <v>40</v>
      </c>
      <c r="O25" s="32">
        <f>+O26</f>
        <v>0</v>
      </c>
      <c r="P25" s="28"/>
    </row>
    <row r="26" spans="1:17">
      <c r="E26" s="1">
        <v>7</v>
      </c>
      <c r="G26" s="1">
        <v>11</v>
      </c>
      <c r="K26" s="29" t="s">
        <v>45</v>
      </c>
      <c r="L26" s="29" t="s">
        <v>38</v>
      </c>
      <c r="M26" s="30">
        <v>1</v>
      </c>
      <c r="N26" s="31" t="s">
        <v>40</v>
      </c>
      <c r="O26" s="32">
        <f>+O27</f>
        <v>0</v>
      </c>
      <c r="P26" s="28"/>
    </row>
    <row r="27" spans="1:17">
      <c r="E27" s="1">
        <v>8</v>
      </c>
      <c r="G27" s="1">
        <v>12</v>
      </c>
      <c r="K27" s="29" t="s">
        <v>46</v>
      </c>
      <c r="L27" s="29" t="s">
        <v>38</v>
      </c>
      <c r="M27" s="30">
        <v>2</v>
      </c>
      <c r="N27" s="31" t="s">
        <v>47</v>
      </c>
      <c r="O27" s="33"/>
      <c r="P27" s="28"/>
    </row>
    <row r="28" spans="1:17">
      <c r="E28" s="1">
        <v>9</v>
      </c>
      <c r="G28" s="1">
        <v>9</v>
      </c>
      <c r="K28" s="29" t="s">
        <v>48</v>
      </c>
      <c r="L28" s="29" t="s">
        <v>38</v>
      </c>
      <c r="M28" s="30">
        <v>1</v>
      </c>
      <c r="N28" s="31" t="s">
        <v>40</v>
      </c>
      <c r="O28" s="32">
        <f>+O29</f>
        <v>0</v>
      </c>
      <c r="P28" s="28"/>
    </row>
    <row r="29" spans="1:17">
      <c r="E29" s="1">
        <v>10</v>
      </c>
      <c r="G29" s="1">
        <v>10</v>
      </c>
      <c r="K29" s="29" t="s">
        <v>49</v>
      </c>
      <c r="L29" s="29" t="s">
        <v>38</v>
      </c>
      <c r="M29" s="30">
        <v>1</v>
      </c>
      <c r="N29" s="31" t="s">
        <v>40</v>
      </c>
      <c r="O29" s="32">
        <f>+O30</f>
        <v>0</v>
      </c>
      <c r="P29" s="28"/>
    </row>
    <row r="30" spans="1:17">
      <c r="E30" s="1">
        <v>11</v>
      </c>
      <c r="G30" s="1">
        <v>11</v>
      </c>
      <c r="K30" s="29" t="s">
        <v>50</v>
      </c>
      <c r="L30" s="29" t="s">
        <v>38</v>
      </c>
      <c r="M30" s="30">
        <v>1</v>
      </c>
      <c r="N30" s="31" t="s">
        <v>40</v>
      </c>
      <c r="O30" s="32">
        <f>+O31+O32+O33+O34+O35+O36</f>
        <v>0</v>
      </c>
      <c r="P30" s="28"/>
    </row>
    <row r="31" spans="1:17">
      <c r="E31" s="1">
        <v>12</v>
      </c>
      <c r="G31" s="1">
        <v>12</v>
      </c>
      <c r="K31" s="29" t="s">
        <v>51</v>
      </c>
      <c r="L31" s="29" t="s">
        <v>52</v>
      </c>
      <c r="M31" s="30">
        <v>2</v>
      </c>
      <c r="N31" s="31" t="s">
        <v>53</v>
      </c>
      <c r="O31" s="33"/>
      <c r="P31" s="28"/>
    </row>
    <row r="32" spans="1:17">
      <c r="E32" s="1">
        <v>13</v>
      </c>
      <c r="G32" s="1">
        <v>12</v>
      </c>
      <c r="K32" s="29" t="s">
        <v>54</v>
      </c>
      <c r="L32" s="29" t="s">
        <v>55</v>
      </c>
      <c r="M32" s="30">
        <v>2</v>
      </c>
      <c r="N32" s="31" t="s">
        <v>53</v>
      </c>
      <c r="O32" s="33"/>
      <c r="P32" s="28"/>
    </row>
    <row r="33" spans="5:16">
      <c r="E33" s="1">
        <v>14</v>
      </c>
      <c r="G33" s="1">
        <v>12</v>
      </c>
      <c r="K33" s="29" t="s">
        <v>56</v>
      </c>
      <c r="L33" s="29" t="s">
        <v>57</v>
      </c>
      <c r="M33" s="30">
        <v>2</v>
      </c>
      <c r="N33" s="31" t="s">
        <v>47</v>
      </c>
      <c r="O33" s="33"/>
      <c r="P33" s="28"/>
    </row>
    <row r="34" spans="5:16">
      <c r="E34" s="1">
        <v>15</v>
      </c>
      <c r="G34" s="1">
        <v>12</v>
      </c>
      <c r="K34" s="29" t="s">
        <v>58</v>
      </c>
      <c r="L34" s="29" t="s">
        <v>59</v>
      </c>
      <c r="M34" s="30">
        <v>2</v>
      </c>
      <c r="N34" s="31" t="s">
        <v>47</v>
      </c>
      <c r="O34" s="33"/>
      <c r="P34" s="28"/>
    </row>
    <row r="35" spans="5:16">
      <c r="E35" s="1">
        <v>16</v>
      </c>
      <c r="G35" s="1">
        <v>12</v>
      </c>
      <c r="K35" s="29" t="s">
        <v>60</v>
      </c>
      <c r="L35" s="29" t="s">
        <v>61</v>
      </c>
      <c r="M35" s="30">
        <v>1</v>
      </c>
      <c r="N35" s="31" t="s">
        <v>40</v>
      </c>
      <c r="O35" s="33"/>
      <c r="P35" s="28"/>
    </row>
    <row r="36" spans="5:16">
      <c r="E36" s="1">
        <v>17</v>
      </c>
      <c r="G36" s="1">
        <v>12</v>
      </c>
      <c r="K36" s="29" t="s">
        <v>62</v>
      </c>
      <c r="L36" s="29" t="s">
        <v>63</v>
      </c>
      <c r="M36" s="30">
        <v>1</v>
      </c>
      <c r="N36" s="31" t="s">
        <v>64</v>
      </c>
      <c r="O36" s="33"/>
      <c r="P36" s="28"/>
    </row>
    <row r="37" spans="5:16">
      <c r="E37" s="1">
        <v>18</v>
      </c>
      <c r="F37" s="1">
        <v>31</v>
      </c>
      <c r="G37" s="1">
        <v>3</v>
      </c>
      <c r="K37" s="29" t="s">
        <v>65</v>
      </c>
      <c r="L37" s="29" t="s">
        <v>38</v>
      </c>
      <c r="M37" s="30">
        <v>1</v>
      </c>
      <c r="N37" s="31" t="s">
        <v>40</v>
      </c>
      <c r="O37" s="32">
        <f>+O38+O73</f>
        <v>0</v>
      </c>
      <c r="P37" s="28"/>
    </row>
    <row r="38" spans="5:16">
      <c r="E38" s="1">
        <v>19</v>
      </c>
      <c r="F38" s="1">
        <v>6</v>
      </c>
      <c r="G38" s="1">
        <v>4</v>
      </c>
      <c r="K38" s="29" t="s">
        <v>66</v>
      </c>
      <c r="L38" s="29" t="s">
        <v>38</v>
      </c>
      <c r="M38" s="30">
        <v>1</v>
      </c>
      <c r="N38" s="31" t="s">
        <v>40</v>
      </c>
      <c r="O38" s="32">
        <f>+O39+O45+O63+O67</f>
        <v>0</v>
      </c>
      <c r="P38" s="28"/>
    </row>
    <row r="39" spans="5:16">
      <c r="E39" s="1">
        <v>20</v>
      </c>
      <c r="G39" s="1">
        <v>9</v>
      </c>
      <c r="K39" s="29" t="s">
        <v>67</v>
      </c>
      <c r="L39" s="29" t="s">
        <v>38</v>
      </c>
      <c r="M39" s="30">
        <v>1</v>
      </c>
      <c r="N39" s="31" t="s">
        <v>40</v>
      </c>
      <c r="O39" s="32">
        <f>+O40</f>
        <v>0</v>
      </c>
      <c r="P39" s="28"/>
    </row>
    <row r="40" spans="5:16">
      <c r="E40" s="1">
        <v>21</v>
      </c>
      <c r="G40" s="1">
        <v>10</v>
      </c>
      <c r="K40" s="29" t="s">
        <v>68</v>
      </c>
      <c r="L40" s="29" t="s">
        <v>38</v>
      </c>
      <c r="M40" s="30">
        <v>1</v>
      </c>
      <c r="N40" s="31" t="s">
        <v>40</v>
      </c>
      <c r="O40" s="32">
        <f>+O41</f>
        <v>0</v>
      </c>
      <c r="P40" s="28"/>
    </row>
    <row r="41" spans="5:16">
      <c r="E41" s="1">
        <v>22</v>
      </c>
      <c r="G41" s="1">
        <v>11</v>
      </c>
      <c r="K41" s="29" t="s">
        <v>69</v>
      </c>
      <c r="L41" s="29" t="s">
        <v>38</v>
      </c>
      <c r="M41" s="30">
        <v>1</v>
      </c>
      <c r="N41" s="31" t="s">
        <v>40</v>
      </c>
      <c r="O41" s="32">
        <f>+O42+O43+O44</f>
        <v>0</v>
      </c>
      <c r="P41" s="28"/>
    </row>
    <row r="42" spans="5:16">
      <c r="E42" s="1">
        <v>23</v>
      </c>
      <c r="G42" s="1">
        <v>12</v>
      </c>
      <c r="K42" s="29" t="s">
        <v>70</v>
      </c>
      <c r="L42" s="29" t="s">
        <v>71</v>
      </c>
      <c r="M42" s="30">
        <v>1</v>
      </c>
      <c r="N42" s="31" t="s">
        <v>40</v>
      </c>
      <c r="O42" s="33"/>
      <c r="P42" s="28"/>
    </row>
    <row r="43" spans="5:16">
      <c r="E43" s="1">
        <v>24</v>
      </c>
      <c r="G43" s="1">
        <v>12</v>
      </c>
      <c r="K43" s="29" t="s">
        <v>72</v>
      </c>
      <c r="L43" s="29" t="s">
        <v>73</v>
      </c>
      <c r="M43" s="30">
        <v>1</v>
      </c>
      <c r="N43" s="31" t="s">
        <v>40</v>
      </c>
      <c r="O43" s="33"/>
      <c r="P43" s="28"/>
    </row>
    <row r="44" spans="5:16">
      <c r="E44" s="1">
        <v>25</v>
      </c>
      <c r="G44" s="1">
        <v>12</v>
      </c>
      <c r="K44" s="29" t="s">
        <v>74</v>
      </c>
      <c r="L44" s="29" t="s">
        <v>75</v>
      </c>
      <c r="M44" s="30">
        <v>1</v>
      </c>
      <c r="N44" s="31" t="s">
        <v>40</v>
      </c>
      <c r="O44" s="33"/>
      <c r="P44" s="28"/>
    </row>
    <row r="45" spans="5:16">
      <c r="E45" s="1">
        <v>26</v>
      </c>
      <c r="G45" s="1">
        <v>9</v>
      </c>
      <c r="K45" s="29" t="s">
        <v>76</v>
      </c>
      <c r="L45" s="29" t="s">
        <v>38</v>
      </c>
      <c r="M45" s="30">
        <v>1</v>
      </c>
      <c r="N45" s="31" t="s">
        <v>40</v>
      </c>
      <c r="O45" s="32">
        <f>+O46</f>
        <v>0</v>
      </c>
      <c r="P45" s="28"/>
    </row>
    <row r="46" spans="5:16">
      <c r="E46" s="1">
        <v>27</v>
      </c>
      <c r="G46" s="1">
        <v>10</v>
      </c>
      <c r="K46" s="29" t="s">
        <v>77</v>
      </c>
      <c r="L46" s="29" t="s">
        <v>38</v>
      </c>
      <c r="M46" s="30">
        <v>1</v>
      </c>
      <c r="N46" s="31" t="s">
        <v>40</v>
      </c>
      <c r="O46" s="32">
        <f>+O47+O51+O57+O59</f>
        <v>0</v>
      </c>
      <c r="P46" s="28"/>
    </row>
    <row r="47" spans="5:16">
      <c r="E47" s="1">
        <v>28</v>
      </c>
      <c r="G47" s="1">
        <v>11</v>
      </c>
      <c r="K47" s="29" t="s">
        <v>78</v>
      </c>
      <c r="L47" s="29" t="s">
        <v>38</v>
      </c>
      <c r="M47" s="30">
        <v>1</v>
      </c>
      <c r="N47" s="31" t="s">
        <v>40</v>
      </c>
      <c r="O47" s="32">
        <f>+O48+O49+O50</f>
        <v>0</v>
      </c>
      <c r="P47" s="28"/>
    </row>
    <row r="48" spans="5:16">
      <c r="E48" s="1">
        <v>29</v>
      </c>
      <c r="G48" s="1">
        <v>12</v>
      </c>
      <c r="K48" s="29" t="s">
        <v>79</v>
      </c>
      <c r="L48" s="29" t="s">
        <v>80</v>
      </c>
      <c r="M48" s="30">
        <v>30</v>
      </c>
      <c r="N48" s="31" t="s">
        <v>81</v>
      </c>
      <c r="O48" s="33"/>
      <c r="P48" s="28"/>
    </row>
    <row r="49" spans="5:16">
      <c r="E49" s="1">
        <v>30</v>
      </c>
      <c r="G49" s="1">
        <v>12</v>
      </c>
      <c r="K49" s="29" t="s">
        <v>82</v>
      </c>
      <c r="L49" s="29" t="s">
        <v>83</v>
      </c>
      <c r="M49" s="30">
        <v>8</v>
      </c>
      <c r="N49" s="31" t="s">
        <v>81</v>
      </c>
      <c r="O49" s="33"/>
      <c r="P49" s="28"/>
    </row>
    <row r="50" spans="5:16">
      <c r="E50" s="1">
        <v>31</v>
      </c>
      <c r="G50" s="1">
        <v>12</v>
      </c>
      <c r="K50" s="29" t="s">
        <v>84</v>
      </c>
      <c r="L50" s="29" t="s">
        <v>85</v>
      </c>
      <c r="M50" s="30">
        <v>10</v>
      </c>
      <c r="N50" s="31" t="s">
        <v>81</v>
      </c>
      <c r="O50" s="33"/>
      <c r="P50" s="28"/>
    </row>
    <row r="51" spans="5:16">
      <c r="E51" s="1">
        <v>32</v>
      </c>
      <c r="G51" s="1">
        <v>11</v>
      </c>
      <c r="K51" s="29" t="s">
        <v>86</v>
      </c>
      <c r="L51" s="29" t="s">
        <v>38</v>
      </c>
      <c r="M51" s="30">
        <v>1</v>
      </c>
      <c r="N51" s="31" t="s">
        <v>40</v>
      </c>
      <c r="O51" s="32">
        <f>+O52+O53+O54+O55+O56</f>
        <v>0</v>
      </c>
      <c r="P51" s="28"/>
    </row>
    <row r="52" spans="5:16">
      <c r="E52" s="1">
        <v>33</v>
      </c>
      <c r="G52" s="1">
        <v>12</v>
      </c>
      <c r="K52" s="29" t="s">
        <v>87</v>
      </c>
      <c r="L52" s="29" t="s">
        <v>80</v>
      </c>
      <c r="M52" s="30">
        <v>40</v>
      </c>
      <c r="N52" s="31" t="s">
        <v>81</v>
      </c>
      <c r="O52" s="33"/>
      <c r="P52" s="28"/>
    </row>
    <row r="53" spans="5:16">
      <c r="E53" s="1">
        <v>34</v>
      </c>
      <c r="G53" s="1">
        <v>12</v>
      </c>
      <c r="K53" s="29" t="s">
        <v>88</v>
      </c>
      <c r="L53" s="29" t="s">
        <v>83</v>
      </c>
      <c r="M53" s="30">
        <v>9</v>
      </c>
      <c r="N53" s="31" t="s">
        <v>81</v>
      </c>
      <c r="O53" s="33"/>
      <c r="P53" s="28"/>
    </row>
    <row r="54" spans="5:16">
      <c r="E54" s="1">
        <v>35</v>
      </c>
      <c r="G54" s="1">
        <v>12</v>
      </c>
      <c r="K54" s="29" t="s">
        <v>89</v>
      </c>
      <c r="L54" s="29" t="s">
        <v>85</v>
      </c>
      <c r="M54" s="30">
        <v>18</v>
      </c>
      <c r="N54" s="31" t="s">
        <v>81</v>
      </c>
      <c r="O54" s="33"/>
      <c r="P54" s="28"/>
    </row>
    <row r="55" spans="5:16" ht="27">
      <c r="E55" s="1">
        <v>36</v>
      </c>
      <c r="G55" s="1">
        <v>12</v>
      </c>
      <c r="K55" s="29" t="s">
        <v>90</v>
      </c>
      <c r="L55" s="29" t="s">
        <v>91</v>
      </c>
      <c r="M55" s="30">
        <v>1</v>
      </c>
      <c r="N55" s="31" t="s">
        <v>40</v>
      </c>
      <c r="O55" s="33"/>
      <c r="P55" s="28"/>
    </row>
    <row r="56" spans="5:16">
      <c r="E56" s="1">
        <v>37</v>
      </c>
      <c r="G56" s="1">
        <v>12</v>
      </c>
      <c r="K56" s="29" t="s">
        <v>92</v>
      </c>
      <c r="L56" s="29" t="s">
        <v>93</v>
      </c>
      <c r="M56" s="30">
        <v>1</v>
      </c>
      <c r="N56" s="31" t="s">
        <v>40</v>
      </c>
      <c r="O56" s="33"/>
      <c r="P56" s="28"/>
    </row>
    <row r="57" spans="5:16">
      <c r="E57" s="1">
        <v>38</v>
      </c>
      <c r="G57" s="1">
        <v>11</v>
      </c>
      <c r="K57" s="29" t="s">
        <v>94</v>
      </c>
      <c r="L57" s="29" t="s">
        <v>38</v>
      </c>
      <c r="M57" s="30">
        <v>1</v>
      </c>
      <c r="N57" s="31" t="s">
        <v>40</v>
      </c>
      <c r="O57" s="32">
        <f>+O58</f>
        <v>0</v>
      </c>
      <c r="P57" s="28"/>
    </row>
    <row r="58" spans="5:16">
      <c r="E58" s="1">
        <v>39</v>
      </c>
      <c r="G58" s="1">
        <v>12</v>
      </c>
      <c r="K58" s="29" t="s">
        <v>95</v>
      </c>
      <c r="L58" s="29" t="s">
        <v>38</v>
      </c>
      <c r="M58" s="30">
        <v>22</v>
      </c>
      <c r="N58" s="31" t="s">
        <v>81</v>
      </c>
      <c r="O58" s="33"/>
      <c r="P58" s="28"/>
    </row>
    <row r="59" spans="5:16">
      <c r="E59" s="1">
        <v>40</v>
      </c>
      <c r="G59" s="1">
        <v>11</v>
      </c>
      <c r="K59" s="29" t="s">
        <v>96</v>
      </c>
      <c r="L59" s="29" t="s">
        <v>38</v>
      </c>
      <c r="M59" s="30">
        <v>1</v>
      </c>
      <c r="N59" s="31" t="s">
        <v>40</v>
      </c>
      <c r="O59" s="32">
        <f>+O60+O61+O62</f>
        <v>0</v>
      </c>
      <c r="P59" s="28"/>
    </row>
    <row r="60" spans="5:16" ht="27">
      <c r="E60" s="1">
        <v>41</v>
      </c>
      <c r="G60" s="1">
        <v>12</v>
      </c>
      <c r="K60" s="29" t="s">
        <v>97</v>
      </c>
      <c r="L60" s="29" t="s">
        <v>98</v>
      </c>
      <c r="M60" s="30">
        <v>6</v>
      </c>
      <c r="N60" s="31" t="s">
        <v>99</v>
      </c>
      <c r="O60" s="33"/>
      <c r="P60" s="28"/>
    </row>
    <row r="61" spans="5:16" ht="27">
      <c r="E61" s="1">
        <v>42</v>
      </c>
      <c r="G61" s="1">
        <v>12</v>
      </c>
      <c r="K61" s="29" t="s">
        <v>100</v>
      </c>
      <c r="L61" s="29" t="s">
        <v>101</v>
      </c>
      <c r="M61" s="30">
        <v>6</v>
      </c>
      <c r="N61" s="31" t="s">
        <v>99</v>
      </c>
      <c r="O61" s="33"/>
      <c r="P61" s="28"/>
    </row>
    <row r="62" spans="5:16">
      <c r="E62" s="1">
        <v>43</v>
      </c>
      <c r="G62" s="1">
        <v>12</v>
      </c>
      <c r="K62" s="29" t="s">
        <v>102</v>
      </c>
      <c r="L62" s="29" t="s">
        <v>38</v>
      </c>
      <c r="M62" s="30">
        <v>1</v>
      </c>
      <c r="N62" s="31" t="s">
        <v>40</v>
      </c>
      <c r="O62" s="33"/>
      <c r="P62" s="28"/>
    </row>
    <row r="63" spans="5:16">
      <c r="E63" s="1">
        <v>44</v>
      </c>
      <c r="G63" s="1">
        <v>9</v>
      </c>
      <c r="K63" s="29" t="s">
        <v>103</v>
      </c>
      <c r="L63" s="29" t="s">
        <v>38</v>
      </c>
      <c r="M63" s="30">
        <v>1</v>
      </c>
      <c r="N63" s="31" t="s">
        <v>40</v>
      </c>
      <c r="O63" s="32">
        <f>+O64</f>
        <v>0</v>
      </c>
      <c r="P63" s="28"/>
    </row>
    <row r="64" spans="5:16">
      <c r="E64" s="1">
        <v>45</v>
      </c>
      <c r="G64" s="1">
        <v>10</v>
      </c>
      <c r="K64" s="29" t="s">
        <v>104</v>
      </c>
      <c r="L64" s="29" t="s">
        <v>38</v>
      </c>
      <c r="M64" s="30">
        <v>1</v>
      </c>
      <c r="N64" s="31" t="s">
        <v>40</v>
      </c>
      <c r="O64" s="32">
        <f>+O65</f>
        <v>0</v>
      </c>
      <c r="P64" s="28"/>
    </row>
    <row r="65" spans="5:16">
      <c r="E65" s="1">
        <v>46</v>
      </c>
      <c r="G65" s="1">
        <v>11</v>
      </c>
      <c r="K65" s="29" t="s">
        <v>105</v>
      </c>
      <c r="L65" s="29" t="s">
        <v>38</v>
      </c>
      <c r="M65" s="30">
        <v>1</v>
      </c>
      <c r="N65" s="31" t="s">
        <v>40</v>
      </c>
      <c r="O65" s="32">
        <f>+O66</f>
        <v>0</v>
      </c>
      <c r="P65" s="28"/>
    </row>
    <row r="66" spans="5:16" ht="40.5">
      <c r="E66" s="1">
        <v>47</v>
      </c>
      <c r="G66" s="1">
        <v>12</v>
      </c>
      <c r="K66" s="29" t="s">
        <v>106</v>
      </c>
      <c r="L66" s="29" t="s">
        <v>107</v>
      </c>
      <c r="M66" s="30">
        <v>1</v>
      </c>
      <c r="N66" s="31" t="s">
        <v>40</v>
      </c>
      <c r="O66" s="33"/>
      <c r="P66" s="28"/>
    </row>
    <row r="67" spans="5:16">
      <c r="E67" s="1">
        <v>48</v>
      </c>
      <c r="G67" s="1">
        <v>9</v>
      </c>
      <c r="K67" s="29" t="s">
        <v>108</v>
      </c>
      <c r="L67" s="29" t="s">
        <v>38</v>
      </c>
      <c r="M67" s="30">
        <v>1</v>
      </c>
      <c r="N67" s="31" t="s">
        <v>40</v>
      </c>
      <c r="O67" s="32">
        <f>+O68</f>
        <v>0</v>
      </c>
      <c r="P67" s="28"/>
    </row>
    <row r="68" spans="5:16">
      <c r="E68" s="1">
        <v>49</v>
      </c>
      <c r="G68" s="1">
        <v>10</v>
      </c>
      <c r="K68" s="29" t="s">
        <v>109</v>
      </c>
      <c r="L68" s="29" t="s">
        <v>38</v>
      </c>
      <c r="M68" s="30">
        <v>1</v>
      </c>
      <c r="N68" s="31" t="s">
        <v>40</v>
      </c>
      <c r="O68" s="32">
        <f>+O69</f>
        <v>0</v>
      </c>
      <c r="P68" s="28"/>
    </row>
    <row r="69" spans="5:16">
      <c r="E69" s="1">
        <v>50</v>
      </c>
      <c r="G69" s="1">
        <v>11</v>
      </c>
      <c r="K69" s="29" t="s">
        <v>110</v>
      </c>
      <c r="L69" s="29" t="s">
        <v>38</v>
      </c>
      <c r="M69" s="30">
        <v>1</v>
      </c>
      <c r="N69" s="31" t="s">
        <v>40</v>
      </c>
      <c r="O69" s="32">
        <f>+O70+O71+O72</f>
        <v>0</v>
      </c>
      <c r="P69" s="28"/>
    </row>
    <row r="70" spans="5:16">
      <c r="E70" s="1">
        <v>51</v>
      </c>
      <c r="G70" s="1">
        <v>12</v>
      </c>
      <c r="K70" s="29" t="s">
        <v>111</v>
      </c>
      <c r="L70" s="29" t="s">
        <v>38</v>
      </c>
      <c r="M70" s="30">
        <v>1</v>
      </c>
      <c r="N70" s="31" t="s">
        <v>40</v>
      </c>
      <c r="O70" s="33"/>
      <c r="P70" s="28"/>
    </row>
    <row r="71" spans="5:16">
      <c r="E71" s="1">
        <v>52</v>
      </c>
      <c r="G71" s="1">
        <v>12</v>
      </c>
      <c r="K71" s="29" t="s">
        <v>112</v>
      </c>
      <c r="L71" s="29" t="s">
        <v>38</v>
      </c>
      <c r="M71" s="30">
        <v>1</v>
      </c>
      <c r="N71" s="31" t="s">
        <v>40</v>
      </c>
      <c r="O71" s="33"/>
      <c r="P71" s="28"/>
    </row>
    <row r="72" spans="5:16">
      <c r="E72" s="1">
        <v>53</v>
      </c>
      <c r="G72" s="1">
        <v>12</v>
      </c>
      <c r="K72" s="29" t="s">
        <v>113</v>
      </c>
      <c r="L72" s="29" t="s">
        <v>38</v>
      </c>
      <c r="M72" s="30">
        <v>1</v>
      </c>
      <c r="N72" s="31" t="s">
        <v>40</v>
      </c>
      <c r="O72" s="33"/>
      <c r="P72" s="28"/>
    </row>
    <row r="73" spans="5:16">
      <c r="E73" s="1">
        <v>54</v>
      </c>
      <c r="F73" s="1">
        <v>8</v>
      </c>
      <c r="G73" s="1">
        <v>4</v>
      </c>
      <c r="K73" s="29" t="s">
        <v>114</v>
      </c>
      <c r="L73" s="29" t="s">
        <v>38</v>
      </c>
      <c r="M73" s="30">
        <v>1</v>
      </c>
      <c r="N73" s="31" t="s">
        <v>40</v>
      </c>
      <c r="O73" s="32">
        <f>+O74+O76+O77</f>
        <v>0</v>
      </c>
      <c r="P73" s="28"/>
    </row>
    <row r="74" spans="5:16">
      <c r="E74" s="1">
        <v>55</v>
      </c>
      <c r="F74" s="1">
        <v>9</v>
      </c>
      <c r="G74" s="1">
        <v>5</v>
      </c>
      <c r="K74" s="29" t="s">
        <v>115</v>
      </c>
      <c r="L74" s="29" t="s">
        <v>38</v>
      </c>
      <c r="M74" s="30">
        <v>1</v>
      </c>
      <c r="N74" s="31" t="s">
        <v>40</v>
      </c>
      <c r="O74" s="32">
        <f>+O75</f>
        <v>0</v>
      </c>
      <c r="P74" s="28"/>
    </row>
    <row r="75" spans="5:16">
      <c r="E75" s="1">
        <v>56</v>
      </c>
      <c r="F75" s="1">
        <v>14</v>
      </c>
      <c r="G75" s="1">
        <v>6</v>
      </c>
      <c r="K75" s="29" t="s">
        <v>116</v>
      </c>
      <c r="L75" s="29" t="s">
        <v>38</v>
      </c>
      <c r="M75" s="30">
        <v>1</v>
      </c>
      <c r="N75" s="31" t="s">
        <v>40</v>
      </c>
      <c r="O75" s="33"/>
      <c r="P75" s="28"/>
    </row>
    <row r="76" spans="5:16">
      <c r="E76" s="1">
        <v>57</v>
      </c>
      <c r="F76" s="1">
        <v>23</v>
      </c>
      <c r="G76" s="1">
        <v>5</v>
      </c>
      <c r="K76" s="29" t="s">
        <v>117</v>
      </c>
      <c r="L76" s="29" t="s">
        <v>38</v>
      </c>
      <c r="M76" s="30">
        <v>1</v>
      </c>
      <c r="N76" s="31" t="s">
        <v>40</v>
      </c>
      <c r="O76" s="33"/>
      <c r="P76" s="28"/>
    </row>
    <row r="77" spans="5:16">
      <c r="E77" s="1">
        <v>58</v>
      </c>
      <c r="F77" s="1">
        <v>46</v>
      </c>
      <c r="G77" s="1">
        <v>5</v>
      </c>
      <c r="K77" s="29" t="s">
        <v>118</v>
      </c>
      <c r="L77" s="29" t="s">
        <v>38</v>
      </c>
      <c r="M77" s="30">
        <v>1</v>
      </c>
      <c r="N77" s="31" t="s">
        <v>40</v>
      </c>
      <c r="O77" s="33"/>
      <c r="P77" s="28"/>
    </row>
    <row r="78" spans="5:16">
      <c r="E78" s="1">
        <v>59</v>
      </c>
      <c r="F78" s="1">
        <v>158</v>
      </c>
      <c r="G78" s="1">
        <v>3</v>
      </c>
      <c r="K78" s="29" t="s">
        <v>119</v>
      </c>
      <c r="L78" s="29" t="s">
        <v>38</v>
      </c>
      <c r="M78" s="30">
        <v>1</v>
      </c>
      <c r="N78" s="31" t="s">
        <v>40</v>
      </c>
      <c r="O78" s="33"/>
      <c r="P78" s="28"/>
    </row>
    <row r="79" spans="5:16">
      <c r="E79" s="1">
        <v>60</v>
      </c>
      <c r="F79" s="1">
        <v>25</v>
      </c>
      <c r="G79" s="1">
        <v>2</v>
      </c>
      <c r="K79" s="29" t="s">
        <v>120</v>
      </c>
      <c r="L79" s="29" t="s">
        <v>38</v>
      </c>
      <c r="M79" s="30">
        <v>1</v>
      </c>
      <c r="N79" s="31" t="s">
        <v>40</v>
      </c>
      <c r="O79" s="33"/>
      <c r="P79" s="28"/>
    </row>
    <row r="80" spans="5:16">
      <c r="E80" s="1">
        <v>61</v>
      </c>
      <c r="F80" s="1">
        <v>26</v>
      </c>
      <c r="G80" s="1">
        <v>2</v>
      </c>
      <c r="K80" s="29" t="s">
        <v>121</v>
      </c>
      <c r="L80" s="29" t="s">
        <v>38</v>
      </c>
      <c r="M80" s="30">
        <v>1</v>
      </c>
      <c r="N80" s="31" t="s">
        <v>40</v>
      </c>
      <c r="O80" s="32">
        <f>+O81</f>
        <v>0</v>
      </c>
      <c r="P80" s="28"/>
    </row>
    <row r="81" spans="3:16">
      <c r="E81" s="1">
        <v>62</v>
      </c>
      <c r="G81" s="1">
        <v>9</v>
      </c>
      <c r="K81" s="29" t="s">
        <v>122</v>
      </c>
      <c r="L81" s="29" t="s">
        <v>38</v>
      </c>
      <c r="M81" s="30">
        <v>1</v>
      </c>
      <c r="N81" s="31" t="s">
        <v>40</v>
      </c>
      <c r="O81" s="32">
        <f>+O82</f>
        <v>0</v>
      </c>
      <c r="P81" s="28"/>
    </row>
    <row r="82" spans="3:16">
      <c r="E82" s="1">
        <v>63</v>
      </c>
      <c r="G82" s="1">
        <v>10</v>
      </c>
      <c r="K82" s="29" t="s">
        <v>123</v>
      </c>
      <c r="L82" s="29" t="s">
        <v>38</v>
      </c>
      <c r="M82" s="30">
        <v>1</v>
      </c>
      <c r="N82" s="31" t="s">
        <v>40</v>
      </c>
      <c r="O82" s="32">
        <f>+O83</f>
        <v>0</v>
      </c>
      <c r="P82" s="28"/>
    </row>
    <row r="83" spans="3:16">
      <c r="E83" s="1">
        <v>64</v>
      </c>
      <c r="G83" s="1">
        <v>11</v>
      </c>
      <c r="K83" s="29" t="s">
        <v>124</v>
      </c>
      <c r="L83" s="29" t="s">
        <v>125</v>
      </c>
      <c r="M83" s="30">
        <v>1</v>
      </c>
      <c r="N83" s="31" t="s">
        <v>40</v>
      </c>
      <c r="O83" s="32">
        <f>+O84+O85+O86</f>
        <v>0</v>
      </c>
      <c r="P83" s="28"/>
    </row>
    <row r="84" spans="3:16">
      <c r="E84" s="1">
        <v>65</v>
      </c>
      <c r="G84" s="1">
        <v>12</v>
      </c>
      <c r="K84" s="29" t="s">
        <v>126</v>
      </c>
      <c r="L84" s="29" t="s">
        <v>127</v>
      </c>
      <c r="M84" s="30">
        <v>780</v>
      </c>
      <c r="N84" s="31" t="s">
        <v>128</v>
      </c>
      <c r="O84" s="33"/>
      <c r="P84" s="28"/>
    </row>
    <row r="85" spans="3:16">
      <c r="E85" s="1">
        <v>66</v>
      </c>
      <c r="G85" s="1">
        <v>12</v>
      </c>
      <c r="K85" s="29" t="s">
        <v>126</v>
      </c>
      <c r="L85" s="29" t="s">
        <v>129</v>
      </c>
      <c r="M85" s="30">
        <v>390</v>
      </c>
      <c r="N85" s="31" t="s">
        <v>128</v>
      </c>
      <c r="O85" s="33"/>
      <c r="P85" s="28"/>
    </row>
    <row r="86" spans="3:16">
      <c r="E86" s="1">
        <v>67</v>
      </c>
      <c r="G86" s="1">
        <v>12</v>
      </c>
      <c r="K86" s="29" t="s">
        <v>126</v>
      </c>
      <c r="L86" s="29" t="s">
        <v>130</v>
      </c>
      <c r="M86" s="30">
        <v>120</v>
      </c>
      <c r="N86" s="31" t="s">
        <v>128</v>
      </c>
      <c r="O86" s="33"/>
      <c r="P86" s="28"/>
    </row>
    <row r="87" spans="3:16">
      <c r="E87" s="1">
        <v>1</v>
      </c>
      <c r="F87" s="1">
        <v>4</v>
      </c>
      <c r="G87" s="1">
        <v>1</v>
      </c>
      <c r="K87" s="34" t="s">
        <v>131</v>
      </c>
      <c r="L87" s="34" t="s">
        <v>38</v>
      </c>
      <c r="M87" s="35"/>
      <c r="N87" s="36" t="s">
        <v>38</v>
      </c>
      <c r="O87" s="37">
        <f>+O21+O79+O80</f>
        <v>0</v>
      </c>
      <c r="P87" s="28"/>
    </row>
    <row r="88" spans="3:16">
      <c r="L88" s="38"/>
      <c r="M88" s="39"/>
      <c r="N88" s="40"/>
      <c r="O88" s="41"/>
      <c r="P88" s="28"/>
    </row>
    <row r="89" spans="3:16" ht="14.25" thickTop="1">
      <c r="C89" s="10"/>
      <c r="K89" s="42" t="s">
        <v>132</v>
      </c>
      <c r="O89" s="43">
        <f>+O87</f>
        <v>0</v>
      </c>
    </row>
    <row r="90" spans="3:16">
      <c r="C90" s="10"/>
      <c r="K90" s="44" t="s">
        <v>133</v>
      </c>
      <c r="O90" s="45">
        <f>ROUNDDOWN(工事価格*0.1,0)</f>
        <v>0</v>
      </c>
    </row>
    <row r="91" spans="3:16" ht="14.25" thickBot="1">
      <c r="C91" s="10"/>
      <c r="K91" s="46" t="s">
        <v>134</v>
      </c>
      <c r="O91" s="47">
        <f>工事価格+消費税</f>
        <v>0</v>
      </c>
    </row>
    <row r="92" spans="3:16" ht="14.25" thickTop="1"/>
  </sheetData>
  <sheetProtection algorithmName="SHA-512" hashValue="7lD29oQYtujvQAWbz40MMVbY2goGYTqWEEyzalGEceGKixjWwGrCRA4WkAgT4RbnUJ0MeW5hMy2DX0i8jXdQAw==" saltValue="MXHW5x1QxrNLUQcjhROE9LM8sL3K0d2FRYL1cjLjB8pztHNoBEk6VqzMwiNaOQPWU8dFMHagKzx//AweXMAGpA==" spinCount="100000" sheet="1" objects="1" scenarios="1"/>
  <mergeCells count="1">
    <mergeCell ref="M5:O5"/>
  </mergeCells>
  <phoneticPr fontId="8"/>
  <dataValidations count="2">
    <dataValidation type="decimal" imeMode="off" allowBlank="1" showInputMessage="1" showErrorMessage="1" errorTitle="工事費内訳書" error="金額を入力してください。" sqref="O19 O88:O91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87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83"/>
  <sheetViews>
    <sheetView showGridLines="0" topLeftCell="J1" zoomScale="90" zoomScaleNormal="90" workbookViewId="0">
      <selection activeCell="R43" sqref="R43"/>
    </sheetView>
  </sheetViews>
  <sheetFormatPr defaultColWidth="9" defaultRowHeight="13.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 spans="1:17">
      <c r="A1" s="1" t="s">
        <v>0</v>
      </c>
      <c r="D1" s="5" t="s">
        <v>1</v>
      </c>
      <c r="E1" s="5"/>
      <c r="F1" s="5"/>
      <c r="G1" s="5"/>
      <c r="H1" s="5"/>
      <c r="I1" s="5"/>
    </row>
    <row r="2" spans="1:17" ht="14.25" thickBot="1">
      <c r="A2" s="1">
        <v>79</v>
      </c>
      <c r="D2" s="5" t="s">
        <v>135</v>
      </c>
      <c r="E2" s="5"/>
      <c r="F2" s="5"/>
      <c r="G2" s="5"/>
      <c r="H2" s="5"/>
      <c r="I2" s="5"/>
      <c r="J2" s="2" t="s">
        <v>3</v>
      </c>
      <c r="M2" s="6"/>
      <c r="N2" s="7"/>
    </row>
    <row r="3" spans="1:17" ht="15" thickTop="1" thickBot="1">
      <c r="A3" s="1">
        <v>1</v>
      </c>
      <c r="D3" s="5" t="s">
        <v>136</v>
      </c>
      <c r="E3" s="5"/>
      <c r="F3" s="5"/>
      <c r="G3" s="5"/>
      <c r="H3" s="5"/>
      <c r="I3" s="5"/>
      <c r="L3" s="8" t="s">
        <v>5</v>
      </c>
      <c r="M3" s="9"/>
      <c r="N3" s="7"/>
    </row>
    <row r="4" spans="1:17" ht="15" thickTop="1" thickBot="1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spans="1:17" ht="15" thickTop="1" thickBot="1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115"/>
      <c r="N5" s="116"/>
      <c r="O5" s="117"/>
      <c r="P5" s="14"/>
      <c r="Q5" s="15"/>
    </row>
    <row r="6" spans="1:17" ht="14.25" thickTop="1">
      <c r="A6" s="1" t="s">
        <v>15</v>
      </c>
      <c r="B6" s="16" t="s">
        <v>16</v>
      </c>
      <c r="C6" s="17"/>
      <c r="J6" s="1" t="s">
        <v>17</v>
      </c>
      <c r="K6" s="2" t="s">
        <v>18</v>
      </c>
      <c r="N6" s="14"/>
      <c r="O6" s="14"/>
      <c r="P6" s="14"/>
      <c r="Q6" s="15"/>
    </row>
    <row r="7" spans="1:17">
      <c r="A7" s="1" t="s">
        <v>19</v>
      </c>
      <c r="B7" s="15" t="s">
        <v>20</v>
      </c>
      <c r="C7" s="18"/>
      <c r="D7" s="1" t="s">
        <v>21</v>
      </c>
      <c r="J7" s="1" t="s">
        <v>22</v>
      </c>
      <c r="K7" s="2" t="s">
        <v>23</v>
      </c>
      <c r="N7" s="14"/>
      <c r="O7" s="14"/>
      <c r="P7" s="14"/>
      <c r="Q7" s="15"/>
    </row>
    <row r="8" spans="1:17">
      <c r="A8" s="1" t="s">
        <v>24</v>
      </c>
      <c r="B8" s="19" t="s">
        <v>25</v>
      </c>
      <c r="C8" s="17"/>
      <c r="D8" s="1" t="s">
        <v>26</v>
      </c>
      <c r="J8" s="2" t="s">
        <v>27</v>
      </c>
      <c r="K8" s="20" t="s">
        <v>1</v>
      </c>
      <c r="N8" s="14"/>
      <c r="O8" s="14"/>
      <c r="P8" s="14"/>
      <c r="Q8" s="15"/>
    </row>
    <row r="9" spans="1:17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0" t="s">
        <v>135</v>
      </c>
      <c r="N9" s="14"/>
      <c r="O9" s="14"/>
      <c r="P9" s="14"/>
      <c r="Q9" s="15"/>
    </row>
    <row r="10" spans="1:17" ht="14.25" thickBot="1">
      <c r="A10" s="10"/>
      <c r="B10" s="10"/>
      <c r="C10" s="10"/>
      <c r="D10" s="1" t="s">
        <v>32</v>
      </c>
      <c r="N10" s="14"/>
      <c r="O10" s="14"/>
      <c r="P10" s="14"/>
      <c r="Q10" s="15"/>
    </row>
    <row r="11" spans="1:17" ht="14.25" hidden="1" thickBot="1">
      <c r="A11" s="10"/>
      <c r="B11" s="10"/>
      <c r="C11" s="10"/>
      <c r="N11" s="14"/>
      <c r="O11" s="14"/>
      <c r="P11" s="14"/>
      <c r="Q11" s="15"/>
    </row>
    <row r="12" spans="1:17" ht="14.25" hidden="1" thickBot="1">
      <c r="A12" s="10"/>
      <c r="B12" s="10"/>
      <c r="C12" s="10"/>
      <c r="N12" s="14"/>
      <c r="O12" s="14"/>
      <c r="P12" s="14"/>
      <c r="Q12" s="15"/>
    </row>
    <row r="13" spans="1:17" ht="14.25" hidden="1" thickBot="1">
      <c r="A13" s="10"/>
      <c r="B13" s="10"/>
      <c r="C13" s="10"/>
      <c r="N13" s="14"/>
      <c r="O13" s="14"/>
      <c r="P13" s="14"/>
      <c r="Q13" s="15"/>
    </row>
    <row r="14" spans="1:17" ht="14.25" hidden="1" thickBot="1">
      <c r="A14" s="10"/>
      <c r="B14" s="10"/>
      <c r="C14" s="10"/>
      <c r="N14" s="14"/>
      <c r="O14" s="14"/>
      <c r="P14" s="14"/>
      <c r="Q14" s="15"/>
    </row>
    <row r="15" spans="1:17" ht="14.25" hidden="1" thickBot="1">
      <c r="A15" s="10"/>
      <c r="B15" s="10"/>
      <c r="C15" s="10"/>
      <c r="N15" s="14"/>
      <c r="O15" s="14"/>
      <c r="P15" s="14"/>
      <c r="Q15" s="15"/>
    </row>
    <row r="16" spans="1:17" ht="14.25" hidden="1" thickBot="1">
      <c r="A16" s="10"/>
      <c r="B16" s="10"/>
      <c r="C16" s="10"/>
      <c r="N16" s="14"/>
      <c r="O16" s="14"/>
      <c r="P16" s="14"/>
      <c r="Q16" s="15"/>
    </row>
    <row r="17" spans="1:17" ht="14.25" hidden="1" thickBot="1">
      <c r="A17" s="10"/>
      <c r="B17" s="10"/>
      <c r="C17" s="10"/>
      <c r="N17" s="14"/>
      <c r="O17" s="14"/>
      <c r="P17" s="14"/>
      <c r="Q17" s="15"/>
    </row>
    <row r="18" spans="1:17" ht="14.25" hidden="1" thickBot="1"/>
    <row r="19" spans="1:17" ht="15" thickTop="1" thickBot="1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 spans="1:17" ht="14.25" thickTop="1">
      <c r="E20" s="1">
        <v>0</v>
      </c>
      <c r="G20" s="1">
        <v>0</v>
      </c>
      <c r="K20" s="24" t="s">
        <v>135</v>
      </c>
      <c r="L20" s="24" t="s">
        <v>38</v>
      </c>
      <c r="M20" s="25"/>
      <c r="N20" s="26" t="s">
        <v>38</v>
      </c>
      <c r="O20" s="27"/>
      <c r="P20" s="28"/>
    </row>
    <row r="21" spans="1:17">
      <c r="E21" s="1">
        <v>2</v>
      </c>
      <c r="F21" s="1">
        <v>5</v>
      </c>
      <c r="G21" s="1">
        <v>2</v>
      </c>
      <c r="K21" s="29" t="s">
        <v>39</v>
      </c>
      <c r="L21" s="29" t="s">
        <v>38</v>
      </c>
      <c r="M21" s="30">
        <v>1</v>
      </c>
      <c r="N21" s="31" t="s">
        <v>40</v>
      </c>
      <c r="O21" s="32">
        <f>+O22+O36+O70</f>
        <v>0</v>
      </c>
      <c r="P21" s="28"/>
    </row>
    <row r="22" spans="1:17">
      <c r="E22" s="1">
        <v>3</v>
      </c>
      <c r="F22" s="1">
        <v>42</v>
      </c>
      <c r="G22" s="1">
        <v>3</v>
      </c>
      <c r="K22" s="29" t="s">
        <v>41</v>
      </c>
      <c r="L22" s="29" t="s">
        <v>38</v>
      </c>
      <c r="M22" s="30">
        <v>1</v>
      </c>
      <c r="N22" s="31" t="s">
        <v>40</v>
      </c>
      <c r="O22" s="32">
        <f>+O23</f>
        <v>0</v>
      </c>
      <c r="P22" s="28"/>
    </row>
    <row r="23" spans="1:17">
      <c r="E23" s="1">
        <v>4</v>
      </c>
      <c r="F23" s="1">
        <v>148</v>
      </c>
      <c r="G23" s="1">
        <v>4</v>
      </c>
      <c r="K23" s="29" t="s">
        <v>42</v>
      </c>
      <c r="L23" s="29" t="s">
        <v>38</v>
      </c>
      <c r="M23" s="30">
        <v>1</v>
      </c>
      <c r="N23" s="31" t="s">
        <v>40</v>
      </c>
      <c r="O23" s="32">
        <f>+O24+O28</f>
        <v>0</v>
      </c>
      <c r="P23" s="28"/>
    </row>
    <row r="24" spans="1:17">
      <c r="E24" s="1">
        <v>5</v>
      </c>
      <c r="G24" s="1">
        <v>9</v>
      </c>
      <c r="K24" s="29" t="s">
        <v>43</v>
      </c>
      <c r="L24" s="29" t="s">
        <v>38</v>
      </c>
      <c r="M24" s="30">
        <v>1</v>
      </c>
      <c r="N24" s="31" t="s">
        <v>40</v>
      </c>
      <c r="O24" s="32">
        <f>+O25</f>
        <v>0</v>
      </c>
      <c r="P24" s="28"/>
    </row>
    <row r="25" spans="1:17">
      <c r="E25" s="1">
        <v>6</v>
      </c>
      <c r="G25" s="1">
        <v>10</v>
      </c>
      <c r="K25" s="29" t="s">
        <v>44</v>
      </c>
      <c r="L25" s="29" t="s">
        <v>38</v>
      </c>
      <c r="M25" s="30">
        <v>1</v>
      </c>
      <c r="N25" s="31" t="s">
        <v>40</v>
      </c>
      <c r="O25" s="32">
        <f>+O26</f>
        <v>0</v>
      </c>
      <c r="P25" s="28"/>
    </row>
    <row r="26" spans="1:17">
      <c r="E26" s="1">
        <v>7</v>
      </c>
      <c r="G26" s="1">
        <v>11</v>
      </c>
      <c r="K26" s="29" t="s">
        <v>45</v>
      </c>
      <c r="L26" s="29" t="s">
        <v>38</v>
      </c>
      <c r="M26" s="30">
        <v>1</v>
      </c>
      <c r="N26" s="31" t="s">
        <v>40</v>
      </c>
      <c r="O26" s="32">
        <f>+O27</f>
        <v>0</v>
      </c>
      <c r="P26" s="28"/>
    </row>
    <row r="27" spans="1:17">
      <c r="E27" s="1">
        <v>8</v>
      </c>
      <c r="G27" s="1">
        <v>12</v>
      </c>
      <c r="K27" s="29" t="s">
        <v>137</v>
      </c>
      <c r="L27" s="29" t="s">
        <v>38</v>
      </c>
      <c r="M27" s="30">
        <v>1</v>
      </c>
      <c r="N27" s="31" t="s">
        <v>47</v>
      </c>
      <c r="O27" s="33"/>
      <c r="P27" s="28"/>
    </row>
    <row r="28" spans="1:17">
      <c r="E28" s="1">
        <v>9</v>
      </c>
      <c r="G28" s="1">
        <v>9</v>
      </c>
      <c r="K28" s="29" t="s">
        <v>48</v>
      </c>
      <c r="L28" s="29" t="s">
        <v>38</v>
      </c>
      <c r="M28" s="30">
        <v>1</v>
      </c>
      <c r="N28" s="31" t="s">
        <v>40</v>
      </c>
      <c r="O28" s="32">
        <f>+O29</f>
        <v>0</v>
      </c>
      <c r="P28" s="28"/>
    </row>
    <row r="29" spans="1:17">
      <c r="E29" s="1">
        <v>10</v>
      </c>
      <c r="G29" s="1">
        <v>10</v>
      </c>
      <c r="K29" s="29" t="s">
        <v>49</v>
      </c>
      <c r="L29" s="29" t="s">
        <v>38</v>
      </c>
      <c r="M29" s="30">
        <v>1</v>
      </c>
      <c r="N29" s="31" t="s">
        <v>40</v>
      </c>
      <c r="O29" s="32">
        <f>+O30</f>
        <v>0</v>
      </c>
      <c r="P29" s="28"/>
    </row>
    <row r="30" spans="1:17">
      <c r="E30" s="1">
        <v>11</v>
      </c>
      <c r="G30" s="1">
        <v>11</v>
      </c>
      <c r="K30" s="29" t="s">
        <v>50</v>
      </c>
      <c r="L30" s="29" t="s">
        <v>38</v>
      </c>
      <c r="M30" s="30">
        <v>1</v>
      </c>
      <c r="N30" s="31" t="s">
        <v>40</v>
      </c>
      <c r="O30" s="32">
        <f>+O31+O32+O33+O34+O35</f>
        <v>0</v>
      </c>
      <c r="P30" s="28"/>
    </row>
    <row r="31" spans="1:17">
      <c r="E31" s="1">
        <v>12</v>
      </c>
      <c r="G31" s="1">
        <v>12</v>
      </c>
      <c r="K31" s="29" t="s">
        <v>138</v>
      </c>
      <c r="L31" s="29" t="s">
        <v>139</v>
      </c>
      <c r="M31" s="30">
        <v>1</v>
      </c>
      <c r="N31" s="31" t="s">
        <v>53</v>
      </c>
      <c r="O31" s="33"/>
      <c r="P31" s="28"/>
    </row>
    <row r="32" spans="1:17">
      <c r="E32" s="1">
        <v>13</v>
      </c>
      <c r="G32" s="1">
        <v>12</v>
      </c>
      <c r="K32" s="29" t="s">
        <v>54</v>
      </c>
      <c r="L32" s="29" t="s">
        <v>140</v>
      </c>
      <c r="M32" s="30">
        <v>1</v>
      </c>
      <c r="N32" s="31" t="s">
        <v>53</v>
      </c>
      <c r="O32" s="33"/>
      <c r="P32" s="28"/>
    </row>
    <row r="33" spans="5:16">
      <c r="E33" s="1">
        <v>14</v>
      </c>
      <c r="G33" s="1">
        <v>12</v>
      </c>
      <c r="K33" s="29" t="s">
        <v>56</v>
      </c>
      <c r="L33" s="29" t="s">
        <v>141</v>
      </c>
      <c r="M33" s="30">
        <v>1</v>
      </c>
      <c r="N33" s="31" t="s">
        <v>47</v>
      </c>
      <c r="O33" s="33"/>
      <c r="P33" s="28"/>
    </row>
    <row r="34" spans="5:16">
      <c r="E34" s="1">
        <v>15</v>
      </c>
      <c r="G34" s="1">
        <v>12</v>
      </c>
      <c r="K34" s="29" t="s">
        <v>142</v>
      </c>
      <c r="L34" s="29" t="s">
        <v>141</v>
      </c>
      <c r="M34" s="30">
        <v>1</v>
      </c>
      <c r="N34" s="31" t="s">
        <v>47</v>
      </c>
      <c r="O34" s="33"/>
      <c r="P34" s="28"/>
    </row>
    <row r="35" spans="5:16">
      <c r="E35" s="1">
        <v>16</v>
      </c>
      <c r="G35" s="1">
        <v>12</v>
      </c>
      <c r="K35" s="29" t="s">
        <v>62</v>
      </c>
      <c r="L35" s="29" t="s">
        <v>63</v>
      </c>
      <c r="M35" s="30">
        <v>1</v>
      </c>
      <c r="N35" s="31" t="s">
        <v>64</v>
      </c>
      <c r="O35" s="33"/>
      <c r="P35" s="28"/>
    </row>
    <row r="36" spans="5:16">
      <c r="E36" s="1">
        <v>17</v>
      </c>
      <c r="F36" s="1">
        <v>31</v>
      </c>
      <c r="G36" s="1">
        <v>3</v>
      </c>
      <c r="K36" s="29" t="s">
        <v>65</v>
      </c>
      <c r="L36" s="29" t="s">
        <v>38</v>
      </c>
      <c r="M36" s="30">
        <v>1</v>
      </c>
      <c r="N36" s="31" t="s">
        <v>40</v>
      </c>
      <c r="O36" s="32">
        <f>+O37+O65</f>
        <v>0</v>
      </c>
      <c r="P36" s="28"/>
    </row>
    <row r="37" spans="5:16">
      <c r="E37" s="1">
        <v>18</v>
      </c>
      <c r="F37" s="1">
        <v>6</v>
      </c>
      <c r="G37" s="1">
        <v>4</v>
      </c>
      <c r="K37" s="29" t="s">
        <v>66</v>
      </c>
      <c r="L37" s="29" t="s">
        <v>38</v>
      </c>
      <c r="M37" s="30">
        <v>1</v>
      </c>
      <c r="N37" s="31" t="s">
        <v>40</v>
      </c>
      <c r="O37" s="32">
        <f>+O38+O44+O61</f>
        <v>0</v>
      </c>
      <c r="P37" s="28"/>
    </row>
    <row r="38" spans="5:16">
      <c r="E38" s="1">
        <v>19</v>
      </c>
      <c r="G38" s="1">
        <v>9</v>
      </c>
      <c r="K38" s="29" t="s">
        <v>67</v>
      </c>
      <c r="L38" s="29" t="s">
        <v>38</v>
      </c>
      <c r="M38" s="30">
        <v>1</v>
      </c>
      <c r="N38" s="31" t="s">
        <v>40</v>
      </c>
      <c r="O38" s="32">
        <f>+O39</f>
        <v>0</v>
      </c>
      <c r="P38" s="28"/>
    </row>
    <row r="39" spans="5:16">
      <c r="E39" s="1">
        <v>20</v>
      </c>
      <c r="G39" s="1">
        <v>10</v>
      </c>
      <c r="K39" s="29" t="s">
        <v>68</v>
      </c>
      <c r="L39" s="29" t="s">
        <v>38</v>
      </c>
      <c r="M39" s="30">
        <v>1</v>
      </c>
      <c r="N39" s="31" t="s">
        <v>40</v>
      </c>
      <c r="O39" s="32">
        <f>+O40+O42</f>
        <v>0</v>
      </c>
      <c r="P39" s="28"/>
    </row>
    <row r="40" spans="5:16">
      <c r="E40" s="1">
        <v>21</v>
      </c>
      <c r="G40" s="1">
        <v>11</v>
      </c>
      <c r="K40" s="29" t="s">
        <v>69</v>
      </c>
      <c r="L40" s="29" t="s">
        <v>38</v>
      </c>
      <c r="M40" s="30">
        <v>1</v>
      </c>
      <c r="N40" s="31" t="s">
        <v>40</v>
      </c>
      <c r="O40" s="32">
        <f>+O41</f>
        <v>0</v>
      </c>
      <c r="P40" s="28"/>
    </row>
    <row r="41" spans="5:16">
      <c r="E41" s="1">
        <v>22</v>
      </c>
      <c r="G41" s="1">
        <v>12</v>
      </c>
      <c r="K41" s="29" t="s">
        <v>70</v>
      </c>
      <c r="L41" s="29" t="s">
        <v>71</v>
      </c>
      <c r="M41" s="30">
        <v>1</v>
      </c>
      <c r="N41" s="31" t="s">
        <v>40</v>
      </c>
      <c r="O41" s="33"/>
      <c r="P41" s="28"/>
    </row>
    <row r="42" spans="5:16">
      <c r="E42" s="1">
        <v>23</v>
      </c>
      <c r="G42" s="1">
        <v>11</v>
      </c>
      <c r="K42" s="29" t="s">
        <v>69</v>
      </c>
      <c r="L42" s="29" t="s">
        <v>38</v>
      </c>
      <c r="M42" s="30">
        <v>1</v>
      </c>
      <c r="N42" s="31" t="s">
        <v>40</v>
      </c>
      <c r="O42" s="32">
        <f>+O43</f>
        <v>0</v>
      </c>
      <c r="P42" s="28"/>
    </row>
    <row r="43" spans="5:16">
      <c r="E43" s="1">
        <v>24</v>
      </c>
      <c r="G43" s="1">
        <v>12</v>
      </c>
      <c r="K43" s="29" t="s">
        <v>72</v>
      </c>
      <c r="L43" s="29" t="s">
        <v>73</v>
      </c>
      <c r="M43" s="30">
        <v>1</v>
      </c>
      <c r="N43" s="31" t="s">
        <v>40</v>
      </c>
      <c r="O43" s="33"/>
      <c r="P43" s="28"/>
    </row>
    <row r="44" spans="5:16">
      <c r="E44" s="1">
        <v>25</v>
      </c>
      <c r="G44" s="1">
        <v>9</v>
      </c>
      <c r="K44" s="29" t="s">
        <v>76</v>
      </c>
      <c r="L44" s="29" t="s">
        <v>38</v>
      </c>
      <c r="M44" s="30">
        <v>1</v>
      </c>
      <c r="N44" s="31" t="s">
        <v>40</v>
      </c>
      <c r="O44" s="32">
        <f>+O45</f>
        <v>0</v>
      </c>
      <c r="P44" s="28"/>
    </row>
    <row r="45" spans="5:16">
      <c r="E45" s="1">
        <v>26</v>
      </c>
      <c r="G45" s="1">
        <v>10</v>
      </c>
      <c r="K45" s="29" t="s">
        <v>77</v>
      </c>
      <c r="L45" s="29" t="s">
        <v>38</v>
      </c>
      <c r="M45" s="30">
        <v>1</v>
      </c>
      <c r="N45" s="31" t="s">
        <v>40</v>
      </c>
      <c r="O45" s="32">
        <f>+O46+O50+O55+O57</f>
        <v>0</v>
      </c>
      <c r="P45" s="28"/>
    </row>
    <row r="46" spans="5:16">
      <c r="E46" s="1">
        <v>27</v>
      </c>
      <c r="G46" s="1">
        <v>11</v>
      </c>
      <c r="K46" s="29" t="s">
        <v>78</v>
      </c>
      <c r="L46" s="29" t="s">
        <v>38</v>
      </c>
      <c r="M46" s="30">
        <v>1</v>
      </c>
      <c r="N46" s="31" t="s">
        <v>40</v>
      </c>
      <c r="O46" s="32">
        <f>+O47+O48+O49</f>
        <v>0</v>
      </c>
      <c r="P46" s="28"/>
    </row>
    <row r="47" spans="5:16">
      <c r="E47" s="1">
        <v>28</v>
      </c>
      <c r="G47" s="1">
        <v>12</v>
      </c>
      <c r="K47" s="29" t="s">
        <v>79</v>
      </c>
      <c r="L47" s="29" t="s">
        <v>80</v>
      </c>
      <c r="M47" s="30">
        <v>6</v>
      </c>
      <c r="N47" s="31" t="s">
        <v>81</v>
      </c>
      <c r="O47" s="33"/>
      <c r="P47" s="28"/>
    </row>
    <row r="48" spans="5:16">
      <c r="E48" s="1">
        <v>29</v>
      </c>
      <c r="G48" s="1">
        <v>12</v>
      </c>
      <c r="K48" s="29" t="s">
        <v>82</v>
      </c>
      <c r="L48" s="29" t="s">
        <v>83</v>
      </c>
      <c r="M48" s="30">
        <v>2</v>
      </c>
      <c r="N48" s="31" t="s">
        <v>81</v>
      </c>
      <c r="O48" s="33"/>
      <c r="P48" s="28"/>
    </row>
    <row r="49" spans="5:16">
      <c r="E49" s="1">
        <v>30</v>
      </c>
      <c r="G49" s="1">
        <v>12</v>
      </c>
      <c r="K49" s="29" t="s">
        <v>84</v>
      </c>
      <c r="L49" s="29" t="s">
        <v>85</v>
      </c>
      <c r="M49" s="30">
        <v>3</v>
      </c>
      <c r="N49" s="31" t="s">
        <v>81</v>
      </c>
      <c r="O49" s="33"/>
      <c r="P49" s="28"/>
    </row>
    <row r="50" spans="5:16">
      <c r="E50" s="1">
        <v>31</v>
      </c>
      <c r="G50" s="1">
        <v>11</v>
      </c>
      <c r="K50" s="29" t="s">
        <v>86</v>
      </c>
      <c r="L50" s="29" t="s">
        <v>38</v>
      </c>
      <c r="M50" s="30">
        <v>1</v>
      </c>
      <c r="N50" s="31" t="s">
        <v>40</v>
      </c>
      <c r="O50" s="32">
        <f>+O51+O52+O53+O54</f>
        <v>0</v>
      </c>
      <c r="P50" s="28"/>
    </row>
    <row r="51" spans="5:16">
      <c r="E51" s="1">
        <v>32</v>
      </c>
      <c r="G51" s="1">
        <v>12</v>
      </c>
      <c r="K51" s="29" t="s">
        <v>87</v>
      </c>
      <c r="L51" s="29" t="s">
        <v>80</v>
      </c>
      <c r="M51" s="30">
        <v>10</v>
      </c>
      <c r="N51" s="31" t="s">
        <v>81</v>
      </c>
      <c r="O51" s="33"/>
      <c r="P51" s="28"/>
    </row>
    <row r="52" spans="5:16">
      <c r="E52" s="1">
        <v>33</v>
      </c>
      <c r="G52" s="1">
        <v>12</v>
      </c>
      <c r="K52" s="29" t="s">
        <v>88</v>
      </c>
      <c r="L52" s="29" t="s">
        <v>83</v>
      </c>
      <c r="M52" s="30">
        <v>4</v>
      </c>
      <c r="N52" s="31" t="s">
        <v>81</v>
      </c>
      <c r="O52" s="33"/>
      <c r="P52" s="28"/>
    </row>
    <row r="53" spans="5:16">
      <c r="E53" s="1">
        <v>34</v>
      </c>
      <c r="G53" s="1">
        <v>12</v>
      </c>
      <c r="K53" s="29" t="s">
        <v>89</v>
      </c>
      <c r="L53" s="29" t="s">
        <v>85</v>
      </c>
      <c r="M53" s="30">
        <v>6</v>
      </c>
      <c r="N53" s="31" t="s">
        <v>81</v>
      </c>
      <c r="O53" s="33"/>
      <c r="P53" s="28"/>
    </row>
    <row r="54" spans="5:16">
      <c r="E54" s="1">
        <v>35</v>
      </c>
      <c r="G54" s="1">
        <v>12</v>
      </c>
      <c r="K54" s="29" t="s">
        <v>92</v>
      </c>
      <c r="L54" s="29" t="s">
        <v>93</v>
      </c>
      <c r="M54" s="30">
        <v>1</v>
      </c>
      <c r="N54" s="31" t="s">
        <v>40</v>
      </c>
      <c r="O54" s="33"/>
      <c r="P54" s="28"/>
    </row>
    <row r="55" spans="5:16">
      <c r="E55" s="1">
        <v>36</v>
      </c>
      <c r="G55" s="1">
        <v>11</v>
      </c>
      <c r="K55" s="29" t="s">
        <v>94</v>
      </c>
      <c r="L55" s="29" t="s">
        <v>38</v>
      </c>
      <c r="M55" s="30">
        <v>1</v>
      </c>
      <c r="N55" s="31" t="s">
        <v>40</v>
      </c>
      <c r="O55" s="32">
        <f>+O56</f>
        <v>0</v>
      </c>
      <c r="P55" s="28"/>
    </row>
    <row r="56" spans="5:16">
      <c r="E56" s="1">
        <v>37</v>
      </c>
      <c r="G56" s="1">
        <v>12</v>
      </c>
      <c r="K56" s="29" t="s">
        <v>95</v>
      </c>
      <c r="L56" s="29" t="s">
        <v>38</v>
      </c>
      <c r="M56" s="30">
        <v>15</v>
      </c>
      <c r="N56" s="31" t="s">
        <v>81</v>
      </c>
      <c r="O56" s="33"/>
      <c r="P56" s="28"/>
    </row>
    <row r="57" spans="5:16">
      <c r="E57" s="1">
        <v>38</v>
      </c>
      <c r="G57" s="1">
        <v>11</v>
      </c>
      <c r="K57" s="29" t="s">
        <v>96</v>
      </c>
      <c r="L57" s="29" t="s">
        <v>38</v>
      </c>
      <c r="M57" s="30">
        <v>1</v>
      </c>
      <c r="N57" s="31" t="s">
        <v>40</v>
      </c>
      <c r="O57" s="32">
        <f>+O58+O59+O60</f>
        <v>0</v>
      </c>
      <c r="P57" s="28"/>
    </row>
    <row r="58" spans="5:16" ht="27">
      <c r="E58" s="1">
        <v>39</v>
      </c>
      <c r="G58" s="1">
        <v>12</v>
      </c>
      <c r="K58" s="29" t="s">
        <v>97</v>
      </c>
      <c r="L58" s="29" t="s">
        <v>98</v>
      </c>
      <c r="M58" s="30">
        <v>2</v>
      </c>
      <c r="N58" s="31" t="s">
        <v>99</v>
      </c>
      <c r="O58" s="33"/>
      <c r="P58" s="28"/>
    </row>
    <row r="59" spans="5:16" ht="27">
      <c r="E59" s="1">
        <v>40</v>
      </c>
      <c r="G59" s="1">
        <v>12</v>
      </c>
      <c r="K59" s="29" t="s">
        <v>100</v>
      </c>
      <c r="L59" s="29" t="s">
        <v>101</v>
      </c>
      <c r="M59" s="30">
        <v>3</v>
      </c>
      <c r="N59" s="31" t="s">
        <v>99</v>
      </c>
      <c r="O59" s="33"/>
      <c r="P59" s="28"/>
    </row>
    <row r="60" spans="5:16">
      <c r="E60" s="1">
        <v>41</v>
      </c>
      <c r="G60" s="1">
        <v>12</v>
      </c>
      <c r="K60" s="29" t="s">
        <v>102</v>
      </c>
      <c r="L60" s="29" t="s">
        <v>38</v>
      </c>
      <c r="M60" s="30">
        <v>1</v>
      </c>
      <c r="N60" s="31" t="s">
        <v>40</v>
      </c>
      <c r="O60" s="33"/>
      <c r="P60" s="28"/>
    </row>
    <row r="61" spans="5:16">
      <c r="E61" s="1">
        <v>42</v>
      </c>
      <c r="G61" s="1">
        <v>9</v>
      </c>
      <c r="K61" s="29" t="s">
        <v>103</v>
      </c>
      <c r="L61" s="29" t="s">
        <v>38</v>
      </c>
      <c r="M61" s="30">
        <v>1</v>
      </c>
      <c r="N61" s="31" t="s">
        <v>40</v>
      </c>
      <c r="O61" s="32">
        <f>+O62</f>
        <v>0</v>
      </c>
      <c r="P61" s="28"/>
    </row>
    <row r="62" spans="5:16">
      <c r="E62" s="1">
        <v>43</v>
      </c>
      <c r="G62" s="1">
        <v>10</v>
      </c>
      <c r="K62" s="29" t="s">
        <v>104</v>
      </c>
      <c r="L62" s="29" t="s">
        <v>38</v>
      </c>
      <c r="M62" s="30">
        <v>1</v>
      </c>
      <c r="N62" s="31" t="s">
        <v>40</v>
      </c>
      <c r="O62" s="32">
        <f>+O63</f>
        <v>0</v>
      </c>
      <c r="P62" s="28"/>
    </row>
    <row r="63" spans="5:16">
      <c r="E63" s="1">
        <v>44</v>
      </c>
      <c r="G63" s="1">
        <v>11</v>
      </c>
      <c r="K63" s="29" t="s">
        <v>105</v>
      </c>
      <c r="L63" s="29" t="s">
        <v>38</v>
      </c>
      <c r="M63" s="30">
        <v>1</v>
      </c>
      <c r="N63" s="31" t="s">
        <v>40</v>
      </c>
      <c r="O63" s="32">
        <f>+O64</f>
        <v>0</v>
      </c>
      <c r="P63" s="28"/>
    </row>
    <row r="64" spans="5:16" ht="27">
      <c r="E64" s="1">
        <v>45</v>
      </c>
      <c r="G64" s="1">
        <v>12</v>
      </c>
      <c r="K64" s="29" t="s">
        <v>106</v>
      </c>
      <c r="L64" s="29" t="s">
        <v>143</v>
      </c>
      <c r="M64" s="30">
        <v>1</v>
      </c>
      <c r="N64" s="31" t="s">
        <v>40</v>
      </c>
      <c r="O64" s="33"/>
      <c r="P64" s="28"/>
    </row>
    <row r="65" spans="3:16">
      <c r="E65" s="1">
        <v>46</v>
      </c>
      <c r="F65" s="1">
        <v>8</v>
      </c>
      <c r="G65" s="1">
        <v>4</v>
      </c>
      <c r="K65" s="29" t="s">
        <v>114</v>
      </c>
      <c r="L65" s="29" t="s">
        <v>38</v>
      </c>
      <c r="M65" s="30">
        <v>1</v>
      </c>
      <c r="N65" s="31" t="s">
        <v>40</v>
      </c>
      <c r="O65" s="32">
        <f>+O66+O68+O69</f>
        <v>0</v>
      </c>
      <c r="P65" s="28"/>
    </row>
    <row r="66" spans="3:16">
      <c r="E66" s="1">
        <v>47</v>
      </c>
      <c r="F66" s="1">
        <v>9</v>
      </c>
      <c r="G66" s="1">
        <v>5</v>
      </c>
      <c r="K66" s="29" t="s">
        <v>115</v>
      </c>
      <c r="L66" s="29" t="s">
        <v>38</v>
      </c>
      <c r="M66" s="30">
        <v>1</v>
      </c>
      <c r="N66" s="31" t="s">
        <v>40</v>
      </c>
      <c r="O66" s="32">
        <f>+O67</f>
        <v>0</v>
      </c>
      <c r="P66" s="28"/>
    </row>
    <row r="67" spans="3:16">
      <c r="E67" s="1">
        <v>48</v>
      </c>
      <c r="F67" s="1">
        <v>14</v>
      </c>
      <c r="G67" s="1">
        <v>6</v>
      </c>
      <c r="K67" s="29" t="s">
        <v>116</v>
      </c>
      <c r="L67" s="29" t="s">
        <v>38</v>
      </c>
      <c r="M67" s="30">
        <v>1</v>
      </c>
      <c r="N67" s="31" t="s">
        <v>40</v>
      </c>
      <c r="O67" s="33"/>
      <c r="P67" s="28"/>
    </row>
    <row r="68" spans="3:16">
      <c r="E68" s="1">
        <v>49</v>
      </c>
      <c r="F68" s="1">
        <v>23</v>
      </c>
      <c r="G68" s="1">
        <v>5</v>
      </c>
      <c r="K68" s="29" t="s">
        <v>117</v>
      </c>
      <c r="L68" s="29" t="s">
        <v>38</v>
      </c>
      <c r="M68" s="30">
        <v>1</v>
      </c>
      <c r="N68" s="31" t="s">
        <v>40</v>
      </c>
      <c r="O68" s="33"/>
      <c r="P68" s="28"/>
    </row>
    <row r="69" spans="3:16">
      <c r="E69" s="1">
        <v>50</v>
      </c>
      <c r="F69" s="1">
        <v>46</v>
      </c>
      <c r="G69" s="1">
        <v>5</v>
      </c>
      <c r="K69" s="29" t="s">
        <v>118</v>
      </c>
      <c r="L69" s="29" t="s">
        <v>38</v>
      </c>
      <c r="M69" s="30">
        <v>1</v>
      </c>
      <c r="N69" s="31" t="s">
        <v>40</v>
      </c>
      <c r="O69" s="33"/>
      <c r="P69" s="28"/>
    </row>
    <row r="70" spans="3:16">
      <c r="E70" s="1">
        <v>51</v>
      </c>
      <c r="F70" s="1">
        <v>158</v>
      </c>
      <c r="G70" s="1">
        <v>3</v>
      </c>
      <c r="K70" s="29" t="s">
        <v>119</v>
      </c>
      <c r="L70" s="29" t="s">
        <v>38</v>
      </c>
      <c r="M70" s="30">
        <v>1</v>
      </c>
      <c r="N70" s="31" t="s">
        <v>40</v>
      </c>
      <c r="O70" s="33"/>
      <c r="P70" s="28"/>
    </row>
    <row r="71" spans="3:16">
      <c r="E71" s="1">
        <v>52</v>
      </c>
      <c r="F71" s="1">
        <v>25</v>
      </c>
      <c r="G71" s="1">
        <v>2</v>
      </c>
      <c r="K71" s="29" t="s">
        <v>120</v>
      </c>
      <c r="L71" s="29" t="s">
        <v>38</v>
      </c>
      <c r="M71" s="30">
        <v>1</v>
      </c>
      <c r="N71" s="31" t="s">
        <v>40</v>
      </c>
      <c r="O71" s="33"/>
      <c r="P71" s="28"/>
    </row>
    <row r="72" spans="3:16">
      <c r="E72" s="1">
        <v>53</v>
      </c>
      <c r="F72" s="1">
        <v>26</v>
      </c>
      <c r="G72" s="1">
        <v>2</v>
      </c>
      <c r="K72" s="29" t="s">
        <v>121</v>
      </c>
      <c r="L72" s="29" t="s">
        <v>38</v>
      </c>
      <c r="M72" s="30">
        <v>1</v>
      </c>
      <c r="N72" s="31" t="s">
        <v>40</v>
      </c>
      <c r="O72" s="32">
        <f>+O73</f>
        <v>0</v>
      </c>
      <c r="P72" s="28"/>
    </row>
    <row r="73" spans="3:16">
      <c r="E73" s="1">
        <v>54</v>
      </c>
      <c r="G73" s="1">
        <v>9</v>
      </c>
      <c r="K73" s="29" t="s">
        <v>144</v>
      </c>
      <c r="L73" s="29" t="s">
        <v>38</v>
      </c>
      <c r="M73" s="30">
        <v>1</v>
      </c>
      <c r="N73" s="31" t="s">
        <v>40</v>
      </c>
      <c r="O73" s="32">
        <f>+O74</f>
        <v>0</v>
      </c>
      <c r="P73" s="28"/>
    </row>
    <row r="74" spans="3:16">
      <c r="E74" s="1">
        <v>55</v>
      </c>
      <c r="G74" s="1">
        <v>10</v>
      </c>
      <c r="K74" s="29" t="s">
        <v>145</v>
      </c>
      <c r="L74" s="29" t="s">
        <v>38</v>
      </c>
      <c r="M74" s="30">
        <v>1</v>
      </c>
      <c r="N74" s="31" t="s">
        <v>40</v>
      </c>
      <c r="O74" s="32">
        <f>+O75</f>
        <v>0</v>
      </c>
      <c r="P74" s="28"/>
    </row>
    <row r="75" spans="3:16">
      <c r="E75" s="1">
        <v>56</v>
      </c>
      <c r="G75" s="1">
        <v>11</v>
      </c>
      <c r="K75" s="29" t="s">
        <v>124</v>
      </c>
      <c r="L75" s="29" t="s">
        <v>125</v>
      </c>
      <c r="M75" s="30">
        <v>1</v>
      </c>
      <c r="N75" s="31" t="s">
        <v>40</v>
      </c>
      <c r="O75" s="32">
        <f>+O76+O77</f>
        <v>0</v>
      </c>
      <c r="P75" s="28"/>
    </row>
    <row r="76" spans="3:16">
      <c r="E76" s="1">
        <v>57</v>
      </c>
      <c r="G76" s="1">
        <v>12</v>
      </c>
      <c r="K76" s="29" t="s">
        <v>126</v>
      </c>
      <c r="L76" s="29" t="s">
        <v>127</v>
      </c>
      <c r="M76" s="30">
        <v>500</v>
      </c>
      <c r="N76" s="31" t="s">
        <v>128</v>
      </c>
      <c r="O76" s="33"/>
      <c r="P76" s="28"/>
    </row>
    <row r="77" spans="3:16">
      <c r="E77" s="1">
        <v>58</v>
      </c>
      <c r="G77" s="1">
        <v>12</v>
      </c>
      <c r="K77" s="29" t="s">
        <v>126</v>
      </c>
      <c r="L77" s="29" t="s">
        <v>129</v>
      </c>
      <c r="M77" s="30">
        <v>200</v>
      </c>
      <c r="N77" s="31" t="s">
        <v>128</v>
      </c>
      <c r="O77" s="33"/>
      <c r="P77" s="28"/>
    </row>
    <row r="78" spans="3:16" ht="14.25" thickBot="1">
      <c r="E78" s="1">
        <v>1</v>
      </c>
      <c r="F78" s="1">
        <v>4</v>
      </c>
      <c r="G78" s="1">
        <v>1</v>
      </c>
      <c r="K78" s="34" t="s">
        <v>131</v>
      </c>
      <c r="L78" s="34" t="s">
        <v>38</v>
      </c>
      <c r="M78" s="35"/>
      <c r="N78" s="36" t="s">
        <v>38</v>
      </c>
      <c r="O78" s="37">
        <f>+O21+O71+O72</f>
        <v>0</v>
      </c>
      <c r="P78" s="28"/>
    </row>
    <row r="79" spans="3:16" ht="15" thickTop="1" thickBot="1">
      <c r="L79" s="38"/>
      <c r="M79" s="39"/>
      <c r="N79" s="40"/>
      <c r="O79" s="41"/>
      <c r="P79" s="28"/>
    </row>
    <row r="80" spans="3:16" ht="14.25" thickTop="1">
      <c r="C80" s="10"/>
      <c r="K80" s="42" t="s">
        <v>132</v>
      </c>
      <c r="O80" s="43">
        <f>+O78</f>
        <v>0</v>
      </c>
    </row>
    <row r="81" spans="3:15">
      <c r="C81" s="10"/>
      <c r="K81" s="44" t="s">
        <v>133</v>
      </c>
      <c r="O81" s="45">
        <f>ROUNDDOWN(工事価格*0.1,0)</f>
        <v>0</v>
      </c>
    </row>
    <row r="82" spans="3:15" ht="14.25" thickBot="1">
      <c r="C82" s="10"/>
      <c r="K82" s="46" t="s">
        <v>134</v>
      </c>
      <c r="O82" s="47">
        <f>工事価格+消費税</f>
        <v>0</v>
      </c>
    </row>
    <row r="83" spans="3:15" ht="14.25" thickTop="1"/>
  </sheetData>
  <sheetProtection algorithmName="SHA-512" hashValue="zHSvRKWgHgxwFO4fZGzTw5y+h+R2D7qU7MDuXKYk90ZEhLrQV87zzFkOzYgngxY8axexaswZ9es5H9NyB23hUw==" saltValue="w/bLug5wC8MB0cHmvgQwS9UOGOIZXxok/pHD8y9Zg6mYNkLeSzxS3sbY3YLSF63A5eYTEaCPirvWGfgomAuV6Q==" spinCount="100000" sheet="1" objects="1" scenarios="1"/>
  <mergeCells count="1">
    <mergeCell ref="M5:O5"/>
  </mergeCells>
  <phoneticPr fontId="8"/>
  <dataValidations count="2">
    <dataValidation imeMode="off" allowBlank="1" showInputMessage="1" showErrorMessage="1" errorTitle="工事費内訳書" error="金額を入力してください。" sqref="O20:O78"/>
    <dataValidation type="decimal" imeMode="off" allowBlank="1" showInputMessage="1" showErrorMessage="1" errorTitle="工事費内訳書" error="金額を入力してください。" sqref="O19 O79:O82">
      <formula1>-9999999999</formula1>
      <formula2>9999999999</formula2>
    </dataValidation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27</vt:i4>
      </vt:variant>
    </vt:vector>
  </HeadingPairs>
  <TitlesOfParts>
    <vt:vector size="30" baseType="lpstr">
      <vt:lpstr>合計</vt:lpstr>
      <vt:lpstr>内訳書（高田南部開P5）</vt:lpstr>
      <vt:lpstr>内訳書（高田南部開P15）</vt:lpstr>
      <vt:lpstr>合計!Print_Area</vt:lpstr>
      <vt:lpstr>'内訳書（高田南部開P15）'!Print_Area</vt:lpstr>
      <vt:lpstr>'内訳書（高田南部開P5）'!Print_Area</vt:lpstr>
      <vt:lpstr>'内訳書（高田南部開P15）'!Print_Titles</vt:lpstr>
      <vt:lpstr>'内訳書（高田南部開P5）'!Print_Titles</vt:lpstr>
      <vt:lpstr>'内訳書（高田南部開P15）'!業者コード</vt:lpstr>
      <vt:lpstr>'内訳書（高田南部開P5）'!業者コード</vt:lpstr>
      <vt:lpstr>'内訳書（高田南部開P15）'!業者名</vt:lpstr>
      <vt:lpstr>'内訳書（高田南部開P5）'!業者名</vt:lpstr>
      <vt:lpstr>'内訳書（高田南部開P15）'!工事価格</vt:lpstr>
      <vt:lpstr>'内訳書（高田南部開P5）'!工事価格</vt:lpstr>
      <vt:lpstr>'内訳書（高田南部開P15）'!工事番号</vt:lpstr>
      <vt:lpstr>'内訳書（高田南部開P5）'!工事番号</vt:lpstr>
      <vt:lpstr>'内訳書（高田南部開P15）'!工事費計</vt:lpstr>
      <vt:lpstr>'内訳書（高田南部開P5）'!工事費計</vt:lpstr>
      <vt:lpstr>'内訳書（高田南部開P15）'!工事名</vt:lpstr>
      <vt:lpstr>'内訳書（高田南部開P5）'!工事名</vt:lpstr>
      <vt:lpstr>'内訳書（高田南部開P15）'!項目001</vt:lpstr>
      <vt:lpstr>'内訳書（高田南部開P5）'!項目001</vt:lpstr>
      <vt:lpstr>'内訳書（高田南部開P15）'!項目002</vt:lpstr>
      <vt:lpstr>'内訳書（高田南部開P5）'!項目002</vt:lpstr>
      <vt:lpstr>'内訳書（高田南部開P15）'!項目003</vt:lpstr>
      <vt:lpstr>'内訳書（高田南部開P5）'!項目003</vt:lpstr>
      <vt:lpstr>'内訳書（高田南部開P15）'!項目004</vt:lpstr>
      <vt:lpstr>'内訳書（高田南部開P5）'!項目004</vt:lpstr>
      <vt:lpstr>'内訳書（高田南部開P15）'!消費税</vt:lpstr>
      <vt:lpstr>'内訳書（高田南部開P5）'!消費税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2025-06-02T07:45:07Z</cp:lastPrinted>
  <dcterms:created xsi:type="dcterms:W3CDTF">2014-01-09T08:55:00Z</dcterms:created>
  <dcterms:modified xsi:type="dcterms:W3CDTF">2025-06-02T07:52:22Z</dcterms:modified>
</cp:coreProperties>
</file>