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合計" sheetId="1" r:id="rId1"/>
    <sheet name="内訳書(安武P6)" sheetId="3" r:id="rId2"/>
    <sheet name="内訳書(武島P3)" sheetId="2" r:id="rId3"/>
  </sheets>
  <definedNames>
    <definedName name="_xlnm.Print_Area" localSheetId="0">合計!$A$1:$H$90</definedName>
    <definedName name="_xlnm.Print_Area" localSheetId="1">'内訳書(安武P6)'!$J$1:$O$93</definedName>
    <definedName name="_xlnm.Print_Area" localSheetId="2">'内訳書(武島P3)'!$J$1:$O$124</definedName>
    <definedName name="_xlnm.Print_Titles" localSheetId="1">'内訳書(安武P6)'!$19:$19</definedName>
    <definedName name="_xlnm.Print_Titles" localSheetId="2">'内訳書(武島P3)'!$19:$19</definedName>
    <definedName name="_xlnm.Print_Titles">#REF!</definedName>
    <definedName name="業者コード" localSheetId="1">'内訳書(安武P6)'!$M$4</definedName>
    <definedName name="業者コード" localSheetId="2">'内訳書(武島P3)'!$M$4</definedName>
    <definedName name="業者名" localSheetId="1">'内訳書(安武P6)'!$M$5</definedName>
    <definedName name="業者名" localSheetId="2">'内訳書(武島P3)'!$M$5</definedName>
    <definedName name="工事価格" localSheetId="1">'内訳書(安武P6)'!$O$91</definedName>
    <definedName name="工事価格" localSheetId="2">'内訳書(武島P3)'!$O$122</definedName>
    <definedName name="工事番号" localSheetId="1">'内訳書(安武P6)'!$K$8</definedName>
    <definedName name="工事番号" localSheetId="2">'内訳書(武島P3)'!$K$8</definedName>
    <definedName name="工事番号">#REF!</definedName>
    <definedName name="工事費計" localSheetId="1">'内訳書(安武P6)'!$O$93</definedName>
    <definedName name="工事費計" localSheetId="2">'内訳書(武島P3)'!$O$124</definedName>
    <definedName name="工事名" localSheetId="1">'内訳書(安武P6)'!$K$9</definedName>
    <definedName name="工事名" localSheetId="2">'内訳書(武島P3)'!$K$9</definedName>
    <definedName name="項目001" localSheetId="1">'内訳書(安武P6)'!$K$4</definedName>
    <definedName name="項目001" localSheetId="2">'内訳書(武島P3)'!$K$4</definedName>
    <definedName name="項目001">#REF!</definedName>
    <definedName name="項目002" localSheetId="1">'内訳書(安武P6)'!$K$5</definedName>
    <definedName name="項目002" localSheetId="2">'内訳書(武島P3)'!$K$5</definedName>
    <definedName name="項目002">#REF!</definedName>
    <definedName name="項目003" localSheetId="1">'内訳書(安武P6)'!$K$6</definedName>
    <definedName name="項目003" localSheetId="2">'内訳書(武島P3)'!$K$6</definedName>
    <definedName name="項目003">#REF!</definedName>
    <definedName name="項目004" localSheetId="1">'内訳書(安武P6)'!$K$7</definedName>
    <definedName name="項目004" localSheetId="2">'内訳書(武島P3)'!$K$7</definedName>
    <definedName name="消費税" localSheetId="1">'内訳書(安武P6)'!$O$92</definedName>
    <definedName name="消費税" localSheetId="2">'内訳書(武島P3)'!$O$123</definedName>
    <definedName name="内訳書工事価格総計" localSheetId="1">#REF!</definedName>
    <definedName name="内訳書工事価格総計">#REF!</definedName>
    <definedName name="保証費_設定" localSheetId="0">合計!#REF!</definedName>
    <definedName name="保証費_前回" localSheetId="0">合計!#REF!</definedName>
    <definedName name="保証費_率" localSheetId="0">合計!#REF!</definedName>
  </definedNames>
  <calcPr calcId="152511"/>
</workbook>
</file>

<file path=xl/calcChain.xml><?xml version="1.0" encoding="utf-8"?>
<calcChain xmlns="http://schemas.openxmlformats.org/spreadsheetml/2006/main">
  <c r="G9" i="1" l="1"/>
  <c r="G15" i="1" l="1"/>
  <c r="G13" i="1"/>
  <c r="G7" i="1"/>
  <c r="G19" i="1"/>
  <c r="G35" i="1"/>
  <c r="G33" i="1" s="1"/>
  <c r="G27" i="1" s="1"/>
  <c r="G29" i="1" l="1"/>
  <c r="O26" i="3" l="1"/>
  <c r="O25" i="3" s="1"/>
  <c r="O24" i="3" s="1"/>
  <c r="O23" i="3" s="1"/>
  <c r="O22" i="3" s="1"/>
  <c r="O28" i="3"/>
  <c r="O41" i="3"/>
  <c r="O40" i="3" s="1"/>
  <c r="O39" i="3" s="1"/>
  <c r="O47" i="3"/>
  <c r="O46" i="3" s="1"/>
  <c r="O45" i="3" s="1"/>
  <c r="O51" i="3"/>
  <c r="O59" i="3"/>
  <c r="O58" i="3" s="1"/>
  <c r="O57" i="3" s="1"/>
  <c r="O63" i="3"/>
  <c r="O62" i="3" s="1"/>
  <c r="O61" i="3" s="1"/>
  <c r="O68" i="3"/>
  <c r="O67" i="3" s="1"/>
  <c r="O69" i="3"/>
  <c r="O73" i="3"/>
  <c r="O72" i="3" s="1"/>
  <c r="O71" i="3" s="1"/>
  <c r="O77" i="3"/>
  <c r="O78" i="3"/>
  <c r="O85" i="3"/>
  <c r="O84" i="3" s="1"/>
  <c r="O86" i="3"/>
  <c r="O87" i="3"/>
  <c r="O38" i="3" l="1"/>
  <c r="O37" i="3" s="1"/>
  <c r="O21" i="3" s="1"/>
  <c r="O89" i="3" s="1"/>
  <c r="O91" i="3" s="1"/>
  <c r="O26" i="2"/>
  <c r="O25" i="2" s="1"/>
  <c r="O30" i="2"/>
  <c r="O29" i="2" s="1"/>
  <c r="O36" i="2"/>
  <c r="O35" i="2" s="1"/>
  <c r="O48" i="2"/>
  <c r="O47" i="2" s="1"/>
  <c r="O52" i="2"/>
  <c r="O51" i="2" s="1"/>
  <c r="O50" i="2" s="1"/>
  <c r="O58" i="2"/>
  <c r="O57" i="2" s="1"/>
  <c r="O56" i="2" s="1"/>
  <c r="O62" i="2"/>
  <c r="O61" i="2" s="1"/>
  <c r="O60" i="2" s="1"/>
  <c r="O64" i="2"/>
  <c r="O70" i="2"/>
  <c r="O69" i="2" s="1"/>
  <c r="O71" i="2"/>
  <c r="O78" i="2"/>
  <c r="O82" i="2"/>
  <c r="O90" i="2"/>
  <c r="O89" i="2" s="1"/>
  <c r="O88" i="2" s="1"/>
  <c r="O94" i="2"/>
  <c r="O93" i="2" s="1"/>
  <c r="O92" i="2" s="1"/>
  <c r="O100" i="2"/>
  <c r="O99" i="2" s="1"/>
  <c r="O98" i="2" s="1"/>
  <c r="O104" i="2"/>
  <c r="O103" i="2" s="1"/>
  <c r="O102" i="2" s="1"/>
  <c r="O109" i="2"/>
  <c r="O108" i="2" s="1"/>
  <c r="O118" i="2"/>
  <c r="O117" i="2" s="1"/>
  <c r="O116" i="2" s="1"/>
  <c r="O115" i="2" s="1"/>
  <c r="O92" i="3" l="1"/>
  <c r="O93" i="3" s="1"/>
  <c r="O77" i="2"/>
  <c r="O76" i="2" s="1"/>
  <c r="O68" i="2"/>
  <c r="O67" i="2" s="1"/>
  <c r="O24" i="2"/>
  <c r="O23" i="2" s="1"/>
  <c r="O22" i="2" s="1"/>
  <c r="O21" i="2" s="1"/>
  <c r="O120" i="2" s="1"/>
  <c r="O122" i="2" s="1"/>
  <c r="O123" i="2" l="1"/>
  <c r="O124" i="2" s="1"/>
</calcChain>
</file>

<file path=xl/comments1.xml><?xml version="1.0" encoding="utf-8"?>
<comments xmlns="http://schemas.openxmlformats.org/spreadsheetml/2006/main">
  <authors>
    <author>作成者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<sst xmlns="http://schemas.openxmlformats.org/spreadsheetml/2006/main" count="642" uniqueCount="231">
  <si>
    <t>工事費計（合計）</t>
  </si>
  <si>
    <t>消費税額及び地方消費税額（合計）</t>
  </si>
  <si>
    <t>工事価格（合計）</t>
  </si>
  <si>
    <t/>
  </si>
  <si>
    <t xml:space="preserve"> 工事価格</t>
  </si>
  <si>
    <t>kg</t>
  </si>
  <si>
    <t>ヘビーH2</t>
  </si>
  <si>
    <t xml:space="preserve">      スクラップ</t>
  </si>
  <si>
    <t>式</t>
  </si>
  <si>
    <t xml:space="preserve">     スクラップ</t>
  </si>
  <si>
    <t>スクラップ総重量</t>
  </si>
  <si>
    <t xml:space="preserve">    スクラップ</t>
  </si>
  <si>
    <t xml:space="preserve">   スクラップ費</t>
  </si>
  <si>
    <t xml:space="preserve">  一括計上価格</t>
  </si>
  <si>
    <t xml:space="preserve">  一般管理費等</t>
  </si>
  <si>
    <t xml:space="preserve">   設計技術費</t>
  </si>
  <si>
    <t xml:space="preserve">     据付間接費</t>
  </si>
  <si>
    <t xml:space="preserve">     現場管理費</t>
  </si>
  <si>
    <t xml:space="preserve">      運搬費～営繕費等</t>
  </si>
  <si>
    <t xml:space="preserve">     共通仮設費</t>
  </si>
  <si>
    <t xml:space="preserve">    間接工事費</t>
  </si>
  <si>
    <t xml:space="preserve">        廃棄物投棄料</t>
  </si>
  <si>
    <t xml:space="preserve">        電機設備投棄料</t>
  </si>
  <si>
    <t xml:space="preserve">        ポンプ・電動機部品投棄料</t>
  </si>
  <si>
    <t xml:space="preserve">       処分費</t>
  </si>
  <si>
    <t xml:space="preserve">      廃棄物投棄料</t>
  </si>
  <si>
    <t xml:space="preserve">     処分費</t>
  </si>
  <si>
    <t>,3.5超～5.0以下m3/min,２台,横軸渦巻・立軸渦巻・水中,1.6,台数制御,0.00</t>
  </si>
  <si>
    <t xml:space="preserve">        総合試運転調整労務</t>
  </si>
  <si>
    <t xml:space="preserve">       試運転調整工</t>
  </si>
  <si>
    <t xml:space="preserve">      試運転調整工</t>
  </si>
  <si>
    <t xml:space="preserve">     試運転調整工</t>
  </si>
  <si>
    <t xml:space="preserve">        雑器具損料</t>
  </si>
  <si>
    <t>日</t>
  </si>
  <si>
    <t>,最大溶接電流200A,交替制補正対象外,運転１日当たり算出</t>
  </si>
  <si>
    <t xml:space="preserve">        電気溶接機[ﾃﾞｨｰｾﾞﾙｴﾝｼﾞﾝ駆動･直流ｱｰｸ式・排対2次]</t>
  </si>
  <si>
    <t>ﾄﾗｯｸｸﾚｰﾝ(油圧伸縮ｼﾞﾌﾞ型),4.9ton吊り,なし</t>
  </si>
  <si>
    <t xml:space="preserve">        ﾄﾗｯｸｸﾚｰﾝ[油圧伸縮ｼﾞﾌﾞ型]</t>
  </si>
  <si>
    <t xml:space="preserve">       機械経費</t>
  </si>
  <si>
    <t xml:space="preserve">      機械経費</t>
  </si>
  <si>
    <t xml:space="preserve">     直接経費</t>
  </si>
  <si>
    <t>人</t>
  </si>
  <si>
    <t xml:space="preserve">        橋りょう塗装工</t>
  </si>
  <si>
    <t xml:space="preserve">       配管類現場塗装</t>
  </si>
  <si>
    <t xml:space="preserve">      現場塗装費</t>
  </si>
  <si>
    <t xml:space="preserve">     現場塗装費</t>
  </si>
  <si>
    <t>用排水ポンプ設備,,2％</t>
  </si>
  <si>
    <t xml:space="preserve">        補助材料費(据付)</t>
  </si>
  <si>
    <t>用排水ポンプ設備,,電動機駆動,横軸(渦巻),低圧受電,ｽﾃﾝﾚｽ管,22kW,</t>
  </si>
  <si>
    <t xml:space="preserve">        据付材料費</t>
  </si>
  <si>
    <t>,用排水ポンプ設備,電　　　工</t>
  </si>
  <si>
    <t xml:space="preserve">        ［施設機械労務単価］</t>
  </si>
  <si>
    <t>,用排水ポンプ設備,普通作業員</t>
  </si>
  <si>
    <t>,用排水ポンプ設備,据　付　工</t>
  </si>
  <si>
    <t xml:space="preserve">       ポンプ設備据付工</t>
  </si>
  <si>
    <t xml:space="preserve">       ポンプ設備撤去工</t>
  </si>
  <si>
    <t xml:space="preserve">      ポンプ設備撤去・据付</t>
  </si>
  <si>
    <t xml:space="preserve">     労務費</t>
  </si>
  <si>
    <t>現場→スクラップ処分場</t>
  </si>
  <si>
    <t xml:space="preserve">        輸送費</t>
  </si>
  <si>
    <t>現場→産廃処分場</t>
  </si>
  <si>
    <t>現場←→整備工場</t>
  </si>
  <si>
    <t>製作工場→現場</t>
  </si>
  <si>
    <t xml:space="preserve">       輸送費</t>
  </si>
  <si>
    <t xml:space="preserve">      輸送費</t>
  </si>
  <si>
    <t xml:space="preserve">     輸送費</t>
  </si>
  <si>
    <t xml:space="preserve">    直接工事費</t>
  </si>
  <si>
    <t xml:space="preserve">   据付工事原価</t>
  </si>
  <si>
    <t xml:space="preserve">     工場管理費</t>
  </si>
  <si>
    <t xml:space="preserve">     間接労務費</t>
  </si>
  <si>
    <t xml:space="preserve">    間接製作費</t>
  </si>
  <si>
    <t xml:space="preserve">       主ポンプ工場塗装</t>
  </si>
  <si>
    <t xml:space="preserve">      主ポンプ工場塗装</t>
  </si>
  <si>
    <t xml:space="preserve">     工場塗装費</t>
  </si>
  <si>
    <t xml:space="preserve">        製作工</t>
  </si>
  <si>
    <t xml:space="preserve">       主ポンプ工場整備</t>
  </si>
  <si>
    <t xml:space="preserve">      主ポンプ工場整備</t>
  </si>
  <si>
    <t>個</t>
  </si>
  <si>
    <t>手動仕切弁</t>
  </si>
  <si>
    <t xml:space="preserve">        仕切弁</t>
  </si>
  <si>
    <t>面</t>
  </si>
  <si>
    <t>前面開閉式、タイマー付</t>
  </si>
  <si>
    <t xml:space="preserve">        機側操作盤</t>
  </si>
  <si>
    <t>台</t>
  </si>
  <si>
    <t>水封式、補水槽付</t>
  </si>
  <si>
    <t xml:space="preserve">        真空ポンプ</t>
  </si>
  <si>
    <t xml:space="preserve">       機器単体費</t>
  </si>
  <si>
    <t xml:space="preserve">      機器単体費</t>
  </si>
  <si>
    <t xml:space="preserve">     機器単体費</t>
  </si>
  <si>
    <t>用排水ポンプ設備,,4％</t>
  </si>
  <si>
    <t xml:space="preserve">        補助材料費(製作)</t>
  </si>
  <si>
    <t xml:space="preserve">       製作補助材料費</t>
  </si>
  <si>
    <t xml:space="preserve">      製作補助材料費</t>
  </si>
  <si>
    <t xml:space="preserve">        満水検知器</t>
  </si>
  <si>
    <t xml:space="preserve">        無送水検知器</t>
  </si>
  <si>
    <t xml:space="preserve">        連成計</t>
  </si>
  <si>
    <t xml:space="preserve">        真空計</t>
  </si>
  <si>
    <t xml:space="preserve">        カップリング2</t>
  </si>
  <si>
    <t xml:space="preserve">        カップリング</t>
  </si>
  <si>
    <t xml:space="preserve">        カップリングボルト・ゴム</t>
  </si>
  <si>
    <t>SUS304</t>
  </si>
  <si>
    <t xml:space="preserve">        グランドパッキン</t>
  </si>
  <si>
    <t xml:space="preserve">        シートパッキン</t>
  </si>
  <si>
    <t xml:space="preserve">        Oリング</t>
  </si>
  <si>
    <t xml:space="preserve">       部品費</t>
  </si>
  <si>
    <t xml:space="preserve">      部品費</t>
  </si>
  <si>
    <t xml:space="preserve">        ライナーリング2</t>
  </si>
  <si>
    <t xml:space="preserve">        ライナーリング</t>
  </si>
  <si>
    <t xml:space="preserve">        パッキン押え</t>
  </si>
  <si>
    <t xml:space="preserve">        軸受フレーム</t>
  </si>
  <si>
    <t xml:space="preserve">       副部材費</t>
  </si>
  <si>
    <t xml:space="preserve">      副部材費</t>
  </si>
  <si>
    <t>SUS420J2Q</t>
  </si>
  <si>
    <t xml:space="preserve">        主軸</t>
  </si>
  <si>
    <t>FC200</t>
  </si>
  <si>
    <t xml:space="preserve">        羽根車</t>
  </si>
  <si>
    <t xml:space="preserve">       主要部材費</t>
  </si>
  <si>
    <t xml:space="preserve">      主要部材費</t>
  </si>
  <si>
    <t xml:space="preserve">     材料費</t>
  </si>
  <si>
    <t xml:space="preserve">    直接製作費</t>
  </si>
  <si>
    <t xml:space="preserve">   製作工事原価</t>
  </si>
  <si>
    <t xml:space="preserve">  工事原価</t>
  </si>
  <si>
    <t>用水ポンプ補修工事（武島P3）</t>
  </si>
  <si>
    <t>金 額</t>
  </si>
  <si>
    <t>単 位</t>
  </si>
  <si>
    <t>数 量</t>
  </si>
  <si>
    <t>規 格 名 称</t>
  </si>
  <si>
    <t>工事区分・工種・種別</t>
  </si>
  <si>
    <t>地区名,1,80,1</t>
  </si>
  <si>
    <t>工事名</t>
  </si>
  <si>
    <t>事業名,1,80,1</t>
  </si>
  <si>
    <t>工事価格行背景色</t>
  </si>
  <si>
    <t>O_金額</t>
  </si>
  <si>
    <t>07-7542030010795</t>
  </si>
  <si>
    <t>工事番号</t>
  </si>
  <si>
    <t>起工番号,1,20,1</t>
  </si>
  <si>
    <t>工事名称行背景色</t>
  </si>
  <si>
    <t>N_単位</t>
  </si>
  <si>
    <t>筑後川水系（安武武島）地区</t>
  </si>
  <si>
    <t>地区名</t>
  </si>
  <si>
    <t>年度,1,20,1</t>
  </si>
  <si>
    <t>積上げ無し文字色</t>
  </si>
  <si>
    <t>M_数量</t>
  </si>
  <si>
    <t>農業水利施設保全対策事業</t>
  </si>
  <si>
    <t>事業名</t>
  </si>
  <si>
    <t>入力(積上無し）背景色</t>
  </si>
  <si>
    <t>L_規格</t>
  </si>
  <si>
    <t>業    者    名　　　　</t>
  </si>
  <si>
    <t>1号</t>
  </si>
  <si>
    <t>起工番号</t>
  </si>
  <si>
    <t>入力(積上有り）背景色</t>
  </si>
  <si>
    <t>K_名称</t>
  </si>
  <si>
    <t xml:space="preserve">建 設 業 許 可 番 号  </t>
  </si>
  <si>
    <t>令和7年度</t>
  </si>
  <si>
    <t>年度</t>
  </si>
  <si>
    <t>内訳書</t>
  </si>
  <si>
    <t>許可区分（大臣・知事）</t>
  </si>
  <si>
    <t>20250523094940</t>
  </si>
  <si>
    <t>工事費内訳書</t>
  </si>
  <si>
    <t>#&amp;$SKHDIN_HINAGATA3#&amp;$</t>
  </si>
  <si>
    <t xml:space="preserve">     スクラップ控除</t>
  </si>
  <si>
    <t xml:space="preserve">    スクラップ控除</t>
  </si>
  <si>
    <t xml:space="preserve">   スクラップ控除</t>
  </si>
  <si>
    <t xml:space="preserve">        電機設備部品投棄料</t>
  </si>
  <si>
    <t xml:space="preserve">        電動機投棄料</t>
  </si>
  <si>
    <t xml:space="preserve">       廃棄物投棄</t>
  </si>
  <si>
    <t>,0.35超～0.50以下m3/min,２台,横軸渦巻・立軸渦巻・水中,1.6,台数制御,0.00</t>
  </si>
  <si>
    <t xml:space="preserve">       配管類・窓枠格子現場塗装</t>
  </si>
  <si>
    <t xml:space="preserve">      配管類・窓枠格子現場塗装</t>
  </si>
  <si>
    <t>用排水ポンプ設備,,電動機駆動,横軸(渦巻),低圧受電,ｽﾃﾝﾚｽ管,18.5kW,</t>
  </si>
  <si>
    <t xml:space="preserve">       用水機場設備据付工</t>
  </si>
  <si>
    <t xml:space="preserve">       用水機場設備撤去工</t>
  </si>
  <si>
    <t xml:space="preserve">      用水機場設備撤去・据付工</t>
  </si>
  <si>
    <t xml:space="preserve">     用水機場設備撤去・据付工</t>
  </si>
  <si>
    <t>現場→処分場</t>
  </si>
  <si>
    <t>工場→現場</t>
  </si>
  <si>
    <t>φ200</t>
  </si>
  <si>
    <t xml:space="preserve">        可とう管</t>
  </si>
  <si>
    <t xml:space="preserve">        調整管</t>
  </si>
  <si>
    <t>屋内自立型、前面開閉式、タイマー機能付</t>
  </si>
  <si>
    <t>水封式、φ20、0.75kw、0.3m3/m、補水槽付</t>
  </si>
  <si>
    <t>φ200、無水撃</t>
  </si>
  <si>
    <t xml:space="preserve">        逆止弁</t>
  </si>
  <si>
    <t xml:space="preserve">        手動仕切弁</t>
  </si>
  <si>
    <t>200V、18.5kw、4P、三相誘導電動機</t>
  </si>
  <si>
    <t xml:space="preserve">        電動機</t>
  </si>
  <si>
    <t>φ200×150、3.888m3/min、12.52ｍ</t>
  </si>
  <si>
    <t xml:space="preserve">        横軸片吸込渦巻ポンプ</t>
  </si>
  <si>
    <t xml:space="preserve">       標準外用排水機工（機器単体費）</t>
  </si>
  <si>
    <t>吸気用、電動ボール弁</t>
  </si>
  <si>
    <t xml:space="preserve">       標準外用排水機工（材料費）</t>
  </si>
  <si>
    <t xml:space="preserve">      用排水機修繕工</t>
  </si>
  <si>
    <t xml:space="preserve">     用排水機修繕工</t>
  </si>
  <si>
    <t>用水ポンプ補修工事（安武P6）</t>
  </si>
  <si>
    <t>07-7542030010705</t>
  </si>
  <si>
    <t>20250523094854</t>
  </si>
  <si>
    <t>項目名</t>
  </si>
  <si>
    <t>数量</t>
  </si>
  <si>
    <t>単位</t>
  </si>
  <si>
    <t>金額</t>
  </si>
  <si>
    <t>備考</t>
  </si>
  <si>
    <t>工事価格</t>
  </si>
  <si>
    <t>・工事原価</t>
  </si>
  <si>
    <t>・・製作工事原価</t>
  </si>
  <si>
    <t>純製作費</t>
  </si>
  <si>
    <t>・・・直接製作費</t>
  </si>
  <si>
    <t xml:space="preserve">1.000 </t>
  </si>
  <si>
    <t>・・・間接製作費</t>
  </si>
  <si>
    <t>・・・・間接労務費</t>
  </si>
  <si>
    <t>・・・・工場管理費</t>
  </si>
  <si>
    <t>・・据付工事原価</t>
  </si>
  <si>
    <t>純工事費</t>
  </si>
  <si>
    <t>・・・直接工事費</t>
  </si>
  <si>
    <t>・・・間接工事費</t>
  </si>
  <si>
    <t>・・・・共通仮設費</t>
  </si>
  <si>
    <t>・・・・・運搬費～営繕費等</t>
  </si>
  <si>
    <t>・・・・現場管理費</t>
  </si>
  <si>
    <t>・・・・据付間接費</t>
  </si>
  <si>
    <t>・・設計技術費</t>
  </si>
  <si>
    <t>・一般管理費等</t>
  </si>
  <si>
    <t>・一括計上価格</t>
  </si>
  <si>
    <t>機器単体費</t>
  </si>
  <si>
    <t>処分費等（直接工事費の内数）</t>
  </si>
  <si>
    <t>処分費(準備費の内数)</t>
  </si>
  <si>
    <t>処分費(事業損失防止施設費内数)</t>
  </si>
  <si>
    <t>処分費等(率対象外)</t>
  </si>
  <si>
    <t>共通仮設費算定控除額</t>
  </si>
  <si>
    <t>法定福利費概算額(工事価格の内数)</t>
  </si>
  <si>
    <t>計算用費目（総括表非印字）</t>
  </si>
  <si>
    <t>【特記仕様書1-37.施工箇所が点在する工事の適用について】を参照</t>
    <rPh sb="1" eb="6">
      <t>トッキシヨウショ</t>
    </rPh>
    <rPh sb="11" eb="15">
      <t>セコウカショ</t>
    </rPh>
    <rPh sb="16" eb="18">
      <t>テンザイ</t>
    </rPh>
    <rPh sb="20" eb="22">
      <t>コウジ</t>
    </rPh>
    <rPh sb="23" eb="25">
      <t>テキヨウ</t>
    </rPh>
    <rPh sb="31" eb="33">
      <t>サンショウ</t>
    </rPh>
    <phoneticPr fontId="2"/>
  </si>
  <si>
    <t>用水ポンプ補修工事</t>
    <rPh sb="0" eb="2">
      <t>ヨウスイ</t>
    </rPh>
    <rPh sb="5" eb="9">
      <t>ホシュウコウジ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</si>
</sst>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00_ "/>
    <numFmt numFmtId="178" formatCode="#,##0.000_ "/>
  </numFmts>
  <fonts count="11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8"/>
      <color indexed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99"/>
      </patternFill>
    </fill>
    <fill>
      <patternFill patternType="solid">
        <fgColor rgb="FFCCFFCC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1" fillId="0" borderId="0" xfId="1" applyProtection="1"/>
    <xf numFmtId="0" fontId="3" fillId="0" borderId="0" xfId="1" applyFont="1" applyProtection="1"/>
    <xf numFmtId="49" fontId="3" fillId="0" borderId="0" xfId="1" applyNumberFormat="1" applyFont="1" applyAlignment="1" applyProtection="1">
      <alignment horizontal="center"/>
    </xf>
    <xf numFmtId="49" fontId="3" fillId="0" borderId="0" xfId="1" applyNumberFormat="1" applyFont="1" applyProtection="1"/>
    <xf numFmtId="176" fontId="3" fillId="2" borderId="1" xfId="1" applyNumberFormat="1" applyFont="1" applyFill="1" applyBorder="1" applyAlignment="1" applyProtection="1"/>
    <xf numFmtId="49" fontId="3" fillId="2" borderId="1" xfId="1" applyNumberFormat="1" applyFont="1" applyFill="1" applyBorder="1" applyAlignment="1" applyProtection="1">
      <alignment horizontal="left"/>
    </xf>
    <xf numFmtId="0" fontId="1" fillId="0" borderId="0" xfId="1" applyFill="1" applyProtection="1"/>
    <xf numFmtId="176" fontId="3" fillId="2" borderId="2" xfId="1" applyNumberFormat="1" applyFont="1" applyFill="1" applyBorder="1" applyAlignment="1" applyProtection="1"/>
    <xf numFmtId="49" fontId="3" fillId="2" borderId="2" xfId="1" applyNumberFormat="1" applyFont="1" applyFill="1" applyBorder="1" applyAlignment="1" applyProtection="1">
      <alignment horizontal="left"/>
    </xf>
    <xf numFmtId="176" fontId="3" fillId="2" borderId="3" xfId="1" applyNumberFormat="1" applyFont="1" applyFill="1" applyBorder="1" applyAlignment="1" applyProtection="1"/>
    <xf numFmtId="49" fontId="3" fillId="2" borderId="3" xfId="1" applyNumberFormat="1" applyFont="1" applyFill="1" applyBorder="1" applyAlignment="1" applyProtection="1">
      <alignment horizontal="left"/>
    </xf>
    <xf numFmtId="0" fontId="3" fillId="0" borderId="0" xfId="1" applyFont="1" applyAlignment="1" applyProtection="1"/>
    <xf numFmtId="176" fontId="3" fillId="0" borderId="0" xfId="1" applyNumberFormat="1" applyFont="1" applyFill="1" applyBorder="1" applyAlignment="1" applyProtection="1"/>
    <xf numFmtId="49" fontId="3" fillId="0" borderId="0" xfId="1" applyNumberFormat="1" applyFont="1" applyFill="1" applyBorder="1" applyAlignment="1" applyProtection="1">
      <alignment horizontal="center"/>
    </xf>
    <xf numFmtId="177" fontId="3" fillId="0" borderId="0" xfId="1" applyNumberFormat="1" applyFont="1" applyFill="1" applyBorder="1" applyAlignment="1" applyProtection="1"/>
    <xf numFmtId="49" fontId="3" fillId="0" borderId="0" xfId="1" applyNumberFormat="1" applyFont="1" applyFill="1" applyBorder="1" applyProtection="1"/>
    <xf numFmtId="176" fontId="3" fillId="0" borderId="4" xfId="1" applyNumberFormat="1" applyFont="1" applyFill="1" applyBorder="1" applyAlignment="1" applyProtection="1"/>
    <xf numFmtId="49" fontId="3" fillId="0" borderId="4" xfId="1" applyNumberFormat="1" applyFont="1" applyFill="1" applyBorder="1" applyAlignment="1" applyProtection="1">
      <alignment horizontal="center"/>
    </xf>
    <xf numFmtId="178" fontId="3" fillId="0" borderId="4" xfId="1" applyNumberFormat="1" applyFont="1" applyFill="1" applyBorder="1" applyAlignment="1" applyProtection="1"/>
    <xf numFmtId="49" fontId="3" fillId="0" borderId="4" xfId="1" applyNumberFormat="1" applyFont="1" applyFill="1" applyBorder="1" applyAlignment="1" applyProtection="1">
      <alignment wrapText="1"/>
    </xf>
    <xf numFmtId="176" fontId="3" fillId="3" borderId="5" xfId="1" applyNumberFormat="1" applyFont="1" applyFill="1" applyBorder="1" applyAlignment="1" applyProtection="1">
      <protection locked="0"/>
    </xf>
    <xf numFmtId="49" fontId="3" fillId="0" borderId="5" xfId="1" applyNumberFormat="1" applyFont="1" applyFill="1" applyBorder="1" applyAlignment="1" applyProtection="1">
      <alignment horizontal="center"/>
    </xf>
    <xf numFmtId="178" fontId="3" fillId="0" borderId="5" xfId="1" applyNumberFormat="1" applyFont="1" applyFill="1" applyBorder="1" applyAlignment="1" applyProtection="1"/>
    <xf numFmtId="49" fontId="3" fillId="0" borderId="5" xfId="1" applyNumberFormat="1" applyFont="1" applyFill="1" applyBorder="1" applyAlignment="1" applyProtection="1">
      <alignment wrapText="1"/>
    </xf>
    <xf numFmtId="176" fontId="3" fillId="0" borderId="5" xfId="1" applyNumberFormat="1" applyFont="1" applyFill="1" applyBorder="1" applyAlignment="1" applyProtection="1"/>
    <xf numFmtId="176" fontId="3" fillId="4" borderId="5" xfId="1" applyNumberFormat="1" applyFont="1" applyFill="1" applyBorder="1" applyAlignment="1" applyProtection="1"/>
    <xf numFmtId="49" fontId="3" fillId="4" borderId="5" xfId="1" applyNumberFormat="1" applyFont="1" applyFill="1" applyBorder="1" applyAlignment="1" applyProtection="1">
      <alignment horizontal="center"/>
    </xf>
    <xf numFmtId="178" fontId="3" fillId="4" borderId="5" xfId="1" applyNumberFormat="1" applyFont="1" applyFill="1" applyBorder="1" applyAlignment="1" applyProtection="1"/>
    <xf numFmtId="49" fontId="3" fillId="4" borderId="5" xfId="1" applyNumberFormat="1" applyFont="1" applyFill="1" applyBorder="1" applyAlignment="1" applyProtection="1">
      <alignment wrapText="1"/>
    </xf>
    <xf numFmtId="176" fontId="4" fillId="5" borderId="6" xfId="1" applyNumberFormat="1" applyFont="1" applyFill="1" applyBorder="1" applyAlignment="1" applyProtection="1">
      <alignment horizontal="center" vertical="center"/>
    </xf>
    <xf numFmtId="49" fontId="4" fillId="5" borderId="6" xfId="1" applyNumberFormat="1" applyFont="1" applyFill="1" applyBorder="1" applyAlignment="1" applyProtection="1">
      <alignment horizontal="center" vertical="center"/>
    </xf>
    <xf numFmtId="0" fontId="4" fillId="5" borderId="6" xfId="1" applyFont="1" applyFill="1" applyBorder="1" applyAlignment="1" applyProtection="1">
      <alignment horizontal="center" vertical="center"/>
    </xf>
    <xf numFmtId="0" fontId="5" fillId="0" borderId="0" xfId="1" applyFont="1" applyProtection="1"/>
    <xf numFmtId="49" fontId="3" fillId="0" borderId="0" xfId="1" applyNumberFormat="1" applyFont="1" applyFill="1" applyBorder="1" applyAlignment="1" applyProtection="1">
      <alignment horizontal="left"/>
      <protection locked="0"/>
    </xf>
    <xf numFmtId="49" fontId="3" fillId="0" borderId="0" xfId="1" applyNumberFormat="1" applyFont="1" applyAlignment="1" applyProtection="1">
      <alignment wrapText="1"/>
    </xf>
    <xf numFmtId="0" fontId="1" fillId="0" borderId="0" xfId="1" applyFont="1" applyFill="1" applyProtection="1"/>
    <xf numFmtId="0" fontId="1" fillId="6" borderId="0" xfId="1" applyFont="1" applyFill="1" applyProtection="1"/>
    <xf numFmtId="0" fontId="5" fillId="0" borderId="0" xfId="1" applyFont="1" applyFill="1" applyProtection="1"/>
    <xf numFmtId="0" fontId="1" fillId="7" borderId="0" xfId="1" applyFont="1" applyFill="1" applyProtection="1"/>
    <xf numFmtId="0" fontId="3" fillId="0" borderId="0" xfId="1" applyFont="1" applyAlignment="1" applyProtection="1">
      <alignment horizontal="right"/>
    </xf>
    <xf numFmtId="0" fontId="1" fillId="7" borderId="0" xfId="1" applyFill="1" applyProtection="1"/>
    <xf numFmtId="49" fontId="3" fillId="0" borderId="0" xfId="1" applyNumberFormat="1" applyFont="1" applyFill="1" applyBorder="1" applyAlignment="1" applyProtection="1">
      <alignment horizontal="center"/>
      <protection locked="0"/>
    </xf>
    <xf numFmtId="49" fontId="3" fillId="7" borderId="10" xfId="1" applyNumberFormat="1" applyFont="1" applyFill="1" applyBorder="1" applyAlignment="1" applyProtection="1">
      <alignment horizontal="center" wrapText="1"/>
      <protection locked="0"/>
    </xf>
    <xf numFmtId="0" fontId="3" fillId="0" borderId="0" xfId="1" applyNumberFormat="1" applyFont="1" applyAlignment="1" applyProtection="1">
      <alignment horizontal="center"/>
    </xf>
    <xf numFmtId="49" fontId="3" fillId="0" borderId="0" xfId="1" applyNumberFormat="1" applyFont="1" applyAlignment="1" applyProtection="1">
      <alignment horizontal="right"/>
    </xf>
    <xf numFmtId="49" fontId="1" fillId="0" borderId="0" xfId="1" applyNumberFormat="1" applyProtection="1"/>
    <xf numFmtId="0" fontId="6" fillId="0" borderId="0" xfId="1" applyFont="1" applyProtection="1"/>
    <xf numFmtId="0" fontId="0" fillId="0" borderId="0" xfId="0" applyAlignment="1" applyProtection="1"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9" fillId="0" borderId="15" xfId="0" applyFont="1" applyBorder="1" applyAlignment="1" applyProtection="1">
      <alignment horizontal="center"/>
      <protection locked="0"/>
    </xf>
    <xf numFmtId="0" fontId="9" fillId="0" borderId="19" xfId="0" applyFont="1" applyBorder="1" applyAlignment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protection locked="0"/>
    </xf>
    <xf numFmtId="0" fontId="9" fillId="0" borderId="25" xfId="0" applyFont="1" applyBorder="1" applyAlignment="1" applyProtection="1">
      <protection locked="0"/>
    </xf>
    <xf numFmtId="0" fontId="9" fillId="0" borderId="26" xfId="0" applyFont="1" applyBorder="1" applyAlignment="1" applyProtection="1">
      <alignment horizontal="right"/>
      <protection locked="0"/>
    </xf>
    <xf numFmtId="177" fontId="9" fillId="0" borderId="26" xfId="0" applyNumberFormat="1" applyFont="1" applyBorder="1" applyAlignment="1" applyProtection="1">
      <alignment horizontal="right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protection locked="0"/>
    </xf>
    <xf numFmtId="0" fontId="9" fillId="0" borderId="28" xfId="0" applyFont="1" applyBorder="1" applyAlignment="1" applyProtection="1">
      <protection locked="0"/>
    </xf>
    <xf numFmtId="0" fontId="9" fillId="0" borderId="29" xfId="0" applyFont="1" applyBorder="1" applyAlignment="1" applyProtection="1">
      <protection locked="0"/>
    </xf>
    <xf numFmtId="0" fontId="9" fillId="0" borderId="30" xfId="0" applyFont="1" applyBorder="1" applyAlignment="1" applyProtection="1">
      <alignment horizontal="right"/>
      <protection locked="0"/>
    </xf>
    <xf numFmtId="177" fontId="9" fillId="0" borderId="30" xfId="0" applyNumberFormat="1" applyFont="1" applyBorder="1" applyAlignment="1" applyProtection="1">
      <alignment horizontal="right"/>
      <protection locked="0"/>
    </xf>
    <xf numFmtId="0" fontId="9" fillId="0" borderId="30" xfId="0" applyFont="1" applyBorder="1" applyAlignment="1" applyProtection="1">
      <alignment horizontal="center"/>
      <protection locked="0"/>
    </xf>
    <xf numFmtId="176" fontId="9" fillId="0" borderId="30" xfId="0" applyNumberFormat="1" applyFont="1" applyBorder="1" applyAlignment="1" applyProtection="1">
      <alignment horizontal="right"/>
      <protection locked="0"/>
    </xf>
    <xf numFmtId="0" fontId="9" fillId="0" borderId="31" xfId="0" applyFont="1" applyBorder="1" applyAlignment="1" applyProtection="1">
      <protection locked="0"/>
    </xf>
    <xf numFmtId="0" fontId="9" fillId="0" borderId="32" xfId="0" applyFont="1" applyBorder="1" applyAlignment="1" applyProtection="1">
      <protection locked="0"/>
    </xf>
    <xf numFmtId="0" fontId="9" fillId="0" borderId="33" xfId="0" applyFont="1" applyBorder="1" applyAlignment="1" applyProtection="1">
      <protection locked="0"/>
    </xf>
    <xf numFmtId="0" fontId="9" fillId="0" borderId="34" xfId="0" applyFont="1" applyBorder="1" applyAlignment="1" applyProtection="1">
      <alignment horizontal="right"/>
      <protection locked="0"/>
    </xf>
    <xf numFmtId="177" fontId="9" fillId="0" borderId="34" xfId="0" applyNumberFormat="1" applyFont="1" applyBorder="1" applyAlignment="1" applyProtection="1">
      <alignment horizontal="right"/>
      <protection locked="0"/>
    </xf>
    <xf numFmtId="0" fontId="9" fillId="0" borderId="34" xfId="0" applyFont="1" applyBorder="1" applyAlignment="1" applyProtection="1">
      <alignment horizontal="center"/>
      <protection locked="0"/>
    </xf>
    <xf numFmtId="176" fontId="9" fillId="0" borderId="34" xfId="0" applyNumberFormat="1" applyFont="1" applyBorder="1" applyAlignment="1" applyProtection="1">
      <alignment horizontal="right"/>
      <protection locked="0"/>
    </xf>
    <xf numFmtId="0" fontId="9" fillId="0" borderId="35" xfId="0" applyFont="1" applyBorder="1" applyAlignment="1" applyProtection="1">
      <protection locked="0"/>
    </xf>
    <xf numFmtId="0" fontId="9" fillId="0" borderId="36" xfId="0" applyFont="1" applyBorder="1" applyAlignment="1" applyProtection="1">
      <protection locked="0"/>
    </xf>
    <xf numFmtId="0" fontId="9" fillId="0" borderId="0" xfId="0" applyFont="1" applyAlignment="1" applyProtection="1">
      <protection locked="0"/>
    </xf>
    <xf numFmtId="0" fontId="9" fillId="0" borderId="37" xfId="0" applyFont="1" applyBorder="1" applyAlignment="1" applyProtection="1">
      <alignment horizontal="right"/>
      <protection locked="0"/>
    </xf>
    <xf numFmtId="177" fontId="9" fillId="0" borderId="37" xfId="0" applyNumberFormat="1" applyFont="1" applyBorder="1" applyAlignment="1" applyProtection="1">
      <alignment horizontal="right"/>
      <protection locked="0"/>
    </xf>
    <xf numFmtId="0" fontId="9" fillId="0" borderId="37" xfId="0" applyFont="1" applyBorder="1" applyAlignment="1" applyProtection="1">
      <alignment horizontal="center"/>
      <protection locked="0"/>
    </xf>
    <xf numFmtId="176" fontId="9" fillId="0" borderId="37" xfId="0" applyNumberFormat="1" applyFont="1" applyBorder="1" applyAlignment="1" applyProtection="1">
      <alignment horizontal="right"/>
      <protection locked="0"/>
    </xf>
    <xf numFmtId="0" fontId="9" fillId="0" borderId="38" xfId="0" applyFont="1" applyBorder="1" applyAlignment="1" applyProtection="1">
      <protection locked="0"/>
    </xf>
    <xf numFmtId="177" fontId="9" fillId="0" borderId="30" xfId="0" quotePrefix="1" applyNumberFormat="1" applyFont="1" applyBorder="1" applyAlignment="1" applyProtection="1">
      <alignment horizontal="right"/>
      <protection locked="0"/>
    </xf>
    <xf numFmtId="0" fontId="9" fillId="0" borderId="39" xfId="0" applyFont="1" applyBorder="1" applyAlignment="1" applyProtection="1">
      <protection locked="0"/>
    </xf>
    <xf numFmtId="0" fontId="9" fillId="0" borderId="40" xfId="0" applyFont="1" applyBorder="1" applyAlignment="1" applyProtection="1">
      <protection locked="0"/>
    </xf>
    <xf numFmtId="0" fontId="9" fillId="0" borderId="41" xfId="0" applyFont="1" applyBorder="1" applyAlignment="1" applyProtection="1">
      <alignment horizontal="right"/>
      <protection locked="0"/>
    </xf>
    <xf numFmtId="177" fontId="9" fillId="0" borderId="41" xfId="0" applyNumberFormat="1" applyFont="1" applyBorder="1" applyAlignment="1" applyProtection="1">
      <alignment horizontal="right"/>
      <protection locked="0"/>
    </xf>
    <xf numFmtId="0" fontId="9" fillId="0" borderId="41" xfId="0" applyFont="1" applyBorder="1" applyAlignment="1" applyProtection="1">
      <alignment horizontal="center"/>
      <protection locked="0"/>
    </xf>
    <xf numFmtId="176" fontId="9" fillId="0" borderId="41" xfId="0" applyNumberFormat="1" applyFont="1" applyBorder="1" applyAlignment="1" applyProtection="1">
      <alignment horizontal="right"/>
      <protection locked="0"/>
    </xf>
    <xf numFmtId="0" fontId="9" fillId="0" borderId="42" xfId="0" applyFont="1" applyBorder="1" applyAlignment="1" applyProtection="1">
      <protection locked="0"/>
    </xf>
    <xf numFmtId="0" fontId="10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right"/>
      <protection locked="0"/>
    </xf>
    <xf numFmtId="177" fontId="9" fillId="0" borderId="0" xfId="0" applyNumberFormat="1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/>
      <protection locked="0"/>
    </xf>
    <xf numFmtId="176" fontId="9" fillId="0" borderId="0" xfId="0" applyNumberFormat="1" applyFont="1" applyAlignment="1" applyProtection="1">
      <alignment horizontal="right"/>
      <protection locked="0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43" xfId="0" applyFont="1" applyBorder="1" applyAlignment="1" applyProtection="1">
      <protection locked="0"/>
    </xf>
    <xf numFmtId="0" fontId="9" fillId="0" borderId="44" xfId="0" applyFont="1" applyBorder="1" applyAlignment="1" applyProtection="1">
      <protection locked="0"/>
    </xf>
    <xf numFmtId="0" fontId="9" fillId="0" borderId="45" xfId="0" applyFont="1" applyBorder="1" applyAlignment="1" applyProtection="1">
      <alignment horizontal="right"/>
      <protection locked="0"/>
    </xf>
    <xf numFmtId="177" fontId="9" fillId="0" borderId="45" xfId="0" applyNumberFormat="1" applyFont="1" applyBorder="1" applyAlignment="1" applyProtection="1">
      <alignment horizontal="right"/>
      <protection locked="0"/>
    </xf>
    <xf numFmtId="0" fontId="9" fillId="0" borderId="45" xfId="0" applyFont="1" applyBorder="1" applyAlignment="1" applyProtection="1">
      <alignment horizontal="center"/>
      <protection locked="0"/>
    </xf>
    <xf numFmtId="176" fontId="9" fillId="0" borderId="45" xfId="0" applyNumberFormat="1" applyFont="1" applyBorder="1" applyAlignment="1" applyProtection="1">
      <alignment horizontal="right"/>
      <protection locked="0"/>
    </xf>
    <xf numFmtId="0" fontId="9" fillId="0" borderId="46" xfId="0" applyFont="1" applyBorder="1" applyAlignment="1" applyProtection="1">
      <protection locked="0"/>
    </xf>
    <xf numFmtId="176" fontId="9" fillId="8" borderId="30" xfId="0" applyNumberFormat="1" applyFont="1" applyFill="1" applyBorder="1" applyAlignment="1" applyProtection="1">
      <alignment horizontal="right"/>
      <protection locked="0"/>
    </xf>
    <xf numFmtId="176" fontId="9" fillId="8" borderId="37" xfId="0" applyNumberFormat="1" applyFont="1" applyFill="1" applyBorder="1" applyAlignment="1" applyProtection="1">
      <alignment horizontal="right"/>
      <protection locked="0"/>
    </xf>
    <xf numFmtId="0" fontId="9" fillId="0" borderId="12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9" fillId="0" borderId="16" xfId="0" applyFont="1" applyBorder="1" applyAlignment="1" applyProtection="1">
      <alignment horizontal="left"/>
      <protection locked="0"/>
    </xf>
    <xf numFmtId="0" fontId="9" fillId="0" borderId="17" xfId="0" applyFont="1" applyBorder="1" applyAlignment="1" applyProtection="1">
      <alignment horizontal="left"/>
      <protection locked="0"/>
    </xf>
    <xf numFmtId="0" fontId="9" fillId="0" borderId="18" xfId="0" applyFont="1" applyBorder="1" applyAlignment="1" applyProtection="1">
      <alignment horizontal="left"/>
      <protection locked="0"/>
    </xf>
    <xf numFmtId="0" fontId="9" fillId="0" borderId="20" xfId="0" applyFont="1" applyBorder="1" applyAlignment="1" applyProtection="1">
      <alignment horizont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3" fillId="7" borderId="9" xfId="1" applyFont="1" applyFill="1" applyBorder="1" applyAlignment="1" applyProtection="1">
      <alignment shrinkToFit="1"/>
      <protection locked="0"/>
    </xf>
    <xf numFmtId="0" fontId="1" fillId="0" borderId="8" xfId="1" applyBorder="1" applyAlignment="1" applyProtection="1">
      <alignment shrinkToFit="1"/>
      <protection locked="0"/>
    </xf>
    <xf numFmtId="0" fontId="1" fillId="0" borderId="7" xfId="1" applyBorder="1" applyAlignment="1" applyProtection="1">
      <alignment shrinkToFit="1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4"/>
  <sheetViews>
    <sheetView tabSelected="1" view="pageBreakPreview" topLeftCell="B1" zoomScaleNormal="100" zoomScaleSheetLayoutView="100" workbookViewId="0">
      <selection activeCell="M69" sqref="M69"/>
    </sheetView>
  </sheetViews>
  <sheetFormatPr defaultColWidth="9" defaultRowHeight="13.5"/>
  <cols>
    <col min="1" max="1" width="3.125" style="90" hidden="1" customWidth="1"/>
    <col min="2" max="2" width="7.625" style="91" customWidth="1"/>
    <col min="3" max="3" width="52.5" style="91" customWidth="1"/>
    <col min="4" max="4" width="9.75" style="91" customWidth="1"/>
    <col min="5" max="5" width="13" style="91" customWidth="1"/>
    <col min="6" max="6" width="8.75" style="91" customWidth="1"/>
    <col min="7" max="8" width="14.375" style="91" customWidth="1"/>
    <col min="9" max="16384" width="9" style="91"/>
  </cols>
  <sheetData>
    <row r="1" spans="1:8" ht="14.25" thickBot="1">
      <c r="B1" s="48"/>
      <c r="C1" s="48"/>
      <c r="D1" s="48"/>
      <c r="E1" s="48"/>
      <c r="F1" s="48"/>
      <c r="G1" s="48"/>
      <c r="H1" s="48"/>
    </row>
    <row r="2" spans="1:8">
      <c r="B2" s="49" t="s">
        <v>144</v>
      </c>
      <c r="C2" s="107" t="s">
        <v>143</v>
      </c>
      <c r="D2" s="108"/>
      <c r="E2" s="108"/>
      <c r="F2" s="108"/>
      <c r="G2" s="108"/>
      <c r="H2" s="109"/>
    </row>
    <row r="3" spans="1:8" ht="14.25" thickBot="1">
      <c r="B3" s="50" t="s">
        <v>129</v>
      </c>
      <c r="C3" s="110" t="s">
        <v>230</v>
      </c>
      <c r="D3" s="111"/>
      <c r="E3" s="111"/>
      <c r="F3" s="111"/>
      <c r="G3" s="111"/>
      <c r="H3" s="112"/>
    </row>
    <row r="4" spans="1:8" ht="14.25" thickBot="1">
      <c r="B4" s="51"/>
      <c r="C4" s="51"/>
      <c r="D4" s="51"/>
      <c r="E4" s="51"/>
      <c r="F4" s="51"/>
      <c r="G4" s="51"/>
      <c r="H4" s="51"/>
    </row>
    <row r="5" spans="1:8" ht="14.25" thickBot="1">
      <c r="B5" s="113" t="s">
        <v>196</v>
      </c>
      <c r="C5" s="114"/>
      <c r="D5" s="52"/>
      <c r="E5" s="53" t="s">
        <v>197</v>
      </c>
      <c r="F5" s="53" t="s">
        <v>198</v>
      </c>
      <c r="G5" s="53" t="s">
        <v>199</v>
      </c>
      <c r="H5" s="54" t="s">
        <v>200</v>
      </c>
    </row>
    <row r="6" spans="1:8" ht="14.25" thickTop="1">
      <c r="B6" s="55"/>
      <c r="C6" s="56"/>
      <c r="D6" s="57"/>
      <c r="E6" s="58"/>
      <c r="F6" s="59"/>
      <c r="G6" s="57"/>
      <c r="H6" s="60"/>
    </row>
    <row r="7" spans="1:8">
      <c r="A7" s="90">
        <v>1</v>
      </c>
      <c r="B7" s="61" t="s">
        <v>201</v>
      </c>
      <c r="C7" s="62"/>
      <c r="D7" s="63"/>
      <c r="E7" s="64"/>
      <c r="F7" s="65"/>
      <c r="G7" s="66">
        <f>ROUNDDOWN(G9+G47+G49,-3)</f>
        <v>0</v>
      </c>
      <c r="H7" s="67"/>
    </row>
    <row r="8" spans="1:8">
      <c r="B8" s="68"/>
      <c r="C8" s="69"/>
      <c r="D8" s="70"/>
      <c r="E8" s="71"/>
      <c r="F8" s="72"/>
      <c r="G8" s="73"/>
      <c r="H8" s="74"/>
    </row>
    <row r="9" spans="1:8">
      <c r="A9" s="90">
        <v>2</v>
      </c>
      <c r="B9" s="61" t="s">
        <v>202</v>
      </c>
      <c r="C9" s="62"/>
      <c r="D9" s="63"/>
      <c r="E9" s="64"/>
      <c r="F9" s="65"/>
      <c r="G9" s="66">
        <f>ROUNDDOWN(G13+G27+G45,-3)</f>
        <v>0</v>
      </c>
      <c r="H9" s="67"/>
    </row>
    <row r="10" spans="1:8">
      <c r="B10" s="75"/>
      <c r="C10" s="76"/>
      <c r="D10" s="77"/>
      <c r="E10" s="78"/>
      <c r="F10" s="79"/>
      <c r="G10" s="80"/>
      <c r="H10" s="81"/>
    </row>
    <row r="11" spans="1:8">
      <c r="B11" s="61"/>
      <c r="C11" s="62"/>
      <c r="D11" s="63"/>
      <c r="E11" s="64"/>
      <c r="F11" s="65"/>
      <c r="G11" s="66"/>
      <c r="H11" s="67"/>
    </row>
    <row r="12" spans="1:8">
      <c r="B12" s="68"/>
      <c r="C12" s="69"/>
      <c r="D12" s="70"/>
      <c r="E12" s="71"/>
      <c r="F12" s="72"/>
      <c r="G12" s="73"/>
      <c r="H12" s="74"/>
    </row>
    <row r="13" spans="1:8">
      <c r="A13" s="90">
        <v>4</v>
      </c>
      <c r="B13" s="61" t="s">
        <v>203</v>
      </c>
      <c r="C13" s="76"/>
      <c r="D13" s="77"/>
      <c r="E13" s="78"/>
      <c r="F13" s="79"/>
      <c r="G13" s="80">
        <f>ROUNDDOWN(G17+G19,-3)</f>
        <v>0</v>
      </c>
      <c r="H13" s="81"/>
    </row>
    <row r="14" spans="1:8">
      <c r="B14" s="68"/>
      <c r="C14" s="69"/>
      <c r="D14" s="70"/>
      <c r="E14" s="71"/>
      <c r="F14" s="72"/>
      <c r="G14" s="73"/>
      <c r="H14" s="74"/>
    </row>
    <row r="15" spans="1:8">
      <c r="A15" s="90">
        <v>5</v>
      </c>
      <c r="B15" s="61" t="s">
        <v>204</v>
      </c>
      <c r="C15" s="62"/>
      <c r="D15" s="63"/>
      <c r="E15" s="64"/>
      <c r="F15" s="65"/>
      <c r="G15" s="66">
        <f>G17+G21</f>
        <v>0</v>
      </c>
      <c r="H15" s="67"/>
    </row>
    <row r="16" spans="1:8">
      <c r="B16" s="68"/>
      <c r="C16" s="69"/>
      <c r="D16" s="70"/>
      <c r="E16" s="71"/>
      <c r="F16" s="72"/>
      <c r="G16" s="73"/>
      <c r="H16" s="74"/>
    </row>
    <row r="17" spans="1:8">
      <c r="A17" s="90">
        <v>6</v>
      </c>
      <c r="B17" s="61" t="s">
        <v>205</v>
      </c>
      <c r="C17" s="62"/>
      <c r="D17" s="63"/>
      <c r="E17" s="82" t="s">
        <v>206</v>
      </c>
      <c r="F17" s="65" t="s">
        <v>8</v>
      </c>
      <c r="G17" s="105"/>
      <c r="H17" s="67"/>
    </row>
    <row r="18" spans="1:8">
      <c r="B18" s="68"/>
      <c r="C18" s="69"/>
      <c r="D18" s="70"/>
      <c r="E18" s="71"/>
      <c r="F18" s="72"/>
      <c r="G18" s="73"/>
      <c r="H18" s="74"/>
    </row>
    <row r="19" spans="1:8">
      <c r="A19" s="90">
        <v>7</v>
      </c>
      <c r="B19" s="61" t="s">
        <v>207</v>
      </c>
      <c r="C19" s="62"/>
      <c r="D19" s="63"/>
      <c r="E19" s="82"/>
      <c r="F19" s="65"/>
      <c r="G19" s="66">
        <f>ROUNDDOWN(G21+G23,-3)</f>
        <v>0</v>
      </c>
      <c r="H19" s="67"/>
    </row>
    <row r="20" spans="1:8">
      <c r="B20" s="68"/>
      <c r="C20" s="69"/>
      <c r="D20" s="70"/>
      <c r="E20" s="71"/>
      <c r="F20" s="72"/>
      <c r="G20" s="73"/>
      <c r="H20" s="74"/>
    </row>
    <row r="21" spans="1:8">
      <c r="A21" s="90">
        <v>8</v>
      </c>
      <c r="B21" s="61" t="s">
        <v>208</v>
      </c>
      <c r="C21" s="62"/>
      <c r="D21" s="63"/>
      <c r="E21" s="64"/>
      <c r="F21" s="65"/>
      <c r="G21" s="105"/>
      <c r="H21" s="67"/>
    </row>
    <row r="22" spans="1:8">
      <c r="B22" s="68"/>
      <c r="C22" s="69"/>
      <c r="D22" s="70"/>
      <c r="E22" s="71"/>
      <c r="F22" s="72"/>
      <c r="G22" s="73"/>
      <c r="H22" s="74"/>
    </row>
    <row r="23" spans="1:8">
      <c r="A23" s="90">
        <v>9</v>
      </c>
      <c r="B23" s="61" t="s">
        <v>209</v>
      </c>
      <c r="C23" s="62"/>
      <c r="D23" s="63"/>
      <c r="E23" s="64"/>
      <c r="F23" s="65"/>
      <c r="G23" s="105"/>
      <c r="H23" s="67"/>
    </row>
    <row r="24" spans="1:8">
      <c r="B24" s="68"/>
      <c r="C24" s="69"/>
      <c r="D24" s="70"/>
      <c r="E24" s="71"/>
      <c r="F24" s="72"/>
      <c r="G24" s="73"/>
      <c r="H24" s="74"/>
    </row>
    <row r="25" spans="1:8">
      <c r="B25" s="61"/>
      <c r="C25" s="62"/>
      <c r="D25" s="63"/>
      <c r="E25" s="82"/>
      <c r="F25" s="65"/>
      <c r="G25" s="66"/>
      <c r="H25" s="67"/>
    </row>
    <row r="26" spans="1:8">
      <c r="B26" s="68"/>
      <c r="C26" s="69"/>
      <c r="D26" s="70"/>
      <c r="E26" s="71"/>
      <c r="F26" s="72"/>
      <c r="G26" s="73"/>
      <c r="H26" s="74"/>
    </row>
    <row r="27" spans="1:8">
      <c r="A27" s="90">
        <v>11</v>
      </c>
      <c r="B27" s="61" t="s">
        <v>210</v>
      </c>
      <c r="C27" s="62"/>
      <c r="D27" s="63"/>
      <c r="E27" s="64"/>
      <c r="F27" s="65"/>
      <c r="G27" s="66">
        <f>ROUNDDOWN(G31+G33,-3)</f>
        <v>0</v>
      </c>
      <c r="H27" s="67"/>
    </row>
    <row r="28" spans="1:8">
      <c r="B28" s="68"/>
      <c r="C28" s="69"/>
      <c r="D28" s="70"/>
      <c r="E28" s="71"/>
      <c r="F28" s="72"/>
      <c r="G28" s="73"/>
      <c r="H28" s="74"/>
    </row>
    <row r="29" spans="1:8">
      <c r="A29" s="90">
        <v>12</v>
      </c>
      <c r="B29" s="61" t="s">
        <v>211</v>
      </c>
      <c r="C29" s="62"/>
      <c r="D29" s="63"/>
      <c r="E29" s="82"/>
      <c r="F29" s="65"/>
      <c r="G29" s="66">
        <f>G31+G35</f>
        <v>0</v>
      </c>
      <c r="H29" s="67"/>
    </row>
    <row r="30" spans="1:8">
      <c r="B30" s="68"/>
      <c r="C30" s="69"/>
      <c r="D30" s="70"/>
      <c r="E30" s="71"/>
      <c r="F30" s="72"/>
      <c r="G30" s="73"/>
      <c r="H30" s="74"/>
    </row>
    <row r="31" spans="1:8">
      <c r="A31" s="90">
        <v>13</v>
      </c>
      <c r="B31" s="61" t="s">
        <v>212</v>
      </c>
      <c r="C31" s="62"/>
      <c r="D31" s="63"/>
      <c r="E31" s="82" t="s">
        <v>206</v>
      </c>
      <c r="F31" s="65" t="s">
        <v>8</v>
      </c>
      <c r="G31" s="105"/>
      <c r="H31" s="67"/>
    </row>
    <row r="32" spans="1:8">
      <c r="B32" s="68"/>
      <c r="C32" s="69"/>
      <c r="D32" s="70"/>
      <c r="E32" s="71"/>
      <c r="F32" s="72"/>
      <c r="G32" s="73"/>
      <c r="H32" s="74"/>
    </row>
    <row r="33" spans="1:8">
      <c r="A33" s="90">
        <v>14</v>
      </c>
      <c r="B33" s="61" t="s">
        <v>213</v>
      </c>
      <c r="C33" s="62"/>
      <c r="D33" s="63"/>
      <c r="E33" s="82"/>
      <c r="F33" s="65"/>
      <c r="G33" s="66">
        <f>ROUND(G35+G39+G41,-3)</f>
        <v>0</v>
      </c>
      <c r="H33" s="67"/>
    </row>
    <row r="34" spans="1:8">
      <c r="B34" s="68"/>
      <c r="C34" s="69"/>
      <c r="D34" s="70"/>
      <c r="E34" s="71"/>
      <c r="F34" s="72"/>
      <c r="G34" s="73"/>
      <c r="H34" s="74"/>
    </row>
    <row r="35" spans="1:8">
      <c r="A35" s="90">
        <v>15</v>
      </c>
      <c r="B35" s="61" t="s">
        <v>214</v>
      </c>
      <c r="C35" s="62"/>
      <c r="D35" s="63"/>
      <c r="E35" s="82"/>
      <c r="F35" s="65"/>
      <c r="G35" s="66">
        <f>ROUND(G37,-3)</f>
        <v>0</v>
      </c>
      <c r="H35" s="67"/>
    </row>
    <row r="36" spans="1:8">
      <c r="B36" s="68"/>
      <c r="C36" s="69"/>
      <c r="D36" s="70"/>
      <c r="E36" s="71"/>
      <c r="F36" s="72"/>
      <c r="G36" s="73"/>
      <c r="H36" s="74"/>
    </row>
    <row r="37" spans="1:8">
      <c r="A37" s="90">
        <v>16</v>
      </c>
      <c r="B37" s="61" t="s">
        <v>215</v>
      </c>
      <c r="C37" s="62"/>
      <c r="D37" s="63"/>
      <c r="E37" s="82"/>
      <c r="F37" s="65"/>
      <c r="G37" s="105"/>
      <c r="H37" s="67"/>
    </row>
    <row r="38" spans="1:8">
      <c r="B38" s="68"/>
      <c r="C38" s="69"/>
      <c r="D38" s="70"/>
      <c r="E38" s="71"/>
      <c r="F38" s="72"/>
      <c r="G38" s="73"/>
      <c r="H38" s="74"/>
    </row>
    <row r="39" spans="1:8">
      <c r="A39" s="90">
        <v>25</v>
      </c>
      <c r="B39" s="61" t="s">
        <v>216</v>
      </c>
      <c r="C39" s="62"/>
      <c r="D39" s="63"/>
      <c r="E39" s="82"/>
      <c r="F39" s="65"/>
      <c r="G39" s="105"/>
      <c r="H39" s="67"/>
    </row>
    <row r="40" spans="1:8">
      <c r="B40" s="68"/>
      <c r="C40" s="69"/>
      <c r="D40" s="70"/>
      <c r="E40" s="71"/>
      <c r="F40" s="72"/>
      <c r="G40" s="73"/>
      <c r="H40" s="74"/>
    </row>
    <row r="41" spans="1:8">
      <c r="A41" s="90">
        <v>26</v>
      </c>
      <c r="B41" s="61" t="s">
        <v>217</v>
      </c>
      <c r="C41" s="62"/>
      <c r="D41" s="63"/>
      <c r="E41" s="64"/>
      <c r="F41" s="65"/>
      <c r="G41" s="105"/>
      <c r="H41" s="67"/>
    </row>
    <row r="42" spans="1:8">
      <c r="B42" s="68"/>
      <c r="C42" s="69"/>
      <c r="D42" s="70"/>
      <c r="E42" s="71"/>
      <c r="F42" s="72"/>
      <c r="G42" s="73"/>
      <c r="H42" s="74"/>
    </row>
    <row r="43" spans="1:8">
      <c r="B43" s="61"/>
      <c r="C43" s="62"/>
      <c r="D43" s="63"/>
      <c r="E43" s="82"/>
      <c r="F43" s="65"/>
      <c r="G43" s="66"/>
      <c r="H43" s="67"/>
    </row>
    <row r="44" spans="1:8">
      <c r="B44" s="68"/>
      <c r="C44" s="69"/>
      <c r="D44" s="70"/>
      <c r="E44" s="71"/>
      <c r="F44" s="72"/>
      <c r="G44" s="73"/>
      <c r="H44" s="74"/>
    </row>
    <row r="45" spans="1:8">
      <c r="A45" s="90">
        <v>30</v>
      </c>
      <c r="B45" s="61" t="s">
        <v>218</v>
      </c>
      <c r="C45" s="62"/>
      <c r="D45" s="63"/>
      <c r="E45" s="82"/>
      <c r="F45" s="65"/>
      <c r="G45" s="105"/>
      <c r="H45" s="67"/>
    </row>
    <row r="46" spans="1:8">
      <c r="B46" s="68"/>
      <c r="C46" s="69"/>
      <c r="D46" s="70"/>
      <c r="E46" s="71"/>
      <c r="F46" s="72"/>
      <c r="G46" s="73"/>
      <c r="H46" s="74"/>
    </row>
    <row r="47" spans="1:8">
      <c r="A47" s="90">
        <v>31</v>
      </c>
      <c r="B47" s="61" t="s">
        <v>219</v>
      </c>
      <c r="C47" s="62"/>
      <c r="D47" s="66"/>
      <c r="E47" s="64"/>
      <c r="F47" s="65"/>
      <c r="G47" s="105"/>
      <c r="H47" s="67"/>
    </row>
    <row r="48" spans="1:8">
      <c r="B48" s="68"/>
      <c r="C48" s="69"/>
      <c r="D48" s="70"/>
      <c r="E48" s="71"/>
      <c r="F48" s="72"/>
      <c r="G48" s="73"/>
      <c r="H48" s="74"/>
    </row>
    <row r="49" spans="1:8">
      <c r="A49" s="90">
        <v>32</v>
      </c>
      <c r="B49" s="61" t="s">
        <v>220</v>
      </c>
      <c r="C49" s="62"/>
      <c r="D49" s="63"/>
      <c r="E49" s="82" t="s">
        <v>206</v>
      </c>
      <c r="F49" s="65" t="s">
        <v>8</v>
      </c>
      <c r="G49" s="105"/>
      <c r="H49" s="67"/>
    </row>
    <row r="50" spans="1:8">
      <c r="B50" s="68"/>
      <c r="C50" s="69"/>
      <c r="D50" s="70"/>
      <c r="E50" s="71"/>
      <c r="F50" s="72"/>
      <c r="G50" s="73"/>
      <c r="H50" s="74"/>
    </row>
    <row r="51" spans="1:8">
      <c r="B51" s="61"/>
      <c r="C51" s="62"/>
      <c r="D51" s="63"/>
      <c r="E51" s="64"/>
      <c r="F51" s="65"/>
      <c r="G51" s="66"/>
      <c r="H51" s="67"/>
    </row>
    <row r="52" spans="1:8">
      <c r="B52" s="68"/>
      <c r="C52" s="69"/>
      <c r="D52" s="70"/>
      <c r="E52" s="71"/>
      <c r="F52" s="72"/>
      <c r="G52" s="73"/>
      <c r="H52" s="74"/>
    </row>
    <row r="53" spans="1:8">
      <c r="A53" s="90">
        <v>39</v>
      </c>
      <c r="B53" s="61" t="s">
        <v>221</v>
      </c>
      <c r="C53" s="62"/>
      <c r="D53" s="63"/>
      <c r="E53" s="64"/>
      <c r="F53" s="65"/>
      <c r="G53" s="105"/>
      <c r="H53" s="67"/>
    </row>
    <row r="54" spans="1:8">
      <c r="B54" s="68"/>
      <c r="C54" s="69"/>
      <c r="D54" s="70"/>
      <c r="E54" s="71"/>
      <c r="F54" s="72"/>
      <c r="G54" s="73"/>
      <c r="H54" s="74"/>
    </row>
    <row r="55" spans="1:8">
      <c r="A55" s="90">
        <v>40</v>
      </c>
      <c r="B55" s="61" t="s">
        <v>222</v>
      </c>
      <c r="C55" s="62"/>
      <c r="D55" s="63"/>
      <c r="E55" s="64"/>
      <c r="F55" s="65"/>
      <c r="G55" s="105"/>
      <c r="H55" s="67"/>
    </row>
    <row r="56" spans="1:8">
      <c r="B56" s="68"/>
      <c r="C56" s="69"/>
      <c r="D56" s="70"/>
      <c r="E56" s="71"/>
      <c r="F56" s="72"/>
      <c r="G56" s="73"/>
      <c r="H56" s="74"/>
    </row>
    <row r="57" spans="1:8">
      <c r="A57" s="90">
        <v>41</v>
      </c>
      <c r="B57" s="61" t="s">
        <v>223</v>
      </c>
      <c r="C57" s="62"/>
      <c r="D57" s="63"/>
      <c r="E57" s="64"/>
      <c r="F57" s="65"/>
      <c r="G57" s="105"/>
      <c r="H57" s="67"/>
    </row>
    <row r="58" spans="1:8">
      <c r="B58" s="68"/>
      <c r="C58" s="69"/>
      <c r="D58" s="70"/>
      <c r="E58" s="71"/>
      <c r="F58" s="72"/>
      <c r="G58" s="73"/>
      <c r="H58" s="74"/>
    </row>
    <row r="59" spans="1:8">
      <c r="A59" s="90">
        <v>42</v>
      </c>
      <c r="B59" s="61" t="s">
        <v>224</v>
      </c>
      <c r="C59" s="62"/>
      <c r="D59" s="63"/>
      <c r="E59" s="64"/>
      <c r="F59" s="65"/>
      <c r="G59" s="105"/>
      <c r="H59" s="67"/>
    </row>
    <row r="60" spans="1:8">
      <c r="B60" s="68"/>
      <c r="C60" s="69"/>
      <c r="D60" s="70"/>
      <c r="E60" s="71"/>
      <c r="F60" s="72"/>
      <c r="G60" s="73"/>
      <c r="H60" s="74"/>
    </row>
    <row r="61" spans="1:8">
      <c r="A61" s="90">
        <v>43</v>
      </c>
      <c r="B61" s="61" t="s">
        <v>225</v>
      </c>
      <c r="C61" s="62"/>
      <c r="D61" s="63"/>
      <c r="E61" s="64"/>
      <c r="F61" s="65"/>
      <c r="G61" s="105"/>
      <c r="H61" s="67"/>
    </row>
    <row r="62" spans="1:8">
      <c r="B62" s="68"/>
      <c r="C62" s="69"/>
      <c r="D62" s="70"/>
      <c r="E62" s="71"/>
      <c r="F62" s="72"/>
      <c r="G62" s="73"/>
      <c r="H62" s="74"/>
    </row>
    <row r="63" spans="1:8">
      <c r="A63" s="90">
        <v>44</v>
      </c>
      <c r="B63" s="61" t="s">
        <v>226</v>
      </c>
      <c r="C63" s="62"/>
      <c r="D63" s="63"/>
      <c r="E63" s="64"/>
      <c r="F63" s="65"/>
      <c r="G63" s="105"/>
      <c r="H63" s="67"/>
    </row>
    <row r="64" spans="1:8">
      <c r="B64" s="68"/>
      <c r="C64" s="69"/>
      <c r="D64" s="70"/>
      <c r="E64" s="71"/>
      <c r="F64" s="72"/>
      <c r="G64" s="73"/>
      <c r="H64" s="74"/>
    </row>
    <row r="65" spans="1:8">
      <c r="B65" s="61"/>
      <c r="C65" s="62"/>
      <c r="D65" s="63"/>
      <c r="E65" s="64"/>
      <c r="F65" s="65"/>
      <c r="G65" s="66"/>
      <c r="H65" s="67"/>
    </row>
    <row r="66" spans="1:8">
      <c r="B66" s="75"/>
      <c r="C66" s="76"/>
      <c r="D66" s="77"/>
      <c r="E66" s="78"/>
      <c r="F66" s="79"/>
      <c r="G66" s="80"/>
      <c r="H66" s="81"/>
    </row>
    <row r="67" spans="1:8">
      <c r="A67" s="90">
        <v>46</v>
      </c>
      <c r="B67" s="75" t="s">
        <v>227</v>
      </c>
      <c r="C67" s="76"/>
      <c r="D67" s="77"/>
      <c r="E67" s="78"/>
      <c r="F67" s="79"/>
      <c r="G67" s="106"/>
      <c r="H67" s="81"/>
    </row>
    <row r="68" spans="1:8">
      <c r="B68" s="68"/>
      <c r="C68" s="69"/>
      <c r="D68" s="70"/>
      <c r="E68" s="71"/>
      <c r="F68" s="72"/>
      <c r="G68" s="73"/>
      <c r="H68" s="74"/>
    </row>
    <row r="69" spans="1:8">
      <c r="B69" s="61"/>
      <c r="C69" s="62"/>
      <c r="D69" s="63"/>
      <c r="E69" s="64"/>
      <c r="F69" s="65"/>
      <c r="G69" s="66"/>
      <c r="H69" s="67"/>
    </row>
    <row r="70" spans="1:8">
      <c r="B70" s="75"/>
      <c r="C70" s="76"/>
      <c r="D70" s="77"/>
      <c r="E70" s="78"/>
      <c r="F70" s="79"/>
      <c r="G70" s="80"/>
      <c r="H70" s="81"/>
    </row>
    <row r="71" spans="1:8">
      <c r="B71" s="61"/>
      <c r="C71" s="62"/>
      <c r="D71" s="63"/>
      <c r="E71" s="64"/>
      <c r="F71" s="65"/>
      <c r="G71" s="66"/>
      <c r="H71" s="67"/>
    </row>
    <row r="72" spans="1:8">
      <c r="B72" s="75"/>
      <c r="C72" s="76"/>
      <c r="D72" s="77"/>
      <c r="E72" s="78"/>
      <c r="F72" s="79"/>
      <c r="G72" s="80"/>
      <c r="H72" s="81"/>
    </row>
    <row r="73" spans="1:8">
      <c r="B73" s="75"/>
      <c r="C73" s="76"/>
      <c r="D73" s="77"/>
      <c r="E73" s="78"/>
      <c r="F73" s="79"/>
      <c r="G73" s="80"/>
      <c r="H73" s="81"/>
    </row>
    <row r="74" spans="1:8">
      <c r="B74" s="68"/>
      <c r="C74" s="69"/>
      <c r="D74" s="70"/>
      <c r="E74" s="71"/>
      <c r="F74" s="72"/>
      <c r="G74" s="73"/>
      <c r="H74" s="74"/>
    </row>
    <row r="75" spans="1:8">
      <c r="B75" s="61"/>
      <c r="C75" s="62"/>
      <c r="D75" s="63"/>
      <c r="E75" s="64"/>
      <c r="F75" s="65"/>
      <c r="G75" s="66"/>
      <c r="H75" s="67"/>
    </row>
    <row r="76" spans="1:8">
      <c r="B76" s="68"/>
      <c r="C76" s="69"/>
      <c r="D76" s="70"/>
      <c r="E76" s="71"/>
      <c r="F76" s="72"/>
      <c r="G76" s="73"/>
      <c r="H76" s="74"/>
    </row>
    <row r="77" spans="1:8">
      <c r="B77" s="75"/>
      <c r="C77" s="76"/>
      <c r="D77" s="77"/>
      <c r="E77" s="78"/>
      <c r="F77" s="79"/>
      <c r="G77" s="80"/>
      <c r="H77" s="81"/>
    </row>
    <row r="78" spans="1:8">
      <c r="B78" s="68"/>
      <c r="C78" s="69"/>
      <c r="D78" s="70"/>
      <c r="E78" s="71"/>
      <c r="F78" s="72"/>
      <c r="G78" s="73"/>
      <c r="H78" s="74"/>
    </row>
    <row r="79" spans="1:8">
      <c r="B79" s="75"/>
      <c r="C79" s="76"/>
      <c r="D79" s="77"/>
      <c r="E79" s="78"/>
      <c r="F79" s="79"/>
      <c r="G79" s="80"/>
      <c r="H79" s="81"/>
    </row>
    <row r="80" spans="1:8">
      <c r="B80" s="68"/>
      <c r="C80" s="69"/>
      <c r="D80" s="70"/>
      <c r="E80" s="71"/>
      <c r="F80" s="72"/>
      <c r="G80" s="73"/>
      <c r="H80" s="74"/>
    </row>
    <row r="81" spans="2:8">
      <c r="B81" s="75"/>
      <c r="C81" s="76"/>
      <c r="D81" s="77"/>
      <c r="E81" s="78"/>
      <c r="F81" s="79"/>
      <c r="G81" s="80"/>
      <c r="H81" s="81"/>
    </row>
    <row r="82" spans="2:8">
      <c r="B82" s="68"/>
      <c r="C82" s="69"/>
      <c r="D82" s="70"/>
      <c r="E82" s="71"/>
      <c r="F82" s="72"/>
      <c r="G82" s="73"/>
      <c r="H82" s="74"/>
    </row>
    <row r="83" spans="2:8">
      <c r="B83" s="75"/>
      <c r="C83" s="76"/>
      <c r="D83" s="77"/>
      <c r="E83" s="78"/>
      <c r="F83" s="79"/>
      <c r="G83" s="80"/>
      <c r="H83" s="81"/>
    </row>
    <row r="84" spans="2:8">
      <c r="B84" s="68"/>
      <c r="C84" s="69"/>
      <c r="D84" s="70"/>
      <c r="E84" s="71"/>
      <c r="F84" s="72"/>
      <c r="G84" s="73"/>
      <c r="H84" s="74"/>
    </row>
    <row r="85" spans="2:8">
      <c r="B85" s="75"/>
      <c r="C85" s="76"/>
      <c r="D85" s="77"/>
      <c r="E85" s="78"/>
      <c r="F85" s="79"/>
      <c r="G85" s="80"/>
      <c r="H85" s="81"/>
    </row>
    <row r="86" spans="2:8">
      <c r="B86" s="68"/>
      <c r="C86" s="69"/>
      <c r="D86" s="70"/>
      <c r="E86" s="71"/>
      <c r="F86" s="72"/>
      <c r="G86" s="73"/>
      <c r="H86" s="74"/>
    </row>
    <row r="87" spans="2:8">
      <c r="B87" s="75"/>
      <c r="C87" s="76"/>
      <c r="D87" s="77"/>
      <c r="E87" s="78"/>
      <c r="F87" s="79"/>
      <c r="G87" s="80"/>
      <c r="H87" s="81"/>
    </row>
    <row r="88" spans="2:8">
      <c r="B88" s="68"/>
      <c r="C88" s="69"/>
      <c r="D88" s="70"/>
      <c r="E88" s="71"/>
      <c r="F88" s="72"/>
      <c r="G88" s="73"/>
      <c r="H88" s="74"/>
    </row>
    <row r="89" spans="2:8" ht="14.25" thickBot="1">
      <c r="B89" s="83"/>
      <c r="C89" s="84"/>
      <c r="D89" s="85"/>
      <c r="E89" s="86"/>
      <c r="F89" s="87"/>
      <c r="G89" s="88"/>
      <c r="H89" s="89"/>
    </row>
    <row r="90" spans="2:8">
      <c r="B90" s="76"/>
      <c r="C90" s="76"/>
      <c r="D90" s="92"/>
      <c r="E90" s="93"/>
      <c r="F90" s="94"/>
      <c r="G90" s="95"/>
      <c r="H90" s="92" t="s">
        <v>229</v>
      </c>
    </row>
    <row r="91" spans="2:8" hidden="1">
      <c r="B91" s="76"/>
      <c r="C91" s="76"/>
      <c r="D91" s="92"/>
      <c r="E91" s="93"/>
      <c r="F91" s="94"/>
      <c r="G91" s="95"/>
      <c r="H91" s="76"/>
    </row>
    <row r="92" spans="2:8" hidden="1">
      <c r="B92" s="76"/>
      <c r="C92" s="76"/>
      <c r="D92" s="92"/>
      <c r="E92" s="93"/>
      <c r="F92" s="94"/>
      <c r="G92" s="95"/>
      <c r="H92" s="76"/>
    </row>
    <row r="93" spans="2:8" hidden="1">
      <c r="B93" s="76"/>
      <c r="C93" s="76"/>
      <c r="D93" s="92"/>
      <c r="E93" s="93"/>
      <c r="F93" s="94"/>
      <c r="G93" s="95"/>
      <c r="H93" s="76"/>
    </row>
    <row r="94" spans="2:8" hidden="1">
      <c r="B94" s="76"/>
      <c r="C94" s="76"/>
      <c r="D94" s="92"/>
      <c r="E94" s="93"/>
      <c r="F94" s="94"/>
      <c r="G94" s="95"/>
      <c r="H94" s="76"/>
    </row>
    <row r="95" spans="2:8" hidden="1">
      <c r="B95" s="76"/>
      <c r="C95" s="76"/>
      <c r="D95" s="92"/>
      <c r="E95" s="93"/>
      <c r="F95" s="94"/>
      <c r="G95" s="95"/>
      <c r="H95" s="76"/>
    </row>
    <row r="96" spans="2:8" hidden="1">
      <c r="B96" s="96"/>
      <c r="C96" s="96"/>
      <c r="D96" s="96"/>
      <c r="E96" s="96"/>
      <c r="F96" s="96"/>
      <c r="G96" s="96"/>
      <c r="H96" s="96"/>
    </row>
    <row r="97" spans="2:8" hidden="1">
      <c r="B97" s="97" t="s">
        <v>228</v>
      </c>
      <c r="C97" s="96"/>
      <c r="D97" s="96"/>
      <c r="E97" s="96"/>
      <c r="F97" s="96"/>
      <c r="G97" s="96"/>
      <c r="H97" s="96"/>
    </row>
    <row r="98" spans="2:8" hidden="1">
      <c r="B98" s="98"/>
      <c r="C98" s="99"/>
      <c r="D98" s="100"/>
      <c r="E98" s="101"/>
      <c r="F98" s="102"/>
      <c r="G98" s="103"/>
      <c r="H98" s="104"/>
    </row>
    <row r="99" spans="2:8" hidden="1">
      <c r="B99" s="75"/>
      <c r="C99" s="76"/>
      <c r="D99" s="77"/>
      <c r="E99" s="78"/>
      <c r="F99" s="79"/>
      <c r="G99" s="80"/>
      <c r="H99" s="81"/>
    </row>
    <row r="100" spans="2:8" hidden="1">
      <c r="B100" s="68"/>
      <c r="C100" s="69"/>
      <c r="D100" s="70"/>
      <c r="E100" s="71"/>
      <c r="F100" s="72"/>
      <c r="G100" s="73"/>
      <c r="H100" s="74"/>
    </row>
    <row r="101" spans="2:8" hidden="1">
      <c r="B101" s="75"/>
      <c r="C101" s="76"/>
      <c r="D101" s="77"/>
      <c r="E101" s="78"/>
      <c r="F101" s="79"/>
      <c r="G101" s="80"/>
      <c r="H101" s="81"/>
    </row>
    <row r="102" spans="2:8" hidden="1">
      <c r="B102" s="68"/>
      <c r="C102" s="69"/>
      <c r="D102" s="70"/>
      <c r="E102" s="71"/>
      <c r="F102" s="72"/>
      <c r="G102" s="73"/>
      <c r="H102" s="74"/>
    </row>
    <row r="103" spans="2:8" hidden="1">
      <c r="B103" s="75"/>
      <c r="C103" s="76"/>
      <c r="D103" s="77"/>
      <c r="E103" s="78"/>
      <c r="F103" s="79"/>
      <c r="G103" s="80"/>
      <c r="H103" s="81"/>
    </row>
    <row r="104" spans="2:8" hidden="1">
      <c r="B104" s="68"/>
      <c r="C104" s="69"/>
      <c r="D104" s="70"/>
      <c r="E104" s="71"/>
      <c r="F104" s="72"/>
      <c r="G104" s="73"/>
      <c r="H104" s="74"/>
    </row>
    <row r="105" spans="2:8" hidden="1">
      <c r="B105" s="75"/>
      <c r="C105" s="76"/>
      <c r="D105" s="77"/>
      <c r="E105" s="78"/>
      <c r="F105" s="79"/>
      <c r="G105" s="80"/>
      <c r="H105" s="81"/>
    </row>
    <row r="106" spans="2:8" hidden="1">
      <c r="B106" s="68"/>
      <c r="C106" s="69"/>
      <c r="D106" s="70"/>
      <c r="E106" s="71"/>
      <c r="F106" s="72"/>
      <c r="G106" s="73"/>
      <c r="H106" s="74"/>
    </row>
    <row r="107" spans="2:8" ht="14.25" hidden="1" thickBot="1">
      <c r="B107" s="83"/>
      <c r="C107" s="84"/>
      <c r="D107" s="85"/>
      <c r="E107" s="86"/>
      <c r="F107" s="87"/>
      <c r="G107" s="88"/>
      <c r="H107" s="89"/>
    </row>
    <row r="108" spans="2:8" hidden="1">
      <c r="B108" s="96"/>
      <c r="C108" s="96"/>
      <c r="D108" s="96"/>
      <c r="E108" s="96"/>
      <c r="F108" s="96"/>
      <c r="G108" s="96"/>
      <c r="H108" s="96"/>
    </row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</sheetData>
  <mergeCells count="3">
    <mergeCell ref="C2:H2"/>
    <mergeCell ref="C3:H3"/>
    <mergeCell ref="B5:C5"/>
  </mergeCells>
  <phoneticPr fontId="2"/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94"/>
  <sheetViews>
    <sheetView showGridLines="0" topLeftCell="J1" zoomScale="90" zoomScaleNormal="90" workbookViewId="0">
      <selection activeCell="S34" sqref="S34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4" customWidth="1"/>
    <col min="12" max="12" width="35.125" style="4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style="1" customWidth="1"/>
    <col min="18" max="16384" width="9" style="1"/>
  </cols>
  <sheetData>
    <row r="1" spans="1:17">
      <c r="A1" s="1" t="s">
        <v>159</v>
      </c>
      <c r="D1" s="46" t="s">
        <v>194</v>
      </c>
      <c r="E1" s="46"/>
      <c r="F1" s="46"/>
      <c r="G1" s="46"/>
      <c r="H1" s="46"/>
      <c r="I1" s="46"/>
    </row>
    <row r="2" spans="1:17" ht="14.25" thickBot="1">
      <c r="A2" s="1">
        <v>79</v>
      </c>
      <c r="D2" s="46" t="s">
        <v>193</v>
      </c>
      <c r="E2" s="46"/>
      <c r="F2" s="46"/>
      <c r="G2" s="46"/>
      <c r="H2" s="46"/>
      <c r="I2" s="46"/>
      <c r="J2" s="4" t="s">
        <v>158</v>
      </c>
      <c r="M2" s="47"/>
      <c r="N2" s="44"/>
    </row>
    <row r="3" spans="1:17" ht="15" thickTop="1" thickBot="1">
      <c r="A3" s="1">
        <v>1</v>
      </c>
      <c r="D3" s="46" t="s">
        <v>195</v>
      </c>
      <c r="E3" s="46"/>
      <c r="F3" s="46"/>
      <c r="G3" s="46"/>
      <c r="H3" s="46"/>
      <c r="I3" s="46"/>
      <c r="L3" s="45" t="s">
        <v>156</v>
      </c>
      <c r="M3" s="43"/>
      <c r="N3" s="44"/>
    </row>
    <row r="4" spans="1:17" ht="15" thickTop="1" thickBot="1">
      <c r="A4" s="1">
        <v>20</v>
      </c>
      <c r="B4" s="1" t="s">
        <v>155</v>
      </c>
      <c r="C4" s="7"/>
      <c r="J4" s="1" t="s">
        <v>154</v>
      </c>
      <c r="K4" s="4" t="s">
        <v>153</v>
      </c>
      <c r="L4" s="40" t="s">
        <v>152</v>
      </c>
      <c r="M4" s="43"/>
      <c r="N4" s="42"/>
    </row>
    <row r="5" spans="1:17" ht="15" thickTop="1" thickBot="1">
      <c r="A5" s="1" t="s">
        <v>151</v>
      </c>
      <c r="B5" s="41" t="s">
        <v>150</v>
      </c>
      <c r="C5" s="7"/>
      <c r="J5" s="1" t="s">
        <v>149</v>
      </c>
      <c r="K5" s="4" t="s">
        <v>148</v>
      </c>
      <c r="L5" s="40" t="s">
        <v>147</v>
      </c>
      <c r="M5" s="115"/>
      <c r="N5" s="116"/>
      <c r="O5" s="117"/>
      <c r="P5" s="34"/>
      <c r="Q5" s="33"/>
    </row>
    <row r="6" spans="1:17" ht="14.25" thickTop="1">
      <c r="A6" s="1" t="s">
        <v>146</v>
      </c>
      <c r="B6" s="39" t="s">
        <v>145</v>
      </c>
      <c r="C6" s="36"/>
      <c r="J6" s="1" t="s">
        <v>144</v>
      </c>
      <c r="K6" s="4" t="s">
        <v>143</v>
      </c>
      <c r="N6" s="34"/>
      <c r="O6" s="34"/>
      <c r="P6" s="34"/>
      <c r="Q6" s="33"/>
    </row>
    <row r="7" spans="1:17">
      <c r="A7" s="1" t="s">
        <v>142</v>
      </c>
      <c r="B7" s="33" t="s">
        <v>141</v>
      </c>
      <c r="C7" s="38"/>
      <c r="D7" s="1" t="s">
        <v>140</v>
      </c>
      <c r="J7" s="1" t="s">
        <v>139</v>
      </c>
      <c r="K7" s="4" t="s">
        <v>138</v>
      </c>
      <c r="N7" s="34"/>
      <c r="O7" s="34"/>
      <c r="P7" s="34"/>
      <c r="Q7" s="33"/>
    </row>
    <row r="8" spans="1:17">
      <c r="A8" s="1" t="s">
        <v>137</v>
      </c>
      <c r="B8" s="37" t="s">
        <v>136</v>
      </c>
      <c r="C8" s="36"/>
      <c r="D8" s="1" t="s">
        <v>135</v>
      </c>
      <c r="J8" s="4" t="s">
        <v>134</v>
      </c>
      <c r="K8" s="35" t="s">
        <v>194</v>
      </c>
      <c r="N8" s="34"/>
      <c r="O8" s="34"/>
      <c r="P8" s="34"/>
      <c r="Q8" s="33"/>
    </row>
    <row r="9" spans="1:17">
      <c r="A9" s="1" t="s">
        <v>132</v>
      </c>
      <c r="B9" s="1" t="s">
        <v>131</v>
      </c>
      <c r="C9" s="7"/>
      <c r="D9" s="1" t="s">
        <v>130</v>
      </c>
      <c r="J9" s="4" t="s">
        <v>129</v>
      </c>
      <c r="K9" s="35" t="s">
        <v>193</v>
      </c>
      <c r="N9" s="34"/>
      <c r="O9" s="34"/>
      <c r="P9" s="34"/>
      <c r="Q9" s="33"/>
    </row>
    <row r="10" spans="1:17" ht="14.25" thickBot="1">
      <c r="A10" s="7"/>
      <c r="B10" s="7"/>
      <c r="C10" s="7"/>
      <c r="D10" s="1" t="s">
        <v>128</v>
      </c>
      <c r="N10" s="34"/>
      <c r="O10" s="34"/>
      <c r="P10" s="34"/>
      <c r="Q10" s="33"/>
    </row>
    <row r="11" spans="1:17" ht="14.25" hidden="1" thickBot="1">
      <c r="A11" s="7"/>
      <c r="B11" s="7"/>
      <c r="C11" s="7"/>
      <c r="N11" s="34"/>
      <c r="O11" s="34"/>
      <c r="P11" s="34"/>
      <c r="Q11" s="33"/>
    </row>
    <row r="12" spans="1:17" ht="14.25" hidden="1" thickBot="1">
      <c r="A12" s="7"/>
      <c r="B12" s="7"/>
      <c r="C12" s="7"/>
      <c r="N12" s="34"/>
      <c r="O12" s="34"/>
      <c r="P12" s="34"/>
      <c r="Q12" s="33"/>
    </row>
    <row r="13" spans="1:17" ht="14.25" hidden="1" thickBot="1">
      <c r="A13" s="7"/>
      <c r="B13" s="7"/>
      <c r="C13" s="7"/>
      <c r="N13" s="34"/>
      <c r="O13" s="34"/>
      <c r="P13" s="34"/>
      <c r="Q13" s="33"/>
    </row>
    <row r="14" spans="1:17" ht="14.25" hidden="1" thickBot="1">
      <c r="A14" s="7"/>
      <c r="B14" s="7"/>
      <c r="C14" s="7"/>
      <c r="N14" s="34"/>
      <c r="O14" s="34"/>
      <c r="P14" s="34"/>
      <c r="Q14" s="33"/>
    </row>
    <row r="15" spans="1:17" ht="14.25" hidden="1" thickBot="1">
      <c r="A15" s="7"/>
      <c r="B15" s="7"/>
      <c r="C15" s="7"/>
      <c r="N15" s="34"/>
      <c r="O15" s="34"/>
      <c r="P15" s="34"/>
      <c r="Q15" s="33"/>
    </row>
    <row r="16" spans="1:17" ht="14.25" hidden="1" thickBot="1">
      <c r="A16" s="7"/>
      <c r="B16" s="7"/>
      <c r="C16" s="7"/>
      <c r="N16" s="34"/>
      <c r="O16" s="34"/>
      <c r="P16" s="34"/>
      <c r="Q16" s="33"/>
    </row>
    <row r="17" spans="1:17" ht="14.25" hidden="1" thickBot="1">
      <c r="A17" s="7"/>
      <c r="B17" s="7"/>
      <c r="C17" s="7"/>
      <c r="N17" s="34"/>
      <c r="O17" s="34"/>
      <c r="P17" s="34"/>
      <c r="Q17" s="33"/>
    </row>
    <row r="18" spans="1:17" ht="14.25" hidden="1" thickBot="1"/>
    <row r="19" spans="1:17" ht="15" thickTop="1" thickBot="1">
      <c r="K19" s="31" t="s">
        <v>127</v>
      </c>
      <c r="L19" s="31" t="s">
        <v>126</v>
      </c>
      <c r="M19" s="32" t="s">
        <v>125</v>
      </c>
      <c r="N19" s="31" t="s">
        <v>124</v>
      </c>
      <c r="O19" s="30" t="s">
        <v>123</v>
      </c>
    </row>
    <row r="20" spans="1:17" ht="14.25" thickTop="1">
      <c r="E20" s="1">
        <v>0</v>
      </c>
      <c r="G20" s="1">
        <v>0</v>
      </c>
      <c r="K20" s="29" t="s">
        <v>193</v>
      </c>
      <c r="L20" s="29" t="s">
        <v>3</v>
      </c>
      <c r="M20" s="28"/>
      <c r="N20" s="27" t="s">
        <v>3</v>
      </c>
      <c r="O20" s="26"/>
      <c r="P20" s="12"/>
    </row>
    <row r="21" spans="1:17">
      <c r="E21" s="1">
        <v>2</v>
      </c>
      <c r="F21" s="1">
        <v>5</v>
      </c>
      <c r="G21" s="1">
        <v>2</v>
      </c>
      <c r="K21" s="24" t="s">
        <v>121</v>
      </c>
      <c r="L21" s="24" t="s">
        <v>3</v>
      </c>
      <c r="M21" s="23">
        <v>1</v>
      </c>
      <c r="N21" s="22" t="s">
        <v>8</v>
      </c>
      <c r="O21" s="25">
        <f>+O22+O37+O82</f>
        <v>0</v>
      </c>
      <c r="P21" s="12"/>
    </row>
    <row r="22" spans="1:17">
      <c r="E22" s="1">
        <v>3</v>
      </c>
      <c r="F22" s="1">
        <v>42</v>
      </c>
      <c r="G22" s="1">
        <v>3</v>
      </c>
      <c r="K22" s="24" t="s">
        <v>120</v>
      </c>
      <c r="L22" s="24" t="s">
        <v>3</v>
      </c>
      <c r="M22" s="23">
        <v>1</v>
      </c>
      <c r="N22" s="22" t="s">
        <v>8</v>
      </c>
      <c r="O22" s="25">
        <f>+O23</f>
        <v>0</v>
      </c>
      <c r="P22" s="12"/>
    </row>
    <row r="23" spans="1:17">
      <c r="E23" s="1">
        <v>4</v>
      </c>
      <c r="F23" s="1">
        <v>148</v>
      </c>
      <c r="G23" s="1">
        <v>4</v>
      </c>
      <c r="K23" s="24" t="s">
        <v>119</v>
      </c>
      <c r="L23" s="24" t="s">
        <v>3</v>
      </c>
      <c r="M23" s="23">
        <v>1</v>
      </c>
      <c r="N23" s="22" t="s">
        <v>8</v>
      </c>
      <c r="O23" s="25">
        <f>+O24</f>
        <v>0</v>
      </c>
      <c r="P23" s="12"/>
    </row>
    <row r="24" spans="1:17">
      <c r="E24" s="1">
        <v>5</v>
      </c>
      <c r="G24" s="1">
        <v>9</v>
      </c>
      <c r="K24" s="24" t="s">
        <v>192</v>
      </c>
      <c r="L24" s="24" t="s">
        <v>3</v>
      </c>
      <c r="M24" s="23">
        <v>1</v>
      </c>
      <c r="N24" s="22" t="s">
        <v>8</v>
      </c>
      <c r="O24" s="25">
        <f>+O25</f>
        <v>0</v>
      </c>
      <c r="P24" s="12"/>
    </row>
    <row r="25" spans="1:17">
      <c r="E25" s="1">
        <v>6</v>
      </c>
      <c r="G25" s="1">
        <v>10</v>
      </c>
      <c r="K25" s="24" t="s">
        <v>191</v>
      </c>
      <c r="L25" s="24" t="s">
        <v>3</v>
      </c>
      <c r="M25" s="23">
        <v>1</v>
      </c>
      <c r="N25" s="22" t="s">
        <v>8</v>
      </c>
      <c r="O25" s="25">
        <f>+O26+O28</f>
        <v>0</v>
      </c>
      <c r="P25" s="12"/>
    </row>
    <row r="26" spans="1:17">
      <c r="E26" s="1">
        <v>7</v>
      </c>
      <c r="G26" s="1">
        <v>11</v>
      </c>
      <c r="K26" s="24" t="s">
        <v>190</v>
      </c>
      <c r="L26" s="24" t="s">
        <v>3</v>
      </c>
      <c r="M26" s="23">
        <v>1</v>
      </c>
      <c r="N26" s="22" t="s">
        <v>8</v>
      </c>
      <c r="O26" s="25">
        <f>+O27</f>
        <v>0</v>
      </c>
      <c r="P26" s="12"/>
    </row>
    <row r="27" spans="1:17">
      <c r="E27" s="1">
        <v>8</v>
      </c>
      <c r="G27" s="1">
        <v>12</v>
      </c>
      <c r="K27" s="24" t="s">
        <v>93</v>
      </c>
      <c r="L27" s="24" t="s">
        <v>189</v>
      </c>
      <c r="M27" s="23">
        <v>2</v>
      </c>
      <c r="N27" s="22" t="s">
        <v>77</v>
      </c>
      <c r="O27" s="21"/>
      <c r="P27" s="12"/>
    </row>
    <row r="28" spans="1:17">
      <c r="E28" s="1">
        <v>9</v>
      </c>
      <c r="G28" s="1">
        <v>11</v>
      </c>
      <c r="K28" s="24" t="s">
        <v>188</v>
      </c>
      <c r="L28" s="24" t="s">
        <v>3</v>
      </c>
      <c r="M28" s="23">
        <v>1</v>
      </c>
      <c r="N28" s="22" t="s">
        <v>8</v>
      </c>
      <c r="O28" s="25">
        <f>+O29+O30+O31+O32+O33+O34+O35+O36</f>
        <v>0</v>
      </c>
      <c r="P28" s="12"/>
    </row>
    <row r="29" spans="1:17">
      <c r="E29" s="1">
        <v>10</v>
      </c>
      <c r="G29" s="1">
        <v>12</v>
      </c>
      <c r="K29" s="24" t="s">
        <v>187</v>
      </c>
      <c r="L29" s="24" t="s">
        <v>186</v>
      </c>
      <c r="M29" s="23">
        <v>2</v>
      </c>
      <c r="N29" s="22" t="s">
        <v>83</v>
      </c>
      <c r="O29" s="21"/>
      <c r="P29" s="12"/>
    </row>
    <row r="30" spans="1:17">
      <c r="E30" s="1">
        <v>11</v>
      </c>
      <c r="G30" s="1">
        <v>12</v>
      </c>
      <c r="K30" s="24" t="s">
        <v>185</v>
      </c>
      <c r="L30" s="24" t="s">
        <v>184</v>
      </c>
      <c r="M30" s="23">
        <v>1</v>
      </c>
      <c r="N30" s="22" t="s">
        <v>83</v>
      </c>
      <c r="O30" s="21"/>
      <c r="P30" s="12"/>
    </row>
    <row r="31" spans="1:17">
      <c r="E31" s="1">
        <v>12</v>
      </c>
      <c r="G31" s="1">
        <v>12</v>
      </c>
      <c r="K31" s="24" t="s">
        <v>183</v>
      </c>
      <c r="L31" s="24" t="s">
        <v>176</v>
      </c>
      <c r="M31" s="23">
        <v>2</v>
      </c>
      <c r="N31" s="22" t="s">
        <v>77</v>
      </c>
      <c r="O31" s="21"/>
      <c r="P31" s="12"/>
    </row>
    <row r="32" spans="1:17">
      <c r="E32" s="1">
        <v>13</v>
      </c>
      <c r="G32" s="1">
        <v>12</v>
      </c>
      <c r="K32" s="24" t="s">
        <v>182</v>
      </c>
      <c r="L32" s="24" t="s">
        <v>181</v>
      </c>
      <c r="M32" s="23">
        <v>2</v>
      </c>
      <c r="N32" s="22" t="s">
        <v>77</v>
      </c>
      <c r="O32" s="21"/>
      <c r="P32" s="12"/>
    </row>
    <row r="33" spans="5:16" ht="27">
      <c r="E33" s="1">
        <v>14</v>
      </c>
      <c r="G33" s="1">
        <v>12</v>
      </c>
      <c r="K33" s="24" t="s">
        <v>85</v>
      </c>
      <c r="L33" s="24" t="s">
        <v>180</v>
      </c>
      <c r="M33" s="23">
        <v>1</v>
      </c>
      <c r="N33" s="22" t="s">
        <v>83</v>
      </c>
      <c r="O33" s="21"/>
      <c r="P33" s="12"/>
    </row>
    <row r="34" spans="5:16" ht="27">
      <c r="E34" s="1">
        <v>15</v>
      </c>
      <c r="G34" s="1">
        <v>12</v>
      </c>
      <c r="K34" s="24" t="s">
        <v>82</v>
      </c>
      <c r="L34" s="24" t="s">
        <v>179</v>
      </c>
      <c r="M34" s="23">
        <v>1</v>
      </c>
      <c r="N34" s="22" t="s">
        <v>80</v>
      </c>
      <c r="O34" s="21"/>
      <c r="P34" s="12"/>
    </row>
    <row r="35" spans="5:16">
      <c r="E35" s="1">
        <v>16</v>
      </c>
      <c r="G35" s="1">
        <v>12</v>
      </c>
      <c r="K35" s="24" t="s">
        <v>178</v>
      </c>
      <c r="L35" s="24" t="s">
        <v>3</v>
      </c>
      <c r="M35" s="23">
        <v>2</v>
      </c>
      <c r="N35" s="22" t="s">
        <v>77</v>
      </c>
      <c r="O35" s="21"/>
      <c r="P35" s="12"/>
    </row>
    <row r="36" spans="5:16">
      <c r="E36" s="1">
        <v>17</v>
      </c>
      <c r="G36" s="1">
        <v>12</v>
      </c>
      <c r="K36" s="24" t="s">
        <v>177</v>
      </c>
      <c r="L36" s="24" t="s">
        <v>176</v>
      </c>
      <c r="M36" s="23">
        <v>2</v>
      </c>
      <c r="N36" s="22" t="s">
        <v>77</v>
      </c>
      <c r="O36" s="21"/>
      <c r="P36" s="12"/>
    </row>
    <row r="37" spans="5:16">
      <c r="E37" s="1">
        <v>18</v>
      </c>
      <c r="F37" s="1">
        <v>31</v>
      </c>
      <c r="G37" s="1">
        <v>3</v>
      </c>
      <c r="K37" s="24" t="s">
        <v>67</v>
      </c>
      <c r="L37" s="24" t="s">
        <v>3</v>
      </c>
      <c r="M37" s="23">
        <v>1</v>
      </c>
      <c r="N37" s="22" t="s">
        <v>8</v>
      </c>
      <c r="O37" s="25">
        <f>+O38+O77</f>
        <v>0</v>
      </c>
      <c r="P37" s="12"/>
    </row>
    <row r="38" spans="5:16">
      <c r="E38" s="1">
        <v>19</v>
      </c>
      <c r="F38" s="1">
        <v>6</v>
      </c>
      <c r="G38" s="1">
        <v>4</v>
      </c>
      <c r="K38" s="24" t="s">
        <v>66</v>
      </c>
      <c r="L38" s="24" t="s">
        <v>3</v>
      </c>
      <c r="M38" s="23">
        <v>1</v>
      </c>
      <c r="N38" s="22" t="s">
        <v>8</v>
      </c>
      <c r="O38" s="25">
        <f>+O39+O45+O57+O61+O67+O71</f>
        <v>0</v>
      </c>
      <c r="P38" s="12"/>
    </row>
    <row r="39" spans="5:16">
      <c r="E39" s="1">
        <v>20</v>
      </c>
      <c r="G39" s="1">
        <v>9</v>
      </c>
      <c r="K39" s="24" t="s">
        <v>65</v>
      </c>
      <c r="L39" s="24" t="s">
        <v>3</v>
      </c>
      <c r="M39" s="23">
        <v>1</v>
      </c>
      <c r="N39" s="22" t="s">
        <v>8</v>
      </c>
      <c r="O39" s="25">
        <f>+O40</f>
        <v>0</v>
      </c>
      <c r="P39" s="12"/>
    </row>
    <row r="40" spans="5:16">
      <c r="E40" s="1">
        <v>21</v>
      </c>
      <c r="G40" s="1">
        <v>10</v>
      </c>
      <c r="K40" s="24" t="s">
        <v>64</v>
      </c>
      <c r="L40" s="24" t="s">
        <v>3</v>
      </c>
      <c r="M40" s="23">
        <v>1</v>
      </c>
      <c r="N40" s="22" t="s">
        <v>8</v>
      </c>
      <c r="O40" s="25">
        <f>+O41</f>
        <v>0</v>
      </c>
      <c r="P40" s="12"/>
    </row>
    <row r="41" spans="5:16">
      <c r="E41" s="1">
        <v>22</v>
      </c>
      <c r="G41" s="1">
        <v>11</v>
      </c>
      <c r="K41" s="24" t="s">
        <v>63</v>
      </c>
      <c r="L41" s="24" t="s">
        <v>3</v>
      </c>
      <c r="M41" s="23">
        <v>1</v>
      </c>
      <c r="N41" s="22" t="s">
        <v>8</v>
      </c>
      <c r="O41" s="25">
        <f>+O42+O43+O44</f>
        <v>0</v>
      </c>
      <c r="P41" s="12"/>
    </row>
    <row r="42" spans="5:16">
      <c r="E42" s="1">
        <v>23</v>
      </c>
      <c r="G42" s="1">
        <v>12</v>
      </c>
      <c r="K42" s="24" t="s">
        <v>59</v>
      </c>
      <c r="L42" s="24" t="s">
        <v>175</v>
      </c>
      <c r="M42" s="23">
        <v>1</v>
      </c>
      <c r="N42" s="22" t="s">
        <v>8</v>
      </c>
      <c r="O42" s="21"/>
      <c r="P42" s="12"/>
    </row>
    <row r="43" spans="5:16">
      <c r="E43" s="1">
        <v>24</v>
      </c>
      <c r="G43" s="1">
        <v>12</v>
      </c>
      <c r="K43" s="24" t="s">
        <v>59</v>
      </c>
      <c r="L43" s="24" t="s">
        <v>174</v>
      </c>
      <c r="M43" s="23">
        <v>1</v>
      </c>
      <c r="N43" s="22" t="s">
        <v>8</v>
      </c>
      <c r="O43" s="21"/>
      <c r="P43" s="12"/>
    </row>
    <row r="44" spans="5:16">
      <c r="E44" s="1">
        <v>25</v>
      </c>
      <c r="G44" s="1">
        <v>12</v>
      </c>
      <c r="K44" s="24" t="s">
        <v>59</v>
      </c>
      <c r="L44" s="24" t="s">
        <v>58</v>
      </c>
      <c r="M44" s="23">
        <v>1</v>
      </c>
      <c r="N44" s="22" t="s">
        <v>8</v>
      </c>
      <c r="O44" s="21"/>
      <c r="P44" s="12"/>
    </row>
    <row r="45" spans="5:16">
      <c r="E45" s="1">
        <v>26</v>
      </c>
      <c r="G45" s="1">
        <v>9</v>
      </c>
      <c r="K45" s="24" t="s">
        <v>173</v>
      </c>
      <c r="L45" s="24" t="s">
        <v>3</v>
      </c>
      <c r="M45" s="23">
        <v>1</v>
      </c>
      <c r="N45" s="22" t="s">
        <v>8</v>
      </c>
      <c r="O45" s="25">
        <f>+O46</f>
        <v>0</v>
      </c>
      <c r="P45" s="12"/>
    </row>
    <row r="46" spans="5:16">
      <c r="E46" s="1">
        <v>27</v>
      </c>
      <c r="G46" s="1">
        <v>10</v>
      </c>
      <c r="K46" s="24" t="s">
        <v>172</v>
      </c>
      <c r="L46" s="24" t="s">
        <v>3</v>
      </c>
      <c r="M46" s="23">
        <v>1</v>
      </c>
      <c r="N46" s="22" t="s">
        <v>8</v>
      </c>
      <c r="O46" s="25">
        <f>+O47+O51</f>
        <v>0</v>
      </c>
      <c r="P46" s="12"/>
    </row>
    <row r="47" spans="5:16">
      <c r="E47" s="1">
        <v>28</v>
      </c>
      <c r="G47" s="1">
        <v>11</v>
      </c>
      <c r="K47" s="24" t="s">
        <v>171</v>
      </c>
      <c r="L47" s="24" t="s">
        <v>3</v>
      </c>
      <c r="M47" s="23">
        <v>1</v>
      </c>
      <c r="N47" s="22" t="s">
        <v>8</v>
      </c>
      <c r="O47" s="25">
        <f>+O48+O49+O50</f>
        <v>0</v>
      </c>
      <c r="P47" s="12"/>
    </row>
    <row r="48" spans="5:16">
      <c r="E48" s="1">
        <v>29</v>
      </c>
      <c r="G48" s="1">
        <v>12</v>
      </c>
      <c r="K48" s="24" t="s">
        <v>51</v>
      </c>
      <c r="L48" s="24" t="s">
        <v>53</v>
      </c>
      <c r="M48" s="23">
        <v>30</v>
      </c>
      <c r="N48" s="22" t="s">
        <v>41</v>
      </c>
      <c r="O48" s="21"/>
      <c r="P48" s="12"/>
    </row>
    <row r="49" spans="5:16">
      <c r="E49" s="1">
        <v>30</v>
      </c>
      <c r="G49" s="1">
        <v>12</v>
      </c>
      <c r="K49" s="24" t="s">
        <v>51</v>
      </c>
      <c r="L49" s="24" t="s">
        <v>52</v>
      </c>
      <c r="M49" s="23">
        <v>8</v>
      </c>
      <c r="N49" s="22" t="s">
        <v>41</v>
      </c>
      <c r="O49" s="21"/>
      <c r="P49" s="12"/>
    </row>
    <row r="50" spans="5:16">
      <c r="E50" s="1">
        <v>31</v>
      </c>
      <c r="G50" s="1">
        <v>12</v>
      </c>
      <c r="K50" s="24" t="s">
        <v>51</v>
      </c>
      <c r="L50" s="24" t="s">
        <v>50</v>
      </c>
      <c r="M50" s="23">
        <v>10</v>
      </c>
      <c r="N50" s="22" t="s">
        <v>41</v>
      </c>
      <c r="O50" s="21"/>
      <c r="P50" s="12"/>
    </row>
    <row r="51" spans="5:16">
      <c r="E51" s="1">
        <v>32</v>
      </c>
      <c r="G51" s="1">
        <v>11</v>
      </c>
      <c r="K51" s="24" t="s">
        <v>170</v>
      </c>
      <c r="L51" s="24" t="s">
        <v>3</v>
      </c>
      <c r="M51" s="23">
        <v>1</v>
      </c>
      <c r="N51" s="22" t="s">
        <v>8</v>
      </c>
      <c r="O51" s="25">
        <f>+O52+O53+O54+O55+O56</f>
        <v>0</v>
      </c>
      <c r="P51" s="12"/>
    </row>
    <row r="52" spans="5:16">
      <c r="E52" s="1">
        <v>33</v>
      </c>
      <c r="G52" s="1">
        <v>12</v>
      </c>
      <c r="K52" s="24" t="s">
        <v>51</v>
      </c>
      <c r="L52" s="24" t="s">
        <v>53</v>
      </c>
      <c r="M52" s="23">
        <v>40</v>
      </c>
      <c r="N52" s="22" t="s">
        <v>41</v>
      </c>
      <c r="O52" s="21"/>
      <c r="P52" s="12"/>
    </row>
    <row r="53" spans="5:16">
      <c r="E53" s="1">
        <v>34</v>
      </c>
      <c r="G53" s="1">
        <v>12</v>
      </c>
      <c r="K53" s="24" t="s">
        <v>51</v>
      </c>
      <c r="L53" s="24" t="s">
        <v>52</v>
      </c>
      <c r="M53" s="23">
        <v>9</v>
      </c>
      <c r="N53" s="22" t="s">
        <v>41</v>
      </c>
      <c r="O53" s="21"/>
      <c r="P53" s="12"/>
    </row>
    <row r="54" spans="5:16">
      <c r="E54" s="1">
        <v>35</v>
      </c>
      <c r="G54" s="1">
        <v>12</v>
      </c>
      <c r="K54" s="24" t="s">
        <v>51</v>
      </c>
      <c r="L54" s="24" t="s">
        <v>50</v>
      </c>
      <c r="M54" s="23">
        <v>18</v>
      </c>
      <c r="N54" s="22" t="s">
        <v>41</v>
      </c>
      <c r="O54" s="21"/>
      <c r="P54" s="12"/>
    </row>
    <row r="55" spans="5:16" ht="27">
      <c r="E55" s="1">
        <v>36</v>
      </c>
      <c r="G55" s="1">
        <v>12</v>
      </c>
      <c r="K55" s="24" t="s">
        <v>49</v>
      </c>
      <c r="L55" s="24" t="s">
        <v>169</v>
      </c>
      <c r="M55" s="23">
        <v>1</v>
      </c>
      <c r="N55" s="22" t="s">
        <v>8</v>
      </c>
      <c r="O55" s="21"/>
      <c r="P55" s="12"/>
    </row>
    <row r="56" spans="5:16">
      <c r="E56" s="1">
        <v>37</v>
      </c>
      <c r="G56" s="1">
        <v>12</v>
      </c>
      <c r="K56" s="24" t="s">
        <v>47</v>
      </c>
      <c r="L56" s="24" t="s">
        <v>46</v>
      </c>
      <c r="M56" s="23">
        <v>1</v>
      </c>
      <c r="N56" s="22" t="s">
        <v>8</v>
      </c>
      <c r="O56" s="21"/>
      <c r="P56" s="12"/>
    </row>
    <row r="57" spans="5:16">
      <c r="E57" s="1">
        <v>38</v>
      </c>
      <c r="G57" s="1">
        <v>9</v>
      </c>
      <c r="K57" s="24" t="s">
        <v>45</v>
      </c>
      <c r="L57" s="24" t="s">
        <v>3</v>
      </c>
      <c r="M57" s="23">
        <v>1</v>
      </c>
      <c r="N57" s="22" t="s">
        <v>8</v>
      </c>
      <c r="O57" s="25">
        <f>+O58</f>
        <v>0</v>
      </c>
      <c r="P57" s="12"/>
    </row>
    <row r="58" spans="5:16">
      <c r="E58" s="1">
        <v>39</v>
      </c>
      <c r="G58" s="1">
        <v>10</v>
      </c>
      <c r="K58" s="24" t="s">
        <v>168</v>
      </c>
      <c r="L58" s="24" t="s">
        <v>3</v>
      </c>
      <c r="M58" s="23">
        <v>1</v>
      </c>
      <c r="N58" s="22" t="s">
        <v>8</v>
      </c>
      <c r="O58" s="25">
        <f>+O59</f>
        <v>0</v>
      </c>
      <c r="P58" s="12"/>
    </row>
    <row r="59" spans="5:16">
      <c r="E59" s="1">
        <v>40</v>
      </c>
      <c r="G59" s="1">
        <v>11</v>
      </c>
      <c r="K59" s="24" t="s">
        <v>167</v>
      </c>
      <c r="L59" s="24" t="s">
        <v>3</v>
      </c>
      <c r="M59" s="23">
        <v>1</v>
      </c>
      <c r="N59" s="22" t="s">
        <v>8</v>
      </c>
      <c r="O59" s="25">
        <f>+O60</f>
        <v>0</v>
      </c>
      <c r="P59" s="12"/>
    </row>
    <row r="60" spans="5:16">
      <c r="E60" s="1">
        <v>41</v>
      </c>
      <c r="G60" s="1">
        <v>12</v>
      </c>
      <c r="K60" s="24" t="s">
        <v>42</v>
      </c>
      <c r="L60" s="24" t="s">
        <v>3</v>
      </c>
      <c r="M60" s="23">
        <v>18</v>
      </c>
      <c r="N60" s="22" t="s">
        <v>41</v>
      </c>
      <c r="O60" s="21"/>
      <c r="P60" s="12"/>
    </row>
    <row r="61" spans="5:16">
      <c r="E61" s="1">
        <v>42</v>
      </c>
      <c r="G61" s="1">
        <v>9</v>
      </c>
      <c r="K61" s="24" t="s">
        <v>40</v>
      </c>
      <c r="L61" s="24" t="s">
        <v>3</v>
      </c>
      <c r="M61" s="23">
        <v>1</v>
      </c>
      <c r="N61" s="22" t="s">
        <v>8</v>
      </c>
      <c r="O61" s="25">
        <f>+O62</f>
        <v>0</v>
      </c>
      <c r="P61" s="12"/>
    </row>
    <row r="62" spans="5:16">
      <c r="E62" s="1">
        <v>43</v>
      </c>
      <c r="G62" s="1">
        <v>10</v>
      </c>
      <c r="K62" s="24" t="s">
        <v>39</v>
      </c>
      <c r="L62" s="24" t="s">
        <v>3</v>
      </c>
      <c r="M62" s="23">
        <v>1</v>
      </c>
      <c r="N62" s="22" t="s">
        <v>8</v>
      </c>
      <c r="O62" s="25">
        <f>+O63</f>
        <v>0</v>
      </c>
      <c r="P62" s="12"/>
    </row>
    <row r="63" spans="5:16">
      <c r="E63" s="1">
        <v>44</v>
      </c>
      <c r="G63" s="1">
        <v>11</v>
      </c>
      <c r="K63" s="24" t="s">
        <v>38</v>
      </c>
      <c r="L63" s="24" t="s">
        <v>3</v>
      </c>
      <c r="M63" s="23">
        <v>1</v>
      </c>
      <c r="N63" s="22" t="s">
        <v>8</v>
      </c>
      <c r="O63" s="25">
        <f>+O64+O65+O66</f>
        <v>0</v>
      </c>
      <c r="P63" s="12"/>
    </row>
    <row r="64" spans="5:16" ht="27">
      <c r="E64" s="1">
        <v>45</v>
      </c>
      <c r="G64" s="1">
        <v>12</v>
      </c>
      <c r="K64" s="24" t="s">
        <v>37</v>
      </c>
      <c r="L64" s="24" t="s">
        <v>36</v>
      </c>
      <c r="M64" s="23">
        <v>3</v>
      </c>
      <c r="N64" s="22" t="s">
        <v>33</v>
      </c>
      <c r="O64" s="21"/>
      <c r="P64" s="12"/>
    </row>
    <row r="65" spans="5:16" ht="27">
      <c r="E65" s="1">
        <v>46</v>
      </c>
      <c r="G65" s="1">
        <v>12</v>
      </c>
      <c r="K65" s="24" t="s">
        <v>35</v>
      </c>
      <c r="L65" s="24" t="s">
        <v>34</v>
      </c>
      <c r="M65" s="23">
        <v>8</v>
      </c>
      <c r="N65" s="22" t="s">
        <v>33</v>
      </c>
      <c r="O65" s="21"/>
      <c r="P65" s="12"/>
    </row>
    <row r="66" spans="5:16">
      <c r="E66" s="1">
        <v>47</v>
      </c>
      <c r="G66" s="1">
        <v>12</v>
      </c>
      <c r="K66" s="24" t="s">
        <v>32</v>
      </c>
      <c r="L66" s="24" t="s">
        <v>3</v>
      </c>
      <c r="M66" s="23">
        <v>1</v>
      </c>
      <c r="N66" s="22" t="s">
        <v>8</v>
      </c>
      <c r="O66" s="21"/>
      <c r="P66" s="12"/>
    </row>
    <row r="67" spans="5:16">
      <c r="E67" s="1">
        <v>48</v>
      </c>
      <c r="G67" s="1">
        <v>9</v>
      </c>
      <c r="K67" s="24" t="s">
        <v>31</v>
      </c>
      <c r="L67" s="24" t="s">
        <v>3</v>
      </c>
      <c r="M67" s="23">
        <v>1</v>
      </c>
      <c r="N67" s="22" t="s">
        <v>8</v>
      </c>
      <c r="O67" s="25">
        <f>+O68</f>
        <v>0</v>
      </c>
      <c r="P67" s="12"/>
    </row>
    <row r="68" spans="5:16">
      <c r="E68" s="1">
        <v>49</v>
      </c>
      <c r="G68" s="1">
        <v>10</v>
      </c>
      <c r="K68" s="24" t="s">
        <v>30</v>
      </c>
      <c r="L68" s="24" t="s">
        <v>3</v>
      </c>
      <c r="M68" s="23">
        <v>1</v>
      </c>
      <c r="N68" s="22" t="s">
        <v>8</v>
      </c>
      <c r="O68" s="25">
        <f>+O69</f>
        <v>0</v>
      </c>
      <c r="P68" s="12"/>
    </row>
    <row r="69" spans="5:16">
      <c r="E69" s="1">
        <v>50</v>
      </c>
      <c r="G69" s="1">
        <v>11</v>
      </c>
      <c r="K69" s="24" t="s">
        <v>29</v>
      </c>
      <c r="L69" s="24" t="s">
        <v>3</v>
      </c>
      <c r="M69" s="23">
        <v>1</v>
      </c>
      <c r="N69" s="22" t="s">
        <v>8</v>
      </c>
      <c r="O69" s="25">
        <f>+O70</f>
        <v>0</v>
      </c>
      <c r="P69" s="12"/>
    </row>
    <row r="70" spans="5:16" ht="40.5">
      <c r="E70" s="1">
        <v>51</v>
      </c>
      <c r="G70" s="1">
        <v>12</v>
      </c>
      <c r="K70" s="24" t="s">
        <v>28</v>
      </c>
      <c r="L70" s="24" t="s">
        <v>166</v>
      </c>
      <c r="M70" s="23">
        <v>1</v>
      </c>
      <c r="N70" s="22" t="s">
        <v>8</v>
      </c>
      <c r="O70" s="21"/>
      <c r="P70" s="12"/>
    </row>
    <row r="71" spans="5:16">
      <c r="E71" s="1">
        <v>52</v>
      </c>
      <c r="G71" s="1">
        <v>9</v>
      </c>
      <c r="K71" s="24" t="s">
        <v>26</v>
      </c>
      <c r="L71" s="24" t="s">
        <v>3</v>
      </c>
      <c r="M71" s="23">
        <v>1</v>
      </c>
      <c r="N71" s="22" t="s">
        <v>8</v>
      </c>
      <c r="O71" s="25">
        <f>+O72</f>
        <v>0</v>
      </c>
      <c r="P71" s="12"/>
    </row>
    <row r="72" spans="5:16">
      <c r="E72" s="1">
        <v>53</v>
      </c>
      <c r="G72" s="1">
        <v>10</v>
      </c>
      <c r="K72" s="24" t="s">
        <v>25</v>
      </c>
      <c r="L72" s="24" t="s">
        <v>3</v>
      </c>
      <c r="M72" s="23">
        <v>1</v>
      </c>
      <c r="N72" s="22" t="s">
        <v>8</v>
      </c>
      <c r="O72" s="25">
        <f>+O73</f>
        <v>0</v>
      </c>
      <c r="P72" s="12"/>
    </row>
    <row r="73" spans="5:16">
      <c r="E73" s="1">
        <v>54</v>
      </c>
      <c r="G73" s="1">
        <v>11</v>
      </c>
      <c r="K73" s="24" t="s">
        <v>165</v>
      </c>
      <c r="L73" s="24" t="s">
        <v>3</v>
      </c>
      <c r="M73" s="23">
        <v>1</v>
      </c>
      <c r="N73" s="22" t="s">
        <v>8</v>
      </c>
      <c r="O73" s="25">
        <f>+O74+O75+O76</f>
        <v>0</v>
      </c>
      <c r="P73" s="12"/>
    </row>
    <row r="74" spans="5:16">
      <c r="E74" s="1">
        <v>55</v>
      </c>
      <c r="G74" s="1">
        <v>12</v>
      </c>
      <c r="K74" s="24" t="s">
        <v>21</v>
      </c>
      <c r="L74" s="24" t="s">
        <v>3</v>
      </c>
      <c r="M74" s="23">
        <v>1</v>
      </c>
      <c r="N74" s="22" t="s">
        <v>8</v>
      </c>
      <c r="O74" s="21"/>
      <c r="P74" s="12"/>
    </row>
    <row r="75" spans="5:16">
      <c r="E75" s="1">
        <v>56</v>
      </c>
      <c r="G75" s="1">
        <v>12</v>
      </c>
      <c r="K75" s="24" t="s">
        <v>164</v>
      </c>
      <c r="L75" s="24" t="s">
        <v>3</v>
      </c>
      <c r="M75" s="23">
        <v>1</v>
      </c>
      <c r="N75" s="22" t="s">
        <v>8</v>
      </c>
      <c r="O75" s="21"/>
      <c r="P75" s="12"/>
    </row>
    <row r="76" spans="5:16">
      <c r="E76" s="1">
        <v>57</v>
      </c>
      <c r="G76" s="1">
        <v>12</v>
      </c>
      <c r="K76" s="24" t="s">
        <v>163</v>
      </c>
      <c r="L76" s="24" t="s">
        <v>3</v>
      </c>
      <c r="M76" s="23">
        <v>1</v>
      </c>
      <c r="N76" s="22" t="s">
        <v>8</v>
      </c>
      <c r="O76" s="21"/>
      <c r="P76" s="12"/>
    </row>
    <row r="77" spans="5:16">
      <c r="E77" s="1">
        <v>58</v>
      </c>
      <c r="F77" s="1">
        <v>8</v>
      </c>
      <c r="G77" s="1">
        <v>4</v>
      </c>
      <c r="K77" s="24" t="s">
        <v>20</v>
      </c>
      <c r="L77" s="24" t="s">
        <v>3</v>
      </c>
      <c r="M77" s="23">
        <v>1</v>
      </c>
      <c r="N77" s="22" t="s">
        <v>8</v>
      </c>
      <c r="O77" s="25">
        <f>+O78+O80+O81</f>
        <v>0</v>
      </c>
      <c r="P77" s="12"/>
    </row>
    <row r="78" spans="5:16">
      <c r="E78" s="1">
        <v>59</v>
      </c>
      <c r="F78" s="1">
        <v>9</v>
      </c>
      <c r="G78" s="1">
        <v>5</v>
      </c>
      <c r="K78" s="24" t="s">
        <v>19</v>
      </c>
      <c r="L78" s="24" t="s">
        <v>3</v>
      </c>
      <c r="M78" s="23">
        <v>1</v>
      </c>
      <c r="N78" s="22" t="s">
        <v>8</v>
      </c>
      <c r="O78" s="25">
        <f>+O79</f>
        <v>0</v>
      </c>
      <c r="P78" s="12"/>
    </row>
    <row r="79" spans="5:16">
      <c r="E79" s="1">
        <v>60</v>
      </c>
      <c r="F79" s="1">
        <v>14</v>
      </c>
      <c r="G79" s="1">
        <v>6</v>
      </c>
      <c r="K79" s="24" t="s">
        <v>18</v>
      </c>
      <c r="L79" s="24" t="s">
        <v>3</v>
      </c>
      <c r="M79" s="23">
        <v>1</v>
      </c>
      <c r="N79" s="22" t="s">
        <v>8</v>
      </c>
      <c r="O79" s="21"/>
      <c r="P79" s="12"/>
    </row>
    <row r="80" spans="5:16">
      <c r="E80" s="1">
        <v>61</v>
      </c>
      <c r="F80" s="1">
        <v>23</v>
      </c>
      <c r="G80" s="1">
        <v>5</v>
      </c>
      <c r="K80" s="24" t="s">
        <v>17</v>
      </c>
      <c r="L80" s="24" t="s">
        <v>3</v>
      </c>
      <c r="M80" s="23">
        <v>1</v>
      </c>
      <c r="N80" s="22" t="s">
        <v>8</v>
      </c>
      <c r="O80" s="21"/>
      <c r="P80" s="12"/>
    </row>
    <row r="81" spans="3:16">
      <c r="E81" s="1">
        <v>62</v>
      </c>
      <c r="F81" s="1">
        <v>46</v>
      </c>
      <c r="G81" s="1">
        <v>5</v>
      </c>
      <c r="K81" s="24" t="s">
        <v>16</v>
      </c>
      <c r="L81" s="24" t="s">
        <v>3</v>
      </c>
      <c r="M81" s="23">
        <v>1</v>
      </c>
      <c r="N81" s="22" t="s">
        <v>8</v>
      </c>
      <c r="O81" s="21"/>
      <c r="P81" s="12"/>
    </row>
    <row r="82" spans="3:16">
      <c r="E82" s="1">
        <v>63</v>
      </c>
      <c r="F82" s="1">
        <v>158</v>
      </c>
      <c r="G82" s="1">
        <v>3</v>
      </c>
      <c r="K82" s="24" t="s">
        <v>15</v>
      </c>
      <c r="L82" s="24" t="s">
        <v>3</v>
      </c>
      <c r="M82" s="23">
        <v>1</v>
      </c>
      <c r="N82" s="22" t="s">
        <v>8</v>
      </c>
      <c r="O82" s="21"/>
      <c r="P82" s="12"/>
    </row>
    <row r="83" spans="3:16">
      <c r="E83" s="1">
        <v>64</v>
      </c>
      <c r="F83" s="1">
        <v>25</v>
      </c>
      <c r="G83" s="1">
        <v>2</v>
      </c>
      <c r="K83" s="24" t="s">
        <v>14</v>
      </c>
      <c r="L83" s="24" t="s">
        <v>3</v>
      </c>
      <c r="M83" s="23">
        <v>1</v>
      </c>
      <c r="N83" s="22" t="s">
        <v>8</v>
      </c>
      <c r="O83" s="21"/>
      <c r="P83" s="12"/>
    </row>
    <row r="84" spans="3:16">
      <c r="E84" s="1">
        <v>65</v>
      </c>
      <c r="F84" s="1">
        <v>26</v>
      </c>
      <c r="G84" s="1">
        <v>2</v>
      </c>
      <c r="K84" s="24" t="s">
        <v>13</v>
      </c>
      <c r="L84" s="24" t="s">
        <v>3</v>
      </c>
      <c r="M84" s="23">
        <v>1</v>
      </c>
      <c r="N84" s="22" t="s">
        <v>8</v>
      </c>
      <c r="O84" s="25">
        <f>+O85</f>
        <v>0</v>
      </c>
      <c r="P84" s="12"/>
    </row>
    <row r="85" spans="3:16">
      <c r="E85" s="1">
        <v>66</v>
      </c>
      <c r="G85" s="1">
        <v>9</v>
      </c>
      <c r="K85" s="24" t="s">
        <v>162</v>
      </c>
      <c r="L85" s="24" t="s">
        <v>3</v>
      </c>
      <c r="M85" s="23">
        <v>1</v>
      </c>
      <c r="N85" s="22" t="s">
        <v>8</v>
      </c>
      <c r="O85" s="25">
        <f>+O86</f>
        <v>0</v>
      </c>
      <c r="P85" s="12"/>
    </row>
    <row r="86" spans="3:16">
      <c r="E86" s="1">
        <v>67</v>
      </c>
      <c r="G86" s="1">
        <v>10</v>
      </c>
      <c r="K86" s="24" t="s">
        <v>161</v>
      </c>
      <c r="L86" s="24" t="s">
        <v>3</v>
      </c>
      <c r="M86" s="23">
        <v>1</v>
      </c>
      <c r="N86" s="22" t="s">
        <v>8</v>
      </c>
      <c r="O86" s="25">
        <f>+O87</f>
        <v>0</v>
      </c>
      <c r="P86" s="12"/>
    </row>
    <row r="87" spans="3:16">
      <c r="E87" s="1">
        <v>68</v>
      </c>
      <c r="G87" s="1">
        <v>11</v>
      </c>
      <c r="K87" s="24" t="s">
        <v>160</v>
      </c>
      <c r="L87" s="24" t="s">
        <v>3</v>
      </c>
      <c r="M87" s="23">
        <v>1</v>
      </c>
      <c r="N87" s="22" t="s">
        <v>8</v>
      </c>
      <c r="O87" s="25">
        <f>+O88</f>
        <v>0</v>
      </c>
      <c r="P87" s="12"/>
    </row>
    <row r="88" spans="3:16">
      <c r="E88" s="1">
        <v>69</v>
      </c>
      <c r="G88" s="1">
        <v>12</v>
      </c>
      <c r="K88" s="24" t="s">
        <v>7</v>
      </c>
      <c r="L88" s="24" t="s">
        <v>6</v>
      </c>
      <c r="M88" s="23">
        <v>1290</v>
      </c>
      <c r="N88" s="22" t="s">
        <v>5</v>
      </c>
      <c r="O88" s="21"/>
      <c r="P88" s="12"/>
    </row>
    <row r="89" spans="3:16" ht="14.25" thickBot="1">
      <c r="E89" s="1">
        <v>1</v>
      </c>
      <c r="F89" s="1">
        <v>4</v>
      </c>
      <c r="G89" s="1">
        <v>1</v>
      </c>
      <c r="K89" s="20" t="s">
        <v>4</v>
      </c>
      <c r="L89" s="20" t="s">
        <v>3</v>
      </c>
      <c r="M89" s="19"/>
      <c r="N89" s="18" t="s">
        <v>3</v>
      </c>
      <c r="O89" s="17">
        <f>+O21+O83+O84</f>
        <v>0</v>
      </c>
      <c r="P89" s="12"/>
    </row>
    <row r="90" spans="3:16" ht="15" thickTop="1" thickBot="1">
      <c r="L90" s="16"/>
      <c r="M90" s="15"/>
      <c r="N90" s="14"/>
      <c r="O90" s="13"/>
      <c r="P90" s="12"/>
    </row>
    <row r="91" spans="3:16" ht="14.25" thickTop="1">
      <c r="C91" s="7"/>
      <c r="K91" s="11" t="s">
        <v>2</v>
      </c>
      <c r="O91" s="10">
        <f>+O89</f>
        <v>0</v>
      </c>
    </row>
    <row r="92" spans="3:16">
      <c r="C92" s="7"/>
      <c r="K92" s="9" t="s">
        <v>1</v>
      </c>
      <c r="O92" s="8">
        <f>ROUNDDOWN(工事価格*0.1,0)</f>
        <v>0</v>
      </c>
    </row>
    <row r="93" spans="3:16" ht="14.25" thickBot="1">
      <c r="C93" s="7"/>
      <c r="K93" s="6" t="s">
        <v>0</v>
      </c>
      <c r="O93" s="5">
        <f>工事価格+消費税</f>
        <v>0</v>
      </c>
    </row>
    <row r="94" spans="3:16" ht="14.25" thickTop="1"/>
  </sheetData>
  <sheetProtection algorithmName="SHA-512" hashValue="1/2wX1586mXJBOajIwYPv7v5fA+jmyXEe0Plj/cf2Q3P/F1iuqDF7NuE1Q7VQ+GeHXGMfMJtl9bZ7EtBDIIe3Q==" saltValue="Q/MgW5RRhrRnBNXYoGcHIn0awgLa6eJxq7GYKQJ4xs6rmXvq9UAphvkceHrsg+hpLPLf8Q1uWZUJ8jc1Aw8Uag==" spinCount="100000" sheet="1" objects="1" scenarios="1"/>
  <mergeCells count="1">
    <mergeCell ref="M5:O5"/>
  </mergeCells>
  <phoneticPr fontId="2"/>
  <dataValidations count="2">
    <dataValidation imeMode="off" allowBlank="1" showInputMessage="1" showErrorMessage="1" errorTitle="工事費内訳書" error="金額を入力してください。" sqref="O20:O89"/>
    <dataValidation type="decimal" imeMode="off" allowBlank="1" showInputMessage="1" showErrorMessage="1" errorTitle="工事費内訳書" error="金額を入力してください。" sqref="O19 O90:O93">
      <formula1>-9999999999</formula1>
      <formula2>9999999999</formula2>
    </dataValidation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25"/>
  <sheetViews>
    <sheetView showGridLines="0" topLeftCell="K1" zoomScale="90" zoomScaleNormal="90" workbookViewId="0">
      <selection activeCell="X30" sqref="X30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4" customWidth="1"/>
    <col min="12" max="12" width="35.125" style="4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style="1" customWidth="1"/>
    <col min="18" max="16384" width="9" style="1"/>
  </cols>
  <sheetData>
    <row r="1" spans="1:17">
      <c r="A1" s="1" t="s">
        <v>159</v>
      </c>
      <c r="D1" s="46" t="s">
        <v>133</v>
      </c>
      <c r="E1" s="46"/>
      <c r="F1" s="46"/>
      <c r="G1" s="46"/>
      <c r="H1" s="46"/>
      <c r="I1" s="46"/>
    </row>
    <row r="2" spans="1:17" ht="14.25" thickBot="1">
      <c r="A2" s="1">
        <v>79</v>
      </c>
      <c r="D2" s="46" t="s">
        <v>122</v>
      </c>
      <c r="E2" s="46"/>
      <c r="F2" s="46"/>
      <c r="G2" s="46"/>
      <c r="H2" s="46"/>
      <c r="I2" s="46"/>
      <c r="J2" s="4" t="s">
        <v>158</v>
      </c>
      <c r="M2" s="47"/>
      <c r="N2" s="44"/>
    </row>
    <row r="3" spans="1:17" ht="15" thickTop="1" thickBot="1">
      <c r="A3" s="1">
        <v>1</v>
      </c>
      <c r="D3" s="46" t="s">
        <v>157</v>
      </c>
      <c r="E3" s="46"/>
      <c r="F3" s="46"/>
      <c r="G3" s="46"/>
      <c r="H3" s="46"/>
      <c r="I3" s="46"/>
      <c r="L3" s="45" t="s">
        <v>156</v>
      </c>
      <c r="M3" s="43"/>
      <c r="N3" s="44"/>
    </row>
    <row r="4" spans="1:17" ht="15" thickTop="1" thickBot="1">
      <c r="A4" s="1">
        <v>20</v>
      </c>
      <c r="B4" s="1" t="s">
        <v>155</v>
      </c>
      <c r="C4" s="7"/>
      <c r="J4" s="1" t="s">
        <v>154</v>
      </c>
      <c r="K4" s="4" t="s">
        <v>153</v>
      </c>
      <c r="L4" s="40" t="s">
        <v>152</v>
      </c>
      <c r="M4" s="43"/>
      <c r="N4" s="42"/>
    </row>
    <row r="5" spans="1:17" ht="15" thickTop="1" thickBot="1">
      <c r="A5" s="1" t="s">
        <v>151</v>
      </c>
      <c r="B5" s="41" t="s">
        <v>150</v>
      </c>
      <c r="C5" s="7"/>
      <c r="J5" s="1" t="s">
        <v>149</v>
      </c>
      <c r="K5" s="4" t="s">
        <v>148</v>
      </c>
      <c r="L5" s="40" t="s">
        <v>147</v>
      </c>
      <c r="M5" s="115"/>
      <c r="N5" s="116"/>
      <c r="O5" s="117"/>
      <c r="P5" s="34"/>
      <c r="Q5" s="33"/>
    </row>
    <row r="6" spans="1:17" ht="14.25" thickTop="1">
      <c r="A6" s="1" t="s">
        <v>146</v>
      </c>
      <c r="B6" s="39" t="s">
        <v>145</v>
      </c>
      <c r="C6" s="36"/>
      <c r="J6" s="1" t="s">
        <v>144</v>
      </c>
      <c r="K6" s="4" t="s">
        <v>143</v>
      </c>
      <c r="N6" s="34"/>
      <c r="O6" s="34"/>
      <c r="P6" s="34"/>
      <c r="Q6" s="33"/>
    </row>
    <row r="7" spans="1:17">
      <c r="A7" s="1" t="s">
        <v>142</v>
      </c>
      <c r="B7" s="33" t="s">
        <v>141</v>
      </c>
      <c r="C7" s="38"/>
      <c r="D7" s="1" t="s">
        <v>140</v>
      </c>
      <c r="J7" s="1" t="s">
        <v>139</v>
      </c>
      <c r="K7" s="4" t="s">
        <v>138</v>
      </c>
      <c r="N7" s="34"/>
      <c r="O7" s="34"/>
      <c r="P7" s="34"/>
      <c r="Q7" s="33"/>
    </row>
    <row r="8" spans="1:17">
      <c r="A8" s="1" t="s">
        <v>137</v>
      </c>
      <c r="B8" s="37" t="s">
        <v>136</v>
      </c>
      <c r="C8" s="36"/>
      <c r="D8" s="1" t="s">
        <v>135</v>
      </c>
      <c r="J8" s="4" t="s">
        <v>134</v>
      </c>
      <c r="K8" s="35" t="s">
        <v>133</v>
      </c>
      <c r="N8" s="34"/>
      <c r="O8" s="34"/>
      <c r="P8" s="34"/>
      <c r="Q8" s="33"/>
    </row>
    <row r="9" spans="1:17">
      <c r="A9" s="1" t="s">
        <v>132</v>
      </c>
      <c r="B9" s="1" t="s">
        <v>131</v>
      </c>
      <c r="C9" s="7"/>
      <c r="D9" s="1" t="s">
        <v>130</v>
      </c>
      <c r="J9" s="4" t="s">
        <v>129</v>
      </c>
      <c r="K9" s="35" t="s">
        <v>122</v>
      </c>
      <c r="N9" s="34"/>
      <c r="O9" s="34"/>
      <c r="P9" s="34"/>
      <c r="Q9" s="33"/>
    </row>
    <row r="10" spans="1:17" ht="14.25" thickBot="1">
      <c r="A10" s="7"/>
      <c r="B10" s="7"/>
      <c r="C10" s="7"/>
      <c r="D10" s="1" t="s">
        <v>128</v>
      </c>
      <c r="N10" s="34"/>
      <c r="O10" s="34"/>
      <c r="P10" s="34"/>
      <c r="Q10" s="33"/>
    </row>
    <row r="11" spans="1:17" ht="14.25" hidden="1" thickBot="1">
      <c r="A11" s="7"/>
      <c r="B11" s="7"/>
      <c r="C11" s="7"/>
      <c r="N11" s="34"/>
      <c r="O11" s="34"/>
      <c r="P11" s="34"/>
      <c r="Q11" s="33"/>
    </row>
    <row r="12" spans="1:17" ht="14.25" hidden="1" thickBot="1">
      <c r="A12" s="7"/>
      <c r="B12" s="7"/>
      <c r="C12" s="7"/>
      <c r="N12" s="34"/>
      <c r="O12" s="34"/>
      <c r="P12" s="34"/>
      <c r="Q12" s="33"/>
    </row>
    <row r="13" spans="1:17" ht="14.25" hidden="1" thickBot="1">
      <c r="A13" s="7"/>
      <c r="B13" s="7"/>
      <c r="C13" s="7"/>
      <c r="N13" s="34"/>
      <c r="O13" s="34"/>
      <c r="P13" s="34"/>
      <c r="Q13" s="33"/>
    </row>
    <row r="14" spans="1:17" ht="14.25" hidden="1" thickBot="1">
      <c r="A14" s="7"/>
      <c r="B14" s="7"/>
      <c r="C14" s="7"/>
      <c r="N14" s="34"/>
      <c r="O14" s="34"/>
      <c r="P14" s="34"/>
      <c r="Q14" s="33"/>
    </row>
    <row r="15" spans="1:17" ht="14.25" hidden="1" thickBot="1">
      <c r="A15" s="7"/>
      <c r="B15" s="7"/>
      <c r="C15" s="7"/>
      <c r="N15" s="34"/>
      <c r="O15" s="34"/>
      <c r="P15" s="34"/>
      <c r="Q15" s="33"/>
    </row>
    <row r="16" spans="1:17" ht="14.25" hidden="1" thickBot="1">
      <c r="A16" s="7"/>
      <c r="B16" s="7"/>
      <c r="C16" s="7"/>
      <c r="N16" s="34"/>
      <c r="O16" s="34"/>
      <c r="P16" s="34"/>
      <c r="Q16" s="33"/>
    </row>
    <row r="17" spans="1:17" ht="14.25" hidden="1" thickBot="1">
      <c r="A17" s="7"/>
      <c r="B17" s="7"/>
      <c r="C17" s="7"/>
      <c r="N17" s="34"/>
      <c r="O17" s="34"/>
      <c r="P17" s="34"/>
      <c r="Q17" s="33"/>
    </row>
    <row r="18" spans="1:17" ht="14.25" hidden="1" thickBot="1"/>
    <row r="19" spans="1:17" ht="15" thickTop="1" thickBot="1">
      <c r="K19" s="31" t="s">
        <v>127</v>
      </c>
      <c r="L19" s="31" t="s">
        <v>126</v>
      </c>
      <c r="M19" s="32" t="s">
        <v>125</v>
      </c>
      <c r="N19" s="31" t="s">
        <v>124</v>
      </c>
      <c r="O19" s="30" t="s">
        <v>123</v>
      </c>
    </row>
    <row r="20" spans="1:17" ht="14.25" thickTop="1">
      <c r="E20" s="1">
        <v>0</v>
      </c>
      <c r="G20" s="1">
        <v>0</v>
      </c>
      <c r="K20" s="29" t="s">
        <v>122</v>
      </c>
      <c r="L20" s="29" t="s">
        <v>3</v>
      </c>
      <c r="M20" s="28"/>
      <c r="N20" s="27" t="s">
        <v>3</v>
      </c>
      <c r="O20" s="26"/>
      <c r="P20" s="12"/>
    </row>
    <row r="21" spans="1:17">
      <c r="E21" s="1">
        <v>2</v>
      </c>
      <c r="F21" s="1">
        <v>5</v>
      </c>
      <c r="G21" s="1">
        <v>2</v>
      </c>
      <c r="K21" s="24" t="s">
        <v>121</v>
      </c>
      <c r="L21" s="24" t="s">
        <v>3</v>
      </c>
      <c r="M21" s="23">
        <v>1</v>
      </c>
      <c r="N21" s="22" t="s">
        <v>8</v>
      </c>
      <c r="O21" s="25">
        <f>+O22+O67+O113</f>
        <v>0</v>
      </c>
      <c r="P21" s="12"/>
    </row>
    <row r="22" spans="1:17">
      <c r="E22" s="1">
        <v>3</v>
      </c>
      <c r="F22" s="1">
        <v>42</v>
      </c>
      <c r="G22" s="1">
        <v>3</v>
      </c>
      <c r="K22" s="24" t="s">
        <v>120</v>
      </c>
      <c r="L22" s="24" t="s">
        <v>3</v>
      </c>
      <c r="M22" s="23">
        <v>1</v>
      </c>
      <c r="N22" s="22" t="s">
        <v>8</v>
      </c>
      <c r="O22" s="25">
        <f>+O23+O64</f>
        <v>0</v>
      </c>
      <c r="P22" s="12"/>
    </row>
    <row r="23" spans="1:17">
      <c r="E23" s="1">
        <v>4</v>
      </c>
      <c r="F23" s="1">
        <v>148</v>
      </c>
      <c r="G23" s="1">
        <v>4</v>
      </c>
      <c r="K23" s="24" t="s">
        <v>119</v>
      </c>
      <c r="L23" s="24" t="s">
        <v>3</v>
      </c>
      <c r="M23" s="23">
        <v>1</v>
      </c>
      <c r="N23" s="22" t="s">
        <v>8</v>
      </c>
      <c r="O23" s="25">
        <f>+O24+O50+O56+O60</f>
        <v>0</v>
      </c>
      <c r="P23" s="12"/>
    </row>
    <row r="24" spans="1:17">
      <c r="E24" s="1">
        <v>5</v>
      </c>
      <c r="G24" s="1">
        <v>9</v>
      </c>
      <c r="K24" s="24" t="s">
        <v>118</v>
      </c>
      <c r="L24" s="24" t="s">
        <v>3</v>
      </c>
      <c r="M24" s="23">
        <v>1</v>
      </c>
      <c r="N24" s="22" t="s">
        <v>8</v>
      </c>
      <c r="O24" s="25">
        <f>+O25+O29+O35+O47</f>
        <v>0</v>
      </c>
      <c r="P24" s="12"/>
    </row>
    <row r="25" spans="1:17">
      <c r="E25" s="1">
        <v>6</v>
      </c>
      <c r="G25" s="1">
        <v>10</v>
      </c>
      <c r="K25" s="24" t="s">
        <v>117</v>
      </c>
      <c r="L25" s="24" t="s">
        <v>3</v>
      </c>
      <c r="M25" s="23">
        <v>1</v>
      </c>
      <c r="N25" s="22" t="s">
        <v>8</v>
      </c>
      <c r="O25" s="25">
        <f>+O26</f>
        <v>0</v>
      </c>
      <c r="P25" s="12"/>
    </row>
    <row r="26" spans="1:17">
      <c r="E26" s="1">
        <v>7</v>
      </c>
      <c r="G26" s="1">
        <v>11</v>
      </c>
      <c r="K26" s="24" t="s">
        <v>116</v>
      </c>
      <c r="L26" s="24" t="s">
        <v>3</v>
      </c>
      <c r="M26" s="23">
        <v>1</v>
      </c>
      <c r="N26" s="22" t="s">
        <v>8</v>
      </c>
      <c r="O26" s="25">
        <f>+O27+O28</f>
        <v>0</v>
      </c>
      <c r="P26" s="12"/>
    </row>
    <row r="27" spans="1:17">
      <c r="E27" s="1">
        <v>8</v>
      </c>
      <c r="G27" s="1">
        <v>12</v>
      </c>
      <c r="K27" s="24" t="s">
        <v>115</v>
      </c>
      <c r="L27" s="24" t="s">
        <v>114</v>
      </c>
      <c r="M27" s="23">
        <v>2</v>
      </c>
      <c r="N27" s="22" t="s">
        <v>77</v>
      </c>
      <c r="O27" s="21"/>
      <c r="P27" s="12"/>
    </row>
    <row r="28" spans="1:17">
      <c r="E28" s="1">
        <v>9</v>
      </c>
      <c r="G28" s="1">
        <v>12</v>
      </c>
      <c r="K28" s="24" t="s">
        <v>113</v>
      </c>
      <c r="L28" s="24" t="s">
        <v>112</v>
      </c>
      <c r="M28" s="23">
        <v>2</v>
      </c>
      <c r="N28" s="22" t="s">
        <v>77</v>
      </c>
      <c r="O28" s="21"/>
      <c r="P28" s="12"/>
    </row>
    <row r="29" spans="1:17">
      <c r="E29" s="1">
        <v>10</v>
      </c>
      <c r="G29" s="1">
        <v>10</v>
      </c>
      <c r="K29" s="24" t="s">
        <v>111</v>
      </c>
      <c r="L29" s="24" t="s">
        <v>3</v>
      </c>
      <c r="M29" s="23">
        <v>1</v>
      </c>
      <c r="N29" s="22" t="s">
        <v>8</v>
      </c>
      <c r="O29" s="25">
        <f>+O30</f>
        <v>0</v>
      </c>
      <c r="P29" s="12"/>
    </row>
    <row r="30" spans="1:17">
      <c r="E30" s="1">
        <v>11</v>
      </c>
      <c r="G30" s="1">
        <v>11</v>
      </c>
      <c r="K30" s="24" t="s">
        <v>110</v>
      </c>
      <c r="L30" s="24" t="s">
        <v>3</v>
      </c>
      <c r="M30" s="23">
        <v>1</v>
      </c>
      <c r="N30" s="22" t="s">
        <v>8</v>
      </c>
      <c r="O30" s="25">
        <f>+O31+O32+O33+O34</f>
        <v>0</v>
      </c>
      <c r="P30" s="12"/>
    </row>
    <row r="31" spans="1:17">
      <c r="E31" s="1">
        <v>12</v>
      </c>
      <c r="G31" s="1">
        <v>12</v>
      </c>
      <c r="K31" s="24" t="s">
        <v>109</v>
      </c>
      <c r="L31" s="24" t="s">
        <v>3</v>
      </c>
      <c r="M31" s="23">
        <v>2</v>
      </c>
      <c r="N31" s="22" t="s">
        <v>77</v>
      </c>
      <c r="O31" s="21"/>
      <c r="P31" s="12"/>
    </row>
    <row r="32" spans="1:17">
      <c r="E32" s="1">
        <v>13</v>
      </c>
      <c r="G32" s="1">
        <v>12</v>
      </c>
      <c r="K32" s="24" t="s">
        <v>108</v>
      </c>
      <c r="L32" s="24" t="s">
        <v>3</v>
      </c>
      <c r="M32" s="23">
        <v>2</v>
      </c>
      <c r="N32" s="22" t="s">
        <v>8</v>
      </c>
      <c r="O32" s="21"/>
      <c r="P32" s="12"/>
    </row>
    <row r="33" spans="5:16">
      <c r="E33" s="1">
        <v>14</v>
      </c>
      <c r="G33" s="1">
        <v>12</v>
      </c>
      <c r="K33" s="24" t="s">
        <v>107</v>
      </c>
      <c r="L33" s="24" t="s">
        <v>3</v>
      </c>
      <c r="M33" s="23">
        <v>2</v>
      </c>
      <c r="N33" s="22" t="s">
        <v>77</v>
      </c>
      <c r="O33" s="21"/>
      <c r="P33" s="12"/>
    </row>
    <row r="34" spans="5:16">
      <c r="E34" s="1">
        <v>15</v>
      </c>
      <c r="G34" s="1">
        <v>12</v>
      </c>
      <c r="K34" s="24" t="s">
        <v>106</v>
      </c>
      <c r="L34" s="24" t="s">
        <v>3</v>
      </c>
      <c r="M34" s="23">
        <v>4</v>
      </c>
      <c r="N34" s="22" t="s">
        <v>77</v>
      </c>
      <c r="O34" s="21"/>
      <c r="P34" s="12"/>
    </row>
    <row r="35" spans="5:16">
      <c r="E35" s="1">
        <v>16</v>
      </c>
      <c r="G35" s="1">
        <v>10</v>
      </c>
      <c r="K35" s="24" t="s">
        <v>105</v>
      </c>
      <c r="L35" s="24" t="s">
        <v>3</v>
      </c>
      <c r="M35" s="23">
        <v>1</v>
      </c>
      <c r="N35" s="22" t="s">
        <v>8</v>
      </c>
      <c r="O35" s="25">
        <f>+O36</f>
        <v>0</v>
      </c>
      <c r="P35" s="12"/>
    </row>
    <row r="36" spans="5:16">
      <c r="E36" s="1">
        <v>17</v>
      </c>
      <c r="G36" s="1">
        <v>11</v>
      </c>
      <c r="K36" s="24" t="s">
        <v>104</v>
      </c>
      <c r="L36" s="24" t="s">
        <v>3</v>
      </c>
      <c r="M36" s="23">
        <v>1</v>
      </c>
      <c r="N36" s="22" t="s">
        <v>8</v>
      </c>
      <c r="O36" s="25">
        <f>+O37+O38+O39+O40+O41+O42+O43+O44+O45+O46</f>
        <v>0</v>
      </c>
      <c r="P36" s="12"/>
    </row>
    <row r="37" spans="5:16">
      <c r="E37" s="1">
        <v>18</v>
      </c>
      <c r="G37" s="1">
        <v>12</v>
      </c>
      <c r="K37" s="24" t="s">
        <v>103</v>
      </c>
      <c r="L37" s="24" t="s">
        <v>3</v>
      </c>
      <c r="M37" s="23">
        <v>2</v>
      </c>
      <c r="N37" s="22" t="s">
        <v>77</v>
      </c>
      <c r="O37" s="21"/>
      <c r="P37" s="12"/>
    </row>
    <row r="38" spans="5:16">
      <c r="E38" s="1">
        <v>19</v>
      </c>
      <c r="G38" s="1">
        <v>12</v>
      </c>
      <c r="K38" s="24" t="s">
        <v>102</v>
      </c>
      <c r="L38" s="24" t="s">
        <v>3</v>
      </c>
      <c r="M38" s="23">
        <v>2</v>
      </c>
      <c r="N38" s="22" t="s">
        <v>8</v>
      </c>
      <c r="O38" s="21"/>
      <c r="P38" s="12"/>
    </row>
    <row r="39" spans="5:16">
      <c r="E39" s="1">
        <v>20</v>
      </c>
      <c r="G39" s="1">
        <v>12</v>
      </c>
      <c r="K39" s="24" t="s">
        <v>101</v>
      </c>
      <c r="L39" s="24" t="s">
        <v>100</v>
      </c>
      <c r="M39" s="23">
        <v>2</v>
      </c>
      <c r="N39" s="22" t="s">
        <v>8</v>
      </c>
      <c r="O39" s="21"/>
      <c r="P39" s="12"/>
    </row>
    <row r="40" spans="5:16">
      <c r="E40" s="1">
        <v>21</v>
      </c>
      <c r="G40" s="1">
        <v>12</v>
      </c>
      <c r="K40" s="24" t="s">
        <v>99</v>
      </c>
      <c r="L40" s="24" t="s">
        <v>3</v>
      </c>
      <c r="M40" s="23">
        <v>16</v>
      </c>
      <c r="N40" s="22" t="s">
        <v>77</v>
      </c>
      <c r="O40" s="21"/>
      <c r="P40" s="12"/>
    </row>
    <row r="41" spans="5:16">
      <c r="E41" s="1">
        <v>22</v>
      </c>
      <c r="G41" s="1">
        <v>12</v>
      </c>
      <c r="K41" s="24" t="s">
        <v>98</v>
      </c>
      <c r="L41" s="24" t="s">
        <v>3</v>
      </c>
      <c r="M41" s="23">
        <v>2</v>
      </c>
      <c r="N41" s="22" t="s">
        <v>77</v>
      </c>
      <c r="O41" s="21"/>
      <c r="P41" s="12"/>
    </row>
    <row r="42" spans="5:16">
      <c r="E42" s="1">
        <v>23</v>
      </c>
      <c r="G42" s="1">
        <v>12</v>
      </c>
      <c r="K42" s="24" t="s">
        <v>97</v>
      </c>
      <c r="L42" s="24" t="s">
        <v>3</v>
      </c>
      <c r="M42" s="23">
        <v>2</v>
      </c>
      <c r="N42" s="22" t="s">
        <v>77</v>
      </c>
      <c r="O42" s="21"/>
      <c r="P42" s="12"/>
    </row>
    <row r="43" spans="5:16">
      <c r="E43" s="1">
        <v>24</v>
      </c>
      <c r="G43" s="1">
        <v>12</v>
      </c>
      <c r="K43" s="24" t="s">
        <v>96</v>
      </c>
      <c r="L43" s="24" t="s">
        <v>3</v>
      </c>
      <c r="M43" s="23">
        <v>2</v>
      </c>
      <c r="N43" s="22" t="s">
        <v>77</v>
      </c>
      <c r="O43" s="21"/>
      <c r="P43" s="12"/>
    </row>
    <row r="44" spans="5:16">
      <c r="E44" s="1">
        <v>25</v>
      </c>
      <c r="G44" s="1">
        <v>12</v>
      </c>
      <c r="K44" s="24" t="s">
        <v>95</v>
      </c>
      <c r="L44" s="24" t="s">
        <v>3</v>
      </c>
      <c r="M44" s="23">
        <v>2</v>
      </c>
      <c r="N44" s="22" t="s">
        <v>77</v>
      </c>
      <c r="O44" s="21"/>
      <c r="P44" s="12"/>
    </row>
    <row r="45" spans="5:16">
      <c r="E45" s="1">
        <v>26</v>
      </c>
      <c r="G45" s="1">
        <v>12</v>
      </c>
      <c r="K45" s="24" t="s">
        <v>94</v>
      </c>
      <c r="L45" s="24" t="s">
        <v>3</v>
      </c>
      <c r="M45" s="23">
        <v>2</v>
      </c>
      <c r="N45" s="22" t="s">
        <v>77</v>
      </c>
      <c r="O45" s="21"/>
      <c r="P45" s="12"/>
    </row>
    <row r="46" spans="5:16">
      <c r="E46" s="1">
        <v>27</v>
      </c>
      <c r="G46" s="1">
        <v>12</v>
      </c>
      <c r="K46" s="24" t="s">
        <v>93</v>
      </c>
      <c r="L46" s="24" t="s">
        <v>3</v>
      </c>
      <c r="M46" s="23">
        <v>2</v>
      </c>
      <c r="N46" s="22" t="s">
        <v>77</v>
      </c>
      <c r="O46" s="21"/>
      <c r="P46" s="12"/>
    </row>
    <row r="47" spans="5:16">
      <c r="E47" s="1">
        <v>28</v>
      </c>
      <c r="G47" s="1">
        <v>10</v>
      </c>
      <c r="K47" s="24" t="s">
        <v>92</v>
      </c>
      <c r="L47" s="24" t="s">
        <v>3</v>
      </c>
      <c r="M47" s="23">
        <v>1</v>
      </c>
      <c r="N47" s="22" t="s">
        <v>8</v>
      </c>
      <c r="O47" s="25">
        <f>+O48</f>
        <v>0</v>
      </c>
      <c r="P47" s="12"/>
    </row>
    <row r="48" spans="5:16">
      <c r="E48" s="1">
        <v>29</v>
      </c>
      <c r="G48" s="1">
        <v>11</v>
      </c>
      <c r="K48" s="24" t="s">
        <v>91</v>
      </c>
      <c r="L48" s="24" t="s">
        <v>3</v>
      </c>
      <c r="M48" s="23">
        <v>1</v>
      </c>
      <c r="N48" s="22" t="s">
        <v>8</v>
      </c>
      <c r="O48" s="25">
        <f>+O49</f>
        <v>0</v>
      </c>
      <c r="P48" s="12"/>
    </row>
    <row r="49" spans="5:16">
      <c r="E49" s="1">
        <v>30</v>
      </c>
      <c r="G49" s="1">
        <v>12</v>
      </c>
      <c r="K49" s="24" t="s">
        <v>90</v>
      </c>
      <c r="L49" s="24" t="s">
        <v>89</v>
      </c>
      <c r="M49" s="23">
        <v>1</v>
      </c>
      <c r="N49" s="22" t="s">
        <v>8</v>
      </c>
      <c r="O49" s="21"/>
      <c r="P49" s="12"/>
    </row>
    <row r="50" spans="5:16">
      <c r="E50" s="1">
        <v>31</v>
      </c>
      <c r="G50" s="1">
        <v>9</v>
      </c>
      <c r="K50" s="24" t="s">
        <v>88</v>
      </c>
      <c r="L50" s="24" t="s">
        <v>3</v>
      </c>
      <c r="M50" s="23">
        <v>1</v>
      </c>
      <c r="N50" s="22" t="s">
        <v>8</v>
      </c>
      <c r="O50" s="25">
        <f>+O51</f>
        <v>0</v>
      </c>
      <c r="P50" s="12"/>
    </row>
    <row r="51" spans="5:16">
      <c r="E51" s="1">
        <v>32</v>
      </c>
      <c r="G51" s="1">
        <v>10</v>
      </c>
      <c r="K51" s="24" t="s">
        <v>87</v>
      </c>
      <c r="L51" s="24" t="s">
        <v>3</v>
      </c>
      <c r="M51" s="23">
        <v>1</v>
      </c>
      <c r="N51" s="22" t="s">
        <v>8</v>
      </c>
      <c r="O51" s="25">
        <f>+O52</f>
        <v>0</v>
      </c>
      <c r="P51" s="12"/>
    </row>
    <row r="52" spans="5:16">
      <c r="E52" s="1">
        <v>33</v>
      </c>
      <c r="G52" s="1">
        <v>11</v>
      </c>
      <c r="K52" s="24" t="s">
        <v>86</v>
      </c>
      <c r="L52" s="24" t="s">
        <v>3</v>
      </c>
      <c r="M52" s="23">
        <v>1</v>
      </c>
      <c r="N52" s="22" t="s">
        <v>8</v>
      </c>
      <c r="O52" s="25">
        <f>+O53+O54+O55</f>
        <v>0</v>
      </c>
      <c r="P52" s="12"/>
    </row>
    <row r="53" spans="5:16">
      <c r="E53" s="1">
        <v>34</v>
      </c>
      <c r="G53" s="1">
        <v>12</v>
      </c>
      <c r="K53" s="24" t="s">
        <v>85</v>
      </c>
      <c r="L53" s="24" t="s">
        <v>84</v>
      </c>
      <c r="M53" s="23">
        <v>1</v>
      </c>
      <c r="N53" s="22" t="s">
        <v>83</v>
      </c>
      <c r="O53" s="21"/>
      <c r="P53" s="12"/>
    </row>
    <row r="54" spans="5:16">
      <c r="E54" s="1">
        <v>35</v>
      </c>
      <c r="G54" s="1">
        <v>12</v>
      </c>
      <c r="K54" s="24" t="s">
        <v>82</v>
      </c>
      <c r="L54" s="24" t="s">
        <v>81</v>
      </c>
      <c r="M54" s="23">
        <v>1</v>
      </c>
      <c r="N54" s="22" t="s">
        <v>80</v>
      </c>
      <c r="O54" s="21"/>
      <c r="P54" s="12"/>
    </row>
    <row r="55" spans="5:16">
      <c r="E55" s="1">
        <v>36</v>
      </c>
      <c r="G55" s="1">
        <v>12</v>
      </c>
      <c r="K55" s="24" t="s">
        <v>79</v>
      </c>
      <c r="L55" s="24" t="s">
        <v>78</v>
      </c>
      <c r="M55" s="23">
        <v>1</v>
      </c>
      <c r="N55" s="22" t="s">
        <v>77</v>
      </c>
      <c r="O55" s="21"/>
      <c r="P55" s="12"/>
    </row>
    <row r="56" spans="5:16">
      <c r="E56" s="1">
        <v>37</v>
      </c>
      <c r="G56" s="1">
        <v>9</v>
      </c>
      <c r="K56" s="24" t="s">
        <v>57</v>
      </c>
      <c r="L56" s="24" t="s">
        <v>3</v>
      </c>
      <c r="M56" s="23">
        <v>1</v>
      </c>
      <c r="N56" s="22" t="s">
        <v>8</v>
      </c>
      <c r="O56" s="25">
        <f>+O57</f>
        <v>0</v>
      </c>
      <c r="P56" s="12"/>
    </row>
    <row r="57" spans="5:16">
      <c r="E57" s="1">
        <v>38</v>
      </c>
      <c r="G57" s="1">
        <v>10</v>
      </c>
      <c r="K57" s="24" t="s">
        <v>76</v>
      </c>
      <c r="L57" s="24" t="s">
        <v>3</v>
      </c>
      <c r="M57" s="23">
        <v>1</v>
      </c>
      <c r="N57" s="22" t="s">
        <v>8</v>
      </c>
      <c r="O57" s="25">
        <f>+O58</f>
        <v>0</v>
      </c>
      <c r="P57" s="12"/>
    </row>
    <row r="58" spans="5:16">
      <c r="E58" s="1">
        <v>39</v>
      </c>
      <c r="G58" s="1">
        <v>11</v>
      </c>
      <c r="K58" s="24" t="s">
        <v>75</v>
      </c>
      <c r="L58" s="24" t="s">
        <v>3</v>
      </c>
      <c r="M58" s="23">
        <v>1</v>
      </c>
      <c r="N58" s="22" t="s">
        <v>8</v>
      </c>
      <c r="O58" s="25">
        <f>+O59</f>
        <v>0</v>
      </c>
      <c r="P58" s="12"/>
    </row>
    <row r="59" spans="5:16">
      <c r="E59" s="1">
        <v>40</v>
      </c>
      <c r="G59" s="1">
        <v>12</v>
      </c>
      <c r="K59" s="24" t="s">
        <v>74</v>
      </c>
      <c r="L59" s="24" t="s">
        <v>3</v>
      </c>
      <c r="M59" s="23">
        <v>25</v>
      </c>
      <c r="N59" s="22" t="s">
        <v>41</v>
      </c>
      <c r="O59" s="21"/>
      <c r="P59" s="12"/>
    </row>
    <row r="60" spans="5:16">
      <c r="E60" s="1">
        <v>41</v>
      </c>
      <c r="G60" s="1">
        <v>9</v>
      </c>
      <c r="K60" s="24" t="s">
        <v>73</v>
      </c>
      <c r="L60" s="24" t="s">
        <v>3</v>
      </c>
      <c r="M60" s="23">
        <v>1</v>
      </c>
      <c r="N60" s="22" t="s">
        <v>8</v>
      </c>
      <c r="O60" s="25">
        <f>+O61</f>
        <v>0</v>
      </c>
      <c r="P60" s="12"/>
    </row>
    <row r="61" spans="5:16">
      <c r="E61" s="1">
        <v>42</v>
      </c>
      <c r="G61" s="1">
        <v>10</v>
      </c>
      <c r="K61" s="24" t="s">
        <v>72</v>
      </c>
      <c r="L61" s="24" t="s">
        <v>3</v>
      </c>
      <c r="M61" s="23">
        <v>1</v>
      </c>
      <c r="N61" s="22" t="s">
        <v>8</v>
      </c>
      <c r="O61" s="25">
        <f>+O62</f>
        <v>0</v>
      </c>
      <c r="P61" s="12"/>
    </row>
    <row r="62" spans="5:16">
      <c r="E62" s="1">
        <v>43</v>
      </c>
      <c r="G62" s="1">
        <v>11</v>
      </c>
      <c r="K62" s="24" t="s">
        <v>71</v>
      </c>
      <c r="L62" s="24" t="s">
        <v>3</v>
      </c>
      <c r="M62" s="23">
        <v>1</v>
      </c>
      <c r="N62" s="22" t="s">
        <v>8</v>
      </c>
      <c r="O62" s="25">
        <f>+O63</f>
        <v>0</v>
      </c>
      <c r="P62" s="12"/>
    </row>
    <row r="63" spans="5:16">
      <c r="E63" s="1">
        <v>44</v>
      </c>
      <c r="G63" s="1">
        <v>12</v>
      </c>
      <c r="K63" s="24" t="s">
        <v>42</v>
      </c>
      <c r="L63" s="24" t="s">
        <v>3</v>
      </c>
      <c r="M63" s="23">
        <v>10</v>
      </c>
      <c r="N63" s="22" t="s">
        <v>41</v>
      </c>
      <c r="O63" s="21"/>
      <c r="P63" s="12"/>
    </row>
    <row r="64" spans="5:16">
      <c r="E64" s="1">
        <v>45</v>
      </c>
      <c r="F64" s="1">
        <v>149</v>
      </c>
      <c r="G64" s="1">
        <v>4</v>
      </c>
      <c r="K64" s="24" t="s">
        <v>70</v>
      </c>
      <c r="L64" s="24" t="s">
        <v>3</v>
      </c>
      <c r="M64" s="23">
        <v>1</v>
      </c>
      <c r="N64" s="22" t="s">
        <v>8</v>
      </c>
      <c r="O64" s="25">
        <f>+O65+O66</f>
        <v>0</v>
      </c>
      <c r="P64" s="12"/>
    </row>
    <row r="65" spans="5:16">
      <c r="E65" s="1">
        <v>46</v>
      </c>
      <c r="F65" s="1">
        <v>150</v>
      </c>
      <c r="G65" s="1">
        <v>5</v>
      </c>
      <c r="K65" s="24" t="s">
        <v>69</v>
      </c>
      <c r="L65" s="24" t="s">
        <v>3</v>
      </c>
      <c r="M65" s="23">
        <v>1</v>
      </c>
      <c r="N65" s="22" t="s">
        <v>8</v>
      </c>
      <c r="O65" s="21"/>
      <c r="P65" s="12"/>
    </row>
    <row r="66" spans="5:16">
      <c r="E66" s="1">
        <v>47</v>
      </c>
      <c r="F66" s="1">
        <v>114</v>
      </c>
      <c r="G66" s="1">
        <v>5</v>
      </c>
      <c r="K66" s="24" t="s">
        <v>68</v>
      </c>
      <c r="L66" s="24" t="s">
        <v>3</v>
      </c>
      <c r="M66" s="23">
        <v>1</v>
      </c>
      <c r="N66" s="22" t="s">
        <v>8</v>
      </c>
      <c r="O66" s="21"/>
      <c r="P66" s="12"/>
    </row>
    <row r="67" spans="5:16">
      <c r="E67" s="1">
        <v>48</v>
      </c>
      <c r="F67" s="1">
        <v>31</v>
      </c>
      <c r="G67" s="1">
        <v>3</v>
      </c>
      <c r="K67" s="24" t="s">
        <v>67</v>
      </c>
      <c r="L67" s="24" t="s">
        <v>3</v>
      </c>
      <c r="M67" s="23">
        <v>1</v>
      </c>
      <c r="N67" s="22" t="s">
        <v>8</v>
      </c>
      <c r="O67" s="25">
        <f>+O68+O108</f>
        <v>0</v>
      </c>
      <c r="P67" s="12"/>
    </row>
    <row r="68" spans="5:16">
      <c r="E68" s="1">
        <v>49</v>
      </c>
      <c r="F68" s="1">
        <v>6</v>
      </c>
      <c r="G68" s="1">
        <v>4</v>
      </c>
      <c r="K68" s="24" t="s">
        <v>66</v>
      </c>
      <c r="L68" s="24" t="s">
        <v>3</v>
      </c>
      <c r="M68" s="23">
        <v>1</v>
      </c>
      <c r="N68" s="22" t="s">
        <v>8</v>
      </c>
      <c r="O68" s="25">
        <f>+O69+O76+O88+O92+O98+O102</f>
        <v>0</v>
      </c>
      <c r="P68" s="12"/>
    </row>
    <row r="69" spans="5:16">
      <c r="E69" s="1">
        <v>50</v>
      </c>
      <c r="G69" s="1">
        <v>9</v>
      </c>
      <c r="K69" s="24" t="s">
        <v>65</v>
      </c>
      <c r="L69" s="24" t="s">
        <v>3</v>
      </c>
      <c r="M69" s="23">
        <v>1</v>
      </c>
      <c r="N69" s="22" t="s">
        <v>8</v>
      </c>
      <c r="O69" s="25">
        <f>+O70</f>
        <v>0</v>
      </c>
      <c r="P69" s="12"/>
    </row>
    <row r="70" spans="5:16">
      <c r="E70" s="1">
        <v>51</v>
      </c>
      <c r="G70" s="1">
        <v>10</v>
      </c>
      <c r="K70" s="24" t="s">
        <v>64</v>
      </c>
      <c r="L70" s="24" t="s">
        <v>3</v>
      </c>
      <c r="M70" s="23">
        <v>1</v>
      </c>
      <c r="N70" s="22" t="s">
        <v>8</v>
      </c>
      <c r="O70" s="25">
        <f>+O71</f>
        <v>0</v>
      </c>
      <c r="P70" s="12"/>
    </row>
    <row r="71" spans="5:16">
      <c r="E71" s="1">
        <v>52</v>
      </c>
      <c r="G71" s="1">
        <v>11</v>
      </c>
      <c r="K71" s="24" t="s">
        <v>63</v>
      </c>
      <c r="L71" s="24" t="s">
        <v>3</v>
      </c>
      <c r="M71" s="23">
        <v>1</v>
      </c>
      <c r="N71" s="22" t="s">
        <v>8</v>
      </c>
      <c r="O71" s="25">
        <f>+O72+O73+O74+O75</f>
        <v>0</v>
      </c>
      <c r="P71" s="12"/>
    </row>
    <row r="72" spans="5:16">
      <c r="E72" s="1">
        <v>53</v>
      </c>
      <c r="G72" s="1">
        <v>12</v>
      </c>
      <c r="K72" s="24" t="s">
        <v>59</v>
      </c>
      <c r="L72" s="24" t="s">
        <v>62</v>
      </c>
      <c r="M72" s="23">
        <v>1</v>
      </c>
      <c r="N72" s="22" t="s">
        <v>8</v>
      </c>
      <c r="O72" s="21"/>
      <c r="P72" s="12"/>
    </row>
    <row r="73" spans="5:16">
      <c r="E73" s="1">
        <v>54</v>
      </c>
      <c r="G73" s="1">
        <v>12</v>
      </c>
      <c r="K73" s="24" t="s">
        <v>59</v>
      </c>
      <c r="L73" s="24" t="s">
        <v>61</v>
      </c>
      <c r="M73" s="23">
        <v>1</v>
      </c>
      <c r="N73" s="22" t="s">
        <v>8</v>
      </c>
      <c r="O73" s="21"/>
      <c r="P73" s="12"/>
    </row>
    <row r="74" spans="5:16">
      <c r="E74" s="1">
        <v>55</v>
      </c>
      <c r="G74" s="1">
        <v>12</v>
      </c>
      <c r="K74" s="24" t="s">
        <v>59</v>
      </c>
      <c r="L74" s="24" t="s">
        <v>60</v>
      </c>
      <c r="M74" s="23">
        <v>1</v>
      </c>
      <c r="N74" s="22" t="s">
        <v>8</v>
      </c>
      <c r="O74" s="21"/>
      <c r="P74" s="12"/>
    </row>
    <row r="75" spans="5:16">
      <c r="E75" s="1">
        <v>56</v>
      </c>
      <c r="G75" s="1">
        <v>12</v>
      </c>
      <c r="K75" s="24" t="s">
        <v>59</v>
      </c>
      <c r="L75" s="24" t="s">
        <v>58</v>
      </c>
      <c r="M75" s="23">
        <v>1</v>
      </c>
      <c r="N75" s="22" t="s">
        <v>8</v>
      </c>
      <c r="O75" s="21"/>
      <c r="P75" s="12"/>
    </row>
    <row r="76" spans="5:16">
      <c r="E76" s="1">
        <v>57</v>
      </c>
      <c r="G76" s="1">
        <v>9</v>
      </c>
      <c r="K76" s="24" t="s">
        <v>57</v>
      </c>
      <c r="L76" s="24" t="s">
        <v>3</v>
      </c>
      <c r="M76" s="23">
        <v>1</v>
      </c>
      <c r="N76" s="22" t="s">
        <v>8</v>
      </c>
      <c r="O76" s="25">
        <f>+O77</f>
        <v>0</v>
      </c>
      <c r="P76" s="12"/>
    </row>
    <row r="77" spans="5:16">
      <c r="E77" s="1">
        <v>58</v>
      </c>
      <c r="G77" s="1">
        <v>10</v>
      </c>
      <c r="K77" s="24" t="s">
        <v>56</v>
      </c>
      <c r="L77" s="24" t="s">
        <v>3</v>
      </c>
      <c r="M77" s="23">
        <v>1</v>
      </c>
      <c r="N77" s="22" t="s">
        <v>8</v>
      </c>
      <c r="O77" s="25">
        <f>+O78+O82</f>
        <v>0</v>
      </c>
      <c r="P77" s="12"/>
    </row>
    <row r="78" spans="5:16">
      <c r="E78" s="1">
        <v>59</v>
      </c>
      <c r="G78" s="1">
        <v>11</v>
      </c>
      <c r="K78" s="24" t="s">
        <v>55</v>
      </c>
      <c r="L78" s="24" t="s">
        <v>3</v>
      </c>
      <c r="M78" s="23">
        <v>1</v>
      </c>
      <c r="N78" s="22" t="s">
        <v>8</v>
      </c>
      <c r="O78" s="25">
        <f>+O79+O80+O81</f>
        <v>0</v>
      </c>
      <c r="P78" s="12"/>
    </row>
    <row r="79" spans="5:16">
      <c r="E79" s="1">
        <v>60</v>
      </c>
      <c r="G79" s="1">
        <v>12</v>
      </c>
      <c r="K79" s="24" t="s">
        <v>51</v>
      </c>
      <c r="L79" s="24" t="s">
        <v>53</v>
      </c>
      <c r="M79" s="23">
        <v>28</v>
      </c>
      <c r="N79" s="22" t="s">
        <v>41</v>
      </c>
      <c r="O79" s="21"/>
      <c r="P79" s="12"/>
    </row>
    <row r="80" spans="5:16">
      <c r="E80" s="1">
        <v>61</v>
      </c>
      <c r="G80" s="1">
        <v>12</v>
      </c>
      <c r="K80" s="24" t="s">
        <v>51</v>
      </c>
      <c r="L80" s="24" t="s">
        <v>52</v>
      </c>
      <c r="M80" s="23">
        <v>11</v>
      </c>
      <c r="N80" s="22" t="s">
        <v>41</v>
      </c>
      <c r="O80" s="21"/>
      <c r="P80" s="12"/>
    </row>
    <row r="81" spans="5:16">
      <c r="E81" s="1">
        <v>62</v>
      </c>
      <c r="G81" s="1">
        <v>12</v>
      </c>
      <c r="K81" s="24" t="s">
        <v>51</v>
      </c>
      <c r="L81" s="24" t="s">
        <v>50</v>
      </c>
      <c r="M81" s="23">
        <v>20</v>
      </c>
      <c r="N81" s="22" t="s">
        <v>41</v>
      </c>
      <c r="O81" s="21"/>
      <c r="P81" s="12"/>
    </row>
    <row r="82" spans="5:16">
      <c r="E82" s="1">
        <v>63</v>
      </c>
      <c r="G82" s="1">
        <v>11</v>
      </c>
      <c r="K82" s="24" t="s">
        <v>54</v>
      </c>
      <c r="L82" s="24" t="s">
        <v>3</v>
      </c>
      <c r="M82" s="23">
        <v>1</v>
      </c>
      <c r="N82" s="22" t="s">
        <v>8</v>
      </c>
      <c r="O82" s="25">
        <f>+O83+O84+O85+O86+O87</f>
        <v>0</v>
      </c>
      <c r="P82" s="12"/>
    </row>
    <row r="83" spans="5:16">
      <c r="E83" s="1">
        <v>64</v>
      </c>
      <c r="G83" s="1">
        <v>12</v>
      </c>
      <c r="K83" s="24" t="s">
        <v>51</v>
      </c>
      <c r="L83" s="24" t="s">
        <v>53</v>
      </c>
      <c r="M83" s="23">
        <v>40</v>
      </c>
      <c r="N83" s="22" t="s">
        <v>41</v>
      </c>
      <c r="O83" s="21"/>
      <c r="P83" s="12"/>
    </row>
    <row r="84" spans="5:16">
      <c r="E84" s="1">
        <v>65</v>
      </c>
      <c r="G84" s="1">
        <v>12</v>
      </c>
      <c r="K84" s="24" t="s">
        <v>51</v>
      </c>
      <c r="L84" s="24" t="s">
        <v>52</v>
      </c>
      <c r="M84" s="23">
        <v>14</v>
      </c>
      <c r="N84" s="22" t="s">
        <v>41</v>
      </c>
      <c r="O84" s="21"/>
      <c r="P84" s="12"/>
    </row>
    <row r="85" spans="5:16">
      <c r="E85" s="1">
        <v>66</v>
      </c>
      <c r="G85" s="1">
        <v>12</v>
      </c>
      <c r="K85" s="24" t="s">
        <v>51</v>
      </c>
      <c r="L85" s="24" t="s">
        <v>50</v>
      </c>
      <c r="M85" s="23">
        <v>26</v>
      </c>
      <c r="N85" s="22" t="s">
        <v>41</v>
      </c>
      <c r="O85" s="21"/>
      <c r="P85" s="12"/>
    </row>
    <row r="86" spans="5:16" ht="27">
      <c r="E86" s="1">
        <v>67</v>
      </c>
      <c r="G86" s="1">
        <v>12</v>
      </c>
      <c r="K86" s="24" t="s">
        <v>49</v>
      </c>
      <c r="L86" s="24" t="s">
        <v>48</v>
      </c>
      <c r="M86" s="23">
        <v>1</v>
      </c>
      <c r="N86" s="22" t="s">
        <v>8</v>
      </c>
      <c r="O86" s="21"/>
      <c r="P86" s="12"/>
    </row>
    <row r="87" spans="5:16">
      <c r="E87" s="1">
        <v>68</v>
      </c>
      <c r="G87" s="1">
        <v>12</v>
      </c>
      <c r="K87" s="24" t="s">
        <v>47</v>
      </c>
      <c r="L87" s="24" t="s">
        <v>46</v>
      </c>
      <c r="M87" s="23">
        <v>1</v>
      </c>
      <c r="N87" s="22" t="s">
        <v>8</v>
      </c>
      <c r="O87" s="21"/>
      <c r="P87" s="12"/>
    </row>
    <row r="88" spans="5:16">
      <c r="E88" s="1">
        <v>69</v>
      </c>
      <c r="G88" s="1">
        <v>9</v>
      </c>
      <c r="K88" s="24" t="s">
        <v>45</v>
      </c>
      <c r="L88" s="24" t="s">
        <v>3</v>
      </c>
      <c r="M88" s="23">
        <v>1</v>
      </c>
      <c r="N88" s="22" t="s">
        <v>8</v>
      </c>
      <c r="O88" s="25">
        <f>+O89</f>
        <v>0</v>
      </c>
      <c r="P88" s="12"/>
    </row>
    <row r="89" spans="5:16">
      <c r="E89" s="1">
        <v>70</v>
      </c>
      <c r="G89" s="1">
        <v>10</v>
      </c>
      <c r="K89" s="24" t="s">
        <v>44</v>
      </c>
      <c r="L89" s="24" t="s">
        <v>3</v>
      </c>
      <c r="M89" s="23">
        <v>1</v>
      </c>
      <c r="N89" s="22" t="s">
        <v>8</v>
      </c>
      <c r="O89" s="25">
        <f>+O90</f>
        <v>0</v>
      </c>
      <c r="P89" s="12"/>
    </row>
    <row r="90" spans="5:16">
      <c r="E90" s="1">
        <v>71</v>
      </c>
      <c r="G90" s="1">
        <v>11</v>
      </c>
      <c r="K90" s="24" t="s">
        <v>43</v>
      </c>
      <c r="L90" s="24" t="s">
        <v>3</v>
      </c>
      <c r="M90" s="23">
        <v>1</v>
      </c>
      <c r="N90" s="22" t="s">
        <v>8</v>
      </c>
      <c r="O90" s="25">
        <f>+O91</f>
        <v>0</v>
      </c>
      <c r="P90" s="12"/>
    </row>
    <row r="91" spans="5:16">
      <c r="E91" s="1">
        <v>72</v>
      </c>
      <c r="G91" s="1">
        <v>12</v>
      </c>
      <c r="K91" s="24" t="s">
        <v>42</v>
      </c>
      <c r="L91" s="24" t="s">
        <v>3</v>
      </c>
      <c r="M91" s="23">
        <v>24</v>
      </c>
      <c r="N91" s="22" t="s">
        <v>41</v>
      </c>
      <c r="O91" s="21"/>
      <c r="P91" s="12"/>
    </row>
    <row r="92" spans="5:16">
      <c r="E92" s="1">
        <v>73</v>
      </c>
      <c r="G92" s="1">
        <v>9</v>
      </c>
      <c r="K92" s="24" t="s">
        <v>40</v>
      </c>
      <c r="L92" s="24" t="s">
        <v>3</v>
      </c>
      <c r="M92" s="23">
        <v>1</v>
      </c>
      <c r="N92" s="22" t="s">
        <v>8</v>
      </c>
      <c r="O92" s="25">
        <f>+O93</f>
        <v>0</v>
      </c>
      <c r="P92" s="12"/>
    </row>
    <row r="93" spans="5:16">
      <c r="E93" s="1">
        <v>74</v>
      </c>
      <c r="G93" s="1">
        <v>10</v>
      </c>
      <c r="K93" s="24" t="s">
        <v>39</v>
      </c>
      <c r="L93" s="24" t="s">
        <v>3</v>
      </c>
      <c r="M93" s="23">
        <v>1</v>
      </c>
      <c r="N93" s="22" t="s">
        <v>8</v>
      </c>
      <c r="O93" s="25">
        <f>+O94</f>
        <v>0</v>
      </c>
      <c r="P93" s="12"/>
    </row>
    <row r="94" spans="5:16">
      <c r="E94" s="1">
        <v>75</v>
      </c>
      <c r="G94" s="1">
        <v>11</v>
      </c>
      <c r="K94" s="24" t="s">
        <v>38</v>
      </c>
      <c r="L94" s="24" t="s">
        <v>3</v>
      </c>
      <c r="M94" s="23">
        <v>1</v>
      </c>
      <c r="N94" s="22" t="s">
        <v>8</v>
      </c>
      <c r="O94" s="25">
        <f>+O95+O96+O97</f>
        <v>0</v>
      </c>
      <c r="P94" s="12"/>
    </row>
    <row r="95" spans="5:16" ht="27">
      <c r="E95" s="1">
        <v>76</v>
      </c>
      <c r="G95" s="1">
        <v>12</v>
      </c>
      <c r="K95" s="24" t="s">
        <v>37</v>
      </c>
      <c r="L95" s="24" t="s">
        <v>36</v>
      </c>
      <c r="M95" s="23">
        <v>2</v>
      </c>
      <c r="N95" s="22" t="s">
        <v>33</v>
      </c>
      <c r="O95" s="21"/>
      <c r="P95" s="12"/>
    </row>
    <row r="96" spans="5:16" ht="27">
      <c r="E96" s="1">
        <v>77</v>
      </c>
      <c r="G96" s="1">
        <v>12</v>
      </c>
      <c r="K96" s="24" t="s">
        <v>35</v>
      </c>
      <c r="L96" s="24" t="s">
        <v>34</v>
      </c>
      <c r="M96" s="23">
        <v>4</v>
      </c>
      <c r="N96" s="22" t="s">
        <v>33</v>
      </c>
      <c r="O96" s="21"/>
      <c r="P96" s="12"/>
    </row>
    <row r="97" spans="5:16">
      <c r="E97" s="1">
        <v>78</v>
      </c>
      <c r="G97" s="1">
        <v>12</v>
      </c>
      <c r="K97" s="24" t="s">
        <v>32</v>
      </c>
      <c r="L97" s="24" t="s">
        <v>3</v>
      </c>
      <c r="M97" s="23">
        <v>1</v>
      </c>
      <c r="N97" s="22" t="s">
        <v>8</v>
      </c>
      <c r="O97" s="21"/>
      <c r="P97" s="12"/>
    </row>
    <row r="98" spans="5:16">
      <c r="E98" s="1">
        <v>79</v>
      </c>
      <c r="G98" s="1">
        <v>9</v>
      </c>
      <c r="K98" s="24" t="s">
        <v>31</v>
      </c>
      <c r="L98" s="24" t="s">
        <v>3</v>
      </c>
      <c r="M98" s="23">
        <v>1</v>
      </c>
      <c r="N98" s="22" t="s">
        <v>8</v>
      </c>
      <c r="O98" s="25">
        <f>+O99</f>
        <v>0</v>
      </c>
      <c r="P98" s="12"/>
    </row>
    <row r="99" spans="5:16">
      <c r="E99" s="1">
        <v>80</v>
      </c>
      <c r="G99" s="1">
        <v>10</v>
      </c>
      <c r="K99" s="24" t="s">
        <v>30</v>
      </c>
      <c r="L99" s="24" t="s">
        <v>3</v>
      </c>
      <c r="M99" s="23">
        <v>1</v>
      </c>
      <c r="N99" s="22" t="s">
        <v>8</v>
      </c>
      <c r="O99" s="25">
        <f>+O100</f>
        <v>0</v>
      </c>
      <c r="P99" s="12"/>
    </row>
    <row r="100" spans="5:16">
      <c r="E100" s="1">
        <v>81</v>
      </c>
      <c r="G100" s="1">
        <v>11</v>
      </c>
      <c r="K100" s="24" t="s">
        <v>29</v>
      </c>
      <c r="L100" s="24" t="s">
        <v>3</v>
      </c>
      <c r="M100" s="23">
        <v>1</v>
      </c>
      <c r="N100" s="22" t="s">
        <v>8</v>
      </c>
      <c r="O100" s="25">
        <f>+O101</f>
        <v>0</v>
      </c>
      <c r="P100" s="12"/>
    </row>
    <row r="101" spans="5:16" ht="40.5">
      <c r="E101" s="1">
        <v>82</v>
      </c>
      <c r="G101" s="1">
        <v>12</v>
      </c>
      <c r="K101" s="24" t="s">
        <v>28</v>
      </c>
      <c r="L101" s="24" t="s">
        <v>27</v>
      </c>
      <c r="M101" s="23">
        <v>1</v>
      </c>
      <c r="N101" s="22" t="s">
        <v>8</v>
      </c>
      <c r="O101" s="21"/>
      <c r="P101" s="12"/>
    </row>
    <row r="102" spans="5:16">
      <c r="E102" s="1">
        <v>83</v>
      </c>
      <c r="G102" s="1">
        <v>9</v>
      </c>
      <c r="K102" s="24" t="s">
        <v>26</v>
      </c>
      <c r="L102" s="24" t="s">
        <v>3</v>
      </c>
      <c r="M102" s="23">
        <v>1</v>
      </c>
      <c r="N102" s="22" t="s">
        <v>8</v>
      </c>
      <c r="O102" s="25">
        <f>+O103</f>
        <v>0</v>
      </c>
      <c r="P102" s="12"/>
    </row>
    <row r="103" spans="5:16">
      <c r="E103" s="1">
        <v>84</v>
      </c>
      <c r="G103" s="1">
        <v>10</v>
      </c>
      <c r="K103" s="24" t="s">
        <v>25</v>
      </c>
      <c r="L103" s="24" t="s">
        <v>3</v>
      </c>
      <c r="M103" s="23">
        <v>1</v>
      </c>
      <c r="N103" s="22" t="s">
        <v>8</v>
      </c>
      <c r="O103" s="25">
        <f>+O104</f>
        <v>0</v>
      </c>
      <c r="P103" s="12"/>
    </row>
    <row r="104" spans="5:16">
      <c r="E104" s="1">
        <v>85</v>
      </c>
      <c r="G104" s="1">
        <v>11</v>
      </c>
      <c r="K104" s="24" t="s">
        <v>24</v>
      </c>
      <c r="L104" s="24" t="s">
        <v>3</v>
      </c>
      <c r="M104" s="23">
        <v>1</v>
      </c>
      <c r="N104" s="22" t="s">
        <v>8</v>
      </c>
      <c r="O104" s="25">
        <f>+O105+O106+O107</f>
        <v>0</v>
      </c>
      <c r="P104" s="12"/>
    </row>
    <row r="105" spans="5:16">
      <c r="E105" s="1">
        <v>86</v>
      </c>
      <c r="G105" s="1">
        <v>12</v>
      </c>
      <c r="K105" s="24" t="s">
        <v>23</v>
      </c>
      <c r="L105" s="24" t="s">
        <v>3</v>
      </c>
      <c r="M105" s="23">
        <v>1</v>
      </c>
      <c r="N105" s="22" t="s">
        <v>8</v>
      </c>
      <c r="O105" s="21"/>
      <c r="P105" s="12"/>
    </row>
    <row r="106" spans="5:16">
      <c r="E106" s="1">
        <v>87</v>
      </c>
      <c r="G106" s="1">
        <v>12</v>
      </c>
      <c r="K106" s="24" t="s">
        <v>22</v>
      </c>
      <c r="L106" s="24" t="s">
        <v>3</v>
      </c>
      <c r="M106" s="23">
        <v>1</v>
      </c>
      <c r="N106" s="22" t="s">
        <v>8</v>
      </c>
      <c r="O106" s="21"/>
      <c r="P106" s="12"/>
    </row>
    <row r="107" spans="5:16">
      <c r="E107" s="1">
        <v>88</v>
      </c>
      <c r="G107" s="1">
        <v>12</v>
      </c>
      <c r="K107" s="24" t="s">
        <v>21</v>
      </c>
      <c r="L107" s="24" t="s">
        <v>3</v>
      </c>
      <c r="M107" s="23">
        <v>1</v>
      </c>
      <c r="N107" s="22" t="s">
        <v>8</v>
      </c>
      <c r="O107" s="21"/>
      <c r="P107" s="12"/>
    </row>
    <row r="108" spans="5:16">
      <c r="E108" s="1">
        <v>89</v>
      </c>
      <c r="F108" s="1">
        <v>8</v>
      </c>
      <c r="G108" s="1">
        <v>4</v>
      </c>
      <c r="K108" s="24" t="s">
        <v>20</v>
      </c>
      <c r="L108" s="24" t="s">
        <v>3</v>
      </c>
      <c r="M108" s="23">
        <v>1</v>
      </c>
      <c r="N108" s="22" t="s">
        <v>8</v>
      </c>
      <c r="O108" s="25">
        <f>+O109+O111+O112</f>
        <v>0</v>
      </c>
      <c r="P108" s="12"/>
    </row>
    <row r="109" spans="5:16">
      <c r="E109" s="1">
        <v>90</v>
      </c>
      <c r="F109" s="1">
        <v>9</v>
      </c>
      <c r="G109" s="1">
        <v>5</v>
      </c>
      <c r="K109" s="24" t="s">
        <v>19</v>
      </c>
      <c r="L109" s="24" t="s">
        <v>3</v>
      </c>
      <c r="M109" s="23">
        <v>1</v>
      </c>
      <c r="N109" s="22" t="s">
        <v>8</v>
      </c>
      <c r="O109" s="25">
        <f>+O110</f>
        <v>0</v>
      </c>
      <c r="P109" s="12"/>
    </row>
    <row r="110" spans="5:16">
      <c r="E110" s="1">
        <v>91</v>
      </c>
      <c r="F110" s="1">
        <v>14</v>
      </c>
      <c r="G110" s="1">
        <v>6</v>
      </c>
      <c r="K110" s="24" t="s">
        <v>18</v>
      </c>
      <c r="L110" s="24" t="s">
        <v>3</v>
      </c>
      <c r="M110" s="23">
        <v>1</v>
      </c>
      <c r="N110" s="22" t="s">
        <v>8</v>
      </c>
      <c r="O110" s="21"/>
      <c r="P110" s="12"/>
    </row>
    <row r="111" spans="5:16">
      <c r="E111" s="1">
        <v>92</v>
      </c>
      <c r="F111" s="1">
        <v>23</v>
      </c>
      <c r="G111" s="1">
        <v>5</v>
      </c>
      <c r="K111" s="24" t="s">
        <v>17</v>
      </c>
      <c r="L111" s="24" t="s">
        <v>3</v>
      </c>
      <c r="M111" s="23">
        <v>1</v>
      </c>
      <c r="N111" s="22" t="s">
        <v>8</v>
      </c>
      <c r="O111" s="21"/>
      <c r="P111" s="12"/>
    </row>
    <row r="112" spans="5:16">
      <c r="E112" s="1">
        <v>93</v>
      </c>
      <c r="F112" s="1">
        <v>46</v>
      </c>
      <c r="G112" s="1">
        <v>5</v>
      </c>
      <c r="K112" s="24" t="s">
        <v>16</v>
      </c>
      <c r="L112" s="24" t="s">
        <v>3</v>
      </c>
      <c r="M112" s="23">
        <v>1</v>
      </c>
      <c r="N112" s="22" t="s">
        <v>8</v>
      </c>
      <c r="O112" s="21"/>
      <c r="P112" s="12"/>
    </row>
    <row r="113" spans="3:16">
      <c r="E113" s="1">
        <v>94</v>
      </c>
      <c r="F113" s="1">
        <v>158</v>
      </c>
      <c r="G113" s="1">
        <v>3</v>
      </c>
      <c r="K113" s="24" t="s">
        <v>15</v>
      </c>
      <c r="L113" s="24" t="s">
        <v>3</v>
      </c>
      <c r="M113" s="23">
        <v>1</v>
      </c>
      <c r="N113" s="22" t="s">
        <v>8</v>
      </c>
      <c r="O113" s="21"/>
      <c r="P113" s="12"/>
    </row>
    <row r="114" spans="3:16">
      <c r="E114" s="1">
        <v>95</v>
      </c>
      <c r="F114" s="1">
        <v>25</v>
      </c>
      <c r="G114" s="1">
        <v>2</v>
      </c>
      <c r="K114" s="24" t="s">
        <v>14</v>
      </c>
      <c r="L114" s="24" t="s">
        <v>3</v>
      </c>
      <c r="M114" s="23">
        <v>1</v>
      </c>
      <c r="N114" s="22" t="s">
        <v>8</v>
      </c>
      <c r="O114" s="21"/>
      <c r="P114" s="12"/>
    </row>
    <row r="115" spans="3:16">
      <c r="E115" s="1">
        <v>96</v>
      </c>
      <c r="F115" s="1">
        <v>26</v>
      </c>
      <c r="G115" s="1">
        <v>2</v>
      </c>
      <c r="K115" s="24" t="s">
        <v>13</v>
      </c>
      <c r="L115" s="24" t="s">
        <v>3</v>
      </c>
      <c r="M115" s="23">
        <v>1</v>
      </c>
      <c r="N115" s="22" t="s">
        <v>8</v>
      </c>
      <c r="O115" s="25">
        <f>+O116</f>
        <v>0</v>
      </c>
      <c r="P115" s="12"/>
    </row>
    <row r="116" spans="3:16">
      <c r="E116" s="1">
        <v>97</v>
      </c>
      <c r="G116" s="1">
        <v>9</v>
      </c>
      <c r="K116" s="24" t="s">
        <v>12</v>
      </c>
      <c r="L116" s="24" t="s">
        <v>3</v>
      </c>
      <c r="M116" s="23">
        <v>1</v>
      </c>
      <c r="N116" s="22" t="s">
        <v>8</v>
      </c>
      <c r="O116" s="25">
        <f>+O117</f>
        <v>0</v>
      </c>
      <c r="P116" s="12"/>
    </row>
    <row r="117" spans="3:16">
      <c r="E117" s="1">
        <v>98</v>
      </c>
      <c r="G117" s="1">
        <v>10</v>
      </c>
      <c r="K117" s="24" t="s">
        <v>11</v>
      </c>
      <c r="L117" s="24" t="s">
        <v>10</v>
      </c>
      <c r="M117" s="23">
        <v>1</v>
      </c>
      <c r="N117" s="22" t="s">
        <v>8</v>
      </c>
      <c r="O117" s="25">
        <f>+O118</f>
        <v>0</v>
      </c>
      <c r="P117" s="12"/>
    </row>
    <row r="118" spans="3:16">
      <c r="E118" s="1">
        <v>99</v>
      </c>
      <c r="G118" s="1">
        <v>11</v>
      </c>
      <c r="K118" s="24" t="s">
        <v>9</v>
      </c>
      <c r="L118" s="24" t="s">
        <v>3</v>
      </c>
      <c r="M118" s="23">
        <v>1</v>
      </c>
      <c r="N118" s="22" t="s">
        <v>8</v>
      </c>
      <c r="O118" s="25">
        <f>+O119</f>
        <v>0</v>
      </c>
      <c r="P118" s="12"/>
    </row>
    <row r="119" spans="3:16">
      <c r="E119" s="1">
        <v>100</v>
      </c>
      <c r="G119" s="1">
        <v>12</v>
      </c>
      <c r="K119" s="24" t="s">
        <v>7</v>
      </c>
      <c r="L119" s="24" t="s">
        <v>6</v>
      </c>
      <c r="M119" s="23">
        <v>470</v>
      </c>
      <c r="N119" s="22" t="s">
        <v>5</v>
      </c>
      <c r="O119" s="21"/>
      <c r="P119" s="12"/>
    </row>
    <row r="120" spans="3:16" ht="14.25" thickBot="1">
      <c r="E120" s="1">
        <v>1</v>
      </c>
      <c r="F120" s="1">
        <v>4</v>
      </c>
      <c r="G120" s="1">
        <v>1</v>
      </c>
      <c r="K120" s="20" t="s">
        <v>4</v>
      </c>
      <c r="L120" s="20" t="s">
        <v>3</v>
      </c>
      <c r="M120" s="19"/>
      <c r="N120" s="18" t="s">
        <v>3</v>
      </c>
      <c r="O120" s="17">
        <f>+O21+O114+O115</f>
        <v>0</v>
      </c>
      <c r="P120" s="12"/>
    </row>
    <row r="121" spans="3:16" ht="15" thickTop="1" thickBot="1">
      <c r="L121" s="16"/>
      <c r="M121" s="15"/>
      <c r="N121" s="14"/>
      <c r="O121" s="13"/>
      <c r="P121" s="12"/>
    </row>
    <row r="122" spans="3:16" ht="14.25" thickTop="1">
      <c r="C122" s="7"/>
      <c r="K122" s="11" t="s">
        <v>2</v>
      </c>
      <c r="O122" s="10">
        <f>+O120</f>
        <v>0</v>
      </c>
    </row>
    <row r="123" spans="3:16">
      <c r="C123" s="7"/>
      <c r="K123" s="9" t="s">
        <v>1</v>
      </c>
      <c r="O123" s="8">
        <f>ROUNDDOWN(工事価格*0.1,0)</f>
        <v>0</v>
      </c>
    </row>
    <row r="124" spans="3:16" ht="14.25" thickBot="1">
      <c r="C124" s="7"/>
      <c r="K124" s="6" t="s">
        <v>0</v>
      </c>
      <c r="O124" s="5">
        <f>工事価格+消費税</f>
        <v>0</v>
      </c>
    </row>
    <row r="125" spans="3:16" ht="14.25" thickTop="1"/>
  </sheetData>
  <sheetProtection algorithmName="SHA-512" hashValue="Rtdosj4B+2lIRA+hIXTLDDQCmlIi8Dbhw9QNyl6NBPJbjg974fQCUAqs3egRS1SDjnjMKgb87IcCJj+j36UhQw==" saltValue="40XWsgp0gCwx7PWAlWpN3xMZUFmHI68PMba4aqAwsSqxrAYaLy+KjAp+JQfp0cWW0AE6BlWPGe3o/idBpywjxg==" spinCount="100000" sheet="1" objects="1" scenarios="1"/>
  <mergeCells count="1">
    <mergeCell ref="M5:O5"/>
  </mergeCells>
  <phoneticPr fontId="2"/>
  <dataValidations count="2">
    <dataValidation imeMode="off" allowBlank="1" showInputMessage="1" showErrorMessage="1" errorTitle="工事費内訳書" error="金額を入力してください。" sqref="O20:O120"/>
    <dataValidation type="decimal" imeMode="off" allowBlank="1" showInputMessage="1" showErrorMessage="1" errorTitle="工事費内訳書" error="金額を入力してください。" sqref="O19 O121:O124">
      <formula1>-9999999999</formula1>
      <formula2>9999999999</formula2>
    </dataValidation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27</vt:i4>
      </vt:variant>
    </vt:vector>
  </HeadingPairs>
  <TitlesOfParts>
    <vt:vector size="30" baseType="lpstr">
      <vt:lpstr>合計</vt:lpstr>
      <vt:lpstr>内訳書(安武P6)</vt:lpstr>
      <vt:lpstr>内訳書(武島P3)</vt:lpstr>
      <vt:lpstr>合計!Print_Area</vt:lpstr>
      <vt:lpstr>'内訳書(安武P6)'!Print_Area</vt:lpstr>
      <vt:lpstr>'内訳書(武島P3)'!Print_Area</vt:lpstr>
      <vt:lpstr>'内訳書(安武P6)'!Print_Titles</vt:lpstr>
      <vt:lpstr>'内訳書(武島P3)'!Print_Titles</vt:lpstr>
      <vt:lpstr>'内訳書(安武P6)'!業者コード</vt:lpstr>
      <vt:lpstr>'内訳書(武島P3)'!業者コード</vt:lpstr>
      <vt:lpstr>'内訳書(安武P6)'!業者名</vt:lpstr>
      <vt:lpstr>'内訳書(武島P3)'!業者名</vt:lpstr>
      <vt:lpstr>'内訳書(安武P6)'!工事価格</vt:lpstr>
      <vt:lpstr>'内訳書(武島P3)'!工事価格</vt:lpstr>
      <vt:lpstr>'内訳書(安武P6)'!工事番号</vt:lpstr>
      <vt:lpstr>'内訳書(武島P3)'!工事番号</vt:lpstr>
      <vt:lpstr>'内訳書(安武P6)'!工事費計</vt:lpstr>
      <vt:lpstr>'内訳書(武島P3)'!工事費計</vt:lpstr>
      <vt:lpstr>'内訳書(安武P6)'!工事名</vt:lpstr>
      <vt:lpstr>'内訳書(武島P3)'!工事名</vt:lpstr>
      <vt:lpstr>'内訳書(安武P6)'!項目001</vt:lpstr>
      <vt:lpstr>'内訳書(武島P3)'!項目001</vt:lpstr>
      <vt:lpstr>'内訳書(安武P6)'!項目002</vt:lpstr>
      <vt:lpstr>'内訳書(武島P3)'!項目002</vt:lpstr>
      <vt:lpstr>'内訳書(安武P6)'!項目003</vt:lpstr>
      <vt:lpstr>'内訳書(武島P3)'!項目003</vt:lpstr>
      <vt:lpstr>'内訳書(安武P6)'!項目004</vt:lpstr>
      <vt:lpstr>'内訳書(武島P3)'!項目004</vt:lpstr>
      <vt:lpstr>'内訳書(安武P6)'!消費税</vt:lpstr>
      <vt:lpstr>'内訳書(武島P3)'!消費税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2025-06-02T07:57:40Z</dcterms:modified>
</cp:coreProperties>
</file>