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141自動車・水素産業振興課\2024年度（令和6年度）一時利用★★★★\E_自動車（企画）\E2_九州自動車・二輪車産業振興会議\E203_九州自動車・二輪車産業振興会議事業\01_自動車関連企業立地マップ・カーエレクトロニクス企業立地マップ\02_回答まとめ\★リスト更新作業\"/>
    </mc:Choice>
  </mc:AlternateContent>
  <bookViews>
    <workbookView xWindow="480" yWindow="90" windowWidth="18200" windowHeight="8450"/>
  </bookViews>
  <sheets>
    <sheet name="カーエレDB" sheetId="8" r:id="rId1"/>
  </sheets>
  <definedNames>
    <definedName name="_xlnm._FilterDatabase" localSheetId="0" hidden="1">カーエレDB!$A$5:$AF$322</definedName>
    <definedName name="_xlnm.Print_Area" localSheetId="0">カーエレDB!$A$1:$AF$322</definedName>
    <definedName name="_xlnm.Print_Titles" localSheetId="0">カーエレDB!$3:$5</definedName>
  </definedNames>
  <calcPr calcId="162913"/>
</workbook>
</file>

<file path=xl/calcChain.xml><?xml version="1.0" encoding="utf-8"?>
<calcChain xmlns="http://schemas.openxmlformats.org/spreadsheetml/2006/main">
  <c r="B322" i="8" l="1"/>
  <c r="B321" i="8"/>
  <c r="B320" i="8"/>
  <c r="B319" i="8"/>
  <c r="B318" i="8"/>
  <c r="B317" i="8"/>
  <c r="B316" i="8"/>
  <c r="B315" i="8"/>
  <c r="B314" i="8"/>
  <c r="B313" i="8"/>
  <c r="B312" i="8"/>
  <c r="B311" i="8"/>
  <c r="B310" i="8"/>
  <c r="B309" i="8"/>
  <c r="B308" i="8"/>
  <c r="B307" i="8"/>
  <c r="B306" i="8"/>
  <c r="B305" i="8"/>
  <c r="B304" i="8"/>
  <c r="B303" i="8"/>
  <c r="B302" i="8"/>
  <c r="B301" i="8"/>
  <c r="B300" i="8"/>
  <c r="B299" i="8"/>
  <c r="B298" i="8"/>
  <c r="B297" i="8"/>
  <c r="B296" i="8"/>
  <c r="B295" i="8"/>
  <c r="B294" i="8"/>
  <c r="B293" i="8"/>
  <c r="B292" i="8"/>
  <c r="B291" i="8"/>
  <c r="B290" i="8"/>
  <c r="B289" i="8"/>
  <c r="B288" i="8"/>
  <c r="B287" i="8"/>
  <c r="B286" i="8"/>
  <c r="B285" i="8"/>
  <c r="B267" i="8"/>
  <c r="B268" i="8"/>
  <c r="B269" i="8"/>
  <c r="B270" i="8"/>
  <c r="B271" i="8"/>
  <c r="B272" i="8"/>
  <c r="B273" i="8"/>
  <c r="B274" i="8"/>
  <c r="B275" i="8"/>
  <c r="B276" i="8"/>
  <c r="B277" i="8"/>
  <c r="B278" i="8"/>
  <c r="B279" i="8"/>
  <c r="B280" i="8"/>
  <c r="B281" i="8"/>
  <c r="B282" i="8"/>
  <c r="B283" i="8"/>
  <c r="B284" i="8"/>
  <c r="B266" i="8"/>
  <c r="B217" i="8"/>
  <c r="B218" i="8"/>
  <c r="B219" i="8"/>
  <c r="B220" i="8"/>
  <c r="B221" i="8"/>
  <c r="B222" i="8"/>
  <c r="B223" i="8"/>
  <c r="B224" i="8"/>
  <c r="B225" i="8"/>
  <c r="B226" i="8"/>
  <c r="B227" i="8"/>
  <c r="B228" i="8"/>
  <c r="B229" i="8"/>
  <c r="B230" i="8"/>
  <c r="B231" i="8"/>
  <c r="B232" i="8"/>
  <c r="B233" i="8"/>
  <c r="B234" i="8"/>
  <c r="B235" i="8"/>
  <c r="B236" i="8"/>
  <c r="B237" i="8"/>
  <c r="B238" i="8"/>
  <c r="B239" i="8"/>
  <c r="B240" i="8"/>
  <c r="B241" i="8"/>
  <c r="B242" i="8"/>
  <c r="B243" i="8"/>
  <c r="B244" i="8"/>
  <c r="B245" i="8"/>
  <c r="B246" i="8"/>
  <c r="B247" i="8"/>
  <c r="B248" i="8"/>
  <c r="B249" i="8"/>
  <c r="B250" i="8"/>
  <c r="B251" i="8"/>
  <c r="B252" i="8"/>
  <c r="B253" i="8"/>
  <c r="B254" i="8"/>
  <c r="B255" i="8"/>
  <c r="B256" i="8"/>
  <c r="B257" i="8"/>
  <c r="B258" i="8"/>
  <c r="B259" i="8"/>
  <c r="B260" i="8"/>
  <c r="B261" i="8"/>
  <c r="B262" i="8"/>
  <c r="B263" i="8"/>
  <c r="B264" i="8"/>
  <c r="B265" i="8"/>
  <c r="B216" i="8"/>
  <c r="B195" i="8"/>
  <c r="B196" i="8"/>
  <c r="B197" i="8"/>
  <c r="B198" i="8"/>
  <c r="B199" i="8"/>
  <c r="B200" i="8"/>
  <c r="B201" i="8"/>
  <c r="B202" i="8"/>
  <c r="B203" i="8"/>
  <c r="B204" i="8"/>
  <c r="B205" i="8"/>
  <c r="B206" i="8"/>
  <c r="B207" i="8"/>
  <c r="B208" i="8"/>
  <c r="B209" i="8"/>
  <c r="B210" i="8"/>
  <c r="B211" i="8"/>
  <c r="B212" i="8"/>
  <c r="B213" i="8"/>
  <c r="B214" i="8"/>
  <c r="B215" i="8"/>
  <c r="B194" i="8"/>
  <c r="B163" i="8"/>
  <c r="B164" i="8"/>
  <c r="B165" i="8"/>
  <c r="B166" i="8"/>
  <c r="B167" i="8"/>
  <c r="B168" i="8"/>
  <c r="B169" i="8"/>
  <c r="B170" i="8"/>
  <c r="B171" i="8"/>
  <c r="B172" i="8"/>
  <c r="B173" i="8"/>
  <c r="B174" i="8"/>
  <c r="B175" i="8"/>
  <c r="B176" i="8"/>
  <c r="B177" i="8"/>
  <c r="B178" i="8"/>
  <c r="B179" i="8"/>
  <c r="B180" i="8"/>
  <c r="B181" i="8"/>
  <c r="B182" i="8"/>
  <c r="B183" i="8"/>
  <c r="B184" i="8"/>
  <c r="B185" i="8"/>
  <c r="B186" i="8"/>
  <c r="B187" i="8"/>
  <c r="B188" i="8"/>
  <c r="B189" i="8"/>
  <c r="B190" i="8"/>
  <c r="B191" i="8"/>
  <c r="B192" i="8"/>
  <c r="B193" i="8"/>
  <c r="B162" i="8"/>
  <c r="B7" i="8"/>
  <c r="B8" i="8"/>
  <c r="B9" i="8"/>
  <c r="B10" i="8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46" i="8"/>
  <c r="B47" i="8"/>
  <c r="B48" i="8"/>
  <c r="B49" i="8"/>
  <c r="B50" i="8"/>
  <c r="B51" i="8"/>
  <c r="B52" i="8"/>
  <c r="B53" i="8"/>
  <c r="B54" i="8"/>
  <c r="B55" i="8"/>
  <c r="B56" i="8"/>
  <c r="B57" i="8"/>
  <c r="B58" i="8"/>
  <c r="B59" i="8"/>
  <c r="B60" i="8"/>
  <c r="B61" i="8"/>
  <c r="B62" i="8"/>
  <c r="B63" i="8"/>
  <c r="B64" i="8"/>
  <c r="B65" i="8"/>
  <c r="B66" i="8"/>
  <c r="B67" i="8"/>
  <c r="B68" i="8"/>
  <c r="B69" i="8"/>
  <c r="B70" i="8"/>
  <c r="B71" i="8"/>
  <c r="B72" i="8"/>
  <c r="B73" i="8"/>
  <c r="B74" i="8"/>
  <c r="B75" i="8"/>
  <c r="B76" i="8"/>
  <c r="B77" i="8"/>
  <c r="B78" i="8"/>
  <c r="B79" i="8"/>
  <c r="B80" i="8"/>
  <c r="B81" i="8"/>
  <c r="B82" i="8"/>
  <c r="B83" i="8"/>
  <c r="B84" i="8"/>
  <c r="B85" i="8"/>
  <c r="B86" i="8"/>
  <c r="B87" i="8"/>
  <c r="B88" i="8"/>
  <c r="B89" i="8"/>
  <c r="B90" i="8"/>
  <c r="B91" i="8"/>
  <c r="B92" i="8"/>
  <c r="B93" i="8"/>
  <c r="B94" i="8"/>
  <c r="B95" i="8"/>
  <c r="B96" i="8"/>
  <c r="B97" i="8"/>
  <c r="B98" i="8"/>
  <c r="B99" i="8"/>
  <c r="B100" i="8"/>
  <c r="B101" i="8"/>
  <c r="B102" i="8"/>
  <c r="B103" i="8"/>
  <c r="B104" i="8"/>
  <c r="B105" i="8"/>
  <c r="B106" i="8"/>
  <c r="B107" i="8"/>
  <c r="B108" i="8"/>
  <c r="B109" i="8"/>
  <c r="B110" i="8"/>
  <c r="B111" i="8"/>
  <c r="B112" i="8"/>
  <c r="B113" i="8"/>
  <c r="B114" i="8"/>
  <c r="B115" i="8"/>
  <c r="B116" i="8"/>
  <c r="B117" i="8"/>
  <c r="B118" i="8"/>
  <c r="B119" i="8"/>
  <c r="B120" i="8"/>
  <c r="B121" i="8"/>
  <c r="B122" i="8"/>
  <c r="B123" i="8"/>
  <c r="B124" i="8"/>
  <c r="B125" i="8"/>
  <c r="B126" i="8"/>
  <c r="B127" i="8"/>
  <c r="B128" i="8"/>
  <c r="B129" i="8"/>
  <c r="B130" i="8"/>
  <c r="B131" i="8"/>
  <c r="B132" i="8"/>
  <c r="B133" i="8"/>
  <c r="B134" i="8"/>
  <c r="B135" i="8"/>
  <c r="B136" i="8"/>
  <c r="B137" i="8"/>
  <c r="B138" i="8"/>
  <c r="B139" i="8"/>
  <c r="B140" i="8"/>
  <c r="B141" i="8"/>
  <c r="B142" i="8"/>
  <c r="B143" i="8"/>
  <c r="B144" i="8"/>
  <c r="B145" i="8"/>
  <c r="B146" i="8"/>
  <c r="B147" i="8"/>
  <c r="B148" i="8"/>
  <c r="B149" i="8"/>
  <c r="B150" i="8"/>
  <c r="B151" i="8"/>
  <c r="B152" i="8"/>
  <c r="B153" i="8"/>
  <c r="B154" i="8"/>
  <c r="B155" i="8"/>
  <c r="B156" i="8"/>
  <c r="B157" i="8"/>
  <c r="B158" i="8"/>
  <c r="B159" i="8"/>
  <c r="B160" i="8"/>
  <c r="B161" i="8"/>
  <c r="B6" i="8"/>
  <c r="A6" i="8"/>
  <c r="A7" i="8" l="1"/>
  <c r="A8" i="8"/>
  <c r="A9" i="8"/>
  <c r="A10" i="8"/>
  <c r="A11" i="8"/>
  <c r="A12" i="8"/>
  <c r="A13" i="8"/>
  <c r="A14" i="8"/>
  <c r="A15" i="8"/>
  <c r="A16" i="8"/>
  <c r="A17" i="8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A34" i="8"/>
  <c r="A35" i="8"/>
  <c r="A36" i="8"/>
  <c r="A37" i="8"/>
  <c r="A38" i="8"/>
  <c r="A39" i="8"/>
  <c r="A40" i="8"/>
  <c r="A41" i="8"/>
  <c r="A42" i="8"/>
  <c r="A43" i="8"/>
  <c r="A44" i="8"/>
  <c r="A45" i="8"/>
  <c r="A46" i="8"/>
  <c r="A47" i="8"/>
  <c r="A48" i="8"/>
  <c r="A49" i="8"/>
  <c r="A50" i="8"/>
  <c r="A51" i="8"/>
  <c r="A52" i="8"/>
  <c r="A53" i="8"/>
  <c r="A54" i="8"/>
  <c r="A55" i="8"/>
  <c r="A56" i="8"/>
  <c r="A57" i="8"/>
  <c r="A58" i="8"/>
  <c r="A59" i="8"/>
  <c r="A60" i="8"/>
  <c r="A61" i="8"/>
  <c r="A62" i="8"/>
  <c r="A63" i="8"/>
  <c r="A64" i="8"/>
  <c r="A65" i="8"/>
  <c r="A66" i="8"/>
  <c r="A67" i="8"/>
  <c r="A68" i="8"/>
  <c r="A69" i="8"/>
  <c r="A70" i="8"/>
  <c r="A71" i="8"/>
  <c r="A72" i="8"/>
  <c r="A73" i="8"/>
  <c r="A74" i="8"/>
  <c r="A75" i="8"/>
  <c r="A76" i="8"/>
  <c r="A77" i="8"/>
  <c r="A78" i="8"/>
  <c r="A79" i="8"/>
  <c r="A80" i="8"/>
  <c r="A81" i="8"/>
  <c r="A82" i="8"/>
  <c r="A83" i="8"/>
  <c r="A84" i="8"/>
  <c r="A85" i="8"/>
  <c r="A86" i="8"/>
  <c r="A87" i="8"/>
  <c r="A88" i="8"/>
  <c r="A89" i="8"/>
  <c r="A90" i="8"/>
  <c r="A91" i="8"/>
  <c r="A92" i="8"/>
  <c r="A93" i="8"/>
  <c r="A94" i="8"/>
  <c r="A95" i="8"/>
  <c r="A96" i="8"/>
  <c r="A97" i="8"/>
  <c r="A98" i="8"/>
  <c r="A99" i="8"/>
  <c r="A100" i="8"/>
  <c r="A101" i="8"/>
  <c r="A102" i="8"/>
  <c r="A103" i="8"/>
  <c r="A104" i="8"/>
  <c r="A105" i="8"/>
  <c r="A106" i="8"/>
  <c r="A107" i="8"/>
  <c r="A108" i="8"/>
  <c r="A109" i="8"/>
  <c r="A110" i="8"/>
  <c r="A111" i="8"/>
  <c r="A112" i="8"/>
  <c r="A113" i="8"/>
  <c r="A114" i="8"/>
  <c r="A115" i="8"/>
  <c r="A116" i="8"/>
  <c r="A117" i="8"/>
  <c r="A118" i="8"/>
  <c r="A119" i="8"/>
  <c r="A120" i="8"/>
  <c r="A121" i="8"/>
  <c r="A122" i="8"/>
  <c r="A123" i="8"/>
  <c r="A124" i="8"/>
  <c r="A125" i="8"/>
  <c r="A126" i="8"/>
  <c r="A127" i="8"/>
  <c r="A128" i="8"/>
  <c r="A129" i="8"/>
  <c r="A130" i="8"/>
  <c r="A131" i="8"/>
  <c r="A132" i="8"/>
  <c r="A133" i="8"/>
  <c r="A134" i="8"/>
  <c r="A135" i="8"/>
  <c r="A136" i="8"/>
  <c r="A137" i="8"/>
  <c r="A138" i="8"/>
  <c r="A139" i="8"/>
  <c r="A140" i="8"/>
  <c r="A141" i="8"/>
  <c r="A142" i="8"/>
  <c r="A143" i="8"/>
  <c r="A144" i="8"/>
  <c r="A145" i="8"/>
  <c r="A146" i="8"/>
  <c r="A147" i="8"/>
  <c r="A148" i="8"/>
  <c r="A149" i="8"/>
  <c r="A150" i="8"/>
  <c r="A151" i="8"/>
  <c r="A152" i="8"/>
  <c r="A153" i="8"/>
  <c r="A154" i="8"/>
  <c r="A155" i="8"/>
  <c r="A156" i="8"/>
  <c r="A157" i="8"/>
  <c r="A158" i="8"/>
  <c r="A159" i="8"/>
  <c r="A160" i="8"/>
  <c r="A161" i="8"/>
  <c r="A162" i="8"/>
  <c r="A163" i="8"/>
  <c r="A164" i="8"/>
  <c r="A165" i="8"/>
  <c r="A166" i="8"/>
  <c r="A167" i="8"/>
  <c r="A168" i="8"/>
  <c r="A169" i="8"/>
  <c r="A170" i="8"/>
  <c r="A171" i="8"/>
  <c r="A172" i="8"/>
  <c r="A173" i="8"/>
  <c r="A174" i="8"/>
  <c r="A175" i="8"/>
  <c r="A176" i="8"/>
  <c r="A177" i="8"/>
  <c r="A178" i="8"/>
  <c r="A179" i="8"/>
  <c r="A180" i="8"/>
  <c r="A181" i="8"/>
  <c r="A182" i="8"/>
  <c r="A183" i="8"/>
  <c r="A184" i="8"/>
  <c r="A185" i="8"/>
  <c r="A186" i="8"/>
  <c r="A187" i="8"/>
  <c r="A188" i="8"/>
  <c r="A189" i="8"/>
  <c r="A190" i="8"/>
  <c r="A191" i="8"/>
  <c r="A192" i="8"/>
  <c r="A193" i="8"/>
  <c r="A194" i="8"/>
  <c r="A195" i="8"/>
  <c r="A196" i="8"/>
  <c r="A197" i="8"/>
  <c r="A198" i="8"/>
  <c r="A199" i="8"/>
  <c r="A200" i="8"/>
  <c r="A201" i="8"/>
  <c r="A202" i="8"/>
  <c r="A203" i="8"/>
  <c r="A204" i="8"/>
  <c r="A205" i="8"/>
  <c r="A206" i="8"/>
  <c r="A207" i="8"/>
  <c r="A208" i="8"/>
  <c r="A209" i="8"/>
  <c r="A210" i="8"/>
  <c r="A211" i="8"/>
  <c r="A212" i="8"/>
  <c r="A213" i="8"/>
  <c r="A214" i="8"/>
  <c r="A215" i="8"/>
  <c r="A216" i="8"/>
  <c r="A217" i="8"/>
  <c r="A218" i="8"/>
  <c r="A219" i="8"/>
  <c r="A220" i="8"/>
  <c r="A221" i="8"/>
  <c r="A222" i="8"/>
  <c r="A223" i="8"/>
  <c r="A224" i="8"/>
  <c r="A225" i="8"/>
  <c r="A226" i="8"/>
  <c r="A227" i="8"/>
  <c r="A228" i="8"/>
  <c r="A229" i="8"/>
  <c r="A230" i="8"/>
  <c r="A231" i="8"/>
  <c r="A232" i="8"/>
  <c r="A233" i="8"/>
  <c r="A234" i="8"/>
  <c r="A235" i="8"/>
  <c r="A236" i="8"/>
  <c r="A237" i="8"/>
  <c r="A238" i="8"/>
  <c r="A239" i="8"/>
  <c r="A240" i="8"/>
  <c r="A241" i="8"/>
  <c r="A242" i="8"/>
  <c r="A243" i="8"/>
  <c r="A244" i="8"/>
  <c r="A245" i="8"/>
  <c r="A246" i="8"/>
  <c r="A247" i="8"/>
  <c r="A248" i="8"/>
  <c r="A249" i="8"/>
  <c r="A250" i="8"/>
  <c r="A251" i="8"/>
  <c r="A252" i="8"/>
  <c r="A253" i="8"/>
  <c r="A254" i="8"/>
  <c r="A255" i="8"/>
  <c r="A256" i="8"/>
  <c r="A257" i="8"/>
  <c r="A258" i="8"/>
  <c r="A259" i="8"/>
  <c r="A260" i="8"/>
  <c r="A261" i="8"/>
  <c r="A262" i="8"/>
  <c r="A263" i="8"/>
  <c r="A264" i="8"/>
  <c r="A265" i="8"/>
  <c r="A266" i="8"/>
  <c r="A267" i="8"/>
  <c r="A268" i="8"/>
  <c r="A269" i="8"/>
  <c r="A270" i="8"/>
  <c r="A271" i="8"/>
  <c r="A272" i="8"/>
  <c r="A273" i="8"/>
  <c r="A274" i="8"/>
  <c r="A275" i="8"/>
  <c r="A276" i="8"/>
  <c r="A277" i="8"/>
  <c r="A278" i="8"/>
  <c r="A279" i="8"/>
  <c r="A280" i="8"/>
  <c r="A281" i="8"/>
  <c r="A282" i="8"/>
  <c r="A283" i="8"/>
  <c r="A284" i="8"/>
  <c r="A285" i="8"/>
  <c r="A286" i="8"/>
  <c r="A287" i="8"/>
  <c r="A288" i="8"/>
  <c r="A289" i="8"/>
  <c r="A290" i="8"/>
  <c r="A291" i="8"/>
  <c r="A292" i="8"/>
  <c r="A293" i="8"/>
  <c r="A294" i="8"/>
  <c r="A295" i="8"/>
  <c r="A296" i="8"/>
  <c r="A297" i="8"/>
  <c r="A298" i="8"/>
  <c r="A299" i="8"/>
  <c r="A300" i="8"/>
  <c r="A301" i="8"/>
  <c r="A302" i="8"/>
  <c r="A303" i="8"/>
  <c r="A304" i="8"/>
  <c r="A305" i="8"/>
  <c r="A306" i="8"/>
  <c r="A307" i="8"/>
  <c r="A308" i="8"/>
  <c r="A309" i="8"/>
  <c r="A310" i="8"/>
  <c r="A311" i="8"/>
  <c r="A312" i="8"/>
  <c r="A313" i="8"/>
  <c r="A314" i="8"/>
  <c r="A315" i="8"/>
  <c r="A316" i="8"/>
  <c r="A317" i="8"/>
  <c r="A318" i="8"/>
  <c r="A319" i="8"/>
  <c r="A320" i="8"/>
  <c r="A321" i="8"/>
  <c r="A322" i="8"/>
  <c r="I265" i="8" l="1"/>
  <c r="I264" i="8"/>
  <c r="I263" i="8"/>
  <c r="I262" i="8"/>
  <c r="I261" i="8"/>
  <c r="I260" i="8"/>
  <c r="I259" i="8"/>
  <c r="I258" i="8"/>
  <c r="I257" i="8"/>
  <c r="I256" i="8"/>
  <c r="I255" i="8"/>
  <c r="I254" i="8"/>
  <c r="I253" i="8"/>
  <c r="I252" i="8"/>
  <c r="I250" i="8"/>
  <c r="I248" i="8"/>
  <c r="I246" i="8"/>
  <c r="I245" i="8"/>
  <c r="I244" i="8"/>
  <c r="I241" i="8"/>
  <c r="I240" i="8"/>
  <c r="I239" i="8"/>
  <c r="I238" i="8"/>
  <c r="I237" i="8"/>
  <c r="I236" i="8"/>
  <c r="I235" i="8"/>
  <c r="I234" i="8"/>
  <c r="I233" i="8"/>
  <c r="I232" i="8"/>
  <c r="I231" i="8"/>
  <c r="I230" i="8"/>
  <c r="I229" i="8"/>
  <c r="I228" i="8"/>
  <c r="I227" i="8"/>
  <c r="I226" i="8"/>
  <c r="I225" i="8"/>
  <c r="I224" i="8"/>
  <c r="I223" i="8"/>
  <c r="I222" i="8"/>
  <c r="I221" i="8"/>
  <c r="I220" i="8"/>
  <c r="I219" i="8"/>
  <c r="I218" i="8"/>
  <c r="I217" i="8"/>
  <c r="I216" i="8"/>
</calcChain>
</file>

<file path=xl/comments1.xml><?xml version="1.0" encoding="utf-8"?>
<comments xmlns="http://schemas.openxmlformats.org/spreadsheetml/2006/main">
  <authors>
    <author>福岡県</author>
    <author>Windows ユーザー</author>
    <author>金崎 亮</author>
  </authors>
  <commentList>
    <comment ref="V6" authorId="0" shapeId="0">
      <text>
        <r>
          <rPr>
            <b/>
            <sz val="9"/>
            <rFont val="ＭＳ Ｐゴシック"/>
            <family val="3"/>
          </rPr>
          <t>プリント基板、照明</t>
        </r>
      </text>
    </comment>
    <comment ref="V7" authorId="0" shapeId="0">
      <text>
        <r>
          <rPr>
            <b/>
            <sz val="9"/>
            <rFont val="ＭＳ Ｐゴシック"/>
            <family val="3"/>
          </rPr>
          <t>信頼性評価設備
品質管理用試験機</t>
        </r>
      </text>
    </comment>
    <comment ref="V27" authorId="0" shapeId="0">
      <text>
        <r>
          <rPr>
            <sz val="9"/>
            <color indexed="81"/>
            <rFont val="ＭＳ Ｐゴシック"/>
            <family val="3"/>
            <charset val="128"/>
          </rPr>
          <t>燃料電池の発電状態の診断技術</t>
        </r>
      </text>
    </comment>
    <comment ref="AA28" authorId="0" shapeId="0">
      <text>
        <r>
          <rPr>
            <sz val="9"/>
            <color indexed="81"/>
            <rFont val="ＭＳ Ｐゴシック"/>
            <family val="3"/>
            <charset val="128"/>
          </rPr>
          <t>公共交通運行管理</t>
        </r>
      </text>
    </comment>
    <comment ref="U29" authorId="0" shapeId="0">
      <text>
        <r>
          <rPr>
            <sz val="9"/>
            <color indexed="81"/>
            <rFont val="ＭＳ Ｐゴシック"/>
            <family val="3"/>
            <charset val="128"/>
          </rPr>
          <t>めっき</t>
        </r>
      </text>
    </comment>
    <comment ref="V30" authorId="0" shapeId="0">
      <text>
        <r>
          <rPr>
            <sz val="9"/>
            <color indexed="81"/>
            <rFont val="ＭＳ Ｐゴシック"/>
            <family val="3"/>
            <charset val="128"/>
          </rPr>
          <t>検査装置</t>
        </r>
      </text>
    </comment>
    <comment ref="AA31" authorId="0" shapeId="0">
      <text>
        <r>
          <rPr>
            <b/>
            <sz val="9"/>
            <rFont val="ＭＳ Ｐゴシック"/>
            <family val="3"/>
          </rPr>
          <t>カーナビ</t>
        </r>
      </text>
    </comment>
    <comment ref="U47" authorId="0" shapeId="0">
      <text>
        <r>
          <rPr>
            <sz val="9"/>
            <color indexed="81"/>
            <rFont val="ＭＳ Ｐゴシック"/>
            <family val="3"/>
            <charset val="128"/>
          </rPr>
          <t>回転体テレメータ、データーロガ</t>
        </r>
      </text>
    </comment>
    <comment ref="V55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開発支援事業
●主な開発対象製品
パワートレイン、ワイヤーハーネス、
ボデー、ブレーキ、給電部品等の自動車主要部品
【機械分野】機械設計、機構設計、実験評価、</t>
        </r>
        <r>
          <rPr>
            <b/>
            <sz val="9"/>
            <color indexed="81"/>
            <rFont val="MS P ゴシック"/>
            <family val="3"/>
          </rPr>
          <t xml:space="preserve">CAE
</t>
        </r>
        <r>
          <rPr>
            <b/>
            <sz val="9"/>
            <color indexed="81"/>
            <rFont val="ＭＳ Ｐゴシック"/>
            <family val="3"/>
            <charset val="128"/>
          </rPr>
          <t>【電気分野】経路設計、回路設計
【システム分野】制御設計、適合
【</t>
        </r>
        <r>
          <rPr>
            <b/>
            <sz val="9"/>
            <color indexed="81"/>
            <rFont val="MS P ゴシック"/>
            <family val="3"/>
          </rPr>
          <t>NV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分野】振動・騒音測定及び解析、ハンマリング評価
【受託分野】試作品の構想、設計、ものづくり、実験評価
</t>
        </r>
        <r>
          <rPr>
            <b/>
            <sz val="9"/>
            <color indexed="81"/>
            <rFont val="MS P ゴシック"/>
            <family val="3"/>
          </rPr>
          <t xml:space="preserve">3D </t>
        </r>
        <r>
          <rPr>
            <b/>
            <sz val="9"/>
            <color indexed="81"/>
            <rFont val="ＭＳ Ｐゴシック"/>
            <family val="3"/>
            <charset val="128"/>
          </rPr>
          <t>デジタル事業</t>
        </r>
        <r>
          <rPr>
            <b/>
            <sz val="9"/>
            <color indexed="81"/>
            <rFont val="MS P ゴシック"/>
            <family val="3"/>
          </rPr>
          <t xml:space="preserve"> 
</t>
        </r>
        <r>
          <rPr>
            <b/>
            <sz val="9"/>
            <color indexed="81"/>
            <rFont val="ＭＳ Ｐゴシック"/>
            <family val="3"/>
            <charset val="128"/>
          </rPr>
          <t>【</t>
        </r>
        <r>
          <rPr>
            <b/>
            <sz val="9"/>
            <color indexed="81"/>
            <rFont val="MS P ゴシック"/>
            <family val="3"/>
          </rPr>
          <t>3D</t>
        </r>
        <r>
          <rPr>
            <b/>
            <sz val="9"/>
            <color indexed="81"/>
            <rFont val="ＭＳ Ｐゴシック"/>
            <family val="3"/>
            <charset val="128"/>
          </rPr>
          <t>測定】</t>
        </r>
        <r>
          <rPr>
            <b/>
            <sz val="9"/>
            <color indexed="81"/>
            <rFont val="MS P ゴシック"/>
            <family val="3"/>
          </rPr>
          <t>3D</t>
        </r>
        <r>
          <rPr>
            <b/>
            <sz val="9"/>
            <color indexed="81"/>
            <rFont val="ＭＳ Ｐゴシック"/>
            <family val="3"/>
            <charset val="128"/>
          </rPr>
          <t>スキャン、</t>
        </r>
        <r>
          <rPr>
            <b/>
            <sz val="9"/>
            <color indexed="81"/>
            <rFont val="MS P ゴシック"/>
            <family val="3"/>
          </rPr>
          <t>3D</t>
        </r>
        <r>
          <rPr>
            <b/>
            <sz val="9"/>
            <color indexed="81"/>
            <rFont val="ＭＳ Ｐゴシック"/>
            <family val="3"/>
            <charset val="128"/>
          </rPr>
          <t>比較、寸法測定
【</t>
        </r>
        <r>
          <rPr>
            <b/>
            <sz val="9"/>
            <color indexed="81"/>
            <rFont val="MS P ゴシック"/>
            <family val="3"/>
          </rPr>
          <t>3D</t>
        </r>
        <r>
          <rPr>
            <b/>
            <sz val="9"/>
            <color indexed="81"/>
            <rFont val="ＭＳ Ｐゴシック"/>
            <family val="3"/>
            <charset val="128"/>
          </rPr>
          <t>活用】リバースエンジ、</t>
        </r>
        <r>
          <rPr>
            <b/>
            <sz val="9"/>
            <color indexed="81"/>
            <rFont val="MS P ゴシック"/>
            <family val="3"/>
          </rPr>
          <t>3D</t>
        </r>
        <r>
          <rPr>
            <b/>
            <sz val="9"/>
            <color indexed="81"/>
            <rFont val="ＭＳ Ｐゴシック"/>
            <family val="3"/>
            <charset val="128"/>
          </rPr>
          <t>設計、</t>
        </r>
        <r>
          <rPr>
            <b/>
            <sz val="9"/>
            <color indexed="81"/>
            <rFont val="MS P ゴシック"/>
            <family val="3"/>
          </rPr>
          <t xml:space="preserve"> PMI</t>
        </r>
        <r>
          <rPr>
            <b/>
            <sz val="9"/>
            <color indexed="81"/>
            <rFont val="ＭＳ Ｐゴシック"/>
            <family val="3"/>
            <charset val="128"/>
          </rPr>
          <t>、</t>
        </r>
        <r>
          <rPr>
            <b/>
            <sz val="9"/>
            <color indexed="81"/>
            <rFont val="MS P ゴシック"/>
            <family val="3"/>
          </rPr>
          <t>3D</t>
        </r>
        <r>
          <rPr>
            <b/>
            <sz val="9"/>
            <color indexed="81"/>
            <rFont val="ＭＳ Ｐゴシック"/>
            <family val="3"/>
            <charset val="128"/>
          </rPr>
          <t>プリンタ
【</t>
        </r>
        <r>
          <rPr>
            <b/>
            <sz val="9"/>
            <color indexed="81"/>
            <rFont val="MS P ゴシック"/>
            <family val="3"/>
          </rPr>
          <t>CAD</t>
        </r>
        <r>
          <rPr>
            <b/>
            <sz val="9"/>
            <color indexed="81"/>
            <rFont val="ＭＳ Ｐゴシック"/>
            <family val="3"/>
            <charset val="128"/>
          </rPr>
          <t>カスタマイズ】</t>
        </r>
        <r>
          <rPr>
            <b/>
            <sz val="9"/>
            <color indexed="81"/>
            <rFont val="MS P ゴシック"/>
            <family val="3"/>
          </rPr>
          <t>C</t>
        </r>
        <r>
          <rPr>
            <b/>
            <sz val="9"/>
            <color indexed="81"/>
            <rFont val="ＭＳ Ｐゴシック"/>
            <family val="3"/>
            <charset val="128"/>
          </rPr>
          <t>＋＋、</t>
        </r>
        <r>
          <rPr>
            <b/>
            <sz val="9"/>
            <color indexed="81"/>
            <rFont val="MS P ゴシック"/>
            <family val="3"/>
          </rPr>
          <t>C</t>
        </r>
        <r>
          <rPr>
            <b/>
            <sz val="9"/>
            <color indexed="81"/>
            <rFont val="ＭＳ Ｐゴシック"/>
            <family val="3"/>
            <charset val="128"/>
          </rPr>
          <t>＃、</t>
        </r>
        <r>
          <rPr>
            <b/>
            <sz val="9"/>
            <color indexed="81"/>
            <rFont val="MS P ゴシック"/>
            <family val="3"/>
          </rPr>
          <t>CAA</t>
        </r>
        <r>
          <rPr>
            <b/>
            <sz val="9"/>
            <color indexed="81"/>
            <rFont val="ＭＳ Ｐゴシック"/>
            <family val="3"/>
            <charset val="128"/>
          </rPr>
          <t>、</t>
        </r>
        <r>
          <rPr>
            <b/>
            <sz val="9"/>
            <color indexed="81"/>
            <rFont val="MS P ゴシック"/>
            <family val="3"/>
          </rPr>
          <t>VBA</t>
        </r>
        <r>
          <rPr>
            <b/>
            <sz val="9"/>
            <color indexed="81"/>
            <rFont val="ＭＳ Ｐゴシック"/>
            <family val="3"/>
            <charset val="128"/>
          </rPr>
          <t>他
【</t>
        </r>
        <r>
          <rPr>
            <b/>
            <sz val="9"/>
            <color indexed="81"/>
            <rFont val="MS P ゴシック"/>
            <family val="3"/>
          </rPr>
          <t>3D</t>
        </r>
        <r>
          <rPr>
            <b/>
            <sz val="9"/>
            <color indexed="81"/>
            <rFont val="ＭＳ Ｐゴシック"/>
            <family val="3"/>
            <charset val="128"/>
          </rPr>
          <t>スキャナ販売】</t>
        </r>
        <r>
          <rPr>
            <b/>
            <sz val="9"/>
            <color indexed="81"/>
            <rFont val="MS P ゴシック"/>
            <family val="3"/>
          </rPr>
          <t>ZEISS</t>
        </r>
        <r>
          <rPr>
            <b/>
            <sz val="9"/>
            <color indexed="81"/>
            <rFont val="ＭＳ Ｐゴシック"/>
            <family val="3"/>
            <charset val="128"/>
          </rPr>
          <t>社製</t>
        </r>
        <r>
          <rPr>
            <b/>
            <sz val="9"/>
            <color indexed="81"/>
            <rFont val="MS P ゴシック"/>
            <family val="3"/>
          </rPr>
          <t>3D</t>
        </r>
        <r>
          <rPr>
            <b/>
            <sz val="9"/>
            <color indexed="81"/>
            <rFont val="ＭＳ Ｐゴシック"/>
            <family val="3"/>
            <charset val="128"/>
          </rPr>
          <t>スキャナ
【ソフトウェア販売・販売サポート】</t>
        </r>
        <r>
          <rPr>
            <b/>
            <sz val="9"/>
            <color indexed="81"/>
            <rFont val="MS P ゴシック"/>
            <family val="3"/>
          </rPr>
          <t>SOLIDWORKS</t>
        </r>
        <r>
          <rPr>
            <b/>
            <sz val="9"/>
            <color indexed="81"/>
            <rFont val="ＭＳ Ｐゴシック"/>
            <family val="3"/>
            <charset val="128"/>
          </rPr>
          <t>（</t>
        </r>
        <r>
          <rPr>
            <b/>
            <sz val="9"/>
            <color indexed="81"/>
            <rFont val="MS P ゴシック"/>
            <family val="3"/>
          </rPr>
          <t>CAD</t>
        </r>
        <r>
          <rPr>
            <b/>
            <sz val="9"/>
            <color indexed="81"/>
            <rFont val="ＭＳ Ｐゴシック"/>
            <family val="3"/>
            <charset val="128"/>
          </rPr>
          <t>、</t>
        </r>
        <r>
          <rPr>
            <b/>
            <sz val="9"/>
            <color indexed="81"/>
            <rFont val="MS P ゴシック"/>
            <family val="3"/>
          </rPr>
          <t>PDM</t>
        </r>
        <r>
          <rPr>
            <b/>
            <sz val="9"/>
            <color indexed="81"/>
            <rFont val="ＭＳ Ｐゴシック"/>
            <family val="3"/>
            <charset val="128"/>
          </rPr>
          <t>）</t>
        </r>
      </text>
    </comment>
    <comment ref="AA63" authorId="0" shapeId="0">
      <text>
        <r>
          <rPr>
            <sz val="9"/>
            <color indexed="81"/>
            <rFont val="ＭＳ Ｐゴシック"/>
            <family val="3"/>
            <charset val="128"/>
          </rPr>
          <t>弊社のＦＡ事業では、約20年、多種多様なモノづくりを行っている企業のニーズを踏まえた、自動化装置の提案～基本構想・詳細設計・据付・アフターフォローを実施しています。</t>
        </r>
      </text>
    </comment>
    <comment ref="AA67" authorId="0" shapeId="0">
      <text>
        <r>
          <rPr>
            <sz val="9"/>
            <color indexed="81"/>
            <rFont val="ＭＳ Ｐゴシック"/>
            <family val="3"/>
            <charset val="128"/>
          </rPr>
          <t>コネクテッド分野、ADAS/自動運転分野、IVI分野</t>
        </r>
      </text>
    </comment>
    <comment ref="AA70" authorId="0" shapeId="0">
      <text>
        <r>
          <rPr>
            <sz val="9"/>
            <color indexed="81"/>
            <rFont val="ＭＳ Ｐゴシック"/>
            <family val="3"/>
            <charset val="128"/>
          </rPr>
          <t>車載向け故障診断機開発</t>
        </r>
      </text>
    </comment>
    <comment ref="V74" authorId="0" shapeId="0">
      <text>
        <r>
          <rPr>
            <sz val="9"/>
            <color indexed="81"/>
            <rFont val="ＭＳ Ｐゴシック"/>
            <family val="3"/>
            <charset val="128"/>
          </rPr>
          <t>システムソリューション・ソフトウェア開発・受託・販売</t>
        </r>
      </text>
    </comment>
    <comment ref="AA75" authorId="0" shapeId="0">
      <text>
        <r>
          <rPr>
            <b/>
            <sz val="9"/>
            <rFont val="ＭＳ Ｐゴシック"/>
            <family val="3"/>
          </rPr>
          <t>情報系</t>
        </r>
      </text>
    </comment>
    <comment ref="V77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動態管理システム（ソフト・ハード）／定温トレーラー冷凍機遠隔監視制御／モビリティシェアリング</t>
        </r>
      </text>
    </comment>
    <comment ref="AA77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運輸物流分野／モビリティシェアリング分野</t>
        </r>
      </text>
    </comment>
    <comment ref="V83" authorId="0" shapeId="0">
      <text>
        <r>
          <rPr>
            <sz val="9"/>
            <color indexed="81"/>
            <rFont val="ＭＳ Ｐゴシック"/>
            <family val="3"/>
            <charset val="128"/>
          </rPr>
          <t>無線計測ロガー、電子回路・ソフトウェア設計開発</t>
        </r>
      </text>
    </comment>
    <comment ref="AA83" authorId="0" shapeId="0">
      <text>
        <r>
          <rPr>
            <sz val="9"/>
            <color indexed="81"/>
            <rFont val="ＭＳ Ｐゴシック"/>
            <family val="3"/>
            <charset val="128"/>
          </rPr>
          <t>開発、実験</t>
        </r>
      </text>
    </comment>
    <comment ref="AA85" authorId="1" shapeId="0">
      <text>
        <r>
          <rPr>
            <b/>
            <sz val="9"/>
            <color indexed="81"/>
            <rFont val="MS P ゴシック"/>
            <family val="3"/>
          </rPr>
          <t>AI</t>
        </r>
        <r>
          <rPr>
            <b/>
            <sz val="9"/>
            <color indexed="81"/>
            <rFont val="ＭＳ Ｐゴシック"/>
            <family val="3"/>
            <charset val="128"/>
          </rPr>
          <t>負荷解析システム「</t>
        </r>
        <r>
          <rPr>
            <b/>
            <sz val="9"/>
            <color indexed="81"/>
            <rFont val="MS P ゴシック"/>
            <family val="3"/>
          </rPr>
          <t>VP-Ergono</t>
        </r>
        <r>
          <rPr>
            <b/>
            <sz val="9"/>
            <color indexed="81"/>
            <rFont val="ＭＳ Ｐゴシック"/>
            <family val="3"/>
            <charset val="128"/>
          </rPr>
          <t>」</t>
        </r>
      </text>
    </comment>
    <comment ref="V87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半導体の論理設計分野</t>
        </r>
      </text>
    </comment>
    <comment ref="U97" authorId="0" shapeId="0">
      <text>
        <r>
          <rPr>
            <b/>
            <sz val="9"/>
            <rFont val="ＭＳ Ｐゴシック"/>
            <family val="3"/>
          </rPr>
          <t>ワイヤーハーネス</t>
        </r>
      </text>
    </comment>
    <comment ref="V97" authorId="0" shapeId="0">
      <text>
        <r>
          <rPr>
            <b/>
            <sz val="9"/>
            <rFont val="ＭＳ Ｐゴシック"/>
            <family val="3"/>
          </rPr>
          <t>ワイヤーハーネス</t>
        </r>
      </text>
    </comment>
    <comment ref="V100" authorId="0" shapeId="0">
      <text>
        <r>
          <rPr>
            <sz val="9"/>
            <color indexed="81"/>
            <rFont val="ＭＳ Ｐゴシック"/>
            <family val="3"/>
            <charset val="128"/>
          </rPr>
          <t>水素ガス分析計</t>
        </r>
      </text>
    </comment>
    <comment ref="AA100" authorId="0" shapeId="0">
      <text>
        <r>
          <rPr>
            <sz val="9"/>
            <color indexed="81"/>
            <rFont val="ＭＳ Ｐゴシック"/>
            <family val="3"/>
            <charset val="128"/>
          </rPr>
          <t>水素ガス品質管理</t>
        </r>
      </text>
    </comment>
    <comment ref="V104" authorId="0" shapeId="0">
      <text>
        <r>
          <rPr>
            <sz val="9"/>
            <color indexed="81"/>
            <rFont val="ＭＳ Ｐゴシック"/>
            <family val="3"/>
            <charset val="128"/>
          </rPr>
          <t>溶接</t>
        </r>
      </text>
    </comment>
    <comment ref="V105" authorId="0" shapeId="0">
      <text>
        <r>
          <rPr>
            <b/>
            <sz val="9"/>
            <rFont val="ＭＳ Ｐゴシック"/>
            <family val="3"/>
          </rPr>
          <t>生産設備、装置、金型の機械加工、研削加工</t>
        </r>
      </text>
    </comment>
    <comment ref="U108" authorId="0" shapeId="0">
      <text>
        <r>
          <rPr>
            <b/>
            <sz val="9"/>
            <rFont val="ＭＳ Ｐゴシック"/>
            <family val="3"/>
          </rPr>
          <t>プラスチック成形</t>
        </r>
      </text>
    </comment>
    <comment ref="V109" authorId="0" shapeId="0">
      <text>
        <r>
          <rPr>
            <b/>
            <sz val="9"/>
            <rFont val="ＭＳ Ｐゴシック"/>
            <family val="3"/>
          </rPr>
          <t>金型関係</t>
        </r>
      </text>
    </comment>
    <comment ref="U110" authorId="0" shapeId="0">
      <text>
        <r>
          <rPr>
            <sz val="9"/>
            <color indexed="81"/>
            <rFont val="ＭＳ Ｐゴシック"/>
            <family val="3"/>
            <charset val="128"/>
          </rPr>
          <t>半導体封止モールド用キャビティの研削加工、コア部用精密パーツ部品加工　他</t>
        </r>
      </text>
    </comment>
    <comment ref="V115" authorId="0" shapeId="0">
      <text>
        <r>
          <rPr>
            <sz val="9"/>
            <color indexed="81"/>
            <rFont val="ＭＳ Ｐゴシック"/>
            <family val="3"/>
            <charset val="128"/>
          </rPr>
          <t>射出成型</t>
        </r>
      </text>
    </comment>
    <comment ref="AA115" authorId="0" shapeId="0">
      <text>
        <r>
          <rPr>
            <sz val="9"/>
            <color indexed="81"/>
            <rFont val="ＭＳ Ｐゴシック"/>
            <family val="3"/>
            <charset val="128"/>
          </rPr>
          <t>HVAC、ラジエータ関連</t>
        </r>
      </text>
    </comment>
    <comment ref="V116" authorId="0" shapeId="0">
      <text>
        <r>
          <rPr>
            <sz val="9"/>
            <color indexed="81"/>
            <rFont val="ＭＳ Ｐゴシック"/>
            <family val="3"/>
            <charset val="128"/>
          </rPr>
          <t>半導体封止材</t>
        </r>
      </text>
    </comment>
    <comment ref="AA117" authorId="0" shapeId="0">
      <text>
        <r>
          <rPr>
            <b/>
            <sz val="9"/>
            <rFont val="ＭＳ Ｐゴシック"/>
            <family val="3"/>
          </rPr>
          <t>ロック機構</t>
        </r>
      </text>
    </comment>
    <comment ref="AA118" authorId="0" shapeId="0">
      <text>
        <r>
          <rPr>
            <b/>
            <sz val="9"/>
            <rFont val="ＭＳ Ｐゴシック"/>
            <family val="3"/>
          </rPr>
          <t>ロック機構</t>
        </r>
      </text>
    </comment>
    <comment ref="U120" authorId="0" shapeId="0">
      <text>
        <r>
          <rPr>
            <sz val="9"/>
            <color indexed="81"/>
            <rFont val="ＭＳ Ｐゴシック"/>
            <family val="3"/>
            <charset val="128"/>
          </rPr>
          <t>自動車部品、金型設計・製作</t>
        </r>
      </text>
    </comment>
    <comment ref="U122" authorId="0" shapeId="0">
      <text>
        <r>
          <rPr>
            <b/>
            <sz val="9"/>
            <rFont val="ＭＳ Ｐゴシック"/>
            <family val="3"/>
          </rPr>
          <t>精密樹脂部品</t>
        </r>
      </text>
    </comment>
    <comment ref="V122" authorId="0" shapeId="0">
      <text>
        <r>
          <rPr>
            <b/>
            <sz val="9"/>
            <rFont val="ＭＳ Ｐゴシック"/>
            <family val="3"/>
          </rPr>
          <t>精密樹脂部品</t>
        </r>
      </text>
    </comment>
    <comment ref="U124" authorId="0" shapeId="0">
      <text>
        <r>
          <rPr>
            <b/>
            <sz val="9"/>
            <rFont val="ＭＳ Ｐゴシック"/>
            <family val="3"/>
          </rPr>
          <t>精密樹脂部品</t>
        </r>
      </text>
    </comment>
    <comment ref="V124" authorId="0" shapeId="0">
      <text>
        <r>
          <rPr>
            <b/>
            <sz val="9"/>
            <rFont val="ＭＳ Ｐゴシック"/>
            <family val="3"/>
          </rPr>
          <t>精密樹脂部品</t>
        </r>
      </text>
    </comment>
    <comment ref="AA125" authorId="0" shapeId="0">
      <text>
        <r>
          <rPr>
            <b/>
            <sz val="9"/>
            <rFont val="ＭＳ Ｐゴシック"/>
            <family val="3"/>
          </rPr>
          <t>AGV</t>
        </r>
      </text>
    </comment>
    <comment ref="AA126" authorId="0" shapeId="0">
      <text>
        <r>
          <rPr>
            <b/>
            <sz val="9"/>
            <rFont val="ＭＳ Ｐゴシック"/>
            <family val="3"/>
          </rPr>
          <t>AGV</t>
        </r>
      </text>
    </comment>
    <comment ref="V127" authorId="0" shapeId="0">
      <text>
        <r>
          <rPr>
            <sz val="9"/>
            <color indexed="81"/>
            <rFont val="ＭＳ Ｐゴシック"/>
            <family val="3"/>
            <charset val="128"/>
          </rPr>
          <t>裁断・放送</t>
        </r>
      </text>
    </comment>
    <comment ref="AA127" authorId="0" shapeId="0">
      <text>
        <r>
          <rPr>
            <sz val="9"/>
            <color indexed="81"/>
            <rFont val="ＭＳ Ｐゴシック"/>
            <family val="3"/>
            <charset val="128"/>
          </rPr>
          <t>内装部品</t>
        </r>
      </text>
    </comment>
    <comment ref="U129" authorId="0" shapeId="0">
      <text>
        <r>
          <rPr>
            <sz val="9"/>
            <color indexed="81"/>
            <rFont val="ＭＳ Ｐゴシック"/>
            <family val="3"/>
            <charset val="128"/>
          </rPr>
          <t>コネクタメーカーとして、車載及び電子分野での部品をご提案しております。</t>
        </r>
      </text>
    </comment>
    <comment ref="U130" authorId="0" shapeId="0">
      <text>
        <r>
          <rPr>
            <sz val="9"/>
            <color indexed="81"/>
            <rFont val="ＭＳ Ｐゴシック"/>
            <family val="3"/>
            <charset val="128"/>
          </rPr>
          <t>コネクタメーカーとして、車載及び電子分野での部品をご提案しております。</t>
        </r>
      </text>
    </comment>
    <comment ref="V131" authorId="0" shapeId="0">
      <text>
        <r>
          <rPr>
            <b/>
            <sz val="9"/>
            <rFont val="ＭＳ Ｐゴシック"/>
            <family val="3"/>
          </rPr>
          <t>内装品（プラスチック製品）</t>
        </r>
      </text>
    </comment>
    <comment ref="AA131" authorId="0" shapeId="0">
      <text>
        <r>
          <rPr>
            <b/>
            <sz val="9"/>
            <rFont val="ＭＳ Ｐゴシック"/>
            <family val="3"/>
          </rPr>
          <t>内装</t>
        </r>
      </text>
    </comment>
    <comment ref="U132" authorId="0" shapeId="0">
      <text>
        <r>
          <rPr>
            <sz val="9"/>
            <color indexed="81"/>
            <rFont val="ＭＳ Ｐゴシック"/>
            <family val="3"/>
            <charset val="128"/>
          </rPr>
          <t>コネクタメーカーとして、車載及び電子分野での部品をご提案しております。</t>
        </r>
      </text>
    </comment>
    <comment ref="V141" authorId="0" shapeId="0">
      <text>
        <r>
          <rPr>
            <sz val="9"/>
            <color indexed="81"/>
            <rFont val="ＭＳ Ｐゴシック"/>
            <family val="3"/>
            <charset val="128"/>
          </rPr>
          <t>電気モータ、歯車・減速機、アルミダイカスト製品</t>
        </r>
      </text>
    </comment>
    <comment ref="U152" authorId="0" shapeId="0">
      <text>
        <r>
          <rPr>
            <b/>
            <sz val="9"/>
            <rFont val="ＭＳ Ｐゴシック"/>
            <family val="3"/>
          </rPr>
          <t>音声認識用マイクロフォン</t>
        </r>
      </text>
    </comment>
    <comment ref="V152" authorId="0" shapeId="0">
      <text>
        <r>
          <rPr>
            <b/>
            <sz val="9"/>
            <rFont val="ＭＳ Ｐゴシック"/>
            <family val="3"/>
          </rPr>
          <t>音声認識用マイクロフォン</t>
        </r>
      </text>
    </comment>
    <comment ref="AA152" authorId="0" shapeId="0">
      <text>
        <r>
          <rPr>
            <b/>
            <sz val="9"/>
            <rFont val="ＭＳ Ｐゴシック"/>
            <family val="3"/>
          </rPr>
          <t>カーナビ、移動体通信の音声入力マイクロフォン</t>
        </r>
      </text>
    </comment>
    <comment ref="U153" authorId="0" shapeId="0">
      <text>
        <r>
          <rPr>
            <sz val="9"/>
            <color indexed="81"/>
            <rFont val="ＭＳ Ｐゴシック"/>
            <family val="3"/>
            <charset val="128"/>
          </rPr>
          <t>センサー用金型、ブレーカー用金型</t>
        </r>
      </text>
    </comment>
    <comment ref="AA153" authorId="0" shapeId="0">
      <text>
        <r>
          <rPr>
            <sz val="9"/>
            <color indexed="81"/>
            <rFont val="ＭＳ Ｐゴシック"/>
            <family val="3"/>
            <charset val="128"/>
          </rPr>
          <t>各種スイッチ類</t>
        </r>
      </text>
    </comment>
    <comment ref="V155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機械製缶
</t>
        </r>
      </text>
    </comment>
    <comment ref="AA155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ボディ鋼板、部品等その他搬送容器
</t>
        </r>
      </text>
    </comment>
    <comment ref="U156" authorId="0" shapeId="0">
      <text>
        <r>
          <rPr>
            <sz val="9"/>
            <color indexed="81"/>
            <rFont val="ＭＳ Ｐゴシック"/>
            <family val="3"/>
            <charset val="128"/>
          </rPr>
          <t>コネクタメーカーとして、車載及び電子分野での部品をご提案しております。</t>
        </r>
      </text>
    </comment>
    <comment ref="U157" authorId="0" shapeId="0">
      <text>
        <r>
          <rPr>
            <b/>
            <sz val="9"/>
            <rFont val="ＭＳ Ｐゴシック"/>
            <family val="3"/>
          </rPr>
          <t>音声認識用マイクロフォン</t>
        </r>
      </text>
    </comment>
    <comment ref="Y157" authorId="0" shapeId="0">
      <text>
        <r>
          <rPr>
            <b/>
            <sz val="9"/>
            <rFont val="ＭＳ Ｐゴシック"/>
            <family val="3"/>
          </rPr>
          <t>音声認識用マイクロフォン</t>
        </r>
      </text>
    </comment>
    <comment ref="V158" authorId="0" shapeId="0">
      <text>
        <r>
          <rPr>
            <sz val="9"/>
            <color indexed="81"/>
            <rFont val="ＭＳ Ｐゴシック"/>
            <family val="3"/>
            <charset val="128"/>
          </rPr>
          <t>AI応用によるスマートファクトリー化，AIのスパースモデリングによる要因同定</t>
        </r>
      </text>
    </comment>
    <comment ref="AA158" authorId="0" shapeId="0">
      <text>
        <r>
          <rPr>
            <sz val="9"/>
            <color indexed="81"/>
            <rFont val="ＭＳ Ｐゴシック"/>
            <family val="3"/>
            <charset val="128"/>
          </rPr>
          <t>生産設備</t>
        </r>
      </text>
    </comment>
    <comment ref="V159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油圧装置のメンテナンス</t>
        </r>
      </text>
    </comment>
    <comment ref="V181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製造工場のソフトウェアソリューション（生産管理に関わるソフトウェアシステム）
</t>
        </r>
      </text>
    </comment>
    <comment ref="V184" authorId="2" shapeId="0">
      <text>
        <r>
          <rPr>
            <b/>
            <sz val="9"/>
            <rFont val="MS P ゴシック"/>
            <family val="3"/>
          </rPr>
          <t>ワイヤーハーネス、リードワイヤー等</t>
        </r>
      </text>
    </comment>
    <comment ref="V222" authorId="0" shapeId="0">
      <text>
        <r>
          <rPr>
            <b/>
            <sz val="9"/>
            <rFont val="ＭＳ Ｐゴシック"/>
            <family val="3"/>
          </rPr>
          <t>電子基板実装アセンブリ、各種電気電子機器ユニット組立</t>
        </r>
        <r>
          <rPr>
            <sz val="9"/>
            <rFont val="ＭＳ Ｐゴシック"/>
            <family val="3"/>
          </rPr>
          <t xml:space="preserve">
</t>
        </r>
      </text>
    </comment>
    <comment ref="V223" authorId="0" shapeId="0">
      <text>
        <r>
          <rPr>
            <b/>
            <sz val="9"/>
            <rFont val="ＭＳ Ｐゴシック"/>
            <family val="3"/>
          </rPr>
          <t>ワイヤーハーネス</t>
        </r>
        <r>
          <rPr>
            <sz val="9"/>
            <rFont val="ＭＳ Ｐゴシック"/>
            <family val="3"/>
          </rPr>
          <t xml:space="preserve">
</t>
        </r>
      </text>
    </comment>
    <comment ref="AA231" authorId="0" shapeId="0">
      <text>
        <r>
          <rPr>
            <b/>
            <sz val="9"/>
            <rFont val="ＭＳ Ｐゴシック"/>
            <family val="3"/>
          </rPr>
          <t>電気・電子回路</t>
        </r>
        <r>
          <rPr>
            <sz val="9"/>
            <rFont val="ＭＳ Ｐゴシック"/>
            <family val="3"/>
          </rPr>
          <t xml:space="preserve">
</t>
        </r>
      </text>
    </comment>
    <comment ref="V233" authorId="0" shapeId="0">
      <text>
        <r>
          <rPr>
            <b/>
            <sz val="9"/>
            <rFont val="ＭＳ Ｐゴシック"/>
            <family val="3"/>
          </rPr>
          <t>モーター関連・冷間鍛造金型部品等</t>
        </r>
        <r>
          <rPr>
            <sz val="9"/>
            <rFont val="ＭＳ Ｐゴシック"/>
            <family val="3"/>
          </rPr>
          <t xml:space="preserve">
</t>
        </r>
      </text>
    </comment>
    <comment ref="AA233" authorId="0" shapeId="0">
      <text>
        <r>
          <rPr>
            <b/>
            <sz val="9"/>
            <rFont val="ＭＳ Ｐゴシック"/>
            <family val="3"/>
          </rPr>
          <t>モーター関連・冷間金鍛造型部品等</t>
        </r>
        <r>
          <rPr>
            <sz val="9"/>
            <rFont val="ＭＳ Ｐゴシック"/>
            <family val="3"/>
          </rPr>
          <t xml:space="preserve">
</t>
        </r>
      </text>
    </comment>
    <comment ref="V234" authorId="0" shapeId="0">
      <text>
        <r>
          <rPr>
            <b/>
            <sz val="9"/>
            <rFont val="ＭＳ Ｐゴシック"/>
            <family val="3"/>
          </rPr>
          <t>モーター関連・冷間鍛造金型部品等</t>
        </r>
        <r>
          <rPr>
            <sz val="9"/>
            <rFont val="ＭＳ Ｐゴシック"/>
            <family val="3"/>
          </rPr>
          <t xml:space="preserve">
</t>
        </r>
      </text>
    </comment>
    <comment ref="AA234" authorId="0" shapeId="0">
      <text>
        <r>
          <rPr>
            <b/>
            <sz val="9"/>
            <rFont val="ＭＳ Ｐゴシック"/>
            <family val="3"/>
          </rPr>
          <t>モーター関連・冷間金鍛造型部品等</t>
        </r>
        <r>
          <rPr>
            <sz val="9"/>
            <rFont val="ＭＳ Ｐゴシック"/>
            <family val="3"/>
          </rPr>
          <t xml:space="preserve">
</t>
        </r>
      </text>
    </comment>
    <comment ref="AA237" authorId="0" shapeId="0">
      <text>
        <r>
          <rPr>
            <b/>
            <sz val="9"/>
            <rFont val="ＭＳ Ｐゴシック"/>
            <family val="3"/>
          </rPr>
          <t>生産設備・装置</t>
        </r>
        <r>
          <rPr>
            <sz val="9"/>
            <rFont val="ＭＳ Ｐゴシック"/>
            <family val="3"/>
          </rPr>
          <t xml:space="preserve">
</t>
        </r>
      </text>
    </comment>
    <comment ref="V238" authorId="0" shapeId="0">
      <text>
        <r>
          <rPr>
            <b/>
            <sz val="9"/>
            <rFont val="ＭＳ Ｐゴシック"/>
            <family val="3"/>
          </rPr>
          <t>半導体信頼性試験・環境試験</t>
        </r>
      </text>
    </comment>
  </commentList>
</comments>
</file>

<file path=xl/sharedStrings.xml><?xml version="1.0" encoding="utf-8"?>
<sst xmlns="http://schemas.openxmlformats.org/spreadsheetml/2006/main" count="4471" uniqueCount="2366">
  <si>
    <t>企業名（工場名）</t>
    <rPh sb="0" eb="3">
      <t>キギョウメイ</t>
    </rPh>
    <rPh sb="4" eb="7">
      <t>コウジョウメイ</t>
    </rPh>
    <phoneticPr fontId="2"/>
  </si>
  <si>
    <t>郵便番号</t>
    <rPh sb="0" eb="4">
      <t>ユウビンバンゴウ</t>
    </rPh>
    <phoneticPr fontId="2"/>
  </si>
  <si>
    <t>県名</t>
    <rPh sb="0" eb="1">
      <t>ケン</t>
    </rPh>
    <rPh sb="1" eb="2">
      <t>メイ</t>
    </rPh>
    <phoneticPr fontId="2"/>
  </si>
  <si>
    <t>市区町村名</t>
    <rPh sb="0" eb="4">
      <t>シクチョウソン</t>
    </rPh>
    <rPh sb="4" eb="5">
      <t>メイ</t>
    </rPh>
    <phoneticPr fontId="2"/>
  </si>
  <si>
    <t>丁目・大字・番地</t>
    <rPh sb="0" eb="2">
      <t>チョウメ</t>
    </rPh>
    <rPh sb="3" eb="5">
      <t>オオアザ</t>
    </rPh>
    <rPh sb="6" eb="8">
      <t>バンチ</t>
    </rPh>
    <phoneticPr fontId="2"/>
  </si>
  <si>
    <t>電話番号</t>
    <rPh sb="0" eb="2">
      <t>デンワ</t>
    </rPh>
    <rPh sb="2" eb="4">
      <t>バンゴウ</t>
    </rPh>
    <phoneticPr fontId="2"/>
  </si>
  <si>
    <t>主要製造品目等</t>
    <rPh sb="0" eb="2">
      <t>シュヨウ</t>
    </rPh>
    <rPh sb="2" eb="4">
      <t>セイゾウ</t>
    </rPh>
    <rPh sb="4" eb="7">
      <t>ヒンモクトウ</t>
    </rPh>
    <phoneticPr fontId="2"/>
  </si>
  <si>
    <t>主な納入先</t>
    <rPh sb="0" eb="1">
      <t>オモ</t>
    </rPh>
    <rPh sb="2" eb="5">
      <t>ノウニュウサキ</t>
    </rPh>
    <phoneticPr fontId="2"/>
  </si>
  <si>
    <t>従業員規模</t>
    <rPh sb="0" eb="3">
      <t>ジュウギョウイン</t>
    </rPh>
    <rPh sb="3" eb="5">
      <t>キボ</t>
    </rPh>
    <phoneticPr fontId="2"/>
  </si>
  <si>
    <t>九州域外の本社・親会社情報</t>
    <rPh sb="0" eb="2">
      <t>キュウシュウ</t>
    </rPh>
    <rPh sb="2" eb="4">
      <t>イキガイ</t>
    </rPh>
    <rPh sb="5" eb="7">
      <t>ホンシャ</t>
    </rPh>
    <rPh sb="8" eb="11">
      <t>オヤガイシャ</t>
    </rPh>
    <rPh sb="11" eb="13">
      <t>ジョウホウ</t>
    </rPh>
    <phoneticPr fontId="2"/>
  </si>
  <si>
    <t>所在県</t>
    <rPh sb="0" eb="3">
      <t>ショザイケン</t>
    </rPh>
    <phoneticPr fontId="2"/>
  </si>
  <si>
    <t>社名</t>
    <rPh sb="0" eb="2">
      <t>シャメイ</t>
    </rPh>
    <phoneticPr fontId="2"/>
  </si>
  <si>
    <t>企業
番号</t>
    <rPh sb="0" eb="2">
      <t>キギョウ</t>
    </rPh>
    <rPh sb="3" eb="5">
      <t>バンゴウ</t>
    </rPh>
    <phoneticPr fontId="2"/>
  </si>
  <si>
    <t>製品分野</t>
    <rPh sb="0" eb="2">
      <t>セイヒン</t>
    </rPh>
    <rPh sb="2" eb="4">
      <t>ブンヤ</t>
    </rPh>
    <phoneticPr fontId="2"/>
  </si>
  <si>
    <t>使用分野</t>
    <rPh sb="0" eb="2">
      <t>シヨウ</t>
    </rPh>
    <rPh sb="2" eb="4">
      <t>ブンヤ</t>
    </rPh>
    <phoneticPr fontId="2"/>
  </si>
  <si>
    <t>ＥＣＵ</t>
    <phoneticPr fontId="2"/>
  </si>
  <si>
    <t>半導体素子</t>
    <rPh sb="0" eb="3">
      <t>ハンドウタイ</t>
    </rPh>
    <rPh sb="3" eb="5">
      <t>ソシ</t>
    </rPh>
    <phoneticPr fontId="2"/>
  </si>
  <si>
    <t>ソフトウェア</t>
    <phoneticPr fontId="2"/>
  </si>
  <si>
    <t>センサー</t>
    <phoneticPr fontId="2"/>
  </si>
  <si>
    <t>アクチュエータ</t>
    <phoneticPr fontId="2"/>
  </si>
  <si>
    <t>バッテリー関連</t>
    <rPh sb="5" eb="7">
      <t>カンレン</t>
    </rPh>
    <phoneticPr fontId="2"/>
  </si>
  <si>
    <t>生産設備・装置</t>
    <rPh sb="0" eb="2">
      <t>セイサン</t>
    </rPh>
    <rPh sb="2" eb="4">
      <t>セツビ</t>
    </rPh>
    <rPh sb="5" eb="7">
      <t>ソウチ</t>
    </rPh>
    <phoneticPr fontId="2"/>
  </si>
  <si>
    <t>その他</t>
    <rPh sb="2" eb="3">
      <t>タ</t>
    </rPh>
    <phoneticPr fontId="2"/>
  </si>
  <si>
    <t>1000人
以上</t>
    <rPh sb="4" eb="5">
      <t>ニン</t>
    </rPh>
    <rPh sb="6" eb="8">
      <t>イジョウ</t>
    </rPh>
    <phoneticPr fontId="2"/>
  </si>
  <si>
    <t>100～
999人</t>
    <rPh sb="8" eb="9">
      <t>ニン</t>
    </rPh>
    <phoneticPr fontId="2"/>
  </si>
  <si>
    <t>１～
99人</t>
    <rPh sb="5" eb="6">
      <t>ニン</t>
    </rPh>
    <phoneticPr fontId="2"/>
  </si>
  <si>
    <t>取引有</t>
    <rPh sb="0" eb="2">
      <t>トリヒキ</t>
    </rPh>
    <rPh sb="2" eb="3">
      <t>アリ</t>
    </rPh>
    <phoneticPr fontId="2"/>
  </si>
  <si>
    <t>東京都</t>
    <rPh sb="0" eb="3">
      <t>トウキョウト</t>
    </rPh>
    <phoneticPr fontId="2"/>
  </si>
  <si>
    <t>鹿児島県</t>
    <rPh sb="0" eb="4">
      <t>カゴシマケン</t>
    </rPh>
    <phoneticPr fontId="2"/>
  </si>
  <si>
    <t>神奈川県</t>
    <rPh sb="0" eb="4">
      <t>カナガワケン</t>
    </rPh>
    <phoneticPr fontId="2"/>
  </si>
  <si>
    <t>神奈川県</t>
    <rPh sb="0" eb="3">
      <t>カナガワ</t>
    </rPh>
    <rPh sb="3" eb="4">
      <t>ケン</t>
    </rPh>
    <phoneticPr fontId="2"/>
  </si>
  <si>
    <t>東京都</t>
    <rPh sb="0" eb="2">
      <t>トウキョウ</t>
    </rPh>
    <rPh sb="2" eb="3">
      <t>ト</t>
    </rPh>
    <phoneticPr fontId="2"/>
  </si>
  <si>
    <t>宮崎県</t>
    <rPh sb="0" eb="3">
      <t>ミヤザキケン</t>
    </rPh>
    <phoneticPr fontId="2"/>
  </si>
  <si>
    <t>●</t>
    <phoneticPr fontId="2"/>
  </si>
  <si>
    <t>大阪府</t>
    <rPh sb="0" eb="3">
      <t>オオサカフ</t>
    </rPh>
    <phoneticPr fontId="2"/>
  </si>
  <si>
    <t>882-0024</t>
  </si>
  <si>
    <t>静岡県</t>
    <rPh sb="0" eb="3">
      <t>シズオカケン</t>
    </rPh>
    <phoneticPr fontId="2"/>
  </si>
  <si>
    <t>熊本県</t>
    <rPh sb="0" eb="3">
      <t>クマモトケン</t>
    </rPh>
    <phoneticPr fontId="2"/>
  </si>
  <si>
    <t>京都府</t>
    <rPh sb="0" eb="3">
      <t>キョウトフ</t>
    </rPh>
    <phoneticPr fontId="2"/>
  </si>
  <si>
    <t>850-0032</t>
  </si>
  <si>
    <t>長崎県</t>
    <rPh sb="0" eb="3">
      <t>ナガサキケン</t>
    </rPh>
    <phoneticPr fontId="2"/>
  </si>
  <si>
    <t>095-811-1135</t>
  </si>
  <si>
    <t>●</t>
  </si>
  <si>
    <t>850-0063</t>
  </si>
  <si>
    <t>095-861-1638</t>
  </si>
  <si>
    <t>859-6134</t>
  </si>
  <si>
    <t>0956-66-8321</t>
  </si>
  <si>
    <t>854-0065</t>
  </si>
  <si>
    <t>津久葉町6-41</t>
  </si>
  <si>
    <t>0957-26-3592</t>
  </si>
  <si>
    <t>854-0063</t>
  </si>
  <si>
    <t>0957-47-8180</t>
  </si>
  <si>
    <t>856-0006</t>
  </si>
  <si>
    <t>福重町340</t>
  </si>
  <si>
    <t>0957-55-1313</t>
  </si>
  <si>
    <t>856-0022</t>
  </si>
  <si>
    <t>雄ヶ原町147-31</t>
  </si>
  <si>
    <t>0957-46-9050</t>
  </si>
  <si>
    <t>愛知県</t>
    <rPh sb="0" eb="3">
      <t>アイチケン</t>
    </rPh>
    <phoneticPr fontId="2"/>
  </si>
  <si>
    <t>0957-47-5530</t>
  </si>
  <si>
    <t>859-4501</t>
  </si>
  <si>
    <t>0956-72-2156</t>
  </si>
  <si>
    <t>857-2302</t>
  </si>
  <si>
    <t>0959-22-0755</t>
  </si>
  <si>
    <t>851-2123</t>
  </si>
  <si>
    <t>095-887-3115</t>
  </si>
  <si>
    <t>859-3806</t>
  </si>
  <si>
    <t>0957-47-1166</t>
  </si>
  <si>
    <t>福岡県</t>
    <rPh sb="0" eb="3">
      <t>フクオカケン</t>
    </rPh>
    <phoneticPr fontId="2"/>
  </si>
  <si>
    <t>879-0308</t>
  </si>
  <si>
    <t>0978-33-5470</t>
  </si>
  <si>
    <t>879-5513</t>
  </si>
  <si>
    <t>803-0845</t>
    <phoneticPr fontId="2"/>
  </si>
  <si>
    <t>北九州市小倉北区</t>
    <rPh sb="0" eb="4">
      <t>キタキュウシュウシ</t>
    </rPh>
    <rPh sb="4" eb="8">
      <t>コクラキタク</t>
    </rPh>
    <phoneticPr fontId="2"/>
  </si>
  <si>
    <t>上到津2丁目7-30</t>
    <rPh sb="0" eb="1">
      <t>カミ</t>
    </rPh>
    <rPh sb="1" eb="3">
      <t>イトウヅ</t>
    </rPh>
    <rPh sb="4" eb="6">
      <t>チョウメ</t>
    </rPh>
    <phoneticPr fontId="2"/>
  </si>
  <si>
    <t>093-581-4471</t>
    <phoneticPr fontId="2"/>
  </si>
  <si>
    <t>陣山2-7-36</t>
    <rPh sb="0" eb="2">
      <t>ジンヤマ</t>
    </rPh>
    <phoneticPr fontId="2"/>
  </si>
  <si>
    <t>093-661-1777</t>
    <phoneticPr fontId="2"/>
  </si>
  <si>
    <t>805-0071</t>
    <phoneticPr fontId="2"/>
  </si>
  <si>
    <t>東田1－5－1</t>
    <rPh sb="0" eb="2">
      <t>ヒガシダ</t>
    </rPh>
    <phoneticPr fontId="2"/>
  </si>
  <si>
    <t>093-681-0200</t>
    <phoneticPr fontId="2"/>
  </si>
  <si>
    <t>806-0004</t>
    <phoneticPr fontId="2"/>
  </si>
  <si>
    <t>黒崎城石2番1号</t>
    <rPh sb="0" eb="2">
      <t>クロサキ</t>
    </rPh>
    <rPh sb="2" eb="4">
      <t>シロイシ</t>
    </rPh>
    <rPh sb="5" eb="6">
      <t>バン</t>
    </rPh>
    <rPh sb="7" eb="8">
      <t>ゴウ</t>
    </rPh>
    <phoneticPr fontId="2"/>
  </si>
  <si>
    <t>093-645-8801</t>
    <phoneticPr fontId="2"/>
  </si>
  <si>
    <t>802-0062</t>
  </si>
  <si>
    <t>北九州市小倉北区</t>
    <phoneticPr fontId="2"/>
  </si>
  <si>
    <t xml:space="preserve">片野新町2-6-15    </t>
    <phoneticPr fontId="2"/>
  </si>
  <si>
    <t>093-941-1731</t>
    <phoneticPr fontId="2"/>
  </si>
  <si>
    <t>810-0001</t>
    <phoneticPr fontId="2"/>
  </si>
  <si>
    <t>天神2-13-7</t>
    <rPh sb="0" eb="2">
      <t>テンジン</t>
    </rPh>
    <phoneticPr fontId="2"/>
  </si>
  <si>
    <t>092-712-9811</t>
    <phoneticPr fontId="2"/>
  </si>
  <si>
    <t>819-0192</t>
    <phoneticPr fontId="2"/>
  </si>
  <si>
    <t>今宿東1-1-1</t>
    <rPh sb="0" eb="2">
      <t>イマジュク</t>
    </rPh>
    <rPh sb="2" eb="3">
      <t>ヒガシ</t>
    </rPh>
    <phoneticPr fontId="2"/>
  </si>
  <si>
    <t>812-0013</t>
  </si>
  <si>
    <t>博多駅東3－11－10　IB博多201</t>
    <rPh sb="0" eb="3">
      <t>ハカタエキ</t>
    </rPh>
    <rPh sb="3" eb="4">
      <t>ヒガシ</t>
    </rPh>
    <rPh sb="14" eb="16">
      <t>ハカタ</t>
    </rPh>
    <phoneticPr fontId="2"/>
  </si>
  <si>
    <t>092-403-8870</t>
    <phoneticPr fontId="2"/>
  </si>
  <si>
    <t>812-0011</t>
    <phoneticPr fontId="2"/>
  </si>
  <si>
    <t>092-432-3901</t>
    <phoneticPr fontId="2"/>
  </si>
  <si>
    <t>092-452-7605</t>
    <phoneticPr fontId="2"/>
  </si>
  <si>
    <t>812-0893</t>
    <phoneticPr fontId="2"/>
  </si>
  <si>
    <t>814-0001</t>
    <phoneticPr fontId="2"/>
  </si>
  <si>
    <t>百道浜2-１-22　福岡SRPセンタービル</t>
    <rPh sb="0" eb="1">
      <t>モモ</t>
    </rPh>
    <rPh sb="1" eb="2">
      <t>ミチ</t>
    </rPh>
    <rPh sb="2" eb="3">
      <t>ハマ</t>
    </rPh>
    <rPh sb="10" eb="12">
      <t>フクオカ</t>
    </rPh>
    <phoneticPr fontId="2"/>
  </si>
  <si>
    <t>092-984-0016</t>
    <phoneticPr fontId="2"/>
  </si>
  <si>
    <t>百道浜2-4-27　ＡＩビル７Ｆ</t>
    <rPh sb="0" eb="3">
      <t>モモチハマ</t>
    </rPh>
    <phoneticPr fontId="2"/>
  </si>
  <si>
    <t>092-985-7833</t>
    <phoneticPr fontId="2"/>
  </si>
  <si>
    <t>836-0054</t>
    <phoneticPr fontId="2"/>
  </si>
  <si>
    <t>天領町1丁目251-3</t>
    <rPh sb="0" eb="3">
      <t>テンリョウマチ</t>
    </rPh>
    <rPh sb="4" eb="6">
      <t>チョウメ</t>
    </rPh>
    <phoneticPr fontId="2"/>
  </si>
  <si>
    <t>0944-51-3546</t>
    <phoneticPr fontId="2"/>
  </si>
  <si>
    <t>839-1202</t>
    <phoneticPr fontId="2"/>
  </si>
  <si>
    <t>田主丸町鷹取726-3</t>
    <phoneticPr fontId="2"/>
  </si>
  <si>
    <t>0943-74-7500</t>
    <phoneticPr fontId="2"/>
  </si>
  <si>
    <t>長野県</t>
    <rPh sb="0" eb="3">
      <t>ナガノケン</t>
    </rPh>
    <phoneticPr fontId="2"/>
  </si>
  <si>
    <t>大字山部１２８８番地</t>
    <phoneticPr fontId="2"/>
  </si>
  <si>
    <t>0949-22-3551</t>
    <phoneticPr fontId="2"/>
  </si>
  <si>
    <t>822-0011</t>
    <phoneticPr fontId="2"/>
  </si>
  <si>
    <t>大字中泉757-1</t>
    <rPh sb="0" eb="2">
      <t>オオアザ</t>
    </rPh>
    <rPh sb="2" eb="4">
      <t>ナカイズミ</t>
    </rPh>
    <phoneticPr fontId="2"/>
  </si>
  <si>
    <t>0949-22-5147</t>
    <phoneticPr fontId="2"/>
  </si>
  <si>
    <t>822-0001</t>
    <phoneticPr fontId="2"/>
  </si>
  <si>
    <t>感田811-1</t>
    <rPh sb="0" eb="2">
      <t>ガンダ</t>
    </rPh>
    <phoneticPr fontId="2"/>
  </si>
  <si>
    <t>822-0031</t>
    <phoneticPr fontId="2"/>
  </si>
  <si>
    <t>大字植木307-1</t>
    <rPh sb="0" eb="2">
      <t>オオアザ</t>
    </rPh>
    <rPh sb="2" eb="4">
      <t>ウエキ</t>
    </rPh>
    <phoneticPr fontId="2"/>
  </si>
  <si>
    <t>0949-28-0953</t>
    <phoneticPr fontId="2"/>
  </si>
  <si>
    <t>822-0007</t>
    <phoneticPr fontId="2"/>
  </si>
  <si>
    <t>0949-29-4480</t>
    <phoneticPr fontId="2"/>
  </si>
  <si>
    <t>大字植木1245-18</t>
    <rPh sb="0" eb="2">
      <t>オオアザ</t>
    </rPh>
    <rPh sb="2" eb="4">
      <t>ウエキ</t>
    </rPh>
    <phoneticPr fontId="2"/>
  </si>
  <si>
    <t>0949-25-7870</t>
    <phoneticPr fontId="2"/>
  </si>
  <si>
    <t>有安958－9</t>
    <rPh sb="0" eb="2">
      <t>アリヤス</t>
    </rPh>
    <phoneticPr fontId="2"/>
  </si>
  <si>
    <t>0948-82-3222</t>
    <phoneticPr fontId="2"/>
  </si>
  <si>
    <t>大字長木402</t>
    <rPh sb="0" eb="2">
      <t>オオアザ</t>
    </rPh>
    <rPh sb="2" eb="4">
      <t>オサギ</t>
    </rPh>
    <phoneticPr fontId="2"/>
  </si>
  <si>
    <t>0930-23-5520</t>
    <phoneticPr fontId="2"/>
  </si>
  <si>
    <t>824-8511</t>
    <phoneticPr fontId="2"/>
  </si>
  <si>
    <t>0930-24-8630</t>
    <phoneticPr fontId="2"/>
  </si>
  <si>
    <t>816-0872</t>
    <phoneticPr fontId="2"/>
  </si>
  <si>
    <t>桜ケ丘7-79</t>
    <rPh sb="0" eb="3">
      <t>サクラガオカ</t>
    </rPh>
    <phoneticPr fontId="2"/>
  </si>
  <si>
    <t>092-591-3611</t>
    <phoneticPr fontId="2"/>
  </si>
  <si>
    <t>816-0912</t>
    <phoneticPr fontId="2"/>
  </si>
  <si>
    <t>807-1312</t>
    <phoneticPr fontId="2"/>
  </si>
  <si>
    <t>0949-42-2311</t>
    <phoneticPr fontId="2"/>
  </si>
  <si>
    <t>関連部品</t>
    <rPh sb="0" eb="2">
      <t>カンレン</t>
    </rPh>
    <rPh sb="2" eb="4">
      <t>ブヒン</t>
    </rPh>
    <phoneticPr fontId="2"/>
  </si>
  <si>
    <t>通し
番号</t>
    <rPh sb="0" eb="1">
      <t>トオ</t>
    </rPh>
    <rPh sb="3" eb="5">
      <t>バンゴウ</t>
    </rPh>
    <phoneticPr fontId="2"/>
  </si>
  <si>
    <t>812-0013</t>
    <phoneticPr fontId="2"/>
  </si>
  <si>
    <t>814-0001</t>
    <phoneticPr fontId="2"/>
  </si>
  <si>
    <t>822-0034</t>
    <phoneticPr fontId="2"/>
  </si>
  <si>
    <t>820-0111</t>
    <phoneticPr fontId="2"/>
  </si>
  <si>
    <t>824-0058</t>
    <phoneticPr fontId="2"/>
  </si>
  <si>
    <t>現在の
取引状況</t>
    <rPh sb="0" eb="2">
      <t>ゲンザイ</t>
    </rPh>
    <rPh sb="4" eb="6">
      <t>トリヒキ</t>
    </rPh>
    <rPh sb="6" eb="8">
      <t>ジョウキョウ</t>
    </rPh>
    <phoneticPr fontId="2"/>
  </si>
  <si>
    <t>842-0032</t>
  </si>
  <si>
    <t>0952-52-3181</t>
  </si>
  <si>
    <t>841-0201</t>
  </si>
  <si>
    <t>小倉399</t>
  </si>
  <si>
    <t>0942-92-2811</t>
  </si>
  <si>
    <t>849-0124</t>
  </si>
  <si>
    <t>大字堤1938</t>
  </si>
  <si>
    <t>0952-55-8510</t>
  </si>
  <si>
    <t>博多駅東2-6-28　ユナイト博多ビル8F</t>
    <phoneticPr fontId="2"/>
  </si>
  <si>
    <t>美野島３－２０－４２　エムロードⅡ５０５</t>
    <rPh sb="0" eb="1">
      <t>ウツク</t>
    </rPh>
    <rPh sb="1" eb="2">
      <t>ノ</t>
    </rPh>
    <rPh sb="2" eb="3">
      <t>シマ</t>
    </rPh>
    <phoneticPr fontId="2"/>
  </si>
  <si>
    <t>092-482-8255</t>
    <phoneticPr fontId="2"/>
  </si>
  <si>
    <t>092-932-4177</t>
    <phoneticPr fontId="2"/>
  </si>
  <si>
    <t>807-8588</t>
    <phoneticPr fontId="2"/>
  </si>
  <si>
    <t>093-614-1111</t>
    <phoneticPr fontId="2"/>
  </si>
  <si>
    <t>0949-24-1824</t>
    <phoneticPr fontId="2"/>
  </si>
  <si>
    <t>大字植木1245-19</t>
    <rPh sb="0" eb="2">
      <t>オオアザ</t>
    </rPh>
    <rPh sb="2" eb="4">
      <t>ウエキ</t>
    </rPh>
    <phoneticPr fontId="2"/>
  </si>
  <si>
    <t>室岡２２５－１</t>
    <rPh sb="0" eb="2">
      <t>ムロオカ</t>
    </rPh>
    <phoneticPr fontId="2"/>
  </si>
  <si>
    <t>0943-30-3434</t>
    <phoneticPr fontId="2"/>
  </si>
  <si>
    <t>834-0066</t>
    <phoneticPr fontId="2"/>
  </si>
  <si>
    <t>092-410-5500</t>
    <phoneticPr fontId="2"/>
  </si>
  <si>
    <t>811-2207</t>
    <phoneticPr fontId="2"/>
  </si>
  <si>
    <t>0947-49-0030</t>
    <phoneticPr fontId="2"/>
  </si>
  <si>
    <t>092-405-7603</t>
    <phoneticPr fontId="2"/>
  </si>
  <si>
    <t>811-1314</t>
    <phoneticPr fontId="2"/>
  </si>
  <si>
    <t>836-0061</t>
    <phoneticPr fontId="2"/>
  </si>
  <si>
    <t>新港町６－１７</t>
    <rPh sb="0" eb="1">
      <t>シン</t>
    </rPh>
    <rPh sb="1" eb="2">
      <t>ミナト</t>
    </rPh>
    <rPh sb="2" eb="3">
      <t>マチ</t>
    </rPh>
    <phoneticPr fontId="2"/>
  </si>
  <si>
    <t>0944-55-3515</t>
    <phoneticPr fontId="2"/>
  </si>
  <si>
    <t>093-291-1778</t>
    <phoneticPr fontId="2"/>
  </si>
  <si>
    <t>811-4321</t>
    <phoneticPr fontId="2"/>
  </si>
  <si>
    <t>812-0017</t>
    <phoneticPr fontId="2"/>
  </si>
  <si>
    <t>志摩津和崎３３１－１</t>
    <rPh sb="0" eb="2">
      <t>シマ</t>
    </rPh>
    <rPh sb="2" eb="5">
      <t>ツワザキ</t>
    </rPh>
    <phoneticPr fontId="2"/>
  </si>
  <si>
    <t>092-327-2253</t>
    <phoneticPr fontId="2"/>
  </si>
  <si>
    <t>819-1311</t>
    <phoneticPr fontId="2"/>
  </si>
  <si>
    <t>0952-53-1215</t>
  </si>
  <si>
    <t>東京都</t>
  </si>
  <si>
    <t>843-0151</t>
  </si>
  <si>
    <t>立野950</t>
  </si>
  <si>
    <t>堤2100-34</t>
  </si>
  <si>
    <t>849-0903</t>
  </si>
  <si>
    <t>久保泉町大字下和泉1958-14</t>
  </si>
  <si>
    <t>0952-37-8805</t>
  </si>
  <si>
    <t>若木町川古9747-12</t>
  </si>
  <si>
    <t>0954-26-2070</t>
  </si>
  <si>
    <t>849-4153</t>
  </si>
  <si>
    <t>0955-46-2821</t>
  </si>
  <si>
    <t>京都府</t>
  </si>
  <si>
    <t>愛知県</t>
  </si>
  <si>
    <t>859-3226</t>
  </si>
  <si>
    <t>崎岡町2720-1</t>
  </si>
  <si>
    <t>0956-20-5011</t>
  </si>
  <si>
    <t>貝津町1726-5</t>
  </si>
  <si>
    <t>雄ヶ原町147-32</t>
  </si>
  <si>
    <t>志佐町浦免1540</t>
  </si>
  <si>
    <t>平木場郷21-3</t>
  </si>
  <si>
    <t>　</t>
  </si>
  <si>
    <t>三重県</t>
  </si>
  <si>
    <t>兵庫県</t>
  </si>
  <si>
    <t>神奈川県</t>
  </si>
  <si>
    <t>865-0009</t>
  </si>
  <si>
    <t>三ツ川1528</t>
  </si>
  <si>
    <t>0968-74-9126</t>
  </si>
  <si>
    <t>大阪府</t>
  </si>
  <si>
    <t>866-0082</t>
  </si>
  <si>
    <t>大福寺町1684-1</t>
  </si>
  <si>
    <t>0965-32-6070</t>
  </si>
  <si>
    <t>864-0004</t>
  </si>
  <si>
    <t>宮内字下山下902</t>
  </si>
  <si>
    <t>0968-62-0311</t>
  </si>
  <si>
    <t>861-1683</t>
  </si>
  <si>
    <t>大平602-1</t>
  </si>
  <si>
    <t>0968-24-5570</t>
  </si>
  <si>
    <t>860-0079</t>
  </si>
  <si>
    <t>上熊本2-9-9</t>
  </si>
  <si>
    <t>096-352-4450</t>
  </si>
  <si>
    <t>869-1503</t>
  </si>
  <si>
    <t>吉田2111</t>
  </si>
  <si>
    <t>0967-62-8931</t>
  </si>
  <si>
    <t>869-0562</t>
  </si>
  <si>
    <t>861-1204</t>
  </si>
  <si>
    <t>0968-36-9111</t>
  </si>
  <si>
    <t>不知火町長崎598</t>
  </si>
  <si>
    <t>0964-32-5211</t>
  </si>
  <si>
    <t>0979-32-5210</t>
  </si>
  <si>
    <t>0978-24-3131</t>
  </si>
  <si>
    <t>879-1502</t>
  </si>
  <si>
    <t>870-0902</t>
  </si>
  <si>
    <t>大分市大字西の洲1番地</t>
  </si>
  <si>
    <t>870-0106</t>
  </si>
  <si>
    <t>870-1117</t>
  </si>
  <si>
    <t>高江西2-5-1</t>
  </si>
  <si>
    <t>097-596-7220</t>
  </si>
  <si>
    <t>870-1203</t>
  </si>
  <si>
    <t>大字野津原1,660番地</t>
  </si>
  <si>
    <t>097-588-1153</t>
  </si>
  <si>
    <t>871-0152</t>
  </si>
  <si>
    <t>加来512番地</t>
  </si>
  <si>
    <t>876-1512</t>
  </si>
  <si>
    <t>大字堅田2155番地</t>
  </si>
  <si>
    <t>0972-23-6540</t>
  </si>
  <si>
    <t>大字堅田2134-24</t>
  </si>
  <si>
    <t>0972-25-1200</t>
  </si>
  <si>
    <t xml:space="preserve">879-0615 </t>
  </si>
  <si>
    <t>界1568番地1</t>
  </si>
  <si>
    <t>0978-24-0355</t>
  </si>
  <si>
    <t>879-0603</t>
  </si>
  <si>
    <t>かなえ台5-1</t>
  </si>
  <si>
    <t>0978-22-2411</t>
  </si>
  <si>
    <t>873-0006</t>
  </si>
  <si>
    <t>大字大内5469番地2</t>
  </si>
  <si>
    <t>0978-68-8844</t>
  </si>
  <si>
    <t>879-1505</t>
  </si>
  <si>
    <t>0977-75-0200</t>
  </si>
  <si>
    <t>873-0013</t>
  </si>
  <si>
    <t>0978-63-6420</t>
  </si>
  <si>
    <t>879-1314</t>
  </si>
  <si>
    <t>山香町大字南畑5004-100</t>
  </si>
  <si>
    <t>0977-44-6100</t>
  </si>
  <si>
    <t>下高家2058番地</t>
  </si>
  <si>
    <t>872-0311</t>
  </si>
  <si>
    <t>院内町香下302-4</t>
  </si>
  <si>
    <t>0978-42-6443</t>
  </si>
  <si>
    <t>872-0044 </t>
  </si>
  <si>
    <t>大字住江185</t>
  </si>
  <si>
    <t>0978-38-2121</t>
  </si>
  <si>
    <t>大字下高家2019</t>
  </si>
  <si>
    <t>0978-33-3533</t>
  </si>
  <si>
    <t>院内町香下225番地</t>
  </si>
  <si>
    <t>0978-42-6010</t>
  </si>
  <si>
    <t>挾間町高崎97番地1</t>
  </si>
  <si>
    <t xml:space="preserve"> 097-583-5535</t>
  </si>
  <si>
    <t>873-0511</t>
  </si>
  <si>
    <t>国東町大字小原2680</t>
  </si>
  <si>
    <t>0978-72-3917</t>
  </si>
  <si>
    <t>873-0412</t>
  </si>
  <si>
    <t>武蔵町古市240</t>
  </si>
  <si>
    <t>0978-64-8121</t>
  </si>
  <si>
    <t>879-1504</t>
  </si>
  <si>
    <t>大神8133番地</t>
  </si>
  <si>
    <t>0977-44-6300</t>
  </si>
  <si>
    <t>0977-72-6661</t>
  </si>
  <si>
    <t>川崎4321-1</t>
  </si>
  <si>
    <t>0977-72-8330</t>
  </si>
  <si>
    <t>870-0107</t>
  </si>
  <si>
    <t>海原字東新田739-3</t>
  </si>
  <si>
    <t xml:space="preserve"> 097-504-3677</t>
  </si>
  <si>
    <t>大字藤原1237</t>
  </si>
  <si>
    <t xml:space="preserve"> 0977-72-0042</t>
  </si>
  <si>
    <t xml:space="preserve"> 097-553-2594</t>
  </si>
  <si>
    <t>栃木県</t>
  </si>
  <si>
    <t>富山県</t>
  </si>
  <si>
    <t>大阪市</t>
  </si>
  <si>
    <t>宮崎県</t>
  </si>
  <si>
    <t>880-0303</t>
  </si>
  <si>
    <t>佐土原町東上那珂17588-22</t>
  </si>
  <si>
    <t>880-0124</t>
  </si>
  <si>
    <t>0985-39-2911</t>
  </si>
  <si>
    <t>880-2214</t>
  </si>
  <si>
    <t>高岡町小山田13-4</t>
  </si>
  <si>
    <t>0985-82-4261</t>
  </si>
  <si>
    <t>889-1701</t>
  </si>
  <si>
    <t>田野町甲8798-255</t>
  </si>
  <si>
    <t>0985-64-6660</t>
  </si>
  <si>
    <t>880-0298</t>
  </si>
  <si>
    <t>佐土原町下田島7826-28</t>
  </si>
  <si>
    <t>880-0293</t>
  </si>
  <si>
    <t>佐土原町下那珂3700</t>
  </si>
  <si>
    <t>0985-73-1211</t>
  </si>
  <si>
    <t>885-0042</t>
  </si>
  <si>
    <t>上長飯2340</t>
  </si>
  <si>
    <t>0986-21-6500</t>
  </si>
  <si>
    <t>885-0006</t>
  </si>
  <si>
    <t>吉尾町1989-1</t>
  </si>
  <si>
    <t>0986-27-5300</t>
  </si>
  <si>
    <t>0982-33-1251</t>
  </si>
  <si>
    <t>886-0003</t>
  </si>
  <si>
    <t>大字堤79-1</t>
  </si>
  <si>
    <t>0984-22-8282</t>
  </si>
  <si>
    <t>889-4304</t>
  </si>
  <si>
    <t>大字上江670</t>
  </si>
  <si>
    <t>0984-33-5060</t>
  </si>
  <si>
    <t>880-1113</t>
  </si>
  <si>
    <t>大字木脇4188</t>
  </si>
  <si>
    <t>0985-75-1236</t>
  </si>
  <si>
    <t xml:space="preserve">大字上富田4637-1   </t>
  </si>
  <si>
    <t>0983-33-4488</t>
  </si>
  <si>
    <t>889-0611</t>
  </si>
  <si>
    <t>大字門川尾末7470</t>
  </si>
  <si>
    <t>大阪府</t>
    <rPh sb="0" eb="2">
      <t>オオサカ</t>
    </rPh>
    <rPh sb="2" eb="3">
      <t>フ</t>
    </rPh>
    <phoneticPr fontId="2"/>
  </si>
  <si>
    <t>蒲生町久末3043-8</t>
    <rPh sb="0" eb="3">
      <t>カモウチョウ</t>
    </rPh>
    <rPh sb="3" eb="4">
      <t>ヒサ</t>
    </rPh>
    <rPh sb="4" eb="5">
      <t>マツ</t>
    </rPh>
    <phoneticPr fontId="2"/>
  </si>
  <si>
    <t>奈良県</t>
    <rPh sb="0" eb="2">
      <t>ナラ</t>
    </rPh>
    <rPh sb="2" eb="3">
      <t>ケン</t>
    </rPh>
    <phoneticPr fontId="2"/>
  </si>
  <si>
    <t>川西町３９４９－３</t>
    <rPh sb="0" eb="2">
      <t>カワニシ</t>
    </rPh>
    <rPh sb="2" eb="3">
      <t>マチ</t>
    </rPh>
    <phoneticPr fontId="2"/>
  </si>
  <si>
    <t>川田町２１９４</t>
    <rPh sb="0" eb="2">
      <t>カワタ</t>
    </rPh>
    <rPh sb="2" eb="3">
      <t>マチ</t>
    </rPh>
    <phoneticPr fontId="2"/>
  </si>
  <si>
    <t>永吉５８７５</t>
    <rPh sb="0" eb="2">
      <t>ナガヨシ</t>
    </rPh>
    <phoneticPr fontId="2"/>
  </si>
  <si>
    <t>891-0122</t>
  </si>
  <si>
    <t>099-260-2266</t>
  </si>
  <si>
    <t>隼人町野久美田１１６０－３</t>
    <rPh sb="0" eb="2">
      <t>ハヤト</t>
    </rPh>
    <rPh sb="2" eb="3">
      <t>チョウ</t>
    </rPh>
    <rPh sb="3" eb="4">
      <t>ノ</t>
    </rPh>
    <rPh sb="4" eb="5">
      <t>ヒサ</t>
    </rPh>
    <rPh sb="5" eb="6">
      <t>ウツク</t>
    </rPh>
    <rPh sb="6" eb="7">
      <t>タ</t>
    </rPh>
    <phoneticPr fontId="2"/>
  </si>
  <si>
    <t>川辺町清水９４５８－２</t>
    <rPh sb="0" eb="2">
      <t>カワベ</t>
    </rPh>
    <rPh sb="2" eb="3">
      <t>チョウ</t>
    </rPh>
    <rPh sb="3" eb="5">
      <t>シミズ</t>
    </rPh>
    <phoneticPr fontId="2"/>
  </si>
  <si>
    <t>日吉町日置７８４</t>
    <rPh sb="0" eb="1">
      <t>ニチ</t>
    </rPh>
    <rPh sb="1" eb="2">
      <t>ヨシ</t>
    </rPh>
    <rPh sb="2" eb="3">
      <t>マチ</t>
    </rPh>
    <rPh sb="3" eb="5">
      <t>ヒオキ</t>
    </rPh>
    <phoneticPr fontId="2"/>
  </si>
  <si>
    <t>田室町8-33</t>
  </si>
  <si>
    <t>879-1506</t>
  </si>
  <si>
    <t>日出町2519-6 大坪ビル１F</t>
  </si>
  <si>
    <t>097-544-3131</t>
  </si>
  <si>
    <t>0977-85-8447</t>
  </si>
  <si>
    <t>811-2114</t>
    <phoneticPr fontId="2"/>
  </si>
  <si>
    <t>822-1405</t>
    <phoneticPr fontId="2"/>
  </si>
  <si>
    <t>南里６－６－１８</t>
    <rPh sb="0" eb="2">
      <t>ナンリ</t>
    </rPh>
    <phoneticPr fontId="2"/>
  </si>
  <si>
    <t>大字上須恵１４３２</t>
    <rPh sb="0" eb="2">
      <t>オオアザ</t>
    </rPh>
    <rPh sb="2" eb="3">
      <t>カミ</t>
    </rPh>
    <rPh sb="3" eb="5">
      <t>スエ</t>
    </rPh>
    <phoneticPr fontId="2"/>
  </si>
  <si>
    <t>大字虫生津１４４５－１</t>
    <rPh sb="0" eb="2">
      <t>オオアザ</t>
    </rPh>
    <rPh sb="2" eb="3">
      <t>ムシ</t>
    </rPh>
    <rPh sb="3" eb="4">
      <t>セイ</t>
    </rPh>
    <rPh sb="4" eb="5">
      <t>ツ</t>
    </rPh>
    <phoneticPr fontId="2"/>
  </si>
  <si>
    <t>中山3024-38</t>
    <rPh sb="0" eb="2">
      <t>ナカヤマ</t>
    </rPh>
    <phoneticPr fontId="2"/>
  </si>
  <si>
    <t>中津原１９３４－２</t>
    <rPh sb="0" eb="2">
      <t>ナカツ</t>
    </rPh>
    <rPh sb="2" eb="3">
      <t>ハラ</t>
    </rPh>
    <phoneticPr fontId="2"/>
  </si>
  <si>
    <t>広島県</t>
  </si>
  <si>
    <t>851-2107</t>
  </si>
  <si>
    <t>久留里郷376-10</t>
    <rPh sb="0" eb="3">
      <t>クルリ</t>
    </rPh>
    <rPh sb="3" eb="4">
      <t>ゴウ</t>
    </rPh>
    <phoneticPr fontId="3"/>
  </si>
  <si>
    <t>885-0043</t>
  </si>
  <si>
    <t>豊満町１５２０－１</t>
  </si>
  <si>
    <t>0986-39-5400</t>
  </si>
  <si>
    <t>899-4303</t>
  </si>
  <si>
    <t>国分川原918-7</t>
  </si>
  <si>
    <t>895-1816</t>
  </si>
  <si>
    <t>時吉1975-19</t>
  </si>
  <si>
    <t>国分川原1040-2</t>
  </si>
  <si>
    <t>埼玉県</t>
    <phoneticPr fontId="2"/>
  </si>
  <si>
    <t>プリント基板、微弱直流用電流センサー、次世代照明</t>
    <rPh sb="7" eb="9">
      <t>ビジャク</t>
    </rPh>
    <rPh sb="9" eb="12">
      <t>チョクリュウヨウ</t>
    </rPh>
    <rPh sb="12" eb="14">
      <t>デンリュウ</t>
    </rPh>
    <rPh sb="19" eb="22">
      <t>ジセダイ</t>
    </rPh>
    <rPh sb="22" eb="24">
      <t>ショウメイ</t>
    </rPh>
    <phoneticPr fontId="2"/>
  </si>
  <si>
    <t>博多駅南5-8-30</t>
    <rPh sb="3" eb="4">
      <t>ミナミ</t>
    </rPh>
    <phoneticPr fontId="2"/>
  </si>
  <si>
    <t>092-411-5449</t>
    <phoneticPr fontId="2"/>
  </si>
  <si>
    <t>812-0016</t>
    <phoneticPr fontId="2"/>
  </si>
  <si>
    <t>0942-75-5115</t>
    <phoneticPr fontId="2"/>
  </si>
  <si>
    <t>838-0106</t>
  </si>
  <si>
    <t>高田2455番地1</t>
    <phoneticPr fontId="2"/>
  </si>
  <si>
    <t>0946-24-0300</t>
    <phoneticPr fontId="2"/>
  </si>
  <si>
    <t>中原新町3番4号</t>
    <rPh sb="0" eb="1">
      <t>ナカ</t>
    </rPh>
    <rPh sb="1" eb="2">
      <t>ハラ</t>
    </rPh>
    <rPh sb="2" eb="3">
      <t>シン</t>
    </rPh>
    <rPh sb="3" eb="4">
      <t>マチ</t>
    </rPh>
    <rPh sb="5" eb="6">
      <t>バン</t>
    </rPh>
    <rPh sb="7" eb="8">
      <t>ゴウ</t>
    </rPh>
    <phoneticPr fontId="2"/>
  </si>
  <si>
    <t>093-873-3824</t>
    <phoneticPr fontId="2"/>
  </si>
  <si>
    <t>804-0003</t>
    <phoneticPr fontId="2"/>
  </si>
  <si>
    <t>808-0135</t>
    <phoneticPr fontId="2"/>
  </si>
  <si>
    <t>博多駅南2丁目1-5</t>
    <rPh sb="0" eb="3">
      <t>ハカタエキ</t>
    </rPh>
    <rPh sb="3" eb="4">
      <t>ミナミ</t>
    </rPh>
    <rPh sb="5" eb="7">
      <t>チョウメ</t>
    </rPh>
    <phoneticPr fontId="2"/>
  </si>
  <si>
    <t>092-409-1723</t>
    <phoneticPr fontId="2"/>
  </si>
  <si>
    <t>下境字黍田427-8</t>
    <rPh sb="0" eb="1">
      <t>シタ</t>
    </rPh>
    <rPh sb="1" eb="2">
      <t>サカイ</t>
    </rPh>
    <rPh sb="2" eb="3">
      <t>ジ</t>
    </rPh>
    <rPh sb="3" eb="4">
      <t>キビ</t>
    </rPh>
    <rPh sb="4" eb="5">
      <t>タ</t>
    </rPh>
    <phoneticPr fontId="2"/>
  </si>
  <si>
    <t>0949-23-0331</t>
    <phoneticPr fontId="2"/>
  </si>
  <si>
    <t>822-0007</t>
  </si>
  <si>
    <t>大字下境字原1-4</t>
    <rPh sb="0" eb="2">
      <t>オオアザ</t>
    </rPh>
    <rPh sb="2" eb="3">
      <t>シモ</t>
    </rPh>
    <rPh sb="3" eb="4">
      <t>サカイ</t>
    </rPh>
    <rPh sb="4" eb="5">
      <t>ジ</t>
    </rPh>
    <rPh sb="5" eb="6">
      <t>ハラ</t>
    </rPh>
    <phoneticPr fontId="2"/>
  </si>
  <si>
    <t>092-834-8441</t>
    <phoneticPr fontId="2"/>
  </si>
  <si>
    <t>百道浜3-8-33-204</t>
    <rPh sb="0" eb="3">
      <t>モモチハマ</t>
    </rPh>
    <phoneticPr fontId="2"/>
  </si>
  <si>
    <t>博多駅前3-30-23</t>
    <rPh sb="0" eb="3">
      <t>ハカタエキ</t>
    </rPh>
    <rPh sb="3" eb="4">
      <t>マエ</t>
    </rPh>
    <phoneticPr fontId="2"/>
  </si>
  <si>
    <t>092-686-7373</t>
    <phoneticPr fontId="2"/>
  </si>
  <si>
    <t>812-0011</t>
  </si>
  <si>
    <t>高浜1-3-1</t>
    <rPh sb="0" eb="2">
      <t>タカハマ</t>
    </rPh>
    <phoneticPr fontId="2"/>
  </si>
  <si>
    <t>093-541-1211</t>
    <phoneticPr fontId="2"/>
  </si>
  <si>
    <t>モーターコア及びモーターコア製造用精密プレス金型</t>
    <rPh sb="6" eb="7">
      <t>オヨ</t>
    </rPh>
    <rPh sb="14" eb="17">
      <t>セイゾウヨウ</t>
    </rPh>
    <rPh sb="17" eb="19">
      <t>セイミツ</t>
    </rPh>
    <rPh sb="22" eb="24">
      <t>カナガタ</t>
    </rPh>
    <phoneticPr fontId="2"/>
  </si>
  <si>
    <t>アスモ、ミツバ、デンソー、アイシン精機、豊田自動織機</t>
    <rPh sb="17" eb="19">
      <t>セイキ</t>
    </rPh>
    <rPh sb="20" eb="22">
      <t>トヨタ</t>
    </rPh>
    <rPh sb="22" eb="24">
      <t>ジドウ</t>
    </rPh>
    <rPh sb="24" eb="26">
      <t>ショッキ</t>
    </rPh>
    <phoneticPr fontId="2"/>
  </si>
  <si>
    <t>802-0021</t>
    <phoneticPr fontId="2"/>
  </si>
  <si>
    <t>尾倉2-1-2</t>
    <rPh sb="0" eb="1">
      <t>オ</t>
    </rPh>
    <rPh sb="1" eb="2">
      <t>クラ</t>
    </rPh>
    <phoneticPr fontId="2"/>
  </si>
  <si>
    <t>805-8501</t>
    <phoneticPr fontId="2"/>
  </si>
  <si>
    <t>811-1201</t>
    <phoneticPr fontId="2"/>
  </si>
  <si>
    <t>片縄8丁目140番地</t>
    <rPh sb="0" eb="2">
      <t>カタナワ</t>
    </rPh>
    <rPh sb="3" eb="5">
      <t>チョウメ</t>
    </rPh>
    <rPh sb="8" eb="10">
      <t>バンチ</t>
    </rPh>
    <phoneticPr fontId="2"/>
  </si>
  <si>
    <t>092-555-6000</t>
    <phoneticPr fontId="2"/>
  </si>
  <si>
    <t>大字下境332-13</t>
    <rPh sb="0" eb="2">
      <t>オオアザ</t>
    </rPh>
    <rPh sb="2" eb="3">
      <t>シモ</t>
    </rPh>
    <rPh sb="3" eb="4">
      <t>サカイ</t>
    </rPh>
    <phoneticPr fontId="2"/>
  </si>
  <si>
    <t>0949-24-1155</t>
    <phoneticPr fontId="2"/>
  </si>
  <si>
    <t>那の川1丁目12-28</t>
    <rPh sb="0" eb="1">
      <t>ナ</t>
    </rPh>
    <rPh sb="2" eb="3">
      <t>カワ</t>
    </rPh>
    <rPh sb="4" eb="6">
      <t>チョウメ</t>
    </rPh>
    <phoneticPr fontId="2"/>
  </si>
  <si>
    <t>092-406-4063</t>
    <phoneticPr fontId="2"/>
  </si>
  <si>
    <t>815-0081</t>
  </si>
  <si>
    <t>牧山海岸3番14号</t>
    <rPh sb="0" eb="2">
      <t>マキヤマ</t>
    </rPh>
    <rPh sb="2" eb="4">
      <t>カイガン</t>
    </rPh>
    <rPh sb="5" eb="6">
      <t>バン</t>
    </rPh>
    <rPh sb="8" eb="9">
      <t>ゴウ</t>
    </rPh>
    <phoneticPr fontId="2"/>
  </si>
  <si>
    <t>093-871-2844</t>
    <phoneticPr fontId="2"/>
  </si>
  <si>
    <t>804-0077</t>
  </si>
  <si>
    <t>博多駅前1-4-4 JPR博多ビル6F</t>
    <rPh sb="0" eb="3">
      <t>ハカタエキ</t>
    </rPh>
    <rPh sb="3" eb="4">
      <t>マエ</t>
    </rPh>
    <rPh sb="13" eb="15">
      <t>ハカタ</t>
    </rPh>
    <phoneticPr fontId="2"/>
  </si>
  <si>
    <t>092-473-4020</t>
    <phoneticPr fontId="2"/>
  </si>
  <si>
    <t>山王1-6-18</t>
    <rPh sb="0" eb="1">
      <t>ヤマ</t>
    </rPh>
    <rPh sb="1" eb="2">
      <t>オウ</t>
    </rPh>
    <phoneticPr fontId="2"/>
  </si>
  <si>
    <t>092-441-3200</t>
    <phoneticPr fontId="2"/>
  </si>
  <si>
    <t>812-0015　</t>
    <phoneticPr fontId="2"/>
  </si>
  <si>
    <t>博多駅東1-12-6　花村ビル8F</t>
    <rPh sb="11" eb="13">
      <t>ハナムラ</t>
    </rPh>
    <phoneticPr fontId="2"/>
  </si>
  <si>
    <t>092-452-9911</t>
    <phoneticPr fontId="2"/>
  </si>
  <si>
    <t>豊1-10-62</t>
    <phoneticPr fontId="2"/>
  </si>
  <si>
    <t>092-483-2159</t>
    <phoneticPr fontId="2"/>
  </si>
  <si>
    <t>冷泉町5番18号</t>
    <rPh sb="0" eb="3">
      <t>レイセンマチ</t>
    </rPh>
    <rPh sb="4" eb="5">
      <t>バン</t>
    </rPh>
    <rPh sb="7" eb="8">
      <t>ゴウ</t>
    </rPh>
    <phoneticPr fontId="2"/>
  </si>
  <si>
    <t>092-281-5366</t>
    <phoneticPr fontId="2"/>
  </si>
  <si>
    <t>812-0039</t>
    <phoneticPr fontId="2"/>
  </si>
  <si>
    <t>舞鶴1-6-2トレード天神北ビル</t>
    <rPh sb="0" eb="2">
      <t>マイヅル</t>
    </rPh>
    <rPh sb="11" eb="13">
      <t>テンジン</t>
    </rPh>
    <rPh sb="13" eb="14">
      <t>キタ</t>
    </rPh>
    <phoneticPr fontId="2"/>
  </si>
  <si>
    <t>092-752-1040</t>
    <phoneticPr fontId="2"/>
  </si>
  <si>
    <t>810-0073</t>
  </si>
  <si>
    <t>0949-34-7780</t>
    <phoneticPr fontId="2"/>
  </si>
  <si>
    <t>鵜池字上柳418-1</t>
    <rPh sb="0" eb="1">
      <t>ウ</t>
    </rPh>
    <rPh sb="1" eb="2">
      <t>イケ</t>
    </rPh>
    <rPh sb="2" eb="3">
      <t>ジ</t>
    </rPh>
    <rPh sb="3" eb="4">
      <t>ウエ</t>
    </rPh>
    <rPh sb="4" eb="5">
      <t>ヤナギ</t>
    </rPh>
    <phoneticPr fontId="2"/>
  </si>
  <si>
    <t>0943-23-7112</t>
    <phoneticPr fontId="2"/>
  </si>
  <si>
    <t>834-0055</t>
    <phoneticPr fontId="2"/>
  </si>
  <si>
    <t>山王1-15-15</t>
    <rPh sb="0" eb="1">
      <t>ヤマ</t>
    </rPh>
    <rPh sb="1" eb="2">
      <t>オウ</t>
    </rPh>
    <phoneticPr fontId="2"/>
  </si>
  <si>
    <t>092-472-7311</t>
    <phoneticPr fontId="2"/>
  </si>
  <si>
    <t>812-8672</t>
  </si>
  <si>
    <t>ホームページＵＲＬ</t>
    <phoneticPr fontId="2"/>
  </si>
  <si>
    <t>志摩松隈890番地2</t>
    <rPh sb="0" eb="2">
      <t>シマ</t>
    </rPh>
    <rPh sb="2" eb="3">
      <t>マツ</t>
    </rPh>
    <rPh sb="3" eb="4">
      <t>クマ</t>
    </rPh>
    <rPh sb="7" eb="9">
      <t>バンチ</t>
    </rPh>
    <phoneticPr fontId="2"/>
  </si>
  <si>
    <t>092-331-7310</t>
    <phoneticPr fontId="2"/>
  </si>
  <si>
    <t>819-1306</t>
  </si>
  <si>
    <t>夕原町10番13号</t>
    <rPh sb="0" eb="1">
      <t>ユウ</t>
    </rPh>
    <rPh sb="1" eb="2">
      <t>ハラ</t>
    </rPh>
    <rPh sb="2" eb="3">
      <t>マチ</t>
    </rPh>
    <rPh sb="5" eb="6">
      <t>バン</t>
    </rPh>
    <rPh sb="8" eb="9">
      <t>ゴウ</t>
    </rPh>
    <phoneticPr fontId="2"/>
  </si>
  <si>
    <t>093-631-7744</t>
    <phoneticPr fontId="2"/>
  </si>
  <si>
    <t>807-0813　</t>
  </si>
  <si>
    <t>822-0003</t>
    <phoneticPr fontId="2"/>
  </si>
  <si>
    <t>大字上頓野4200-20</t>
    <rPh sb="0" eb="2">
      <t>オオアザ</t>
    </rPh>
    <rPh sb="2" eb="3">
      <t>ウエ</t>
    </rPh>
    <rPh sb="3" eb="4">
      <t>トン</t>
    </rPh>
    <rPh sb="4" eb="5">
      <t>ノ</t>
    </rPh>
    <phoneticPr fontId="2"/>
  </si>
  <si>
    <t>0949-28-8400</t>
    <phoneticPr fontId="2"/>
  </si>
  <si>
    <t>812-0018</t>
    <phoneticPr fontId="2"/>
  </si>
  <si>
    <t>住吉2-3-7-1305</t>
    <rPh sb="0" eb="2">
      <t>スミヨシ</t>
    </rPh>
    <phoneticPr fontId="2"/>
  </si>
  <si>
    <t>092-600-1913</t>
    <phoneticPr fontId="2"/>
  </si>
  <si>
    <t>092-473-2287</t>
    <phoneticPr fontId="2"/>
  </si>
  <si>
    <t>北浦町2885-1</t>
    <rPh sb="0" eb="1">
      <t>キタ</t>
    </rPh>
    <rPh sb="1" eb="3">
      <t>ウラマチ</t>
    </rPh>
    <phoneticPr fontId="2"/>
  </si>
  <si>
    <t>兵庫県</t>
    <rPh sb="0" eb="3">
      <t>ヒョウゴケン</t>
    </rPh>
    <phoneticPr fontId="2"/>
  </si>
  <si>
    <t>干尽町5-29</t>
    <rPh sb="0" eb="3">
      <t>ヒヅクシマチ</t>
    </rPh>
    <phoneticPr fontId="2"/>
  </si>
  <si>
    <t>859-3715</t>
  </si>
  <si>
    <t>宿郷1178－25</t>
    <rPh sb="0" eb="1">
      <t>ヤド</t>
    </rPh>
    <rPh sb="1" eb="2">
      <t>ゴウ</t>
    </rPh>
    <phoneticPr fontId="2"/>
  </si>
  <si>
    <t>873-0001</t>
  </si>
  <si>
    <t>大字杵築755-6</t>
  </si>
  <si>
    <t>0978-62-5656</t>
  </si>
  <si>
    <t/>
  </si>
  <si>
    <t>879-0162</t>
  </si>
  <si>
    <t>中敷田189</t>
    <rPh sb="0" eb="1">
      <t>ナカ</t>
    </rPh>
    <phoneticPr fontId="1"/>
  </si>
  <si>
    <t>869-4213</t>
  </si>
  <si>
    <t>鏡町有佐1302</t>
    <rPh sb="0" eb="1">
      <t>カガミ</t>
    </rPh>
    <rPh sb="1" eb="2">
      <t>マチ</t>
    </rPh>
    <rPh sb="2" eb="4">
      <t>アリサ</t>
    </rPh>
    <phoneticPr fontId="2"/>
  </si>
  <si>
    <t>0965-52-1071</t>
  </si>
  <si>
    <t>財部町下財部１６３７－３３</t>
    <rPh sb="0" eb="2">
      <t>タカラベ</t>
    </rPh>
    <rPh sb="2" eb="3">
      <t>チョウ</t>
    </rPh>
    <rPh sb="3" eb="4">
      <t>シタ</t>
    </rPh>
    <rPh sb="4" eb="6">
      <t>タカラベ</t>
    </rPh>
    <phoneticPr fontId="2"/>
  </si>
  <si>
    <t>東光1-3-10福岡ホリヤビル2F</t>
    <rPh sb="0" eb="2">
      <t>トウコウ</t>
    </rPh>
    <rPh sb="8" eb="10">
      <t>フクオカ</t>
    </rPh>
    <phoneticPr fontId="2"/>
  </si>
  <si>
    <t>092-415-2107</t>
    <phoneticPr fontId="2"/>
  </si>
  <si>
    <t>812-0008</t>
    <phoneticPr fontId="2"/>
  </si>
  <si>
    <t>092-260-7647</t>
    <phoneticPr fontId="2"/>
  </si>
  <si>
    <t xml:space="preserve">812-0011 </t>
    <phoneticPr fontId="2"/>
  </si>
  <si>
    <t>092-260-9205</t>
    <phoneticPr fontId="2"/>
  </si>
  <si>
    <t>博多駅東2-17-5　A.R.Kビル</t>
    <phoneticPr fontId="2"/>
  </si>
  <si>
    <t>092-432-2003</t>
    <phoneticPr fontId="2"/>
  </si>
  <si>
    <t>812－0013</t>
    <phoneticPr fontId="2"/>
  </si>
  <si>
    <t>092-477-9811</t>
    <phoneticPr fontId="2"/>
  </si>
  <si>
    <t>博多駅南1-3-1  日本生命博多南ビル2F</t>
    <rPh sb="0" eb="3">
      <t>ハカタエキ</t>
    </rPh>
    <rPh sb="3" eb="4">
      <t>ミナミ</t>
    </rPh>
    <rPh sb="11" eb="13">
      <t>ニホン</t>
    </rPh>
    <rPh sb="13" eb="15">
      <t>セイメイ</t>
    </rPh>
    <rPh sb="15" eb="17">
      <t>ハカタ</t>
    </rPh>
    <rPh sb="17" eb="18">
      <t>ミナミ</t>
    </rPh>
    <phoneticPr fontId="2"/>
  </si>
  <si>
    <t>092-433-6533</t>
    <phoneticPr fontId="2"/>
  </si>
  <si>
    <t>092-481-7509</t>
    <phoneticPr fontId="2"/>
  </si>
  <si>
    <t>博多駅南1-2-2  博多1091ビル8F</t>
    <rPh sb="0" eb="3">
      <t>ハカタエキ</t>
    </rPh>
    <rPh sb="3" eb="4">
      <t>ミナミ</t>
    </rPh>
    <rPh sb="11" eb="13">
      <t>ハカタ</t>
    </rPh>
    <phoneticPr fontId="2"/>
  </si>
  <si>
    <t>092-481-9560</t>
    <phoneticPr fontId="2"/>
  </si>
  <si>
    <t>那珂5-3-41</t>
    <rPh sb="0" eb="2">
      <t>ナカ</t>
    </rPh>
    <phoneticPr fontId="2"/>
  </si>
  <si>
    <t>092-451-1261</t>
    <phoneticPr fontId="2"/>
  </si>
  <si>
    <t>大宮1-3-10</t>
    <rPh sb="0" eb="2">
      <t>オオミヤ</t>
    </rPh>
    <phoneticPr fontId="2"/>
  </si>
  <si>
    <t>092-522-5815</t>
    <phoneticPr fontId="2"/>
  </si>
  <si>
    <t>大名2-6-11</t>
    <rPh sb="0" eb="2">
      <t>ダイミョウ</t>
    </rPh>
    <phoneticPr fontId="2"/>
  </si>
  <si>
    <t>092-738-1331</t>
    <phoneticPr fontId="2"/>
  </si>
  <si>
    <t>大名1-8-7スタープライスビル7階</t>
    <rPh sb="0" eb="2">
      <t>ダイミョウ</t>
    </rPh>
    <rPh sb="17" eb="18">
      <t>カイ</t>
    </rPh>
    <phoneticPr fontId="2"/>
  </si>
  <si>
    <t>092-982-6090</t>
    <phoneticPr fontId="2"/>
  </si>
  <si>
    <t>百道浜2-2-22　AITビル</t>
    <rPh sb="0" eb="3">
      <t>モモチハマ</t>
    </rPh>
    <phoneticPr fontId="2"/>
  </si>
  <si>
    <t>092-852-5111</t>
    <phoneticPr fontId="2"/>
  </si>
  <si>
    <t>百道浜2-1-22　福岡SRPセンタービル</t>
    <rPh sb="0" eb="3">
      <t>モモチハマ</t>
    </rPh>
    <rPh sb="10" eb="12">
      <t>フクオカ</t>
    </rPh>
    <phoneticPr fontId="2"/>
  </si>
  <si>
    <t>092-841-5700</t>
    <phoneticPr fontId="2"/>
  </si>
  <si>
    <t>811-1302</t>
    <phoneticPr fontId="2"/>
  </si>
  <si>
    <t>井尻3-12-33</t>
    <rPh sb="0" eb="2">
      <t>イジリ</t>
    </rPh>
    <phoneticPr fontId="2"/>
  </si>
  <si>
    <t>092-584-0662</t>
    <phoneticPr fontId="2"/>
  </si>
  <si>
    <t>西宮浦町11番地の15</t>
    <rPh sb="0" eb="2">
      <t>ニシノミヤ</t>
    </rPh>
    <rPh sb="2" eb="3">
      <t>ウラ</t>
    </rPh>
    <rPh sb="3" eb="4">
      <t>マチ</t>
    </rPh>
    <rPh sb="6" eb="8">
      <t>バンチ</t>
    </rPh>
    <phoneticPr fontId="2"/>
  </si>
  <si>
    <t>0944-53-1411</t>
    <phoneticPr fontId="2"/>
  </si>
  <si>
    <t>836-0835</t>
    <phoneticPr fontId="2"/>
  </si>
  <si>
    <t>大字上頓野4978-1</t>
    <rPh sb="0" eb="2">
      <t>オオアザ</t>
    </rPh>
    <rPh sb="2" eb="3">
      <t>ウエ</t>
    </rPh>
    <rPh sb="3" eb="4">
      <t>トン</t>
    </rPh>
    <rPh sb="4" eb="5">
      <t>ノ</t>
    </rPh>
    <phoneticPr fontId="2"/>
  </si>
  <si>
    <t>0949-26-8333</t>
    <phoneticPr fontId="2"/>
  </si>
  <si>
    <t>811-3124</t>
    <phoneticPr fontId="2"/>
  </si>
  <si>
    <t>薬王寺字原口1736番地</t>
    <rPh sb="0" eb="3">
      <t>ヤクオウジ</t>
    </rPh>
    <rPh sb="3" eb="4">
      <t>ジ</t>
    </rPh>
    <rPh sb="4" eb="6">
      <t>ハラグチ</t>
    </rPh>
    <rPh sb="10" eb="12">
      <t>バンチ</t>
    </rPh>
    <phoneticPr fontId="2"/>
  </si>
  <si>
    <t>092-946-3136</t>
    <phoneticPr fontId="2"/>
  </si>
  <si>
    <t>浮羽町三春1266番地</t>
    <rPh sb="0" eb="2">
      <t>ウキハ</t>
    </rPh>
    <rPh sb="2" eb="3">
      <t>マチ</t>
    </rPh>
    <rPh sb="3" eb="4">
      <t>サン</t>
    </rPh>
    <rPh sb="4" eb="5">
      <t>ハル</t>
    </rPh>
    <rPh sb="9" eb="11">
      <t>バンチ</t>
    </rPh>
    <phoneticPr fontId="2"/>
  </si>
  <si>
    <t>0943-77-7211</t>
    <phoneticPr fontId="2"/>
  </si>
  <si>
    <t>839-1407</t>
    <phoneticPr fontId="2"/>
  </si>
  <si>
    <t>811-2304</t>
    <phoneticPr fontId="2"/>
  </si>
  <si>
    <t>大字仲原2753-5</t>
    <rPh sb="0" eb="2">
      <t>オオアザ</t>
    </rPh>
    <rPh sb="2" eb="4">
      <t>ナカハラ</t>
    </rPh>
    <phoneticPr fontId="2"/>
  </si>
  <si>
    <t>092-611-5751</t>
    <phoneticPr fontId="2"/>
  </si>
  <si>
    <t>猪熊10-5-1</t>
    <rPh sb="0" eb="2">
      <t>イノクマ</t>
    </rPh>
    <phoneticPr fontId="2"/>
  </si>
  <si>
    <t>093-202-1451</t>
    <phoneticPr fontId="2"/>
  </si>
  <si>
    <t>807-0001</t>
    <phoneticPr fontId="2"/>
  </si>
  <si>
    <t>0949-42-5651</t>
    <phoneticPr fontId="2"/>
  </si>
  <si>
    <t>807-1307</t>
    <phoneticPr fontId="2"/>
  </si>
  <si>
    <t>西宮市2-13-1　㈱安川電機行橋事業所内</t>
    <rPh sb="0" eb="3">
      <t>ニシノミヤシ</t>
    </rPh>
    <rPh sb="11" eb="13">
      <t>ヤスカワ</t>
    </rPh>
    <rPh sb="13" eb="15">
      <t>デンキ</t>
    </rPh>
    <rPh sb="15" eb="17">
      <t>ユクハシ</t>
    </rPh>
    <rPh sb="17" eb="20">
      <t>ジギョウショ</t>
    </rPh>
    <rPh sb="20" eb="21">
      <t>ナイ</t>
    </rPh>
    <phoneticPr fontId="2"/>
  </si>
  <si>
    <t>849-0112</t>
  </si>
  <si>
    <t>0942-89-6250</t>
  </si>
  <si>
    <t>840-2223</t>
  </si>
  <si>
    <t>0952-45-5131</t>
  </si>
  <si>
    <t>840-0036</t>
  </si>
  <si>
    <t>0952-29-6828</t>
  </si>
  <si>
    <t>893-0032</t>
  </si>
  <si>
    <t>0994－44－8055</t>
  </si>
  <si>
    <t>870-0145</t>
  </si>
  <si>
    <t>乙津4番7号</t>
  </si>
  <si>
    <t>097-521-1834</t>
  </si>
  <si>
    <t>876-0823</t>
  </si>
  <si>
    <t>大分県</t>
    <rPh sb="0" eb="3">
      <t>オオイタケン</t>
    </rPh>
    <phoneticPr fontId="2"/>
  </si>
  <si>
    <t>0972-23-7311</t>
  </si>
  <si>
    <t>879-5413</t>
  </si>
  <si>
    <t>庄内町大字大竜1474</t>
  </si>
  <si>
    <t>097-582-3311</t>
  </si>
  <si>
    <t>興善町6-5興善町
イーストビル7階</t>
  </si>
  <si>
    <t>851-0242</t>
  </si>
  <si>
    <t>095-836-1150</t>
  </si>
  <si>
    <t>857-0405</t>
  </si>
  <si>
    <t>小佐々町
葛籠278-18</t>
    <rPh sb="0" eb="3">
      <t>コサザ</t>
    </rPh>
    <rPh sb="3" eb="4">
      <t>マチ</t>
    </rPh>
    <rPh sb="5" eb="7">
      <t>ツヅロ</t>
    </rPh>
    <phoneticPr fontId="2"/>
  </si>
  <si>
    <t>0956-80-2002</t>
  </si>
  <si>
    <t>江迎町田の元
免字川の間1006-1</t>
  </si>
  <si>
    <t>857-0852</t>
  </si>
  <si>
    <t>0956-34-7500</t>
  </si>
  <si>
    <t>大瀬戸町瀬戸樫浦
1726-2</t>
  </si>
  <si>
    <t>095-882-0630</t>
  </si>
  <si>
    <t>三根郷
字東舞山286-5</t>
  </si>
  <si>
    <t>859-3922</t>
  </si>
  <si>
    <t>八反田郷
字胡摩尻57-7</t>
    <rPh sb="0" eb="3">
      <t>ハッタンダ</t>
    </rPh>
    <rPh sb="6" eb="7">
      <t>コ</t>
    </rPh>
    <rPh sb="7" eb="8">
      <t>マ</t>
    </rPh>
    <rPh sb="8" eb="9">
      <t>シリ</t>
    </rPh>
    <phoneticPr fontId="2"/>
  </si>
  <si>
    <t>0957-49-3030</t>
  </si>
  <si>
    <t>広島県</t>
    <rPh sb="0" eb="3">
      <t>ヒロシマケン</t>
    </rPh>
    <phoneticPr fontId="2"/>
  </si>
  <si>
    <t>0956-59-5255</t>
  </si>
  <si>
    <t>城島町内野422-28</t>
    <rPh sb="0" eb="2">
      <t>ジョウジマ</t>
    </rPh>
    <rPh sb="2" eb="3">
      <t>マチ</t>
    </rPh>
    <rPh sb="3" eb="5">
      <t>ウチノ</t>
    </rPh>
    <phoneticPr fontId="2"/>
  </si>
  <si>
    <t>0942-62-3178</t>
    <phoneticPr fontId="2"/>
  </si>
  <si>
    <t xml:space="preserve">830-0204 </t>
    <phoneticPr fontId="2"/>
  </si>
  <si>
    <t>上有木1438-4</t>
    <rPh sb="0" eb="1">
      <t>ウエ</t>
    </rPh>
    <rPh sb="1" eb="2">
      <t>アリ</t>
    </rPh>
    <rPh sb="2" eb="3">
      <t>キ</t>
    </rPh>
    <phoneticPr fontId="2"/>
  </si>
  <si>
    <t>牧山1-1-36</t>
    <rPh sb="0" eb="2">
      <t>マキヤマ</t>
    </rPh>
    <phoneticPr fontId="2"/>
  </si>
  <si>
    <t>093-871-8811</t>
    <phoneticPr fontId="2"/>
  </si>
  <si>
    <t>804-0053</t>
    <phoneticPr fontId="2"/>
  </si>
  <si>
    <t>水城1-11-11</t>
    <rPh sb="0" eb="2">
      <t>ミズキ</t>
    </rPh>
    <phoneticPr fontId="2"/>
  </si>
  <si>
    <t>092-921-1525</t>
    <phoneticPr fontId="2"/>
  </si>
  <si>
    <t>818-0131</t>
    <phoneticPr fontId="2"/>
  </si>
  <si>
    <t>周船寺3-27-2</t>
    <rPh sb="0" eb="3">
      <t>スセンジ</t>
    </rPh>
    <phoneticPr fontId="2"/>
  </si>
  <si>
    <t>092-834-5789</t>
    <phoneticPr fontId="2"/>
  </si>
  <si>
    <t>819-0373</t>
    <phoneticPr fontId="2"/>
  </si>
  <si>
    <t>093-883-8226</t>
    <phoneticPr fontId="2"/>
  </si>
  <si>
    <t>長野県</t>
    <rPh sb="0" eb="2">
      <t>ナガノ</t>
    </rPh>
    <rPh sb="2" eb="3">
      <t>ケン</t>
    </rPh>
    <phoneticPr fontId="2"/>
  </si>
  <si>
    <t>博多駅前1-4-1</t>
    <rPh sb="0" eb="3">
      <t>ハカタエキ</t>
    </rPh>
    <rPh sb="3" eb="4">
      <t>マエ</t>
    </rPh>
    <phoneticPr fontId="2"/>
  </si>
  <si>
    <t>092-413-8541</t>
    <phoneticPr fontId="2"/>
  </si>
  <si>
    <t>●</t>
    <phoneticPr fontId="2"/>
  </si>
  <si>
    <t>宮ノ陣3-2-29</t>
    <rPh sb="0" eb="1">
      <t>ミヤ</t>
    </rPh>
    <rPh sb="2" eb="3">
      <t>ジン</t>
    </rPh>
    <phoneticPr fontId="2"/>
  </si>
  <si>
    <t>0942-33-1751</t>
    <phoneticPr fontId="2"/>
  </si>
  <si>
    <t>839-0801</t>
  </si>
  <si>
    <t>博多駅東3-3-22</t>
    <rPh sb="0" eb="3">
      <t>ハカタエキ</t>
    </rPh>
    <rPh sb="3" eb="4">
      <t>ヒガシ</t>
    </rPh>
    <phoneticPr fontId="2"/>
  </si>
  <si>
    <t>092-477-2708</t>
    <phoneticPr fontId="2"/>
  </si>
  <si>
    <t>愛媛県</t>
    <rPh sb="0" eb="3">
      <t>エヒメケン</t>
    </rPh>
    <phoneticPr fontId="2"/>
  </si>
  <si>
    <t>819-1122</t>
    <phoneticPr fontId="2"/>
  </si>
  <si>
    <t>東2033-3</t>
    <phoneticPr fontId="2"/>
  </si>
  <si>
    <t>092-334-7531</t>
    <phoneticPr fontId="2"/>
  </si>
  <si>
    <t>812-0888</t>
    <phoneticPr fontId="2"/>
  </si>
  <si>
    <t>板付2-11-16</t>
    <rPh sb="0" eb="1">
      <t>イタ</t>
    </rPh>
    <rPh sb="1" eb="2">
      <t>ツ</t>
    </rPh>
    <phoneticPr fontId="2"/>
  </si>
  <si>
    <t>092-558-0314</t>
    <phoneticPr fontId="2"/>
  </si>
  <si>
    <t>天神4-6-7天神クリスタルビル11F</t>
    <rPh sb="0" eb="2">
      <t>テンジン</t>
    </rPh>
    <rPh sb="7" eb="9">
      <t>テンジン</t>
    </rPh>
    <phoneticPr fontId="2"/>
  </si>
  <si>
    <t>092-721-5745</t>
    <phoneticPr fontId="2"/>
  </si>
  <si>
    <t>093-482-6802</t>
    <phoneticPr fontId="2"/>
  </si>
  <si>
    <t>812-0892</t>
    <phoneticPr fontId="2"/>
  </si>
  <si>
    <t>東那珂2丁目19－39</t>
    <rPh sb="0" eb="1">
      <t>ヒガシ</t>
    </rPh>
    <rPh sb="1" eb="3">
      <t>ナカ</t>
    </rPh>
    <rPh sb="4" eb="6">
      <t>チョウメ</t>
    </rPh>
    <phoneticPr fontId="2"/>
  </si>
  <si>
    <t>092-431-3470</t>
    <phoneticPr fontId="2"/>
  </si>
  <si>
    <t>東1963-4</t>
    <phoneticPr fontId="2"/>
  </si>
  <si>
    <t>092-331-8550</t>
    <phoneticPr fontId="2"/>
  </si>
  <si>
    <t>京出１４１１－１</t>
  </si>
  <si>
    <t>880-0036</t>
  </si>
  <si>
    <t>0985-25-4696</t>
  </si>
  <si>
    <t>861-8038</t>
  </si>
  <si>
    <t>861-5522</t>
  </si>
  <si>
    <t>下硯川町2205</t>
    <rPh sb="0" eb="1">
      <t>シタ</t>
    </rPh>
    <rPh sb="1" eb="2">
      <t>スズリ</t>
    </rPh>
    <rPh sb="2" eb="3">
      <t>カワ</t>
    </rPh>
    <rPh sb="3" eb="4">
      <t>マチ</t>
    </rPh>
    <phoneticPr fontId="2"/>
  </si>
  <si>
    <t>高浜310-8</t>
    <rPh sb="0" eb="2">
      <t>タカハマ</t>
    </rPh>
    <phoneticPr fontId="2"/>
  </si>
  <si>
    <t>865-0023</t>
  </si>
  <si>
    <t>大倉478</t>
    <rPh sb="0" eb="2">
      <t>オオクラ</t>
    </rPh>
    <rPh sb="1" eb="2">
      <t>クマダイ</t>
    </rPh>
    <phoneticPr fontId="6"/>
  </si>
  <si>
    <t>0968-73-2251</t>
  </si>
  <si>
    <t>奈良県</t>
    <rPh sb="0" eb="3">
      <t>ナラケン</t>
    </rPh>
    <phoneticPr fontId="2"/>
  </si>
  <si>
    <t>楠浦町1046-18</t>
    <rPh sb="0" eb="3">
      <t>クスウラマチ</t>
    </rPh>
    <phoneticPr fontId="2"/>
  </si>
  <si>
    <t>静岡県</t>
    <rPh sb="0" eb="2">
      <t>シズオカ</t>
    </rPh>
    <rPh sb="2" eb="3">
      <t>ケン</t>
    </rPh>
    <phoneticPr fontId="2"/>
  </si>
  <si>
    <t>久原4230-16</t>
    <rPh sb="0" eb="2">
      <t>クバル</t>
    </rPh>
    <phoneticPr fontId="2"/>
  </si>
  <si>
    <t>泗水町永1614</t>
    <rPh sb="0" eb="3">
      <t>シスイマチ</t>
    </rPh>
    <phoneticPr fontId="2"/>
  </si>
  <si>
    <t>861-1312</t>
  </si>
  <si>
    <t>七城町蘇崎字植木山1241-7</t>
    <rPh sb="0" eb="1">
      <t>シチ</t>
    </rPh>
    <rPh sb="1" eb="2">
      <t>シロ</t>
    </rPh>
    <rPh sb="2" eb="3">
      <t>マチ</t>
    </rPh>
    <rPh sb="3" eb="5">
      <t>ソサキ</t>
    </rPh>
    <rPh sb="5" eb="6">
      <t>アザ</t>
    </rPh>
    <rPh sb="6" eb="8">
      <t>ウエキ</t>
    </rPh>
    <rPh sb="8" eb="9">
      <t>ヤマ</t>
    </rPh>
    <phoneticPr fontId="2"/>
  </si>
  <si>
    <t>096-327-9549</t>
  </si>
  <si>
    <t>長嶺東8丁目11-4</t>
  </si>
  <si>
    <t>096-380-9710</t>
  </si>
  <si>
    <t>096-355-3321</t>
  </si>
  <si>
    <t>864-0025</t>
  </si>
  <si>
    <t>0968-68-6111</t>
  </si>
  <si>
    <t>863-0044</t>
  </si>
  <si>
    <t>0969-24-0800</t>
  </si>
  <si>
    <t>861-0522</t>
  </si>
  <si>
    <t>0968-44-7444</t>
  </si>
  <si>
    <t>森北1812-25</t>
  </si>
  <si>
    <t>0968-24-5511</t>
  </si>
  <si>
    <t>861-1344</t>
  </si>
  <si>
    <t>0968-26-4171</t>
  </si>
  <si>
    <t>096-287-4400</t>
  </si>
  <si>
    <t>立部甲170-1</t>
  </si>
  <si>
    <t>891-1103</t>
  </si>
  <si>
    <t>099-298-8050</t>
  </si>
  <si>
    <t>899-4103</t>
  </si>
  <si>
    <t>0986-72-3780</t>
  </si>
  <si>
    <t>899-3101</t>
  </si>
  <si>
    <t>099-292-3939</t>
  </si>
  <si>
    <t>国分川内1988-4</t>
    <rPh sb="0" eb="2">
      <t>コクブ</t>
    </rPh>
    <rPh sb="2" eb="4">
      <t>センダイ</t>
    </rPh>
    <phoneticPr fontId="2"/>
  </si>
  <si>
    <t>溝辺町有川1655</t>
    <rPh sb="0" eb="3">
      <t>ミゾベチョウ</t>
    </rPh>
    <rPh sb="3" eb="5">
      <t>アリカワ</t>
    </rPh>
    <phoneticPr fontId="2"/>
  </si>
  <si>
    <t>ひびきの1-8事業化支援センター408</t>
    <rPh sb="7" eb="10">
      <t>ジギョウカ</t>
    </rPh>
    <rPh sb="10" eb="12">
      <t>シエン</t>
    </rPh>
    <phoneticPr fontId="2"/>
  </si>
  <si>
    <t>829-0105</t>
    <phoneticPr fontId="2"/>
  </si>
  <si>
    <t>上別府600番地1</t>
    <rPh sb="0" eb="1">
      <t>カミ</t>
    </rPh>
    <rPh sb="1" eb="3">
      <t>ベップ</t>
    </rPh>
    <rPh sb="6" eb="8">
      <t>バンチ</t>
    </rPh>
    <phoneticPr fontId="2"/>
  </si>
  <si>
    <t>0930-52-0067</t>
    <phoneticPr fontId="2"/>
  </si>
  <si>
    <t>836-0847</t>
    <phoneticPr fontId="2"/>
  </si>
  <si>
    <t>八江町65</t>
    <rPh sb="0" eb="1">
      <t>ハチ</t>
    </rPh>
    <rPh sb="1" eb="2">
      <t>エ</t>
    </rPh>
    <rPh sb="2" eb="3">
      <t>マチ</t>
    </rPh>
    <phoneticPr fontId="2"/>
  </si>
  <si>
    <t>0944-53-0734</t>
    <phoneticPr fontId="2"/>
  </si>
  <si>
    <t>093-647-0081</t>
    <phoneticPr fontId="2"/>
  </si>
  <si>
    <t>百道浜3-8-33-603</t>
    <rPh sb="0" eb="3">
      <t>モモチハマ</t>
    </rPh>
    <phoneticPr fontId="2"/>
  </si>
  <si>
    <t>092-832-3120</t>
    <phoneticPr fontId="2"/>
  </si>
  <si>
    <t>092-846-0611</t>
    <phoneticPr fontId="2"/>
  </si>
  <si>
    <t>博多駅前2-19-29</t>
    <rPh sb="0" eb="3">
      <t>ハカタエキ</t>
    </rPh>
    <rPh sb="3" eb="4">
      <t>マエ</t>
    </rPh>
    <phoneticPr fontId="2"/>
  </si>
  <si>
    <t>092-433-5168</t>
    <phoneticPr fontId="2"/>
  </si>
  <si>
    <t>812-0026</t>
    <phoneticPr fontId="2"/>
  </si>
  <si>
    <t>092-273-8300</t>
    <phoneticPr fontId="2"/>
  </si>
  <si>
    <t>813-8503</t>
    <phoneticPr fontId="2"/>
  </si>
  <si>
    <t>松香台2-3-1</t>
    <rPh sb="0" eb="3">
      <t>マツカダイ</t>
    </rPh>
    <phoneticPr fontId="2"/>
  </si>
  <si>
    <t>092-673-5414</t>
    <phoneticPr fontId="2"/>
  </si>
  <si>
    <t>808-0035</t>
    <phoneticPr fontId="2"/>
  </si>
  <si>
    <t>白山1丁目18番７</t>
    <rPh sb="0" eb="2">
      <t>シラヤマ</t>
    </rPh>
    <rPh sb="3" eb="5">
      <t>チョウメ</t>
    </rPh>
    <rPh sb="7" eb="8">
      <t>バン</t>
    </rPh>
    <phoneticPr fontId="2"/>
  </si>
  <si>
    <t>093-752-2477</t>
    <phoneticPr fontId="2"/>
  </si>
  <si>
    <t>824-0034</t>
    <phoneticPr fontId="2"/>
  </si>
  <si>
    <t>泉中央3-4-9</t>
    <rPh sb="0" eb="1">
      <t>イズミ</t>
    </rPh>
    <rPh sb="1" eb="3">
      <t>チュウオウ</t>
    </rPh>
    <phoneticPr fontId="2"/>
  </si>
  <si>
    <t>824-0022</t>
    <phoneticPr fontId="2"/>
  </si>
  <si>
    <t>大字稲童字長迫715-7</t>
    <rPh sb="0" eb="2">
      <t>オオアザ</t>
    </rPh>
    <rPh sb="2" eb="3">
      <t>イネ</t>
    </rPh>
    <rPh sb="3" eb="4">
      <t>ワラベ</t>
    </rPh>
    <rPh sb="4" eb="5">
      <t>ジ</t>
    </rPh>
    <rPh sb="5" eb="6">
      <t>ナガ</t>
    </rPh>
    <rPh sb="6" eb="7">
      <t>サコ</t>
    </rPh>
    <phoneticPr fontId="2"/>
  </si>
  <si>
    <t>0930-26-1601</t>
    <phoneticPr fontId="2"/>
  </si>
  <si>
    <t>820-8502</t>
    <phoneticPr fontId="2"/>
  </si>
  <si>
    <t>川津680-4</t>
    <rPh sb="0" eb="2">
      <t>カワツ</t>
    </rPh>
    <phoneticPr fontId="2"/>
  </si>
  <si>
    <t>新南部４丁目９－８　TOPビル</t>
    <rPh sb="0" eb="3">
      <t>シンナベ</t>
    </rPh>
    <rPh sb="4" eb="6">
      <t>チョウメ</t>
    </rPh>
    <phoneticPr fontId="2"/>
  </si>
  <si>
    <t>大字曲字川成937-1</t>
  </si>
  <si>
    <t>097-557-0011</t>
  </si>
  <si>
    <t>870-0125</t>
  </si>
  <si>
    <t>大字松岡4353</t>
  </si>
  <si>
    <t>870-0278</t>
  </si>
  <si>
    <t>青崎1-3-21</t>
  </si>
  <si>
    <t>大字鶴崎2200番</t>
  </si>
  <si>
    <t>870-0108</t>
  </si>
  <si>
    <t>大字三佐2468-10</t>
  </si>
  <si>
    <t xml:space="preserve"> 097-520-5880</t>
  </si>
  <si>
    <t>870-0905</t>
  </si>
  <si>
    <t>向原西2-7-41</t>
  </si>
  <si>
    <t>097-556-5501</t>
  </si>
  <si>
    <t>097-521-1379</t>
  </si>
  <si>
    <t>097-523-1181</t>
  </si>
  <si>
    <t>097-527-2190</t>
  </si>
  <si>
    <t>870-0839</t>
  </si>
  <si>
    <t>097-547-8639</t>
  </si>
  <si>
    <t>097-574-7899</t>
  </si>
  <si>
    <t>870-0319</t>
  </si>
  <si>
    <t>097-524-2227</t>
  </si>
  <si>
    <t>097-579-6288</t>
  </si>
  <si>
    <t xml:space="preserve">879-0222 </t>
  </si>
  <si>
    <t>三光西秣323</t>
  </si>
  <si>
    <t>0979-43-5555</t>
  </si>
  <si>
    <t>879-1311</t>
  </si>
  <si>
    <t>0978-25-6598</t>
  </si>
  <si>
    <t>873-0421</t>
  </si>
  <si>
    <t>0978-69-0388</t>
  </si>
  <si>
    <t>0978-68-1100</t>
  </si>
  <si>
    <t>875-0053</t>
  </si>
  <si>
    <t>大字福良字竹ヶ下1913番2</t>
  </si>
  <si>
    <t>雄ヶ原町147-24</t>
    <rPh sb="0" eb="4">
      <t>マスラガハラマチ</t>
    </rPh>
    <phoneticPr fontId="2"/>
  </si>
  <si>
    <t>895-1202</t>
  </si>
  <si>
    <t>0996-37-2730</t>
  </si>
  <si>
    <t>899-5114</t>
  </si>
  <si>
    <t>0995-43-4341</t>
  </si>
  <si>
    <t>899-3515</t>
  </si>
  <si>
    <t>0993-77-1321</t>
  </si>
  <si>
    <t>京都府</t>
    <rPh sb="0" eb="2">
      <t>キョウト</t>
    </rPh>
    <rPh sb="2" eb="3">
      <t>フ</t>
    </rPh>
    <phoneticPr fontId="2"/>
  </si>
  <si>
    <t>加世田武田15220－1</t>
    <rPh sb="0" eb="3">
      <t>カセダ</t>
    </rPh>
    <rPh sb="3" eb="5">
      <t>タケダ</t>
    </rPh>
    <phoneticPr fontId="2"/>
  </si>
  <si>
    <t>愛知県</t>
    <rPh sb="0" eb="2">
      <t>アイチ</t>
    </rPh>
    <rPh sb="2" eb="3">
      <t>ケン</t>
    </rPh>
    <phoneticPr fontId="2"/>
  </si>
  <si>
    <t>899-0201</t>
  </si>
  <si>
    <t>緑町230－67</t>
    <rPh sb="0" eb="2">
      <t>ミドリマチ</t>
    </rPh>
    <phoneticPr fontId="2"/>
  </si>
  <si>
    <t>0996-64-1701</t>
  </si>
  <si>
    <t>899-2701</t>
  </si>
  <si>
    <t>0948-29-7665</t>
    <phoneticPr fontId="2"/>
  </si>
  <si>
    <t>880-0211</t>
  </si>
  <si>
    <t>佐土原町下田島18964-1</t>
  </si>
  <si>
    <t>0985-73-3443</t>
  </si>
  <si>
    <t>（株）豊光社</t>
  </si>
  <si>
    <t>吉川工業ファインテック（株）</t>
  </si>
  <si>
    <t>ひびきの1-8　北九州学術研究都市　事業化支援センター305号</t>
    <rPh sb="8" eb="11">
      <t>キタキュウシュウ</t>
    </rPh>
    <rPh sb="11" eb="13">
      <t>ガクジュツ</t>
    </rPh>
    <rPh sb="13" eb="15">
      <t>ケンキュウ</t>
    </rPh>
    <rPh sb="15" eb="17">
      <t>トシ</t>
    </rPh>
    <rPh sb="18" eb="20">
      <t>ジギョウ</t>
    </rPh>
    <rPh sb="20" eb="21">
      <t>カ</t>
    </rPh>
    <rPh sb="21" eb="23">
      <t>シエン</t>
    </rPh>
    <rPh sb="30" eb="31">
      <t>ゴウ</t>
    </rPh>
    <phoneticPr fontId="2"/>
  </si>
  <si>
    <t>取引なし
（参入希望）</t>
    <rPh sb="0" eb="2">
      <t>トリヒキ</t>
    </rPh>
    <rPh sb="6" eb="8">
      <t>サンニュウ</t>
    </rPh>
    <rPh sb="8" eb="10">
      <t>キボウ</t>
    </rPh>
    <phoneticPr fontId="2"/>
  </si>
  <si>
    <t>博多駅前2-12-10　第7グリーンビル9F</t>
    <rPh sb="0" eb="3">
      <t>ハカタエキ</t>
    </rPh>
    <rPh sb="3" eb="4">
      <t>マエ</t>
    </rPh>
    <rPh sb="12" eb="13">
      <t>ダイ</t>
    </rPh>
    <phoneticPr fontId="2"/>
  </si>
  <si>
    <t>092-515-9484</t>
    <phoneticPr fontId="2"/>
  </si>
  <si>
    <t>824-0035</t>
    <phoneticPr fontId="2"/>
  </si>
  <si>
    <t>東泉1-1-14</t>
    <rPh sb="0" eb="1">
      <t>ヒガシ</t>
    </rPh>
    <rPh sb="1" eb="2">
      <t>イズミ</t>
    </rPh>
    <phoneticPr fontId="2"/>
  </si>
  <si>
    <t>0930-22-2333</t>
    <phoneticPr fontId="2"/>
  </si>
  <si>
    <t>博多駅前1-7-22</t>
    <rPh sb="0" eb="3">
      <t>ハカタエキ</t>
    </rPh>
    <rPh sb="3" eb="4">
      <t>マエ</t>
    </rPh>
    <phoneticPr fontId="2"/>
  </si>
  <si>
    <t>808-0138</t>
    <phoneticPr fontId="2"/>
  </si>
  <si>
    <t>ひびきの北8-1　技術開発交流センター410号室</t>
    <rPh sb="4" eb="5">
      <t>キタ</t>
    </rPh>
    <rPh sb="9" eb="11">
      <t>ギジュツ</t>
    </rPh>
    <rPh sb="11" eb="13">
      <t>カイハツ</t>
    </rPh>
    <rPh sb="13" eb="15">
      <t>コウリュウ</t>
    </rPh>
    <rPh sb="22" eb="23">
      <t>ゴウ</t>
    </rPh>
    <rPh sb="23" eb="24">
      <t>シツ</t>
    </rPh>
    <phoneticPr fontId="2"/>
  </si>
  <si>
    <t>812-0014</t>
  </si>
  <si>
    <t>092-414-8156</t>
    <phoneticPr fontId="2"/>
  </si>
  <si>
    <t>比恵町3-25</t>
    <phoneticPr fontId="2"/>
  </si>
  <si>
    <t>中山55-3</t>
    <rPh sb="0" eb="2">
      <t>ナカヤマ</t>
    </rPh>
    <phoneticPr fontId="2"/>
  </si>
  <si>
    <t>0949-42-6991</t>
    <phoneticPr fontId="2"/>
  </si>
  <si>
    <t>安全分野</t>
    <rPh sb="0" eb="2">
      <t>アンゼン</t>
    </rPh>
    <rPh sb="2" eb="4">
      <t>ブンヤ</t>
    </rPh>
    <phoneticPr fontId="2"/>
  </si>
  <si>
    <t>ボディ系分野</t>
    <rPh sb="3" eb="4">
      <t>ケイ</t>
    </rPh>
    <rPh sb="4" eb="6">
      <t>ブンヤ</t>
    </rPh>
    <phoneticPr fontId="2"/>
  </si>
  <si>
    <t>駆動・制動系分野</t>
    <rPh sb="0" eb="2">
      <t>クドウ</t>
    </rPh>
    <rPh sb="3" eb="5">
      <t>セイドウ</t>
    </rPh>
    <rPh sb="5" eb="6">
      <t>ケイ</t>
    </rPh>
    <rPh sb="6" eb="8">
      <t>ブンヤ</t>
    </rPh>
    <phoneticPr fontId="2"/>
  </si>
  <si>
    <t>パワートレイン分野</t>
    <rPh sb="7" eb="9">
      <t>ブンヤ</t>
    </rPh>
    <phoneticPr fontId="2"/>
  </si>
  <si>
    <t>勝山黒田774</t>
    <rPh sb="0" eb="2">
      <t>カツヤマ</t>
    </rPh>
    <rPh sb="2" eb="4">
      <t>クロダ</t>
    </rPh>
    <phoneticPr fontId="1"/>
  </si>
  <si>
    <t>0930-32-3372</t>
    <phoneticPr fontId="2"/>
  </si>
  <si>
    <t>824-0822</t>
    <phoneticPr fontId="2"/>
  </si>
  <si>
    <t>糠塚54-1</t>
    <rPh sb="0" eb="2">
      <t>ヌカヅカ</t>
    </rPh>
    <phoneticPr fontId="2"/>
  </si>
  <si>
    <t>811-4213</t>
    <phoneticPr fontId="2"/>
  </si>
  <si>
    <t>093-282-2511</t>
    <phoneticPr fontId="2"/>
  </si>
  <si>
    <t>092-400-4535</t>
    <phoneticPr fontId="2"/>
  </si>
  <si>
    <t>博多駅前4-3-3　八百治ビル</t>
    <rPh sb="0" eb="4">
      <t>ハカタエキマエ</t>
    </rPh>
    <rPh sb="10" eb="12">
      <t>ハッピャク</t>
    </rPh>
    <rPh sb="12" eb="13">
      <t>ジ</t>
    </rPh>
    <phoneticPr fontId="2"/>
  </si>
  <si>
    <t>092-433-5131</t>
    <phoneticPr fontId="2"/>
  </si>
  <si>
    <t>千葉県</t>
    <rPh sb="0" eb="3">
      <t>チバケン</t>
    </rPh>
    <phoneticPr fontId="2"/>
  </si>
  <si>
    <t>811-4341</t>
    <phoneticPr fontId="2"/>
  </si>
  <si>
    <t>大字鬼津2752-1</t>
    <rPh sb="0" eb="2">
      <t>オオアザ</t>
    </rPh>
    <rPh sb="2" eb="3">
      <t>オニ</t>
    </rPh>
    <rPh sb="3" eb="4">
      <t>ツ</t>
    </rPh>
    <phoneticPr fontId="2"/>
  </si>
  <si>
    <t>093-293-0114</t>
    <phoneticPr fontId="2"/>
  </si>
  <si>
    <t>828-0023</t>
    <phoneticPr fontId="2"/>
  </si>
  <si>
    <t>大字沓川760</t>
    <rPh sb="0" eb="2">
      <t>オオアザ</t>
    </rPh>
    <rPh sb="2" eb="3">
      <t>クツ</t>
    </rPh>
    <rPh sb="3" eb="4">
      <t>カワ</t>
    </rPh>
    <phoneticPr fontId="1"/>
  </si>
  <si>
    <t>0979-82-1151</t>
    <phoneticPr fontId="2"/>
  </si>
  <si>
    <t>808-0109</t>
  </si>
  <si>
    <t>南二島2丁目6番7号</t>
  </si>
  <si>
    <t>093-701-3501</t>
    <phoneticPr fontId="2"/>
  </si>
  <si>
    <t>小嶺2-10-1</t>
    <rPh sb="0" eb="1">
      <t>コ</t>
    </rPh>
    <rPh sb="1" eb="2">
      <t>ミネ</t>
    </rPh>
    <phoneticPr fontId="2"/>
  </si>
  <si>
    <t>東与賀町大字飯盛2635</t>
  </si>
  <si>
    <t>西与賀町高太郎172</t>
  </si>
  <si>
    <t>江口4662-1</t>
  </si>
  <si>
    <t>870-0946</t>
  </si>
  <si>
    <t>870-0921</t>
  </si>
  <si>
    <t>山香町大字内河野4036番地</t>
    <rPh sb="12" eb="14">
      <t>バンチ</t>
    </rPh>
    <phoneticPr fontId="10"/>
  </si>
  <si>
    <t>885-0004</t>
  </si>
  <si>
    <t>都城市都北町7100番地１</t>
  </si>
  <si>
    <t>0986-47-1009</t>
  </si>
  <si>
    <t>889-1495</t>
  </si>
  <si>
    <t>0982-63-0005</t>
  </si>
  <si>
    <t>890-0056</t>
  </si>
  <si>
    <t>下荒田1-1-20そうごビル3F</t>
    <rPh sb="0" eb="3">
      <t>シモアラタ</t>
    </rPh>
    <phoneticPr fontId="4"/>
  </si>
  <si>
    <t>099-297-4940</t>
  </si>
  <si>
    <t>890-0053</t>
  </si>
  <si>
    <t>中央町22番地16　アエールプラザ４F</t>
    <rPh sb="0" eb="3">
      <t>チュウオウチョウ</t>
    </rPh>
    <rPh sb="5" eb="7">
      <t>バンチ</t>
    </rPh>
    <phoneticPr fontId="4"/>
  </si>
  <si>
    <t>099-206-3888</t>
  </si>
  <si>
    <t>樋脇町塔之原853-1</t>
    <rPh sb="0" eb="3">
      <t>ヒワキチョウ</t>
    </rPh>
    <rPh sb="3" eb="4">
      <t>トウ</t>
    </rPh>
    <rPh sb="4" eb="5">
      <t>ノ</t>
    </rPh>
    <rPh sb="5" eb="6">
      <t>ハラ</t>
    </rPh>
    <phoneticPr fontId="4"/>
  </si>
  <si>
    <t>隼人町西光寺2427－31</t>
  </si>
  <si>
    <t>金峰町中津野488-1</t>
    <rPh sb="0" eb="3">
      <t>キンポウチョウ</t>
    </rPh>
    <rPh sb="3" eb="5">
      <t>ナカツ</t>
    </rPh>
    <rPh sb="5" eb="6">
      <t>ノ</t>
    </rPh>
    <phoneticPr fontId="5"/>
  </si>
  <si>
    <t>899-0124</t>
  </si>
  <si>
    <t>美原町651</t>
    <rPh sb="0" eb="1">
      <t>ウツク</t>
    </rPh>
    <rPh sb="1" eb="2">
      <t>ハラ</t>
    </rPh>
    <rPh sb="2" eb="3">
      <t>マチ</t>
    </rPh>
    <phoneticPr fontId="4"/>
  </si>
  <si>
    <t>0996-62-7079</t>
  </si>
  <si>
    <t>897-0002</t>
  </si>
  <si>
    <t>0993-52-7721</t>
  </si>
  <si>
    <t>899-4461</t>
  </si>
  <si>
    <t>国分上之段395-1</t>
    <rPh sb="0" eb="2">
      <t>コクブ</t>
    </rPh>
    <rPh sb="2" eb="5">
      <t>ウエノダン</t>
    </rPh>
    <phoneticPr fontId="4"/>
  </si>
  <si>
    <t>0995-48-2800</t>
  </si>
  <si>
    <t xml:space="preserve">石谷町2058-6 </t>
  </si>
  <si>
    <t>099-248-9230</t>
  </si>
  <si>
    <t>891-1107</t>
  </si>
  <si>
    <t>有屋田町208</t>
    <rPh sb="0" eb="1">
      <t>ア</t>
    </rPh>
    <rPh sb="1" eb="2">
      <t>ヤ</t>
    </rPh>
    <rPh sb="2" eb="3">
      <t>タ</t>
    </rPh>
    <rPh sb="3" eb="4">
      <t>マチ</t>
    </rPh>
    <phoneticPr fontId="4"/>
  </si>
  <si>
    <t>099-298-2345</t>
  </si>
  <si>
    <t>893-1101</t>
  </si>
  <si>
    <t>吾平町上名3381-1</t>
    <rPh sb="0" eb="3">
      <t>アイラチョウ</t>
    </rPh>
    <rPh sb="3" eb="4">
      <t>カミ</t>
    </rPh>
    <rPh sb="4" eb="5">
      <t>ミョウ</t>
    </rPh>
    <phoneticPr fontId="4"/>
  </si>
  <si>
    <t>0994-58-6976</t>
  </si>
  <si>
    <t>899-6403</t>
  </si>
  <si>
    <t>溝辺町三縄578-5</t>
    <rPh sb="0" eb="3">
      <t>ミゾベチョウ</t>
    </rPh>
    <rPh sb="3" eb="5">
      <t>ミツナワ</t>
    </rPh>
    <phoneticPr fontId="4"/>
  </si>
  <si>
    <t>0995-59-2255</t>
  </si>
  <si>
    <t>895-2201</t>
  </si>
  <si>
    <t>求名12315-1</t>
    <rPh sb="0" eb="1">
      <t>キュウ</t>
    </rPh>
    <rPh sb="1" eb="2">
      <t>ナ</t>
    </rPh>
    <phoneticPr fontId="4"/>
  </si>
  <si>
    <t>0996-57-0266</t>
  </si>
  <si>
    <t>899-8313</t>
  </si>
  <si>
    <t>野方5424-88</t>
    <rPh sb="0" eb="2">
      <t>ノガタ</t>
    </rPh>
    <phoneticPr fontId="4"/>
  </si>
  <si>
    <t>099-471-0022</t>
  </si>
  <si>
    <t>899-5307</t>
  </si>
  <si>
    <t>0995-54-3555</t>
  </si>
  <si>
    <t>899-5112</t>
  </si>
  <si>
    <t>隼人町松永２１８８－１</t>
    <rPh sb="3" eb="5">
      <t>マツナガ</t>
    </rPh>
    <phoneticPr fontId="4"/>
  </si>
  <si>
    <t>0995-44-9282</t>
  </si>
  <si>
    <t>899-7306</t>
  </si>
  <si>
    <t>099-476-1555</t>
  </si>
  <si>
    <t>info@jhw.co.jp</t>
  </si>
  <si>
    <t xml:space="preserve">南栄6-1-9 </t>
  </si>
  <si>
    <t>899-4301</t>
  </si>
  <si>
    <t>国分重久4601-1</t>
    <rPh sb="0" eb="2">
      <t>コクブ</t>
    </rPh>
    <rPh sb="2" eb="4">
      <t>シゲヒサ</t>
    </rPh>
    <phoneticPr fontId="4"/>
  </si>
  <si>
    <t>0995-47-3311</t>
  </si>
  <si>
    <t>899-7602</t>
  </si>
  <si>
    <t>松山町泰野334-2</t>
  </si>
  <si>
    <t>099-487-8331</t>
  </si>
  <si>
    <t>899-5104</t>
  </si>
  <si>
    <t>0995-43-7811</t>
  </si>
  <si>
    <t>S.ootuka@daiko-n.co.jp</t>
  </si>
  <si>
    <t>899-5412</t>
  </si>
  <si>
    <t>三拾町1371-8</t>
    <rPh sb="0" eb="1">
      <t>サン</t>
    </rPh>
    <rPh sb="1" eb="2">
      <t>ヒロ</t>
    </rPh>
    <rPh sb="2" eb="3">
      <t>マチ</t>
    </rPh>
    <phoneticPr fontId="4"/>
  </si>
  <si>
    <t>0995-65-0892</t>
  </si>
  <si>
    <t>897-0202</t>
  </si>
  <si>
    <t>0993-78-4611</t>
  </si>
  <si>
    <t>f.tomura@ity.co.jp</t>
  </si>
  <si>
    <t>899-1921</t>
  </si>
  <si>
    <t>水引町５４３０</t>
    <rPh sb="0" eb="3">
      <t>ミズヒキチョウ</t>
    </rPh>
    <phoneticPr fontId="4"/>
  </si>
  <si>
    <t>0996-26-3210</t>
  </si>
  <si>
    <t>cr-yama@po4.synapse.ne.jp</t>
  </si>
  <si>
    <t>0995-73-4311</t>
  </si>
  <si>
    <t>0996-52-1665</t>
  </si>
  <si>
    <t>075-981-2321</t>
  </si>
  <si>
    <t>899-4314</t>
  </si>
  <si>
    <t>0995-54-8739</t>
  </si>
  <si>
    <t>899-6401</t>
  </si>
  <si>
    <t>0995-59-3304</t>
  </si>
  <si>
    <t>899-5652</t>
  </si>
  <si>
    <t>平松字上水流3103-8</t>
    <rPh sb="0" eb="2">
      <t>ヒラマツ</t>
    </rPh>
    <rPh sb="2" eb="3">
      <t>ジ</t>
    </rPh>
    <rPh sb="3" eb="4">
      <t>ウエ</t>
    </rPh>
    <rPh sb="4" eb="6">
      <t>ツル</t>
    </rPh>
    <phoneticPr fontId="2"/>
  </si>
  <si>
    <t>0995-65-7247</t>
  </si>
  <si>
    <t>http://www.espec-q.co.jp/</t>
  </si>
  <si>
    <t>http://www.yoshikawa-s.co.jp/</t>
  </si>
  <si>
    <t>http://www.tacgiken.co.jp</t>
  </si>
  <si>
    <t>http://www.yaskawa.co.jp</t>
  </si>
  <si>
    <t>http://www.mitsui-high-tec.com/</t>
  </si>
  <si>
    <t>http://www.kk-hid.co.jp/</t>
  </si>
  <si>
    <t>http://jase.co.jp/</t>
  </si>
  <si>
    <t>http://www.okazaki-mold.co.jp/</t>
  </si>
  <si>
    <t>https://www.icomsoft.co.jp/</t>
  </si>
  <si>
    <t>http://www.koaglobal.com</t>
  </si>
  <si>
    <t>https://www.sdl-apollo.com</t>
  </si>
  <si>
    <t>https://www.evm-j.com</t>
  </si>
  <si>
    <t>https://kyushu-nissho.co.jp/</t>
  </si>
  <si>
    <t>http://www.akeytec.net</t>
  </si>
  <si>
    <t>http://www.scsk-kyushu.co.jp/</t>
  </si>
  <si>
    <t>http://www.nal.nwdoctor.net/nal/index.html</t>
  </si>
  <si>
    <t>https://www.g-unity.jp/</t>
  </si>
  <si>
    <t>http://www.dpc-net.co.jp</t>
  </si>
  <si>
    <t>http://www.genetec.co.jp/</t>
  </si>
  <si>
    <t>https://www.fpt-software.jp/japan/</t>
  </si>
  <si>
    <t>http://heartsoftware.com/</t>
  </si>
  <si>
    <t>http://www.inf.ne.jp/nakashima/</t>
  </si>
  <si>
    <t>http://www.vaisala.co.jp</t>
  </si>
  <si>
    <t>http://www.abist.co.jp</t>
  </si>
  <si>
    <t>http:www.custa-net.co.jp</t>
  </si>
  <si>
    <t>http://www.ksk21.co.jp</t>
  </si>
  <si>
    <t>http://www.gok-den.com</t>
  </si>
  <si>
    <t>http://www.qk-net.co.jp/</t>
  </si>
  <si>
    <t>http://www.rix.co.jp/</t>
  </si>
  <si>
    <t>https://www.kashima-electro.com/</t>
  </si>
  <si>
    <t>http://www.krion.co.jp/</t>
  </si>
  <si>
    <t>https://www.mobitec.co.jp/</t>
  </si>
  <si>
    <t>http://www.dex-e.com/</t>
  </si>
  <si>
    <t>http://www.core-tec.co.jp</t>
  </si>
  <si>
    <t>https://www.toyotasystems.com</t>
  </si>
  <si>
    <t>http://www.infony.co.jp</t>
  </si>
  <si>
    <t>http://atlas-direction.co.jp</t>
  </si>
  <si>
    <t>https://www.soft-service.co.jp</t>
  </si>
  <si>
    <t>https://hms-global.com</t>
  </si>
  <si>
    <t>https://www.tis-web.co.jp/</t>
  </si>
  <si>
    <t>https://decsys.co.jp/</t>
  </si>
  <si>
    <t>www.core.co.jp</t>
  </si>
  <si>
    <t>http://www.tfb.co.jp/</t>
  </si>
  <si>
    <t>http://www.nbdenshi.co.jp</t>
  </si>
  <si>
    <t>http://skydisc.jp</t>
  </si>
  <si>
    <t>http://www.aibod.com</t>
  </si>
  <si>
    <t>http://www.kowa-d.co.jp/</t>
  </si>
  <si>
    <t>http://www.next-system.com/</t>
  </si>
  <si>
    <t>http://www.ykart.com</t>
  </si>
  <si>
    <t>http://www.nwtcns.com/</t>
  </si>
  <si>
    <t>http://www.logic-research.co.jp/</t>
  </si>
  <si>
    <t>http://www.nscore.com</t>
  </si>
  <si>
    <t>http://www.kanda-kogyo.co.jp/</t>
  </si>
  <si>
    <t>http://www.city.co.jp</t>
  </si>
  <si>
    <t>http:mccweb.com</t>
  </si>
  <si>
    <t>https://shuharisystem.com/</t>
  </si>
  <si>
    <t>www.braveridge.com</t>
  </si>
  <si>
    <t>http://www.mitsuimiike.co.jp</t>
  </si>
  <si>
    <t>http://www.omutadenshi.co.jp/</t>
  </si>
  <si>
    <t>http://www.yabegawa.co.jp/</t>
  </si>
  <si>
    <t>http://www.sko.co.jp</t>
  </si>
  <si>
    <t>http://www.vantec2000.com</t>
  </si>
  <si>
    <t>www.yamaden.net</t>
  </si>
  <si>
    <t>http://www.shoeikk.co.jp/</t>
  </si>
  <si>
    <t>www.meiho-j.co.jp</t>
  </si>
  <si>
    <t>http://www.next-soul.co.jp/</t>
  </si>
  <si>
    <t>http://www.meister-tenma.co.jp</t>
  </si>
  <si>
    <t>http://www.johnan-seisakusho.co.jp/</t>
  </si>
  <si>
    <t>http://www.takaha.co.jp</t>
  </si>
  <si>
    <t>http://www.nonaka-denshi.com/</t>
  </si>
  <si>
    <t>http://www.kkp.co.jp/</t>
  </si>
  <si>
    <t>https://www.atinde.com</t>
  </si>
  <si>
    <t>http://yaskawa-control.co.jp</t>
  </si>
  <si>
    <t>http://www.nitto-denki.co.jp</t>
  </si>
  <si>
    <t>www.nft-g.co.jp</t>
  </si>
  <si>
    <t>http://www.kyu-inoac.co.jp/</t>
  </si>
  <si>
    <t>https://www.kumaken.com</t>
  </si>
  <si>
    <t>http://jiss.ist.or.jp</t>
  </si>
  <si>
    <t>http://partsforeman.com/</t>
  </si>
  <si>
    <t>http://www.adwelds.com/</t>
  </si>
  <si>
    <t>http://www.iquark.co.jp</t>
  </si>
  <si>
    <t>http://www.hirayama-press.co.jp/</t>
  </si>
  <si>
    <t>http://www.hacmat.co.jp/</t>
  </si>
  <si>
    <t>http://www.parker.co.jp/</t>
  </si>
  <si>
    <t>https://www.kyu-inoac.co.jp/</t>
  </si>
  <si>
    <t>http://wks-co.com</t>
  </si>
  <si>
    <t>https://tdcm.co.jp/</t>
  </si>
  <si>
    <t>http://www.hoshiden.co.jp/company/netwaork.html#network010</t>
  </si>
  <si>
    <t>http://www.fujiiseiko.com/</t>
  </si>
  <si>
    <t>http://www.santec-j.com/</t>
  </si>
  <si>
    <t>https://fukoku-jp.net/</t>
  </si>
  <si>
    <t>http://www.taguchi-dk.co.jp/</t>
  </si>
  <si>
    <t>http://www.nisshinbo-microdevices-at.co.jp/</t>
  </si>
  <si>
    <t>http://www.mitakaseiko.co.jp/</t>
  </si>
  <si>
    <t>http://nishihararikoh.co.jp/</t>
  </si>
  <si>
    <t>http://www.sagant.co.jp</t>
  </si>
  <si>
    <t>http://www.daishin-sa.co.jp/</t>
  </si>
  <si>
    <t>http://www.shotoku-net.com/</t>
  </si>
  <si>
    <t>http://www.heiwa-elec.co.jp</t>
  </si>
  <si>
    <t>http://www.kyouritsu-po.co.jp/</t>
  </si>
  <si>
    <t>http://aw-mt.com</t>
  </si>
  <si>
    <t>https://www.sws.co.jp/</t>
  </si>
  <si>
    <t>http://www.fudo-giken.co.jp</t>
  </si>
  <si>
    <t>http://kanemitsu.co.jp/</t>
  </si>
  <si>
    <t>http://www.qten.co.jp</t>
  </si>
  <si>
    <t>http://www.shinsei-denshi.co.jp</t>
  </si>
  <si>
    <t>http://www.jdc-inc.co.jp</t>
  </si>
  <si>
    <t>https://www.idc-com.co.jp/</t>
  </si>
  <si>
    <t>http://www.stn-plus.com/</t>
  </si>
  <si>
    <t>http://www.kdk-group.co.jp</t>
  </si>
  <si>
    <t>http://www.gs-electech.co.jp</t>
  </si>
  <si>
    <t>http://www.k-tecmic.co.jp</t>
  </si>
  <si>
    <t>http://shonansunrise.com</t>
  </si>
  <si>
    <t>www.shinto-lance.co.,jp</t>
  </si>
  <si>
    <t>http://top-jpn.com/</t>
  </si>
  <si>
    <t>http://www.ogic.ne.jp/</t>
  </si>
  <si>
    <t>http://www.kumasan.co.jp/</t>
  </si>
  <si>
    <t>https://www.hirai.co.jp/</t>
  </si>
  <si>
    <t>http://www.yasutaka.co.jp/company.html</t>
  </si>
  <si>
    <t>http://kyusyusanei.co.jp/public_html/index.html</t>
  </si>
  <si>
    <t>http://www.tatsumi-s.co.jp</t>
  </si>
  <si>
    <t>http://www.kumamotoparts.com/</t>
  </si>
  <si>
    <t>http://www.mikawa-ht.jp/</t>
  </si>
  <si>
    <t>http://www.kumagai-ss.com/</t>
  </si>
  <si>
    <t>https://www.synergy-s.co.jp/</t>
  </si>
  <si>
    <t>http://jaspeq.co.jp/</t>
  </si>
  <si>
    <t>http://www.yamaseikogyo.co.jp/index.html</t>
  </si>
  <si>
    <t>http://rikadenshi.com</t>
  </si>
  <si>
    <t>http://www.syoueikensetsu.com/affiliate01.html</t>
  </si>
  <si>
    <t>http://www.mz-sanyo.co.jp/</t>
  </si>
  <si>
    <t>https://www.inc-sugio.co.jp/</t>
  </si>
  <si>
    <t>http://www.soshin-device.co.jp/</t>
  </si>
  <si>
    <t>http://www.sodick-ft.co.jp/</t>
  </si>
  <si>
    <t>http://www.
micro-ace.co.jp</t>
  </si>
  <si>
    <t>http://www.ebinodensi.co.jp</t>
  </si>
  <si>
    <t xml:space="preserve">http://www.ebinodensi.co.jp
</t>
  </si>
  <si>
    <t>http://www.sys-gi.co.jp</t>
  </si>
  <si>
    <t>http://www.yoshitama.co.jp/</t>
  </si>
  <si>
    <t>http://www.yrsc.co.jp/</t>
  </si>
  <si>
    <t>http://www.arp-id.co.jp</t>
  </si>
  <si>
    <t>http://www.k-src.jp</t>
  </si>
  <si>
    <t>http://www.okano-e.co.jp</t>
  </si>
  <si>
    <t>http://ypk.yupiteru.co.jp/contact</t>
  </si>
  <si>
    <t>https://www.takatsuki-denki.co.jp/index.html</t>
  </si>
  <si>
    <t>http://www.mit-corp.net/</t>
  </si>
  <si>
    <t>http://panasonic.net/id/pidsxks/</t>
  </si>
  <si>
    <t>http://www.toyota-bodyrad.co.jp</t>
  </si>
  <si>
    <t>http://www.h7.dion.ne.jp/~thrive/</t>
  </si>
  <si>
    <t>http://www.satsumanet.co.jp/</t>
  </si>
  <si>
    <t>http://www.nikken-lath.co.jp　</t>
  </si>
  <si>
    <t>http://www.hatanoseimitsu.co.jp　</t>
  </si>
  <si>
    <t>http://www.dietool.co.jp　</t>
  </si>
  <si>
    <t>http://www.iidzka.co.jp　</t>
  </si>
  <si>
    <t>http://www.japanese.molex.com/molex/index.jsp</t>
  </si>
  <si>
    <t>http://www.togo-japan.co.jp</t>
  </si>
  <si>
    <t>http://www.oshinolamps.co.jp　</t>
  </si>
  <si>
    <t>http://www.kokubudenki.jp　</t>
  </si>
  <si>
    <t>http://www.sunlight-kasei.co.jp　</t>
  </si>
  <si>
    <t>http://metekk.jp/</t>
  </si>
  <si>
    <t>http://kirishima-seiko.jp/</t>
  </si>
  <si>
    <t>http://www.yoshitama.co.jp/corporation.html</t>
  </si>
  <si>
    <t>http://www.kubotasangyo.co.jp/</t>
  </si>
  <si>
    <t>http://www.osako-seiki.co.jp/</t>
  </si>
  <si>
    <t>http://www.kagoshima.co.jp/</t>
  </si>
  <si>
    <t>https://www.naigaitec.co.jp</t>
  </si>
  <si>
    <t>814-0006</t>
    <phoneticPr fontId="2"/>
  </si>
  <si>
    <t>百道浜3-8-33　福岡システムLSI総合開発センター　603</t>
    <rPh sb="0" eb="3">
      <t>モモチハマ</t>
    </rPh>
    <rPh sb="10" eb="12">
      <t>フクオカ</t>
    </rPh>
    <rPh sb="19" eb="23">
      <t>ソウゴウカイハツ</t>
    </rPh>
    <phoneticPr fontId="2"/>
  </si>
  <si>
    <t>092-805-3012</t>
    <phoneticPr fontId="2"/>
  </si>
  <si>
    <t>https://www.mitsubishielectric.co.jp</t>
  </si>
  <si>
    <t>807-0048</t>
  </si>
  <si>
    <t>吉田南3-4-1</t>
  </si>
  <si>
    <t>093-202-3121</t>
  </si>
  <si>
    <t>http://www.fukae-mfg.com</t>
  </si>
  <si>
    <t>806-0012</t>
    <phoneticPr fontId="2"/>
  </si>
  <si>
    <t>北九州市小倉南区</t>
    <rPh sb="6" eb="7">
      <t>ミナミ</t>
    </rPh>
    <phoneticPr fontId="11"/>
  </si>
  <si>
    <t>800-0212</t>
  </si>
  <si>
    <t>AGCオートモーティブウィンドウシステムズ（株）　九州工場</t>
    <rPh sb="21" eb="24">
      <t>カブ</t>
    </rPh>
    <phoneticPr fontId="11"/>
  </si>
  <si>
    <t>大字曽根3326-1</t>
  </si>
  <si>
    <t>093-555-9823</t>
  </si>
  <si>
    <t>https://www.agc-winsys.com/</t>
  </si>
  <si>
    <t>AGCオートモーティブウィンドウシステムズ㈱</t>
    <phoneticPr fontId="11"/>
  </si>
  <si>
    <t>（株）富士技研</t>
    <rPh sb="0" eb="3">
      <t>カブ</t>
    </rPh>
    <rPh sb="3" eb="5">
      <t>フジ</t>
    </rPh>
    <rPh sb="5" eb="7">
      <t>ギケン</t>
    </rPh>
    <phoneticPr fontId="11"/>
  </si>
  <si>
    <t>824-0018</t>
  </si>
  <si>
    <t>大字今井3563-4</t>
  </si>
  <si>
    <t>0930-24-2683</t>
  </si>
  <si>
    <t>行橋市</t>
    <rPh sb="0" eb="3">
      <t>ユクハシシ</t>
    </rPh>
    <phoneticPr fontId="11"/>
  </si>
  <si>
    <t>自動車シート、ドアー表皮、インパネ表皮等の裁断・裁縫品</t>
    <rPh sb="0" eb="3">
      <t>ジドウシャ</t>
    </rPh>
    <rPh sb="10" eb="12">
      <t>ヒョウヒ</t>
    </rPh>
    <rPh sb="17" eb="20">
      <t>ヒョウヒトウ</t>
    </rPh>
    <rPh sb="21" eb="23">
      <t>サイダン</t>
    </rPh>
    <rPh sb="24" eb="27">
      <t>サイホウヒン</t>
    </rPh>
    <phoneticPr fontId="11"/>
  </si>
  <si>
    <t>錦陵工業、イノアック、旭九州</t>
    <rPh sb="11" eb="12">
      <t>アサヒ</t>
    </rPh>
    <rPh sb="12" eb="14">
      <t>キュウシュウ</t>
    </rPh>
    <phoneticPr fontId="11"/>
  </si>
  <si>
    <t>820-0607</t>
  </si>
  <si>
    <t>大字土師3461-1　森園工場団地</t>
    <rPh sb="0" eb="2">
      <t>オオアザ</t>
    </rPh>
    <phoneticPr fontId="0"/>
  </si>
  <si>
    <t>0948-65-0312</t>
  </si>
  <si>
    <t>http://hikari-1965.co.jp</t>
  </si>
  <si>
    <t>https://hohkohsya.co.jp/</t>
  </si>
  <si>
    <t>812-0042</t>
  </si>
  <si>
    <t>https://www.easy-measure.co.jp/</t>
    <phoneticPr fontId="11"/>
  </si>
  <si>
    <t>810-0001</t>
  </si>
  <si>
    <t>天神４丁目８－２５　オフィスニューガイアNIKKO天神３Ｆ</t>
  </si>
  <si>
    <t>092-791-8135</t>
  </si>
  <si>
    <t>https://cmengineering.co.jp/</t>
  </si>
  <si>
    <t>http://www.is.kyusan-u.ac.jp/~inenaga/index-j.html</t>
    <phoneticPr fontId="11"/>
  </si>
  <si>
    <t>室木1057-1</t>
    <rPh sb="0" eb="1">
      <t>ムロ</t>
    </rPh>
    <rPh sb="1" eb="2">
      <t>キ</t>
    </rPh>
    <phoneticPr fontId="2"/>
  </si>
  <si>
    <t>819-1106</t>
  </si>
  <si>
    <t>志登130番地1</t>
  </si>
  <si>
    <t>092-322-3111</t>
  </si>
  <si>
    <t>https://www.meiwa-ss.co.jp/</t>
  </si>
  <si>
    <t>https://www.aska-plating.co.jp/</t>
    <phoneticPr fontId="11"/>
  </si>
  <si>
    <t>百道浜3-8-33　福岡システムLSI総合開発センター509</t>
    <rPh sb="0" eb="3">
      <t>モモチハマ</t>
    </rPh>
    <phoneticPr fontId="2"/>
  </si>
  <si>
    <t>812-0068</t>
  </si>
  <si>
    <t>社領3丁目4-8</t>
  </si>
  <si>
    <t>https://www.k-denka.co.jp/</t>
  </si>
  <si>
    <t>092-611-3461</t>
  </si>
  <si>
    <t>808-0135</t>
  </si>
  <si>
    <t>ひびきの1-1</t>
    <phoneticPr fontId="11"/>
  </si>
  <si>
    <t>http://www.env.kitakyu-u.ac.jp/~izumi01/</t>
  </si>
  <si>
    <t>093-695-3218</t>
  </si>
  <si>
    <t>https://kn-soft.jp/</t>
  </si>
  <si>
    <t>博多駅東3-14-18 福岡建設会館504号</t>
  </si>
  <si>
    <t>092-984-0186</t>
  </si>
  <si>
    <t>http://www.aimsys.co.jp/</t>
  </si>
  <si>
    <t>（株）北九樹脂製作所</t>
    <phoneticPr fontId="11"/>
  </si>
  <si>
    <t>800-0211</t>
  </si>
  <si>
    <t>新曽根2-10</t>
  </si>
  <si>
    <t>093-473-3557</t>
  </si>
  <si>
    <t>博多駅前1-9-3　福岡MIDビル7階</t>
    <rPh sb="10" eb="12">
      <t>フクオカ</t>
    </rPh>
    <rPh sb="18" eb="19">
      <t>カイ</t>
    </rPh>
    <phoneticPr fontId="2"/>
  </si>
  <si>
    <t>新津1-11</t>
  </si>
  <si>
    <t>0930-23-8074</t>
  </si>
  <si>
    <t>800-0394</t>
  </si>
  <si>
    <t>（株）トヨタシステムズ　九州営業所</t>
    <rPh sb="12" eb="14">
      <t>キュウシュウ</t>
    </rPh>
    <rPh sb="14" eb="17">
      <t>エイギョウショ</t>
    </rPh>
    <phoneticPr fontId="11"/>
  </si>
  <si>
    <t>博多駅南1-3-6　第三博多偕成ビル10F</t>
    <rPh sb="0" eb="3">
      <t>ハカタエキ</t>
    </rPh>
    <rPh sb="3" eb="4">
      <t>ミナミ</t>
    </rPh>
    <rPh sb="10" eb="11">
      <t>ダイ</t>
    </rPh>
    <rPh sb="11" eb="12">
      <t>サン</t>
    </rPh>
    <rPh sb="12" eb="14">
      <t>ハカタ</t>
    </rPh>
    <rPh sb="14" eb="16">
      <t>カイセイ</t>
    </rPh>
    <phoneticPr fontId="2"/>
  </si>
  <si>
    <t>上川端12-20　ふくぎん博多ビル8F</t>
    <rPh sb="0" eb="3">
      <t>カミカワバタ</t>
    </rPh>
    <phoneticPr fontId="2"/>
  </si>
  <si>
    <t>092-981-6886</t>
  </si>
  <si>
    <t>812-0011</t>
    <phoneticPr fontId="11"/>
  </si>
  <si>
    <t>博多駅前2丁目19-29　博多相互ビル5階</t>
    <rPh sb="0" eb="2">
      <t>ハカタ</t>
    </rPh>
    <rPh sb="2" eb="3">
      <t>エキ</t>
    </rPh>
    <rPh sb="3" eb="4">
      <t>マエ</t>
    </rPh>
    <rPh sb="5" eb="7">
      <t>チョウメ</t>
    </rPh>
    <rPh sb="13" eb="15">
      <t>ハカタ</t>
    </rPh>
    <rPh sb="15" eb="17">
      <t>ソウゴ</t>
    </rPh>
    <rPh sb="20" eb="21">
      <t>カイ</t>
    </rPh>
    <phoneticPr fontId="2"/>
  </si>
  <si>
    <t>https://adtco.biz</t>
  </si>
  <si>
    <t>北九州市小倉北区</t>
  </si>
  <si>
    <t>802-0001</t>
  </si>
  <si>
    <t>浅野1-1-1　ビエラ小倉1F</t>
  </si>
  <si>
    <t>093-513-6811</t>
  </si>
  <si>
    <t>https://e-ryowa.com</t>
  </si>
  <si>
    <t>AI外観検査システムの開発</t>
    <phoneticPr fontId="11"/>
  </si>
  <si>
    <t>トヨタ自動車九州、デンソー九州</t>
    <phoneticPr fontId="11"/>
  </si>
  <si>
    <t>https://www.iw-foamkyushu.com/</t>
    <phoneticPr fontId="11"/>
  </si>
  <si>
    <t>810-0041</t>
    <phoneticPr fontId="11"/>
  </si>
  <si>
    <t>大名2-8-22　天神偕成ビル4F</t>
    <rPh sb="0" eb="2">
      <t>ダイミョウ</t>
    </rPh>
    <rPh sb="9" eb="11">
      <t>テンジン</t>
    </rPh>
    <rPh sb="11" eb="13">
      <t>カイセイ</t>
    </rPh>
    <phoneticPr fontId="2"/>
  </si>
  <si>
    <t>092-721-6711</t>
  </si>
  <si>
    <t>https://www.ymca.co.jp/</t>
  </si>
  <si>
    <t>093-671-8646</t>
  </si>
  <si>
    <t>https://www.ykc.co.jp/</t>
  </si>
  <si>
    <t>博多駅東2-15-19　KS・T駅東ビル6F</t>
    <phoneticPr fontId="11"/>
  </si>
  <si>
    <t>https://www.hirate.com/</t>
  </si>
  <si>
    <t>https://www.tsg-globals.com/index.html</t>
  </si>
  <si>
    <t>823-0015　</t>
    <phoneticPr fontId="11"/>
  </si>
  <si>
    <t>https://www.j-finetech.co.jp</t>
  </si>
  <si>
    <t>092-606-2731</t>
  </si>
  <si>
    <t>811-0202</t>
  </si>
  <si>
    <t>和白3-27-55</t>
  </si>
  <si>
    <t>http://www.sem-sakamoto.co.jp/</t>
  </si>
  <si>
    <t>博多駅前1丁目3番3号　明治安田渡辺ビル7階</t>
    <phoneticPr fontId="11"/>
  </si>
  <si>
    <t>https://www.aisin.com/jp/group/aisin-software/</t>
  </si>
  <si>
    <t>812-0016</t>
  </si>
  <si>
    <t>博多駅南5-8-5　K2ビル2F</t>
  </si>
  <si>
    <t>https://www.tofco.jp/</t>
  </si>
  <si>
    <t>092-482-2101</t>
  </si>
  <si>
    <t>東京エレクトロン（株）、（株）ディスコ</t>
    <rPh sb="8" eb="11">
      <t>カブ</t>
    </rPh>
    <rPh sb="12" eb="15">
      <t>カブ</t>
    </rPh>
    <phoneticPr fontId="11"/>
  </si>
  <si>
    <t>三沢863番地</t>
  </si>
  <si>
    <t>三沢863番地</t>
    <phoneticPr fontId="11"/>
  </si>
  <si>
    <t>御笠川6丁目1番8号</t>
  </si>
  <si>
    <t>I-PEX（株）　大刀洗工場</t>
    <rPh sb="9" eb="12">
      <t>タチアライ</t>
    </rPh>
    <phoneticPr fontId="11"/>
  </si>
  <si>
    <t>092-503-0551</t>
  </si>
  <si>
    <t>https://corp.i-pex.com/ja</t>
  </si>
  <si>
    <t>838-0141</t>
  </si>
  <si>
    <t>I-PEX（株）　I-PEXキャンパス</t>
    <phoneticPr fontId="11"/>
  </si>
  <si>
    <t>0942-23-8808</t>
  </si>
  <si>
    <t>838-0814</t>
    <phoneticPr fontId="2"/>
  </si>
  <si>
    <t>博多駅前3-4-25　アクロスキューブ博多駅前</t>
    <rPh sb="0" eb="2">
      <t>ハカタ</t>
    </rPh>
    <rPh sb="2" eb="3">
      <t>エキ</t>
    </rPh>
    <rPh sb="3" eb="4">
      <t>マエ</t>
    </rPh>
    <rPh sb="19" eb="21">
      <t>ハカタ</t>
    </rPh>
    <rPh sb="21" eb="22">
      <t>エキ</t>
    </rPh>
    <rPh sb="22" eb="23">
      <t>マエ</t>
    </rPh>
    <phoneticPr fontId="2"/>
  </si>
  <si>
    <t>092-419-7179</t>
    <phoneticPr fontId="2"/>
  </si>
  <si>
    <t>812-0007</t>
  </si>
  <si>
    <t>050-3000-2124</t>
  </si>
  <si>
    <t>東比恵2-8-16　TRC博多ビル3F</t>
  </si>
  <si>
    <t>https://www.fsi.co.jp/index.html</t>
  </si>
  <si>
    <t>神奈川県</t>
    <rPh sb="0" eb="4">
      <t>カナガワケン</t>
    </rPh>
    <phoneticPr fontId="11"/>
  </si>
  <si>
    <t>モーターコア製品、リードフレーム、プレス用金型、平面研削盤の製造・販売</t>
  </si>
  <si>
    <t>822-0006</t>
  </si>
  <si>
    <t>上境40番地1</t>
    <phoneticPr fontId="11"/>
  </si>
  <si>
    <t>0949-23-1911</t>
    <phoneticPr fontId="11"/>
  </si>
  <si>
    <t>東京都</t>
    <rPh sb="0" eb="3">
      <t>トウキョウト</t>
    </rPh>
    <phoneticPr fontId="11"/>
  </si>
  <si>
    <t>住友ベークライト㈱</t>
    <rPh sb="0" eb="2">
      <t>スミトモ</t>
    </rPh>
    <phoneticPr fontId="11"/>
  </si>
  <si>
    <t>半導体封止材、半導体ウェハーコート材</t>
    <phoneticPr fontId="11"/>
  </si>
  <si>
    <t>812-0025</t>
  </si>
  <si>
    <t>店屋町1-35　博多三井ビル2号館6階</t>
    <rPh sb="0" eb="1">
      <t>テン</t>
    </rPh>
    <rPh sb="8" eb="10">
      <t>ハカタ</t>
    </rPh>
    <rPh sb="10" eb="12">
      <t>ミツイ</t>
    </rPh>
    <rPh sb="15" eb="17">
      <t>ゴウカン</t>
    </rPh>
    <rPh sb="18" eb="19">
      <t>カイ</t>
    </rPh>
    <phoneticPr fontId="1"/>
  </si>
  <si>
    <t>092-401-0620</t>
  </si>
  <si>
    <t>https://www.densotechno.co.jp/</t>
  </si>
  <si>
    <t>ECU向けのソフトウェア開発</t>
    <phoneticPr fontId="11"/>
  </si>
  <si>
    <t>812-0024</t>
    <phoneticPr fontId="11"/>
  </si>
  <si>
    <t>綱場町1-1</t>
    <phoneticPr fontId="11"/>
  </si>
  <si>
    <t>092-409-9411</t>
    <phoneticPr fontId="11"/>
  </si>
  <si>
    <t>https://www.sraw.co.jp/</t>
    <phoneticPr fontId="11"/>
  </si>
  <si>
    <t>飽の浦町5-3</t>
  </si>
  <si>
    <t>090-8953-2106</t>
  </si>
  <si>
    <t>861-8028</t>
  </si>
  <si>
    <t>861-2202</t>
  </si>
  <si>
    <t>田原2081番地27</t>
  </si>
  <si>
    <t>http://www.techno-d.jp/</t>
  </si>
  <si>
    <t>861-0821</t>
  </si>
  <si>
    <t>下坂下1683-4</t>
  </si>
  <si>
    <t>https://nexus-grp.co.jp/</t>
  </si>
  <si>
    <t>東京都</t>
    <rPh sb="0" eb="3">
      <t>トウキョウト</t>
    </rPh>
    <phoneticPr fontId="4"/>
  </si>
  <si>
    <t>金池南1丁目5番1号　コレジオ大分5階</t>
    <rPh sb="0" eb="2">
      <t>カナイケ</t>
    </rPh>
    <rPh sb="2" eb="3">
      <t>ミナミ</t>
    </rPh>
    <rPh sb="4" eb="6">
      <t>チョウメ</t>
    </rPh>
    <rPh sb="7" eb="8">
      <t>バン</t>
    </rPh>
    <rPh sb="9" eb="10">
      <t>ゴウ</t>
    </rPh>
    <rPh sb="15" eb="17">
      <t>オオイタ</t>
    </rPh>
    <rPh sb="18" eb="19">
      <t>カイ</t>
    </rPh>
    <phoneticPr fontId="4"/>
  </si>
  <si>
    <t>萩原4丁目9-65</t>
    <rPh sb="0" eb="2">
      <t>ハギワラ</t>
    </rPh>
    <rPh sb="3" eb="5">
      <t>チョウメ</t>
    </rPh>
    <phoneticPr fontId="4"/>
  </si>
  <si>
    <t>大分流通業務団地3丁目2-2</t>
    <rPh sb="0" eb="2">
      <t>オオイタ</t>
    </rPh>
    <rPh sb="2" eb="4">
      <t>リュウツウ</t>
    </rPh>
    <rPh sb="4" eb="6">
      <t>ギョウム</t>
    </rPh>
    <rPh sb="6" eb="8">
      <t>ダンチ</t>
    </rPh>
    <rPh sb="9" eb="11">
      <t>チョウメ</t>
    </rPh>
    <phoneticPr fontId="9"/>
  </si>
  <si>
    <t>大分流通業務団地3丁目3-17</t>
    <rPh sb="0" eb="2">
      <t>オオイタ</t>
    </rPh>
    <rPh sb="2" eb="4">
      <t>リュウツウ</t>
    </rPh>
    <rPh sb="4" eb="6">
      <t>ギョウム</t>
    </rPh>
    <rPh sb="6" eb="8">
      <t>ダンチ</t>
    </rPh>
    <rPh sb="9" eb="11">
      <t>チョウメ</t>
    </rPh>
    <phoneticPr fontId="9"/>
  </si>
  <si>
    <t>静岡県</t>
    <rPh sb="0" eb="3">
      <t>シズオカケン</t>
    </rPh>
    <phoneticPr fontId="4"/>
  </si>
  <si>
    <t xml:space="preserve">871-0006 </t>
  </si>
  <si>
    <t>東浜332</t>
  </si>
  <si>
    <t>0979-22-7111</t>
  </si>
  <si>
    <t>　神奈川県</t>
    <rPh sb="1" eb="4">
      <t>カナガワ</t>
    </rPh>
    <rPh sb="4" eb="5">
      <t>ケン</t>
    </rPh>
    <phoneticPr fontId="4"/>
  </si>
  <si>
    <t>女島１０３５６－２</t>
    <rPh sb="0" eb="2">
      <t>メジマ</t>
    </rPh>
    <phoneticPr fontId="4"/>
  </si>
  <si>
    <t>武蔵町糸原2686番地2</t>
    <rPh sb="0" eb="3">
      <t>ムサシマチ</t>
    </rPh>
    <rPh sb="3" eb="5">
      <t>イトハラ</t>
    </rPh>
    <rPh sb="9" eb="11">
      <t>バンチ</t>
    </rPh>
    <phoneticPr fontId="9"/>
  </si>
  <si>
    <t>神奈川県</t>
    <rPh sb="0" eb="4">
      <t>カナガワケン</t>
    </rPh>
    <phoneticPr fontId="4"/>
  </si>
  <si>
    <t>武蔵町糸原756</t>
    <rPh sb="0" eb="3">
      <t>ムサシマチ</t>
    </rPh>
    <rPh sb="3" eb="5">
      <t>イトハラ</t>
    </rPh>
    <phoneticPr fontId="9"/>
  </si>
  <si>
    <t>0972-63-1390</t>
  </si>
  <si>
    <t>栃木県</t>
    <rPh sb="0" eb="3">
      <t>トチギケン</t>
    </rPh>
    <phoneticPr fontId="4"/>
  </si>
  <si>
    <t>大字川崎4260番地1</t>
    <rPh sb="2" eb="4">
      <t>カワサキ</t>
    </rPh>
    <rPh sb="8" eb="10">
      <t>バンチ</t>
    </rPh>
    <phoneticPr fontId="4"/>
  </si>
  <si>
    <t>大字日野1669番地9</t>
  </si>
  <si>
    <t>0978-64-2485</t>
  </si>
  <si>
    <t>http://www.hokuto-factory.com/</t>
  </si>
  <si>
    <t>895-2104</t>
  </si>
  <si>
    <t>柏原4965-25</t>
  </si>
  <si>
    <t>0996-59-8849</t>
  </si>
  <si>
    <t>https://www.jikuya.jp/</t>
  </si>
  <si>
    <t>貝津町1103-1</t>
  </si>
  <si>
    <t>0957-25-1301</t>
  </si>
  <si>
    <t>https://www.sys-inoue.co.jp/</t>
  </si>
  <si>
    <t>変更1</t>
    <rPh sb="0" eb="2">
      <t>ヘンコウ</t>
    </rPh>
    <phoneticPr fontId="11"/>
  </si>
  <si>
    <t>変更2</t>
    <rPh sb="0" eb="2">
      <t>ヘンコウ</t>
    </rPh>
    <phoneticPr fontId="11"/>
  </si>
  <si>
    <t>879-0124</t>
  </si>
  <si>
    <t>田尻崎２０－４</t>
  </si>
  <si>
    <t>0979-53-7330</t>
  </si>
  <si>
    <t>自動車バックドア</t>
    <phoneticPr fontId="11"/>
  </si>
  <si>
    <t>ダイハツ九州・ダイハツ工業・マツダ・ホンダ</t>
    <phoneticPr fontId="11"/>
  </si>
  <si>
    <t>新規1</t>
    <rPh sb="0" eb="2">
      <t>シンキ</t>
    </rPh>
    <phoneticPr fontId="11"/>
  </si>
  <si>
    <t>変更3</t>
    <rPh sb="0" eb="2">
      <t>ヘンコウ</t>
    </rPh>
    <phoneticPr fontId="11"/>
  </si>
  <si>
    <t>879-0604</t>
    <phoneticPr fontId="11"/>
  </si>
  <si>
    <t>美和111-1</t>
    <rPh sb="0" eb="2">
      <t>ミワ</t>
    </rPh>
    <phoneticPr fontId="4"/>
  </si>
  <si>
    <t>精密部品加工、省力化自動機（加工機、画像検査機、ロボット、搬送機、AGV・AMR等）</t>
    <phoneticPr fontId="11"/>
  </si>
  <si>
    <t>変更4</t>
    <rPh sb="0" eb="2">
      <t>ヘンコウ</t>
    </rPh>
    <phoneticPr fontId="11"/>
  </si>
  <si>
    <t>茨城県</t>
    <phoneticPr fontId="11"/>
  </si>
  <si>
    <t>変更5</t>
    <rPh sb="0" eb="2">
      <t>ヘンコウ</t>
    </rPh>
    <phoneticPr fontId="11"/>
  </si>
  <si>
    <t>変更6</t>
    <rPh sb="0" eb="2">
      <t>ヘンコウ</t>
    </rPh>
    <phoneticPr fontId="11"/>
  </si>
  <si>
    <t>http://hashida-giken.co.jp/</t>
  </si>
  <si>
    <t>http://www.kyushu-harness.com/</t>
  </si>
  <si>
    <t>899-4317</t>
  </si>
  <si>
    <t>国分上野原テクノパーク7-1</t>
    <rPh sb="0" eb="2">
      <t>コクブ</t>
    </rPh>
    <rPh sb="2" eb="5">
      <t>ウエノハラ</t>
    </rPh>
    <phoneticPr fontId="2"/>
  </si>
  <si>
    <t>0995-46-7887</t>
  </si>
  <si>
    <t>https://ymetal-kokubu.jp/</t>
  </si>
  <si>
    <t>0968-53-8181</t>
  </si>
  <si>
    <t>0985-74-0292</t>
  </si>
  <si>
    <t>宮崎市大字新名爪1409-1</t>
  </si>
  <si>
    <t>0985-65-4212</t>
  </si>
  <si>
    <t>https://persol-factorypartners.co.jp/</t>
  </si>
  <si>
    <t>https://minebea-accesssolutions.com/</t>
  </si>
  <si>
    <t>https://www.denso-miyazaki.co.jp/</t>
  </si>
  <si>
    <t xml:space="preserve">大武町39-24    </t>
    <phoneticPr fontId="2"/>
  </si>
  <si>
    <t>自動車用安全ガラスの部品組付加工</t>
    <phoneticPr fontId="11"/>
  </si>
  <si>
    <t>日産自動車九州㈱、日産車体九州㈱</t>
    <phoneticPr fontId="11"/>
  </si>
  <si>
    <t>●</t>
    <phoneticPr fontId="2"/>
  </si>
  <si>
    <t>計測システム</t>
    <rPh sb="0" eb="2">
      <t>ケイソク</t>
    </rPh>
    <phoneticPr fontId="11"/>
  </si>
  <si>
    <t>EV用モーターコア、電子部品</t>
    <rPh sb="2" eb="3">
      <t>ヨウ</t>
    </rPh>
    <rPh sb="10" eb="12">
      <t>デンシ</t>
    </rPh>
    <rPh sb="12" eb="14">
      <t>ブヒン</t>
    </rPh>
    <phoneticPr fontId="11"/>
  </si>
  <si>
    <t>セイコーエプソン、デンソー、旭化成、ルネサス</t>
    <rPh sb="14" eb="15">
      <t>アサヒ</t>
    </rPh>
    <rPh sb="15" eb="17">
      <t>カセイ</t>
    </rPh>
    <phoneticPr fontId="11"/>
  </si>
  <si>
    <t>アイシン精機、デンソー、豊田自動織機</t>
    <rPh sb="4" eb="6">
      <t>セイキ</t>
    </rPh>
    <rPh sb="12" eb="14">
      <t>トヨタ</t>
    </rPh>
    <rPh sb="14" eb="16">
      <t>ジドウ</t>
    </rPh>
    <rPh sb="16" eb="18">
      <t>ショッキ</t>
    </rPh>
    <phoneticPr fontId="11"/>
  </si>
  <si>
    <t>産業用ロボット</t>
    <rPh sb="0" eb="3">
      <t>サンギョウヨウ</t>
    </rPh>
    <phoneticPr fontId="11"/>
  </si>
  <si>
    <t>国内外の自動車関連企業</t>
    <rPh sb="0" eb="3">
      <t>コクナイガイ</t>
    </rPh>
    <rPh sb="4" eb="7">
      <t>ジドウシャ</t>
    </rPh>
    <rPh sb="7" eb="9">
      <t>カンレン</t>
    </rPh>
    <rPh sb="9" eb="11">
      <t>キギョウ</t>
    </rPh>
    <phoneticPr fontId="11"/>
  </si>
  <si>
    <t>（株）三井ハイテック</t>
    <phoneticPr fontId="11"/>
  </si>
  <si>
    <t>●</t>
    <phoneticPr fontId="2"/>
  </si>
  <si>
    <t>各種生産設備・装置、ロボットシステムセル</t>
    <rPh sb="0" eb="2">
      <t>カクシュ</t>
    </rPh>
    <rPh sb="2" eb="4">
      <t>セイサン</t>
    </rPh>
    <rPh sb="4" eb="6">
      <t>セツビ</t>
    </rPh>
    <rPh sb="7" eb="9">
      <t>ソウチ</t>
    </rPh>
    <phoneticPr fontId="11"/>
  </si>
  <si>
    <t>㈱安川電機、ホンダエンジニアリング㈱、アイシン精機㈱</t>
    <rPh sb="1" eb="3">
      <t>ヤスカワ</t>
    </rPh>
    <rPh sb="3" eb="5">
      <t>デンキ</t>
    </rPh>
    <rPh sb="23" eb="25">
      <t>セイキ</t>
    </rPh>
    <phoneticPr fontId="11"/>
  </si>
  <si>
    <t>部品検査装置（-40℃～+150℃連続試験、超音波検査装置）</t>
    <rPh sb="2" eb="4">
      <t>ケンサ</t>
    </rPh>
    <rPh sb="4" eb="6">
      <t>ソウチ</t>
    </rPh>
    <rPh sb="17" eb="19">
      <t>レンゾク</t>
    </rPh>
    <rPh sb="19" eb="21">
      <t>シケン</t>
    </rPh>
    <rPh sb="22" eb="25">
      <t>チョウオンパ</t>
    </rPh>
    <rPh sb="25" eb="27">
      <t>ケンサ</t>
    </rPh>
    <rPh sb="27" eb="29">
      <t>ソウチ</t>
    </rPh>
    <phoneticPr fontId="11"/>
  </si>
  <si>
    <t>リックス㈱、常盤産業㈱、豊通マシナリー</t>
    <rPh sb="6" eb="7">
      <t>ジョウ</t>
    </rPh>
    <rPh sb="7" eb="8">
      <t>バン</t>
    </rPh>
    <rPh sb="8" eb="10">
      <t>サンギョウ</t>
    </rPh>
    <rPh sb="12" eb="13">
      <t>トヨ</t>
    </rPh>
    <rPh sb="13" eb="14">
      <t>ツウ</t>
    </rPh>
    <phoneticPr fontId="11"/>
  </si>
  <si>
    <t>シリンダヘッド、ＣＶＴ用金型製作</t>
    <rPh sb="11" eb="12">
      <t>ヨウ</t>
    </rPh>
    <rPh sb="12" eb="14">
      <t>カナガタ</t>
    </rPh>
    <rPh sb="14" eb="16">
      <t>セイサク</t>
    </rPh>
    <phoneticPr fontId="11"/>
  </si>
  <si>
    <t>ダイハツ工業、ダイハツ九州、デンソー九州</t>
    <rPh sb="4" eb="6">
      <t>コウギョウ</t>
    </rPh>
    <rPh sb="18" eb="20">
      <t>キュウシュウ</t>
    </rPh>
    <phoneticPr fontId="11"/>
  </si>
  <si>
    <t>アイコムソフト（株）</t>
    <phoneticPr fontId="11"/>
  </si>
  <si>
    <t>IoT関連商品の開発・販売（信号灯、センサーなどとの連動、ＦＡシステムプランニング及びソフトウェア開発）</t>
    <rPh sb="3" eb="5">
      <t>カンレン</t>
    </rPh>
    <rPh sb="5" eb="7">
      <t>ショウヒン</t>
    </rPh>
    <rPh sb="8" eb="10">
      <t>カイハツ</t>
    </rPh>
    <rPh sb="11" eb="13">
      <t>ハンバイ</t>
    </rPh>
    <rPh sb="14" eb="16">
      <t>シンゴウ</t>
    </rPh>
    <rPh sb="16" eb="17">
      <t>トウ</t>
    </rPh>
    <rPh sb="26" eb="28">
      <t>レンドウ</t>
    </rPh>
    <rPh sb="41" eb="42">
      <t>オヨ</t>
    </rPh>
    <rPh sb="49" eb="51">
      <t>カイハツ</t>
    </rPh>
    <phoneticPr fontId="11"/>
  </si>
  <si>
    <t>濱田重工㈱、㈱東芝、㈱キューヘン、西部電機㈱、㈱カンノ製作所</t>
    <rPh sb="0" eb="2">
      <t>ハマダ</t>
    </rPh>
    <rPh sb="2" eb="4">
      <t>ジュウコウ</t>
    </rPh>
    <rPh sb="7" eb="9">
      <t>トウシバ</t>
    </rPh>
    <rPh sb="17" eb="19">
      <t>セイブ</t>
    </rPh>
    <rPh sb="19" eb="21">
      <t>デンキ</t>
    </rPh>
    <rPh sb="27" eb="30">
      <t>セイサクショ</t>
    </rPh>
    <phoneticPr fontId="11"/>
  </si>
  <si>
    <t>各種電子部品の開発・製造・販売</t>
    <rPh sb="0" eb="2">
      <t>カクシュ</t>
    </rPh>
    <rPh sb="2" eb="4">
      <t>デンシ</t>
    </rPh>
    <rPh sb="4" eb="6">
      <t>ブヒン</t>
    </rPh>
    <rPh sb="7" eb="9">
      <t>カイハツ</t>
    </rPh>
    <rPh sb="10" eb="12">
      <t>セイゾウ</t>
    </rPh>
    <rPh sb="13" eb="15">
      <t>ハンバイ</t>
    </rPh>
    <phoneticPr fontId="11"/>
  </si>
  <si>
    <t>車載顧客を含む、国内外の電子機器メーカー全般</t>
    <rPh sb="0" eb="2">
      <t>シャサイ</t>
    </rPh>
    <rPh sb="2" eb="4">
      <t>コキャク</t>
    </rPh>
    <rPh sb="5" eb="6">
      <t>フク</t>
    </rPh>
    <rPh sb="8" eb="11">
      <t>コクナイガイ</t>
    </rPh>
    <rPh sb="12" eb="14">
      <t>デンシ</t>
    </rPh>
    <rPh sb="14" eb="16">
      <t>キキ</t>
    </rPh>
    <rPh sb="20" eb="22">
      <t>ゼンパン</t>
    </rPh>
    <phoneticPr fontId="11"/>
  </si>
  <si>
    <t>組込みソフトウェア</t>
    <rPh sb="0" eb="2">
      <t>クミコ</t>
    </rPh>
    <phoneticPr fontId="11"/>
  </si>
  <si>
    <t>（株）アポロジャパン</t>
    <phoneticPr fontId="11"/>
  </si>
  <si>
    <t>画像認識AIソフトウェア</t>
    <rPh sb="0" eb="4">
      <t>ガゾウニンシキ</t>
    </rPh>
    <phoneticPr fontId="11"/>
  </si>
  <si>
    <t>（株）EVモーターズジャパン</t>
    <phoneticPr fontId="11"/>
  </si>
  <si>
    <t>EVバス、EVトラック、EVトライク、充電スタンド</t>
    <rPh sb="19" eb="21">
      <t>ジュウデン</t>
    </rPh>
    <phoneticPr fontId="11"/>
  </si>
  <si>
    <t>加熱装置</t>
    <rPh sb="0" eb="4">
      <t>カネツソウチ</t>
    </rPh>
    <phoneticPr fontId="11"/>
  </si>
  <si>
    <t>（株）三井ハイテック、（株）進和、（株）PFA</t>
    <rPh sb="1" eb="2">
      <t>カブ</t>
    </rPh>
    <rPh sb="3" eb="5">
      <t>ミツイ</t>
    </rPh>
    <rPh sb="12" eb="13">
      <t>カブ</t>
    </rPh>
    <rPh sb="14" eb="16">
      <t>シンワ</t>
    </rPh>
    <rPh sb="18" eb="19">
      <t>カブ</t>
    </rPh>
    <phoneticPr fontId="11"/>
  </si>
  <si>
    <t>九州産業大学　稲永健太郎研究室</t>
    <phoneticPr fontId="11"/>
  </si>
  <si>
    <t>須恵町、新宮タクシー（株）、新宮町、久山町、花鶴タクシー(有)、古賀市、沖縄県うるま市、日本工営（株）</t>
    <phoneticPr fontId="11"/>
  </si>
  <si>
    <t>（株）九州電化</t>
    <phoneticPr fontId="11"/>
  </si>
  <si>
    <t>亜鉛めっき、ニッケルめっき、クロムめっき、銅めっき、真鍮めっき、金めっき、銀めっき、すずめっき、スルホール銅めっき、硬質クロムめっき、バフ研磨、リン酸亜鉛、リン酸マンガン、無電解ニッケルめっき、黒クロムめっき、無電解黒ニッケルめっき、電解研磨、アルマイト。GFRP、CFRPへのめっき。その他、開発案件に対応。</t>
    <phoneticPr fontId="11"/>
  </si>
  <si>
    <t>(株)高山プレス製作所、日本ファインテック(株)、北原ウエルテック(株)、(株)正興電機製作所、川崎重工業(株)、日鉄エンジニアリング(株)</t>
    <phoneticPr fontId="11"/>
  </si>
  <si>
    <t>（株）坂本電機製作所</t>
    <phoneticPr fontId="11"/>
  </si>
  <si>
    <t>産業用制御機器、半導体製造装置、姿勢精密計測器等の設計製造及び超精密機械加工</t>
    <phoneticPr fontId="11"/>
  </si>
  <si>
    <t>(株)ベスタクト・ソリューションズ、東京エレクトロン九州(株)、本田技研工業(株)、(株)ディスコ、三菱電機エンジニアリング(株)</t>
    <phoneticPr fontId="11"/>
  </si>
  <si>
    <t>通信・ネットワーク関連組込みソフトウェア</t>
    <rPh sb="0" eb="2">
      <t>ツウシン</t>
    </rPh>
    <rPh sb="9" eb="11">
      <t>カンレン</t>
    </rPh>
    <rPh sb="11" eb="13">
      <t>クミコ</t>
    </rPh>
    <phoneticPr fontId="11"/>
  </si>
  <si>
    <t>ＯＫＩソフトウェア</t>
    <phoneticPr fontId="11"/>
  </si>
  <si>
    <t>アイシン・ソフトウェア（株）　福岡開発センター</t>
    <phoneticPr fontId="11"/>
  </si>
  <si>
    <t>自動車関連製品制御ソフトウェア開発</t>
    <rPh sb="0" eb="3">
      <t>ジドウシャ</t>
    </rPh>
    <rPh sb="3" eb="5">
      <t>カンレン</t>
    </rPh>
    <rPh sb="5" eb="7">
      <t>セイヒン</t>
    </rPh>
    <rPh sb="7" eb="9">
      <t>セイギョ</t>
    </rPh>
    <rPh sb="15" eb="17">
      <t>カイハツ</t>
    </rPh>
    <phoneticPr fontId="11"/>
  </si>
  <si>
    <t>アイシン精機、アイシンＡＷ</t>
    <rPh sb="4" eb="6">
      <t>セイキ</t>
    </rPh>
    <phoneticPr fontId="11"/>
  </si>
  <si>
    <t>組込関連ソフトウェア（ロボット、スマートファクトリ、車載関連、自動倉庫制御）</t>
    <rPh sb="0" eb="2">
      <t>クミコミ</t>
    </rPh>
    <rPh sb="2" eb="4">
      <t>カンレン</t>
    </rPh>
    <rPh sb="26" eb="28">
      <t>シャサイ</t>
    </rPh>
    <rPh sb="28" eb="30">
      <t>カンレン</t>
    </rPh>
    <rPh sb="31" eb="33">
      <t>ジドウ</t>
    </rPh>
    <rPh sb="33" eb="35">
      <t>ソウコ</t>
    </rPh>
    <rPh sb="35" eb="37">
      <t>セイギョ</t>
    </rPh>
    <phoneticPr fontId="11"/>
  </si>
  <si>
    <t>車載装置向けソフトウェア</t>
    <rPh sb="0" eb="2">
      <t>シャサイ</t>
    </rPh>
    <rPh sb="2" eb="4">
      <t>ソウチ</t>
    </rPh>
    <rPh sb="4" eb="5">
      <t>ム</t>
    </rPh>
    <phoneticPr fontId="11"/>
  </si>
  <si>
    <t>デンソーグループ</t>
    <phoneticPr fontId="11"/>
  </si>
  <si>
    <t>ユニティ・ソフト（株）</t>
    <phoneticPr fontId="11"/>
  </si>
  <si>
    <t>IoT遠隔監視・制御、ECサイト（web決裁）</t>
    <rPh sb="3" eb="7">
      <t>エンカクカンシ</t>
    </rPh>
    <rPh sb="8" eb="10">
      <t>セイギョ</t>
    </rPh>
    <rPh sb="20" eb="22">
      <t>ケッサイ</t>
    </rPh>
    <phoneticPr fontId="11"/>
  </si>
  <si>
    <t>ソフトウェア開発</t>
    <rPh sb="6" eb="8">
      <t>カイハツ</t>
    </rPh>
    <phoneticPr fontId="11"/>
  </si>
  <si>
    <t>（株）ヒラテ技研</t>
    <phoneticPr fontId="11"/>
  </si>
  <si>
    <t>（株）電脳企画</t>
    <phoneticPr fontId="11"/>
  </si>
  <si>
    <t>ＡＴ制御、ステアリング制御</t>
    <rPh sb="2" eb="4">
      <t>セイギョ</t>
    </rPh>
    <rPh sb="11" eb="13">
      <t>セイギョ</t>
    </rPh>
    <phoneticPr fontId="11"/>
  </si>
  <si>
    <t>（株）ゼネテック　福岡事業所</t>
    <phoneticPr fontId="11"/>
  </si>
  <si>
    <t>カーオーディオ、ナビ：一部ソフト</t>
    <rPh sb="11" eb="13">
      <t>イチブ</t>
    </rPh>
    <phoneticPr fontId="11"/>
  </si>
  <si>
    <t>ソフトウェア開発、データ作成支援</t>
    <rPh sb="6" eb="8">
      <t>カイハツ</t>
    </rPh>
    <rPh sb="12" eb="14">
      <t>サクセイ</t>
    </rPh>
    <rPh sb="14" eb="16">
      <t>シエン</t>
    </rPh>
    <phoneticPr fontId="11"/>
  </si>
  <si>
    <t>Gis（地理情報システム）を活用した地図情報アプリ開発、業務系システム開発</t>
    <rPh sb="4" eb="6">
      <t>チリ</t>
    </rPh>
    <rPh sb="6" eb="8">
      <t>ジョウホウ</t>
    </rPh>
    <rPh sb="14" eb="16">
      <t>カツヨウ</t>
    </rPh>
    <rPh sb="18" eb="20">
      <t>チズ</t>
    </rPh>
    <rPh sb="20" eb="22">
      <t>ジョウホウ</t>
    </rPh>
    <rPh sb="25" eb="27">
      <t>カイハツ</t>
    </rPh>
    <rPh sb="28" eb="30">
      <t>ギョウム</t>
    </rPh>
    <rPh sb="30" eb="31">
      <t>ケイ</t>
    </rPh>
    <rPh sb="35" eb="37">
      <t>カイハツ</t>
    </rPh>
    <phoneticPr fontId="11"/>
  </si>
  <si>
    <t>建設コンサルタント各社、ITメーカー各社</t>
    <rPh sb="0" eb="2">
      <t>ケンセツ</t>
    </rPh>
    <rPh sb="9" eb="11">
      <t>カクシャ</t>
    </rPh>
    <rPh sb="18" eb="20">
      <t>カクシャ</t>
    </rPh>
    <phoneticPr fontId="11"/>
  </si>
  <si>
    <t>貴金属めっき、無電解化、表面硬化</t>
    <rPh sb="0" eb="1">
      <t>キ</t>
    </rPh>
    <rPh sb="1" eb="3">
      <t>キンゾク</t>
    </rPh>
    <rPh sb="7" eb="8">
      <t>ム</t>
    </rPh>
    <rPh sb="8" eb="10">
      <t>デンカイ</t>
    </rPh>
    <rPh sb="10" eb="11">
      <t>カ</t>
    </rPh>
    <rPh sb="12" eb="14">
      <t>ヒョウメン</t>
    </rPh>
    <rPh sb="14" eb="16">
      <t>コウカ</t>
    </rPh>
    <phoneticPr fontId="11"/>
  </si>
  <si>
    <t>プレスメーカー、接点メーカー</t>
    <rPh sb="8" eb="10">
      <t>セッテン</t>
    </rPh>
    <phoneticPr fontId="11"/>
  </si>
  <si>
    <t>湿度、温度、大気圧、CO2、オイル内水分、気象センサーの製造販売</t>
    <rPh sb="0" eb="2">
      <t>シツド</t>
    </rPh>
    <rPh sb="3" eb="5">
      <t>オンド</t>
    </rPh>
    <rPh sb="6" eb="9">
      <t>タイキアツ</t>
    </rPh>
    <rPh sb="17" eb="18">
      <t>ナイ</t>
    </rPh>
    <rPh sb="18" eb="20">
      <t>スイブン</t>
    </rPh>
    <rPh sb="21" eb="23">
      <t>キショウ</t>
    </rPh>
    <rPh sb="28" eb="30">
      <t>セイゾウ</t>
    </rPh>
    <rPh sb="30" eb="32">
      <t>ハンバイ</t>
    </rPh>
    <phoneticPr fontId="11"/>
  </si>
  <si>
    <t>（株）アビスト</t>
    <phoneticPr fontId="11"/>
  </si>
  <si>
    <t>工業設計技術サービス事業（請負・技術者派遣）</t>
    <rPh sb="2" eb="4">
      <t>セッケイ</t>
    </rPh>
    <rPh sb="4" eb="6">
      <t>ギジュツ</t>
    </rPh>
    <rPh sb="10" eb="12">
      <t>ジギョウ</t>
    </rPh>
    <rPh sb="13" eb="15">
      <t>ウケオイ</t>
    </rPh>
    <rPh sb="16" eb="19">
      <t>ギジュツシャ</t>
    </rPh>
    <rPh sb="19" eb="21">
      <t>ハケン</t>
    </rPh>
    <phoneticPr fontId="11"/>
  </si>
  <si>
    <t>トヨタ自動車九州</t>
    <rPh sb="3" eb="6">
      <t>ジドウシャ</t>
    </rPh>
    <rPh sb="6" eb="8">
      <t>キュウシュウ</t>
    </rPh>
    <phoneticPr fontId="11"/>
  </si>
  <si>
    <t>（株）カスタネット</t>
    <phoneticPr fontId="11"/>
  </si>
  <si>
    <t>ソフトウェア</t>
    <phoneticPr fontId="11"/>
  </si>
  <si>
    <t>（株）イージーメジャー</t>
    <phoneticPr fontId="11"/>
  </si>
  <si>
    <t>トヨタ、ホンダ、日産、スバル、スズキ、ダイハツ、いすず、ヤマハ、三菱重工業、IHI</t>
    <phoneticPr fontId="11"/>
  </si>
  <si>
    <t>協和商工（株）</t>
    <phoneticPr fontId="11"/>
  </si>
  <si>
    <t>協働ロボットシステム、各種検査機等</t>
    <rPh sb="0" eb="2">
      <t>キョウドウ</t>
    </rPh>
    <rPh sb="11" eb="13">
      <t>カクシュ</t>
    </rPh>
    <rPh sb="13" eb="15">
      <t>ケンサ</t>
    </rPh>
    <rPh sb="15" eb="16">
      <t>キ</t>
    </rPh>
    <rPh sb="16" eb="17">
      <t>トウ</t>
    </rPh>
    <phoneticPr fontId="11"/>
  </si>
  <si>
    <t>（株）ティー・エス・ジー　九州開発センター</t>
    <phoneticPr fontId="11"/>
  </si>
  <si>
    <t>カーエレクトロニクスの電気回路、機構、ソフトウィア受託設計、試作製作、信頼性評価、試験の受託</t>
    <rPh sb="11" eb="13">
      <t>デンキ</t>
    </rPh>
    <rPh sb="13" eb="15">
      <t>カイロ</t>
    </rPh>
    <rPh sb="16" eb="18">
      <t>キコウ</t>
    </rPh>
    <rPh sb="25" eb="27">
      <t>ジュタク</t>
    </rPh>
    <rPh sb="27" eb="29">
      <t>セッケイ</t>
    </rPh>
    <rPh sb="30" eb="32">
      <t>シサク</t>
    </rPh>
    <rPh sb="32" eb="34">
      <t>セイサク</t>
    </rPh>
    <rPh sb="35" eb="38">
      <t>シンライセイ</t>
    </rPh>
    <rPh sb="38" eb="40">
      <t>ヒョウカ</t>
    </rPh>
    <rPh sb="41" eb="43">
      <t>シケン</t>
    </rPh>
    <rPh sb="44" eb="46">
      <t>ジュタク</t>
    </rPh>
    <phoneticPr fontId="11"/>
  </si>
  <si>
    <t>パナソニック、オムロン、富士通ゼネラル</t>
    <rPh sb="12" eb="15">
      <t>フジツウ</t>
    </rPh>
    <phoneticPr fontId="11"/>
  </si>
  <si>
    <t>治具の設計、製作</t>
    <rPh sb="0" eb="2">
      <t>ジグ</t>
    </rPh>
    <rPh sb="3" eb="5">
      <t>セッケイ</t>
    </rPh>
    <rPh sb="6" eb="8">
      <t>セイサク</t>
    </rPh>
    <phoneticPr fontId="11"/>
  </si>
  <si>
    <t>成型メーカー全般</t>
    <rPh sb="0" eb="2">
      <t>セイケイ</t>
    </rPh>
    <rPh sb="6" eb="8">
      <t>ゼンパン</t>
    </rPh>
    <phoneticPr fontId="11"/>
  </si>
  <si>
    <t>九州計測器（株）</t>
    <phoneticPr fontId="11"/>
  </si>
  <si>
    <t>電子計測器、試験・検査システム等の設計開発</t>
    <rPh sb="0" eb="2">
      <t>デンシ</t>
    </rPh>
    <rPh sb="2" eb="5">
      <t>ケイソクキ</t>
    </rPh>
    <rPh sb="6" eb="8">
      <t>シケン</t>
    </rPh>
    <rPh sb="9" eb="11">
      <t>ケンサ</t>
    </rPh>
    <rPh sb="15" eb="16">
      <t>ナド</t>
    </rPh>
    <rPh sb="17" eb="19">
      <t>セッケイ</t>
    </rPh>
    <rPh sb="19" eb="21">
      <t>カイハツ</t>
    </rPh>
    <phoneticPr fontId="11"/>
  </si>
  <si>
    <t>九州大学、九州工業大学、九州電力、パナソニック、三菱電機、京セラ</t>
    <rPh sb="0" eb="2">
      <t>キュウシュウ</t>
    </rPh>
    <rPh sb="2" eb="4">
      <t>ダイガク</t>
    </rPh>
    <rPh sb="5" eb="11">
      <t>キュウシュウコウギョウダイガク</t>
    </rPh>
    <rPh sb="12" eb="14">
      <t>キュウシュウ</t>
    </rPh>
    <rPh sb="14" eb="16">
      <t>デンリョク</t>
    </rPh>
    <rPh sb="24" eb="26">
      <t>ミツビシ</t>
    </rPh>
    <rPh sb="26" eb="28">
      <t>デンキ</t>
    </rPh>
    <rPh sb="29" eb="30">
      <t>キョウ</t>
    </rPh>
    <phoneticPr fontId="11"/>
  </si>
  <si>
    <t>リックス（株）</t>
    <phoneticPr fontId="11"/>
  </si>
  <si>
    <t>部品等洗浄装置</t>
    <rPh sb="0" eb="2">
      <t>ブヒン</t>
    </rPh>
    <rPh sb="2" eb="3">
      <t>ナド</t>
    </rPh>
    <rPh sb="3" eb="5">
      <t>センジョウ</t>
    </rPh>
    <rPh sb="5" eb="7">
      <t>ソウチ</t>
    </rPh>
    <phoneticPr fontId="11"/>
  </si>
  <si>
    <t>鹿島エレクトロニクス（株）　九州事業所</t>
    <rPh sb="14" eb="19">
      <t>キュウシュウジギョウショ</t>
    </rPh>
    <phoneticPr fontId="11"/>
  </si>
  <si>
    <t>九州リオン（株）</t>
    <phoneticPr fontId="11"/>
  </si>
  <si>
    <t>音響計測機器、医療検査機器の販売、メンテナンス業務</t>
    <rPh sb="0" eb="2">
      <t>オンキョウ</t>
    </rPh>
    <rPh sb="2" eb="4">
      <t>ケイソク</t>
    </rPh>
    <rPh sb="4" eb="6">
      <t>キキ</t>
    </rPh>
    <rPh sb="7" eb="9">
      <t>イリョウ</t>
    </rPh>
    <rPh sb="9" eb="11">
      <t>ケンサ</t>
    </rPh>
    <rPh sb="11" eb="13">
      <t>キキ</t>
    </rPh>
    <rPh sb="14" eb="16">
      <t>ハンバイ</t>
    </rPh>
    <rPh sb="23" eb="25">
      <t>ギョウム</t>
    </rPh>
    <phoneticPr fontId="11"/>
  </si>
  <si>
    <t>トヨタ自動車九州㈱、トヨタ紡織九州㈱、ダイハツ工業㈱</t>
    <rPh sb="3" eb="6">
      <t>ジドウシャ</t>
    </rPh>
    <rPh sb="6" eb="8">
      <t>キュウシュウ</t>
    </rPh>
    <rPh sb="13" eb="15">
      <t>ボウショク</t>
    </rPh>
    <rPh sb="15" eb="17">
      <t>キュウシュウ</t>
    </rPh>
    <rPh sb="23" eb="25">
      <t>コウギョウ</t>
    </rPh>
    <phoneticPr fontId="11"/>
  </si>
  <si>
    <t>（株）モビテック</t>
    <phoneticPr fontId="11"/>
  </si>
  <si>
    <t>ダイハツ工業</t>
    <rPh sb="4" eb="6">
      <t>コウギョウ</t>
    </rPh>
    <phoneticPr fontId="11"/>
  </si>
  <si>
    <t>お客様からの発注にて、FA関連（工場自動化、検査装置等）のシステム受託</t>
    <rPh sb="1" eb="3">
      <t>キャクサマ</t>
    </rPh>
    <rPh sb="6" eb="8">
      <t>ハッチュウ</t>
    </rPh>
    <rPh sb="13" eb="15">
      <t>カンレン</t>
    </rPh>
    <rPh sb="16" eb="18">
      <t>コウジョウ</t>
    </rPh>
    <rPh sb="18" eb="21">
      <t>ジドウカ</t>
    </rPh>
    <rPh sb="22" eb="24">
      <t>ケンサ</t>
    </rPh>
    <rPh sb="24" eb="26">
      <t>ソウチ</t>
    </rPh>
    <rPh sb="26" eb="27">
      <t>ナド</t>
    </rPh>
    <rPh sb="33" eb="35">
      <t>ジュタク</t>
    </rPh>
    <phoneticPr fontId="11"/>
  </si>
  <si>
    <t>日鉄住金テックスエンジ、カンノ製作所</t>
    <rPh sb="15" eb="18">
      <t>セイサクショ</t>
    </rPh>
    <phoneticPr fontId="11"/>
  </si>
  <si>
    <t>製造系ソフトウェア</t>
    <rPh sb="0" eb="2">
      <t>セイゾウ</t>
    </rPh>
    <rPh sb="2" eb="3">
      <t>ケイ</t>
    </rPh>
    <phoneticPr fontId="11"/>
  </si>
  <si>
    <t>トヨタ自動車、トヨタ自動車九州、他</t>
    <rPh sb="3" eb="6">
      <t>ジドウシャ</t>
    </rPh>
    <rPh sb="10" eb="13">
      <t>ジドウシャ</t>
    </rPh>
    <rPh sb="13" eb="15">
      <t>キュウシュウ</t>
    </rPh>
    <rPh sb="16" eb="17">
      <t>ホカ</t>
    </rPh>
    <phoneticPr fontId="11"/>
  </si>
  <si>
    <t>インフォニイ（株）</t>
    <phoneticPr fontId="11"/>
  </si>
  <si>
    <t>ソフトウェエア開発</t>
    <rPh sb="7" eb="9">
      <t>カイハツ</t>
    </rPh>
    <phoneticPr fontId="11"/>
  </si>
  <si>
    <t>遠隔業務・臨場・医療（離島診療）、支援サービス</t>
    <rPh sb="0" eb="2">
      <t>エンカク</t>
    </rPh>
    <rPh sb="2" eb="4">
      <t>ギョウム</t>
    </rPh>
    <rPh sb="5" eb="7">
      <t>リンジョウ</t>
    </rPh>
    <rPh sb="8" eb="10">
      <t>イリョウ</t>
    </rPh>
    <rPh sb="11" eb="13">
      <t>リトウ</t>
    </rPh>
    <rPh sb="13" eb="15">
      <t>シンリョウ</t>
    </rPh>
    <rPh sb="17" eb="19">
      <t>シエン</t>
    </rPh>
    <phoneticPr fontId="11"/>
  </si>
  <si>
    <t>（株）ソフトサービス</t>
    <phoneticPr fontId="11"/>
  </si>
  <si>
    <t>ソフト開発、EtherCAT関連製品、画像処理</t>
    <rPh sb="3" eb="5">
      <t>カイハツ</t>
    </rPh>
    <rPh sb="14" eb="16">
      <t>カンレン</t>
    </rPh>
    <rPh sb="16" eb="18">
      <t>セイヒン</t>
    </rPh>
    <rPh sb="19" eb="21">
      <t>ガゾウ</t>
    </rPh>
    <rPh sb="21" eb="23">
      <t>ショリ</t>
    </rPh>
    <phoneticPr fontId="11"/>
  </si>
  <si>
    <t>パナソニック、ソニー、東京エレクトロン</t>
    <rPh sb="11" eb="13">
      <t>トウキョウ</t>
    </rPh>
    <phoneticPr fontId="11"/>
  </si>
  <si>
    <t>AIカメラ</t>
    <phoneticPr fontId="11"/>
  </si>
  <si>
    <t>トヨタ自動車、正興電機製作所、キヤノンITソリューションズ</t>
    <rPh sb="3" eb="6">
      <t>ジドウシャ</t>
    </rPh>
    <phoneticPr fontId="11"/>
  </si>
  <si>
    <t>（株）ティ・アイ・エス</t>
    <phoneticPr fontId="11"/>
  </si>
  <si>
    <t>自動化／有力化装置、画像検査装置</t>
    <rPh sb="0" eb="3">
      <t>ジドウカ</t>
    </rPh>
    <rPh sb="4" eb="7">
      <t>ユウリョクカ</t>
    </rPh>
    <rPh sb="7" eb="9">
      <t>ソウチ</t>
    </rPh>
    <rPh sb="10" eb="16">
      <t>ガゾウケンサソウチ</t>
    </rPh>
    <phoneticPr fontId="11"/>
  </si>
  <si>
    <t>各種製造業生産拠点</t>
    <rPh sb="0" eb="2">
      <t>カクシュ</t>
    </rPh>
    <rPh sb="2" eb="4">
      <t>セイゾウ</t>
    </rPh>
    <rPh sb="5" eb="7">
      <t>セイサン</t>
    </rPh>
    <rPh sb="7" eb="9">
      <t>キョテン</t>
    </rPh>
    <phoneticPr fontId="11"/>
  </si>
  <si>
    <t>（株）デクシス</t>
    <phoneticPr fontId="11"/>
  </si>
  <si>
    <t>画像検査装置およびカメラや画像処理機</t>
    <rPh sb="0" eb="6">
      <t>ガゾウケンサソウチ</t>
    </rPh>
    <rPh sb="13" eb="18">
      <t>ガゾウショリキ</t>
    </rPh>
    <phoneticPr fontId="11"/>
  </si>
  <si>
    <t>トヨタ自動車九州（株）、ソニーセミコンダクタマニュファクチャリング（株）、I-PEX（株）</t>
    <rPh sb="9" eb="10">
      <t>カブ</t>
    </rPh>
    <rPh sb="34" eb="35">
      <t>カブ</t>
    </rPh>
    <rPh sb="43" eb="44">
      <t>カブ</t>
    </rPh>
    <phoneticPr fontId="11"/>
  </si>
  <si>
    <t>制御プログラム・基板</t>
    <rPh sb="0" eb="2">
      <t>セイギョ</t>
    </rPh>
    <rPh sb="8" eb="10">
      <t>キバン</t>
    </rPh>
    <phoneticPr fontId="11"/>
  </si>
  <si>
    <t>富士ソフト（株）　ASI事業部</t>
    <phoneticPr fontId="11"/>
  </si>
  <si>
    <t>国内主要OEM、サプライヤー</t>
    <phoneticPr fontId="11"/>
  </si>
  <si>
    <t>東フロコーポレーション（株）</t>
    <phoneticPr fontId="11"/>
  </si>
  <si>
    <t>（株）SRA西日本</t>
    <phoneticPr fontId="11"/>
  </si>
  <si>
    <t>（株）コア　九州カンパニー</t>
    <phoneticPr fontId="11"/>
  </si>
  <si>
    <t>ＥＣＵ向け制御ソフト</t>
    <rPh sb="3" eb="4">
      <t>ム</t>
    </rPh>
    <rPh sb="5" eb="7">
      <t>セイギョ</t>
    </rPh>
    <phoneticPr fontId="11"/>
  </si>
  <si>
    <t>主要サプライヤー</t>
    <rPh sb="0" eb="2">
      <t>シュヨウ</t>
    </rPh>
    <phoneticPr fontId="11"/>
  </si>
  <si>
    <t>（株）トレード</t>
    <phoneticPr fontId="11"/>
  </si>
  <si>
    <t>受託ソフト開発</t>
    <rPh sb="0" eb="2">
      <t>ジュタク</t>
    </rPh>
    <rPh sb="5" eb="7">
      <t>カイハツ</t>
    </rPh>
    <phoneticPr fontId="11"/>
  </si>
  <si>
    <t>動態管理システム（ソフト、ハード）</t>
    <rPh sb="0" eb="2">
      <t>ドウタイ</t>
    </rPh>
    <rPh sb="2" eb="4">
      <t>カンリ</t>
    </rPh>
    <phoneticPr fontId="11"/>
  </si>
  <si>
    <t>NTTドコモ、ランテック、（一財）日本自動車連盟</t>
    <rPh sb="14" eb="15">
      <t>イチ</t>
    </rPh>
    <rPh sb="15" eb="16">
      <t>ザイ</t>
    </rPh>
    <rPh sb="17" eb="19">
      <t>ニホン</t>
    </rPh>
    <rPh sb="19" eb="22">
      <t>ジドウシャ</t>
    </rPh>
    <rPh sb="22" eb="24">
      <t>レンメイ</t>
    </rPh>
    <phoneticPr fontId="11"/>
  </si>
  <si>
    <t>デジタルコラボレーションプラットフォームAIBODShare＆：Mill</t>
    <phoneticPr fontId="11"/>
  </si>
  <si>
    <t>生産設備の予知保全用装置・ソフトウェア</t>
    <rPh sb="0" eb="2">
      <t>セイサン</t>
    </rPh>
    <rPh sb="2" eb="4">
      <t>セツビ</t>
    </rPh>
    <rPh sb="5" eb="7">
      <t>ヨチ</t>
    </rPh>
    <rPh sb="7" eb="9">
      <t>ホゼン</t>
    </rPh>
    <rPh sb="9" eb="10">
      <t>ヨウ</t>
    </rPh>
    <rPh sb="10" eb="12">
      <t>ソウチ</t>
    </rPh>
    <phoneticPr fontId="11"/>
  </si>
  <si>
    <t>（株）ロジカルプロダクト</t>
    <phoneticPr fontId="11"/>
  </si>
  <si>
    <t>幸和電機（株）</t>
    <phoneticPr fontId="11"/>
  </si>
  <si>
    <t>三菱電機トレーディング、昭和鉄工㈱</t>
    <rPh sb="0" eb="2">
      <t>ミツビシ</t>
    </rPh>
    <rPh sb="2" eb="4">
      <t>デンキ</t>
    </rPh>
    <rPh sb="12" eb="14">
      <t>ショウワ</t>
    </rPh>
    <rPh sb="14" eb="16">
      <t>テッコウ</t>
    </rPh>
    <phoneticPr fontId="11"/>
  </si>
  <si>
    <t>（株）ネクストシステム</t>
    <phoneticPr fontId="11"/>
  </si>
  <si>
    <t>高精度ＡＩ骨格検出エンジン「VisionPose」</t>
    <rPh sb="0" eb="3">
      <t>コウセイド</t>
    </rPh>
    <rPh sb="5" eb="7">
      <t>コッカク</t>
    </rPh>
    <rPh sb="7" eb="9">
      <t>ケンシュツ</t>
    </rPh>
    <phoneticPr fontId="11"/>
  </si>
  <si>
    <t>半導体の受託設計</t>
    <rPh sb="0" eb="3">
      <t>ハンドウタイ</t>
    </rPh>
    <rPh sb="4" eb="6">
      <t>ジュタク</t>
    </rPh>
    <rPh sb="6" eb="8">
      <t>セッケイ</t>
    </rPh>
    <phoneticPr fontId="11"/>
  </si>
  <si>
    <t>（株）ネットワークテクノス</t>
    <phoneticPr fontId="11"/>
  </si>
  <si>
    <t>ソフトウェアの受託開発</t>
    <rPh sb="7" eb="9">
      <t>ジュタク</t>
    </rPh>
    <rPh sb="9" eb="11">
      <t>カイハツ</t>
    </rPh>
    <phoneticPr fontId="11"/>
  </si>
  <si>
    <t>富士通九州ネットワークテクノロジーズ、富士ソフト、SKｙ</t>
    <rPh sb="0" eb="2">
      <t>フジ</t>
    </rPh>
    <rPh sb="2" eb="3">
      <t>ツウ</t>
    </rPh>
    <rPh sb="3" eb="5">
      <t>キュウシュウ</t>
    </rPh>
    <rPh sb="19" eb="21">
      <t>フジ</t>
    </rPh>
    <phoneticPr fontId="11"/>
  </si>
  <si>
    <t>（株）ロジックリサーチ</t>
    <phoneticPr fontId="11"/>
  </si>
  <si>
    <t>半導体製品、高信頼性、少量生産</t>
    <rPh sb="0" eb="3">
      <t>ハンドウタイ</t>
    </rPh>
    <rPh sb="3" eb="5">
      <t>セイヒン</t>
    </rPh>
    <rPh sb="6" eb="7">
      <t>タカ</t>
    </rPh>
    <rPh sb="7" eb="10">
      <t>シンライセイ</t>
    </rPh>
    <rPh sb="11" eb="13">
      <t>ショウリョウ</t>
    </rPh>
    <rPh sb="13" eb="15">
      <t>セイサン</t>
    </rPh>
    <phoneticPr fontId="11"/>
  </si>
  <si>
    <t>コニカミノルタ、パナソニック、三菱電機</t>
    <rPh sb="15" eb="17">
      <t>ミツビシ</t>
    </rPh>
    <rPh sb="17" eb="19">
      <t>デンキ</t>
    </rPh>
    <phoneticPr fontId="11"/>
  </si>
  <si>
    <t>（株）NSCore</t>
    <phoneticPr fontId="11"/>
  </si>
  <si>
    <t>不揮発性メモリ　PermSRAM（OTP）／TwinBit（MTP）</t>
    <rPh sb="0" eb="3">
      <t>フキハツ</t>
    </rPh>
    <rPh sb="3" eb="4">
      <t>セイ</t>
    </rPh>
    <phoneticPr fontId="11"/>
  </si>
  <si>
    <t>国内外半導体メーカー</t>
    <rPh sb="0" eb="6">
      <t>コクナイガイハンドウタイ</t>
    </rPh>
    <phoneticPr fontId="11"/>
  </si>
  <si>
    <t>神田工業（株）　福岡事務所</t>
    <phoneticPr fontId="11"/>
  </si>
  <si>
    <t>フレキシブルイルミネーション・ディスプレイ</t>
    <phoneticPr fontId="11"/>
  </si>
  <si>
    <t>（株）シティアスコム</t>
    <phoneticPr fontId="11"/>
  </si>
  <si>
    <t>業務系アプリケーションシステム</t>
    <rPh sb="0" eb="2">
      <t>ギョウム</t>
    </rPh>
    <rPh sb="2" eb="3">
      <t>ケイ</t>
    </rPh>
    <phoneticPr fontId="11"/>
  </si>
  <si>
    <t>トヨタ自動車、デンソー、スズキ自動車、トヨタ紡織</t>
    <rPh sb="3" eb="6">
      <t>ジドウシャ</t>
    </rPh>
    <rPh sb="15" eb="18">
      <t>ジドウシャ</t>
    </rPh>
    <rPh sb="22" eb="24">
      <t>ボウショク</t>
    </rPh>
    <phoneticPr fontId="11"/>
  </si>
  <si>
    <t>エンジン制御</t>
    <rPh sb="4" eb="6">
      <t>セイギョ</t>
    </rPh>
    <phoneticPr fontId="11"/>
  </si>
  <si>
    <t>東芝情報システム</t>
    <rPh sb="0" eb="2">
      <t>トウシバ</t>
    </rPh>
    <rPh sb="2" eb="4">
      <t>ジョウホウ</t>
    </rPh>
    <phoneticPr fontId="11"/>
  </si>
  <si>
    <t>（株）シュハリシステム</t>
    <phoneticPr fontId="11"/>
  </si>
  <si>
    <t>半導設計（論理、アナログ、等）、第三者検証</t>
    <rPh sb="0" eb="4">
      <t>ハンシルベセッケイ</t>
    </rPh>
    <rPh sb="5" eb="7">
      <t>ロンリ</t>
    </rPh>
    <rPh sb="13" eb="14">
      <t>トウ</t>
    </rPh>
    <rPh sb="16" eb="17">
      <t>ダイ</t>
    </rPh>
    <rPh sb="17" eb="18">
      <t>サン</t>
    </rPh>
    <rPh sb="18" eb="21">
      <t>シャケンショウ</t>
    </rPh>
    <phoneticPr fontId="11"/>
  </si>
  <si>
    <t>ルネサス、マイクロン、ソニー、日立、東芝</t>
    <rPh sb="15" eb="17">
      <t>ヒタチ</t>
    </rPh>
    <rPh sb="18" eb="20">
      <t>トウシバ</t>
    </rPh>
    <phoneticPr fontId="11"/>
  </si>
  <si>
    <t>パワー半導体</t>
    <rPh sb="3" eb="6">
      <t>ハンドウタイ</t>
    </rPh>
    <phoneticPr fontId="11"/>
  </si>
  <si>
    <t>国内大手自動車メーカー</t>
    <rPh sb="0" eb="2">
      <t>コクナイ</t>
    </rPh>
    <rPh sb="2" eb="4">
      <t>オオテ</t>
    </rPh>
    <rPh sb="4" eb="7">
      <t>ジドウシャ</t>
    </rPh>
    <phoneticPr fontId="11"/>
  </si>
  <si>
    <t>無線モジュール、ＩｏＴデバイス、部品アセンブリ</t>
    <rPh sb="0" eb="2">
      <t>ムセン</t>
    </rPh>
    <rPh sb="16" eb="18">
      <t>ブヒン</t>
    </rPh>
    <phoneticPr fontId="11"/>
  </si>
  <si>
    <t>三信電気、明光電子</t>
    <rPh sb="0" eb="2">
      <t>サンシン</t>
    </rPh>
    <rPh sb="2" eb="4">
      <t>デンキ</t>
    </rPh>
    <rPh sb="5" eb="7">
      <t>メイコウ</t>
    </rPh>
    <rPh sb="7" eb="9">
      <t>デンシ</t>
    </rPh>
    <phoneticPr fontId="11"/>
  </si>
  <si>
    <t>東洋電工（株）</t>
    <phoneticPr fontId="11"/>
  </si>
  <si>
    <t>ワイヤーハーネスの製造・検査、車両用各種スイッチ組立・検査</t>
    <rPh sb="9" eb="11">
      <t>セイゾウ</t>
    </rPh>
    <rPh sb="12" eb="14">
      <t>ケンサ</t>
    </rPh>
    <rPh sb="15" eb="18">
      <t>シャリョウヨウ</t>
    </rPh>
    <rPh sb="18" eb="20">
      <t>カクシュ</t>
    </rPh>
    <rPh sb="24" eb="26">
      <t>クミタテ</t>
    </rPh>
    <rPh sb="27" eb="29">
      <t>ケンサ</t>
    </rPh>
    <phoneticPr fontId="11"/>
  </si>
  <si>
    <t>東洋電装㈱</t>
    <rPh sb="0" eb="2">
      <t>トウヨウ</t>
    </rPh>
    <rPh sb="2" eb="4">
      <t>デンソウ</t>
    </rPh>
    <phoneticPr fontId="11"/>
  </si>
  <si>
    <t>（株）三井三池製作所　精密機器事業本部</t>
    <phoneticPr fontId="11"/>
  </si>
  <si>
    <t>ファインブランキング加工、金型製造販売</t>
    <rPh sb="10" eb="12">
      <t>カコウ</t>
    </rPh>
    <rPh sb="13" eb="15">
      <t>カナガタ</t>
    </rPh>
    <rPh sb="15" eb="17">
      <t>セイゾウ</t>
    </rPh>
    <rPh sb="17" eb="19">
      <t>ハンバイ</t>
    </rPh>
    <phoneticPr fontId="11"/>
  </si>
  <si>
    <t>大塚工機㈱、㈱デンソー</t>
    <rPh sb="0" eb="2">
      <t>オオツカ</t>
    </rPh>
    <rPh sb="2" eb="3">
      <t>コウ</t>
    </rPh>
    <phoneticPr fontId="11"/>
  </si>
  <si>
    <t>プリント基板</t>
    <rPh sb="4" eb="6">
      <t>キバン</t>
    </rPh>
    <phoneticPr fontId="11"/>
  </si>
  <si>
    <t>水素燃料自動車の国際規格管理用水素ガス分析計「水素燃料ガス計測装置」</t>
    <rPh sb="0" eb="2">
      <t>スイソ</t>
    </rPh>
    <rPh sb="2" eb="4">
      <t>ネンリョウ</t>
    </rPh>
    <rPh sb="4" eb="7">
      <t>ジドウシャ</t>
    </rPh>
    <rPh sb="8" eb="10">
      <t>コクサイ</t>
    </rPh>
    <rPh sb="10" eb="12">
      <t>キカク</t>
    </rPh>
    <rPh sb="12" eb="14">
      <t>カンリ</t>
    </rPh>
    <rPh sb="14" eb="15">
      <t>ヨウ</t>
    </rPh>
    <rPh sb="15" eb="17">
      <t>スイソ</t>
    </rPh>
    <rPh sb="19" eb="21">
      <t>ブンセキ</t>
    </rPh>
    <rPh sb="21" eb="22">
      <t>ケイ</t>
    </rPh>
    <rPh sb="23" eb="25">
      <t>スイソ</t>
    </rPh>
    <rPh sb="25" eb="27">
      <t>ネンリョウ</t>
    </rPh>
    <rPh sb="29" eb="31">
      <t>ケイソク</t>
    </rPh>
    <rPh sb="31" eb="33">
      <t>ソウチ</t>
    </rPh>
    <phoneticPr fontId="11"/>
  </si>
  <si>
    <t>自動車部品などプレス/プラスチック/組立の一貫生産</t>
    <phoneticPr fontId="11"/>
  </si>
  <si>
    <t>デンソー、アイシン・エィ・ダブリュ、タカタ、矢崎計器、住友電装　他</t>
    <rPh sb="22" eb="24">
      <t>ヤサキ</t>
    </rPh>
    <rPh sb="24" eb="25">
      <t>ケイ</t>
    </rPh>
    <rPh sb="25" eb="26">
      <t>ウツワ</t>
    </rPh>
    <rPh sb="27" eb="29">
      <t>スミトモ</t>
    </rPh>
    <rPh sb="29" eb="31">
      <t>デンソウ</t>
    </rPh>
    <rPh sb="32" eb="33">
      <t>ホカ</t>
    </rPh>
    <phoneticPr fontId="11"/>
  </si>
  <si>
    <t>（株）ヴァンテック</t>
    <phoneticPr fontId="11"/>
  </si>
  <si>
    <t>電子機器、プリント基板</t>
    <rPh sb="0" eb="2">
      <t>デンシ</t>
    </rPh>
    <rPh sb="2" eb="4">
      <t>キキ</t>
    </rPh>
    <rPh sb="9" eb="11">
      <t>キバン</t>
    </rPh>
    <phoneticPr fontId="11"/>
  </si>
  <si>
    <t>パナソニック、ユピテル、ツカサ電工</t>
    <rPh sb="15" eb="17">
      <t>デンコウ</t>
    </rPh>
    <phoneticPr fontId="11"/>
  </si>
  <si>
    <t>プラスチック切削加工</t>
    <rPh sb="6" eb="8">
      <t>セッサク</t>
    </rPh>
    <rPh sb="8" eb="10">
      <t>カコウ</t>
    </rPh>
    <phoneticPr fontId="11"/>
  </si>
  <si>
    <t>半導体製造装置、医療機器、インフラ事業</t>
    <rPh sb="0" eb="3">
      <t>ハンドウタイ</t>
    </rPh>
    <rPh sb="8" eb="10">
      <t>イリョウ</t>
    </rPh>
    <rPh sb="10" eb="12">
      <t>キキ</t>
    </rPh>
    <rPh sb="17" eb="19">
      <t>ジギョウ</t>
    </rPh>
    <phoneticPr fontId="11"/>
  </si>
  <si>
    <t>機械加工、研削加工</t>
    <rPh sb="0" eb="2">
      <t>キカイ</t>
    </rPh>
    <rPh sb="2" eb="4">
      <t>カコウ</t>
    </rPh>
    <rPh sb="5" eb="7">
      <t>ケンサク</t>
    </rPh>
    <rPh sb="7" eb="9">
      <t>カコウ</t>
    </rPh>
    <phoneticPr fontId="11"/>
  </si>
  <si>
    <t>㈱九州工具製作所、安川電機㈱、㈱三井ハイテック</t>
    <rPh sb="1" eb="3">
      <t>キュウシュウ</t>
    </rPh>
    <rPh sb="3" eb="5">
      <t>コウグ</t>
    </rPh>
    <rPh sb="5" eb="8">
      <t>セイサクショ</t>
    </rPh>
    <rPh sb="9" eb="11">
      <t>ヤスカワ</t>
    </rPh>
    <rPh sb="11" eb="13">
      <t>デンキ</t>
    </rPh>
    <rPh sb="16" eb="18">
      <t>ミツイ</t>
    </rPh>
    <phoneticPr fontId="11"/>
  </si>
  <si>
    <t>半導体製造装置部品</t>
    <rPh sb="0" eb="3">
      <t>ハンドウタイ</t>
    </rPh>
    <rPh sb="3" eb="5">
      <t>セイゾウ</t>
    </rPh>
    <rPh sb="5" eb="7">
      <t>ソウチ</t>
    </rPh>
    <rPh sb="7" eb="9">
      <t>ブヒン</t>
    </rPh>
    <phoneticPr fontId="11"/>
  </si>
  <si>
    <t>東京エレクトロン九州㈱</t>
    <rPh sb="0" eb="2">
      <t>トウキョウ</t>
    </rPh>
    <rPh sb="8" eb="10">
      <t>キュウシュウ</t>
    </rPh>
    <phoneticPr fontId="11"/>
  </si>
  <si>
    <t>（株）メイホー</t>
    <phoneticPr fontId="11"/>
  </si>
  <si>
    <t>プリント基板実装</t>
    <rPh sb="4" eb="6">
      <t>キバン</t>
    </rPh>
    <rPh sb="6" eb="8">
      <t>ジッソウ</t>
    </rPh>
    <phoneticPr fontId="11"/>
  </si>
  <si>
    <t>安川電機</t>
    <rPh sb="0" eb="2">
      <t>ヤスカワ</t>
    </rPh>
    <rPh sb="2" eb="4">
      <t>デンキ</t>
    </rPh>
    <phoneticPr fontId="11"/>
  </si>
  <si>
    <t>プレス金型等、プレス部品</t>
    <rPh sb="3" eb="5">
      <t>カナガタ</t>
    </rPh>
    <rPh sb="5" eb="6">
      <t>トウ</t>
    </rPh>
    <rPh sb="10" eb="12">
      <t>ブヒン</t>
    </rPh>
    <phoneticPr fontId="11"/>
  </si>
  <si>
    <t>吉川精密㈱</t>
    <rPh sb="0" eb="2">
      <t>ヨシカワ</t>
    </rPh>
    <rPh sb="2" eb="4">
      <t>セイミツ</t>
    </rPh>
    <phoneticPr fontId="11"/>
  </si>
  <si>
    <t>（有）ネクスト</t>
    <phoneticPr fontId="11"/>
  </si>
  <si>
    <t>半導体封止モールド金型部品・コネクター金型部品</t>
    <rPh sb="0" eb="3">
      <t>ハンドウタイ</t>
    </rPh>
    <rPh sb="3" eb="4">
      <t>フウ</t>
    </rPh>
    <rPh sb="4" eb="5">
      <t>ト</t>
    </rPh>
    <rPh sb="9" eb="11">
      <t>カナガタ</t>
    </rPh>
    <rPh sb="11" eb="13">
      <t>ブヒン</t>
    </rPh>
    <rPh sb="19" eb="21">
      <t>カナガタ</t>
    </rPh>
    <rPh sb="21" eb="23">
      <t>ブヒン</t>
    </rPh>
    <phoneticPr fontId="11"/>
  </si>
  <si>
    <t>アスカコーポレーション（株）</t>
    <phoneticPr fontId="11"/>
  </si>
  <si>
    <t>金属表面処理（ウエハー、リードフレーム、電子部品他）</t>
    <rPh sb="0" eb="2">
      <t>キンゾク</t>
    </rPh>
    <rPh sb="2" eb="4">
      <t>ヒョウメン</t>
    </rPh>
    <rPh sb="4" eb="6">
      <t>ショリ</t>
    </rPh>
    <rPh sb="20" eb="22">
      <t>デンシ</t>
    </rPh>
    <rPh sb="22" eb="24">
      <t>ブヒン</t>
    </rPh>
    <rPh sb="24" eb="25">
      <t>ホカ</t>
    </rPh>
    <phoneticPr fontId="11"/>
  </si>
  <si>
    <t>金型関連、装置部品</t>
    <rPh sb="0" eb="2">
      <t>カナガタ</t>
    </rPh>
    <rPh sb="2" eb="4">
      <t>カンレン</t>
    </rPh>
    <rPh sb="5" eb="7">
      <t>ソウチ</t>
    </rPh>
    <rPh sb="7" eb="9">
      <t>ブヒン</t>
    </rPh>
    <phoneticPr fontId="11"/>
  </si>
  <si>
    <t>三井ハイテック、安川電機、神戸製鋼</t>
    <rPh sb="0" eb="2">
      <t>ミツイ</t>
    </rPh>
    <rPh sb="8" eb="10">
      <t>ヤスカワ</t>
    </rPh>
    <rPh sb="10" eb="12">
      <t>デンキ</t>
    </rPh>
    <rPh sb="13" eb="15">
      <t>コウベ</t>
    </rPh>
    <rPh sb="15" eb="17">
      <t>セイコウ</t>
    </rPh>
    <phoneticPr fontId="11"/>
  </si>
  <si>
    <t>（株）城南九州製作所</t>
    <phoneticPr fontId="11"/>
  </si>
  <si>
    <t>ドア、ウインド、レギュレーター</t>
    <phoneticPr fontId="11"/>
  </si>
  <si>
    <t>自動車用冷暖房／冷却、樹脂部品</t>
    <rPh sb="0" eb="3">
      <t>ジドウシャ</t>
    </rPh>
    <rPh sb="3" eb="4">
      <t>ヨウ</t>
    </rPh>
    <rPh sb="4" eb="7">
      <t>レイダンボウ</t>
    </rPh>
    <rPh sb="8" eb="10">
      <t>レイキャク</t>
    </rPh>
    <rPh sb="11" eb="13">
      <t>ジュシ</t>
    </rPh>
    <rPh sb="13" eb="15">
      <t>ブヒン</t>
    </rPh>
    <phoneticPr fontId="11"/>
  </si>
  <si>
    <t>ＤＣソレノイド</t>
    <phoneticPr fontId="11"/>
  </si>
  <si>
    <t>九州日東精工㈱</t>
    <rPh sb="0" eb="2">
      <t>キュウシュウ</t>
    </rPh>
    <rPh sb="2" eb="4">
      <t>ニットウ</t>
    </rPh>
    <rPh sb="4" eb="6">
      <t>セイコウ</t>
    </rPh>
    <phoneticPr fontId="11"/>
  </si>
  <si>
    <t>設計ノウハウや知財</t>
    <rPh sb="0" eb="2">
      <t>セッケイ</t>
    </rPh>
    <rPh sb="7" eb="9">
      <t>チザイ</t>
    </rPh>
    <phoneticPr fontId="11"/>
  </si>
  <si>
    <t>ノナカ電子（株）</t>
    <phoneticPr fontId="11"/>
  </si>
  <si>
    <t>リレーコイル</t>
    <phoneticPr fontId="11"/>
  </si>
  <si>
    <t>日産自動車（株）</t>
    <rPh sb="0" eb="5">
      <t>ニッサンジドウシャ</t>
    </rPh>
    <rPh sb="6" eb="7">
      <t>カブ</t>
    </rPh>
    <phoneticPr fontId="11"/>
  </si>
  <si>
    <t>設計製造及び作業支援に関するVR/ARシステム</t>
    <rPh sb="0" eb="2">
      <t>セッケイ</t>
    </rPh>
    <rPh sb="2" eb="4">
      <t>セイゾウ</t>
    </rPh>
    <rPh sb="4" eb="5">
      <t>オヨ</t>
    </rPh>
    <rPh sb="6" eb="8">
      <t>サギョウ</t>
    </rPh>
    <rPh sb="8" eb="10">
      <t>シエン</t>
    </rPh>
    <rPh sb="11" eb="12">
      <t>カン</t>
    </rPh>
    <phoneticPr fontId="11"/>
  </si>
  <si>
    <t>自動車用シートウレタン</t>
    <rPh sb="0" eb="2">
      <t>ジドウ</t>
    </rPh>
    <rPh sb="2" eb="3">
      <t>シャ</t>
    </rPh>
    <rPh sb="3" eb="4">
      <t>ヨウ</t>
    </rPh>
    <phoneticPr fontId="11"/>
  </si>
  <si>
    <t>マツダ、日産九州、トヨタ九州</t>
    <rPh sb="4" eb="6">
      <t>ニッサン</t>
    </rPh>
    <rPh sb="6" eb="8">
      <t>キュウシュウ</t>
    </rPh>
    <rPh sb="12" eb="14">
      <t>キュウシュウ</t>
    </rPh>
    <phoneticPr fontId="11"/>
  </si>
  <si>
    <t>位置決めコントローラ、サーボモータ周辺機器</t>
    <rPh sb="0" eb="2">
      <t>イチ</t>
    </rPh>
    <rPh sb="2" eb="3">
      <t>ギ</t>
    </rPh>
    <rPh sb="17" eb="19">
      <t>シュウヘン</t>
    </rPh>
    <rPh sb="19" eb="21">
      <t>キキ</t>
    </rPh>
    <phoneticPr fontId="11"/>
  </si>
  <si>
    <t>安川電機、トヨタ自動車、デンソー</t>
    <rPh sb="0" eb="2">
      <t>ヤスカワ</t>
    </rPh>
    <rPh sb="2" eb="4">
      <t>デンキ</t>
    </rPh>
    <rPh sb="8" eb="11">
      <t>ジドウシャ</t>
    </rPh>
    <phoneticPr fontId="11"/>
  </si>
  <si>
    <t>日東電機工業（株）</t>
    <phoneticPr fontId="11"/>
  </si>
  <si>
    <t>産業用機の高低圧盤、配電盤、制御盤、コントロールセンターの製作</t>
    <rPh sb="0" eb="4">
      <t>サンギョウヨウキ</t>
    </rPh>
    <rPh sb="5" eb="6">
      <t>コウ</t>
    </rPh>
    <rPh sb="6" eb="7">
      <t>テイ</t>
    </rPh>
    <rPh sb="7" eb="8">
      <t>アツ</t>
    </rPh>
    <rPh sb="8" eb="9">
      <t>バン</t>
    </rPh>
    <rPh sb="10" eb="13">
      <t>ハイデンバン</t>
    </rPh>
    <rPh sb="14" eb="17">
      <t>セイギョバン</t>
    </rPh>
    <rPh sb="29" eb="31">
      <t>セイサク</t>
    </rPh>
    <phoneticPr fontId="11"/>
  </si>
  <si>
    <t>安川電機、安川オートメーション・ドライブ、日鉄テックスエンジ、平田機工</t>
    <rPh sb="0" eb="2">
      <t>ヤスカワ</t>
    </rPh>
    <rPh sb="2" eb="4">
      <t>デンキ</t>
    </rPh>
    <rPh sb="5" eb="7">
      <t>ヤスカワ</t>
    </rPh>
    <rPh sb="21" eb="23">
      <t>ニッテツ</t>
    </rPh>
    <rPh sb="31" eb="35">
      <t>ヒラタキコウ</t>
    </rPh>
    <phoneticPr fontId="11"/>
  </si>
  <si>
    <t>フォトカプラ</t>
    <phoneticPr fontId="11"/>
  </si>
  <si>
    <t>東芝デバイス＆ストレージ（株）</t>
    <rPh sb="13" eb="14">
      <t>カブ</t>
    </rPh>
    <phoneticPr fontId="11"/>
  </si>
  <si>
    <t>（株）アドバンステスト九州システムズ</t>
    <phoneticPr fontId="11"/>
  </si>
  <si>
    <t>北九州市八幡東区</t>
    <rPh sb="0" eb="4">
      <t>キタキュウシュウシ</t>
    </rPh>
    <rPh sb="4" eb="8">
      <t>ヤハタヒガシク</t>
    </rPh>
    <phoneticPr fontId="11"/>
  </si>
  <si>
    <t>㈱デンソー</t>
    <phoneticPr fontId="11"/>
  </si>
  <si>
    <t>㈱アドバンテスト</t>
    <phoneticPr fontId="11"/>
  </si>
  <si>
    <t>吉川工業（株）</t>
    <phoneticPr fontId="11"/>
  </si>
  <si>
    <t>（株）タック技研工業</t>
    <phoneticPr fontId="11"/>
  </si>
  <si>
    <t>北九州市八幡西区</t>
    <rPh sb="0" eb="4">
      <t>キタキュウシュウシ</t>
    </rPh>
    <rPh sb="4" eb="6">
      <t>ヤハタ</t>
    </rPh>
    <rPh sb="6" eb="8">
      <t>ニシク</t>
    </rPh>
    <phoneticPr fontId="11"/>
  </si>
  <si>
    <t>スピンドルモータ、タッピングマシン</t>
    <phoneticPr fontId="11"/>
  </si>
  <si>
    <t>（株）安川電機</t>
    <phoneticPr fontId="11"/>
  </si>
  <si>
    <t>北九州市八幡西区</t>
    <rPh sb="4" eb="8">
      <t>ヤハタニシク</t>
    </rPh>
    <phoneticPr fontId="11"/>
  </si>
  <si>
    <t>（株）エイチ・アイ・デー</t>
    <phoneticPr fontId="11"/>
  </si>
  <si>
    <t>ジャパンシステムエンジニアリング（株）</t>
    <phoneticPr fontId="11"/>
  </si>
  <si>
    <t>北九州市戸畑区</t>
    <rPh sb="0" eb="4">
      <t>キタキュウシュウシ</t>
    </rPh>
    <rPh sb="4" eb="7">
      <t>トバタク</t>
    </rPh>
    <phoneticPr fontId="11"/>
  </si>
  <si>
    <t>（株）岡崎製作所</t>
    <phoneticPr fontId="11"/>
  </si>
  <si>
    <t>KOA（株）</t>
    <phoneticPr fontId="11"/>
  </si>
  <si>
    <t>北九州市若松区</t>
    <rPh sb="0" eb="3">
      <t>キタキュウシュウ</t>
    </rPh>
    <rPh sb="3" eb="4">
      <t>シ</t>
    </rPh>
    <rPh sb="4" eb="7">
      <t>ワカマツク</t>
    </rPh>
    <phoneticPr fontId="11"/>
  </si>
  <si>
    <t>KOA㈱</t>
    <phoneticPr fontId="11"/>
  </si>
  <si>
    <t>（同）キューカル</t>
    <phoneticPr fontId="11"/>
  </si>
  <si>
    <t>北九州市若松区</t>
    <rPh sb="0" eb="4">
      <t>キタキュウシュウシ</t>
    </rPh>
    <rPh sb="4" eb="7">
      <t>ワカマツク</t>
    </rPh>
    <phoneticPr fontId="11"/>
  </si>
  <si>
    <t>（株）九州日昌</t>
    <phoneticPr fontId="11"/>
  </si>
  <si>
    <t>北九州市若松区</t>
    <phoneticPr fontId="11"/>
  </si>
  <si>
    <t>北九州市立大学　泉政明研究室</t>
    <phoneticPr fontId="11"/>
  </si>
  <si>
    <t>北九州市若松区</t>
    <phoneticPr fontId="11"/>
  </si>
  <si>
    <t>発電中の燃料電池および充放電中のバッテリー周囲の磁界を測定し，この磁界から逆問題解析により内部の電流分布を推定し，異常箇所の特定診断を行います．</t>
    <phoneticPr fontId="11"/>
  </si>
  <si>
    <t>福岡市東区</t>
    <rPh sb="0" eb="3">
      <t>フクオカシ</t>
    </rPh>
    <rPh sb="3" eb="5">
      <t>ヒガシク</t>
    </rPh>
    <phoneticPr fontId="11"/>
  </si>
  <si>
    <t>地域公共交通運行管理支援システム</t>
    <phoneticPr fontId="11"/>
  </si>
  <si>
    <t>（株）アクセントキーテクノロジー</t>
    <phoneticPr fontId="11"/>
  </si>
  <si>
    <t>福岡市博多区</t>
    <rPh sb="0" eb="3">
      <t>フクオカシ</t>
    </rPh>
    <rPh sb="3" eb="6">
      <t>ハカタク</t>
    </rPh>
    <phoneticPr fontId="11"/>
  </si>
  <si>
    <t>㈱アクセントキーテクノロジー</t>
    <phoneticPr fontId="11"/>
  </si>
  <si>
    <t>アイシンソフトウェア</t>
    <phoneticPr fontId="11"/>
  </si>
  <si>
    <t>SCSK九州（株）</t>
    <phoneticPr fontId="11"/>
  </si>
  <si>
    <t>SCSK㈱</t>
    <phoneticPr fontId="11"/>
  </si>
  <si>
    <t>（株）ネットワーク応用技術研究所</t>
    <phoneticPr fontId="11"/>
  </si>
  <si>
    <t>ナレッジソフト（株）</t>
    <phoneticPr fontId="11"/>
  </si>
  <si>
    <t>福岡市博多区</t>
    <rPh sb="0" eb="2">
      <t>フクオカ</t>
    </rPh>
    <rPh sb="2" eb="3">
      <t>シ</t>
    </rPh>
    <rPh sb="3" eb="6">
      <t>ハカタク</t>
    </rPh>
    <phoneticPr fontId="11"/>
  </si>
  <si>
    <t>㈱ヒラテ技研</t>
    <rPh sb="4" eb="6">
      <t>ギケン</t>
    </rPh>
    <phoneticPr fontId="11"/>
  </si>
  <si>
    <t>アイシン、ジェイテクト、DTSインサイト</t>
    <phoneticPr fontId="11"/>
  </si>
  <si>
    <t>㈱電脳企画</t>
    <rPh sb="1" eb="2">
      <t>デン</t>
    </rPh>
    <rPh sb="2" eb="3">
      <t>ノウ</t>
    </rPh>
    <rPh sb="3" eb="5">
      <t>キカク</t>
    </rPh>
    <phoneticPr fontId="11"/>
  </si>
  <si>
    <t>パナソニック</t>
    <phoneticPr fontId="11"/>
  </si>
  <si>
    <t>㈱ゼネテック</t>
    <phoneticPr fontId="11"/>
  </si>
  <si>
    <t>FPTジャパン（株）　福岡営業所</t>
    <phoneticPr fontId="11"/>
  </si>
  <si>
    <t>FPTジャパン㈱名古屋</t>
    <rPh sb="8" eb="11">
      <t>ナゴヤ</t>
    </rPh>
    <phoneticPr fontId="11"/>
  </si>
  <si>
    <t>（株）ハートソフトウェア</t>
    <phoneticPr fontId="11"/>
  </si>
  <si>
    <t>（有）中島鍍金工業</t>
    <phoneticPr fontId="11"/>
  </si>
  <si>
    <t>（株）エフェクト</t>
    <phoneticPr fontId="11"/>
  </si>
  <si>
    <t>ヴァイサラ（株）</t>
    <phoneticPr fontId="11"/>
  </si>
  <si>
    <t>トヨタ、日産、ダイハツ、マツダ、デンソー</t>
    <phoneticPr fontId="11"/>
  </si>
  <si>
    <t>ヴァイサラ㈱東京オフィス</t>
    <rPh sb="6" eb="8">
      <t>トウキョウ</t>
    </rPh>
    <phoneticPr fontId="11"/>
  </si>
  <si>
    <t>㈱アビスト本社</t>
    <rPh sb="5" eb="7">
      <t>ホンシャ</t>
    </rPh>
    <phoneticPr fontId="11"/>
  </si>
  <si>
    <t>㈱ＣＩＪ</t>
    <phoneticPr fontId="11"/>
  </si>
  <si>
    <t>回転体テレメータ、データーロガ、振動監視システム</t>
    <phoneticPr fontId="11"/>
  </si>
  <si>
    <t>福岡市博多区</t>
    <rPh sb="3" eb="6">
      <t>ハカタク</t>
    </rPh>
    <phoneticPr fontId="11"/>
  </si>
  <si>
    <t>㈱ティー・エス・ジー</t>
    <phoneticPr fontId="11"/>
  </si>
  <si>
    <t>（株）ゴク・デン</t>
    <phoneticPr fontId="11"/>
  </si>
  <si>
    <t>リオン㈱</t>
    <phoneticPr fontId="11"/>
  </si>
  <si>
    <t>本社</t>
    <rPh sb="0" eb="2">
      <t>ホンシャ</t>
    </rPh>
    <phoneticPr fontId="11"/>
  </si>
  <si>
    <t>（株）デックス</t>
    <phoneticPr fontId="11"/>
  </si>
  <si>
    <t>ソフトウェア開発</t>
    <phoneticPr fontId="11"/>
  </si>
  <si>
    <t>コアテクノロジー（株）</t>
    <phoneticPr fontId="11"/>
  </si>
  <si>
    <t>トヨタシステムズ</t>
    <phoneticPr fontId="11"/>
  </si>
  <si>
    <t>AtlasDirection（株）</t>
    <phoneticPr fontId="11"/>
  </si>
  <si>
    <t>HMS（株）</t>
    <phoneticPr fontId="11"/>
  </si>
  <si>
    <t>（株）デクシス</t>
    <rPh sb="1" eb="2">
      <t>カブ</t>
    </rPh>
    <phoneticPr fontId="11"/>
  </si>
  <si>
    <t>エイムシステム（株）</t>
    <phoneticPr fontId="11"/>
  </si>
  <si>
    <t>（株）アドバンスド・デジタル・テクノロジー</t>
    <phoneticPr fontId="11"/>
  </si>
  <si>
    <t>ニシム電子工業、富士通</t>
    <phoneticPr fontId="11"/>
  </si>
  <si>
    <t>車載組込みソフト開発請負、AUTOSAR準拠SPF開発</t>
    <phoneticPr fontId="11"/>
  </si>
  <si>
    <t>富士ソフト㈱</t>
    <phoneticPr fontId="11"/>
  </si>
  <si>
    <t>各種流量計及び流量コントローラ、流量コントローラを用いた冷却水の自動制御システム、窒素置換式脱酸素装置</t>
    <phoneticPr fontId="11"/>
  </si>
  <si>
    <t>東フロコーポレーション㈱</t>
    <phoneticPr fontId="11"/>
  </si>
  <si>
    <t>デンソーテクノ（株）　福岡技術センター</t>
    <phoneticPr fontId="11"/>
  </si>
  <si>
    <t>デンソー</t>
    <phoneticPr fontId="11"/>
  </si>
  <si>
    <t>デンソーテクノ㈱</t>
    <phoneticPr fontId="11"/>
  </si>
  <si>
    <t>福岡市中央区</t>
    <rPh sb="0" eb="3">
      <t>フクオカシ</t>
    </rPh>
    <rPh sb="3" eb="6">
      <t>チュウオウク</t>
    </rPh>
    <phoneticPr fontId="11"/>
  </si>
  <si>
    <t>㈱コア</t>
    <phoneticPr fontId="11"/>
  </si>
  <si>
    <t>日米電子（株）</t>
    <phoneticPr fontId="11"/>
  </si>
  <si>
    <t>（株）スカイディスク</t>
    <phoneticPr fontId="11"/>
  </si>
  <si>
    <t>AI、IoT</t>
    <phoneticPr fontId="11"/>
  </si>
  <si>
    <t>（株）チームAIBOD</t>
    <phoneticPr fontId="11"/>
  </si>
  <si>
    <t>エムシーエー（株）</t>
    <phoneticPr fontId="11"/>
  </si>
  <si>
    <t>東京エレクトロンデバイス（株）福岡営業所</t>
    <phoneticPr fontId="11"/>
  </si>
  <si>
    <t>東京エレクトロンデバイス（株）本社</t>
    <rPh sb="0" eb="2">
      <t>トウキョウ</t>
    </rPh>
    <rPh sb="12" eb="15">
      <t>カブ</t>
    </rPh>
    <rPh sb="15" eb="17">
      <t>ホンシャ</t>
    </rPh>
    <phoneticPr fontId="11"/>
  </si>
  <si>
    <t>CMエンジニアリング（株）　福岡開発センター</t>
    <phoneticPr fontId="11"/>
  </si>
  <si>
    <t>福岡市南区</t>
    <rPh sb="0" eb="2">
      <t>フクオカ</t>
    </rPh>
    <rPh sb="2" eb="3">
      <t>シ</t>
    </rPh>
    <rPh sb="3" eb="5">
      <t>ミナミク</t>
    </rPh>
    <phoneticPr fontId="11"/>
  </si>
  <si>
    <t>ワイヤーハーネス</t>
    <phoneticPr fontId="11"/>
  </si>
  <si>
    <t>（株）スターラップ・テクノロジー</t>
    <phoneticPr fontId="11"/>
  </si>
  <si>
    <t>福岡市早良区</t>
    <phoneticPr fontId="11"/>
  </si>
  <si>
    <t>パナソニックシステムネットワークス㈱</t>
    <phoneticPr fontId="11"/>
  </si>
  <si>
    <t>（株）横浜アート二クス</t>
    <phoneticPr fontId="11"/>
  </si>
  <si>
    <t>福岡市早良区</t>
    <phoneticPr fontId="11"/>
  </si>
  <si>
    <t>福岡市早良区</t>
    <phoneticPr fontId="11"/>
  </si>
  <si>
    <t>ファルテック</t>
    <phoneticPr fontId="11"/>
  </si>
  <si>
    <t>マイクロコート（株）</t>
    <phoneticPr fontId="11"/>
  </si>
  <si>
    <t>三菱電機（株）　パワーデバイス製作所</t>
    <phoneticPr fontId="11"/>
  </si>
  <si>
    <t>福岡市西区</t>
    <rPh sb="0" eb="3">
      <t>フクオカシ</t>
    </rPh>
    <rPh sb="3" eb="5">
      <t>ニシク</t>
    </rPh>
    <phoneticPr fontId="11"/>
  </si>
  <si>
    <t>三菱電機㈱</t>
    <rPh sb="0" eb="2">
      <t>ミツビシ</t>
    </rPh>
    <rPh sb="2" eb="4">
      <t>デンキ</t>
    </rPh>
    <phoneticPr fontId="11"/>
  </si>
  <si>
    <t>（株）Braveridge</t>
    <phoneticPr fontId="11"/>
  </si>
  <si>
    <t>福岡市西区</t>
    <rPh sb="0" eb="2">
      <t>フクオカ</t>
    </rPh>
    <rPh sb="2" eb="3">
      <t>シ</t>
    </rPh>
    <rPh sb="3" eb="5">
      <t>ニシク</t>
    </rPh>
    <phoneticPr fontId="11"/>
  </si>
  <si>
    <t>大牟田市</t>
    <rPh sb="0" eb="4">
      <t>オオムタシ</t>
    </rPh>
    <phoneticPr fontId="11"/>
  </si>
  <si>
    <t>㈱三井三池製作所　神奈川事業所</t>
    <rPh sb="1" eb="3">
      <t>ミツイ</t>
    </rPh>
    <rPh sb="3" eb="5">
      <t>ミイケ</t>
    </rPh>
    <rPh sb="5" eb="8">
      <t>セイサクショ</t>
    </rPh>
    <rPh sb="9" eb="12">
      <t>カナガワ</t>
    </rPh>
    <rPh sb="12" eb="14">
      <t>ジギョウ</t>
    </rPh>
    <rPh sb="14" eb="15">
      <t>ショ</t>
    </rPh>
    <phoneticPr fontId="11"/>
  </si>
  <si>
    <t>大牟田電子工業（株）</t>
    <phoneticPr fontId="11"/>
  </si>
  <si>
    <t>矢部川電気工業（株）</t>
    <phoneticPr fontId="11"/>
  </si>
  <si>
    <t>ガス製造会社</t>
    <phoneticPr fontId="11"/>
  </si>
  <si>
    <t>（株）サンコー　福岡耳納工場</t>
    <phoneticPr fontId="11"/>
  </si>
  <si>
    <t>久留米市</t>
    <phoneticPr fontId="11"/>
  </si>
  <si>
    <t>㈱サンコー</t>
    <phoneticPr fontId="11"/>
  </si>
  <si>
    <t>久留米市</t>
    <phoneticPr fontId="11"/>
  </si>
  <si>
    <t>（株）ヤマデン</t>
    <phoneticPr fontId="11"/>
  </si>
  <si>
    <t>㈱ヤマデン</t>
    <phoneticPr fontId="11"/>
  </si>
  <si>
    <t>（有）飯野鉄工所</t>
    <phoneticPr fontId="11"/>
  </si>
  <si>
    <t>直方市</t>
    <rPh sb="0" eb="3">
      <t>ノオガタシ</t>
    </rPh>
    <phoneticPr fontId="11"/>
  </si>
  <si>
    <t>正栄工業（株）</t>
    <phoneticPr fontId="11"/>
  </si>
  <si>
    <t>（株）オリジン</t>
    <phoneticPr fontId="11"/>
  </si>
  <si>
    <t>（有）東洋メイテック</t>
    <phoneticPr fontId="11"/>
  </si>
  <si>
    <t>東海合金工業㈱</t>
    <rPh sb="0" eb="2">
      <t>トウカイ</t>
    </rPh>
    <rPh sb="2" eb="4">
      <t>ゴウキン</t>
    </rPh>
    <rPh sb="4" eb="6">
      <t>コウギョウ</t>
    </rPh>
    <phoneticPr fontId="11"/>
  </si>
  <si>
    <t>（有）アイ・ディ・オー</t>
    <phoneticPr fontId="11"/>
  </si>
  <si>
    <t>（有）テンマ</t>
    <phoneticPr fontId="11"/>
  </si>
  <si>
    <t>（株）城南製作所</t>
    <rPh sb="1" eb="2">
      <t>カブ</t>
    </rPh>
    <rPh sb="3" eb="5">
      <t>ジョウナン</t>
    </rPh>
    <rPh sb="5" eb="8">
      <t>セイサクショ</t>
    </rPh>
    <phoneticPr fontId="11"/>
  </si>
  <si>
    <t>モルテック（株）</t>
    <phoneticPr fontId="11"/>
  </si>
  <si>
    <t>シミズ工業㈱</t>
    <rPh sb="3" eb="5">
      <t>コウギョウ</t>
    </rPh>
    <phoneticPr fontId="11"/>
  </si>
  <si>
    <t>九州住友ベークライト（株）</t>
    <phoneticPr fontId="11"/>
  </si>
  <si>
    <t>タカハ機工（株）</t>
    <phoneticPr fontId="11"/>
  </si>
  <si>
    <t>飯塚市</t>
    <rPh sb="0" eb="3">
      <t>イイヅカシ</t>
    </rPh>
    <phoneticPr fontId="11"/>
  </si>
  <si>
    <t>九州工業大学梶原研究室</t>
    <phoneticPr fontId="11"/>
  </si>
  <si>
    <t>八女市</t>
    <rPh sb="0" eb="3">
      <t>ヤメシ</t>
    </rPh>
    <phoneticPr fontId="11"/>
  </si>
  <si>
    <t>オムロンリレーアンドデバイス㈱</t>
    <phoneticPr fontId="11"/>
  </si>
  <si>
    <t>古賀金属工業（株）</t>
    <phoneticPr fontId="11"/>
  </si>
  <si>
    <t>プレス加工、プレス金型設計製作</t>
    <phoneticPr fontId="11"/>
  </si>
  <si>
    <t>ユニプレス九州(株)、東プレ九州(株)、(株)フタバ九州、トヨテツ福岡(株)</t>
    <phoneticPr fontId="11"/>
  </si>
  <si>
    <t>九州アルファ（株）</t>
    <phoneticPr fontId="11"/>
  </si>
  <si>
    <t>●</t>
    <phoneticPr fontId="2"/>
  </si>
  <si>
    <t>アウターハンドル、インナーハンドル</t>
    <phoneticPr fontId="11"/>
  </si>
  <si>
    <t>（株）アルファ</t>
    <rPh sb="1" eb="2">
      <t>カブ</t>
    </rPh>
    <phoneticPr fontId="11"/>
  </si>
  <si>
    <t>（株）ATINDE</t>
    <phoneticPr fontId="11"/>
  </si>
  <si>
    <t>（株）I.W.フォーム九州</t>
    <phoneticPr fontId="11"/>
  </si>
  <si>
    <t>行橋市</t>
    <rPh sb="0" eb="2">
      <t>ユクハシ</t>
    </rPh>
    <rPh sb="2" eb="3">
      <t>シ</t>
    </rPh>
    <phoneticPr fontId="11"/>
  </si>
  <si>
    <t>イノアックコーポレーション</t>
    <phoneticPr fontId="11"/>
  </si>
  <si>
    <t>安川コントロール（株）</t>
    <phoneticPr fontId="11"/>
  </si>
  <si>
    <t>豊前東芝エレクトロニクス（株）</t>
    <phoneticPr fontId="11"/>
  </si>
  <si>
    <t>豊前市</t>
    <rPh sb="0" eb="3">
      <t>ブゼンシ</t>
    </rPh>
    <phoneticPr fontId="11"/>
  </si>
  <si>
    <t>I-PEX（株）　小郡工場</t>
    <phoneticPr fontId="11"/>
  </si>
  <si>
    <t>小郡市</t>
    <rPh sb="0" eb="3">
      <t>オゴオリシ</t>
    </rPh>
    <phoneticPr fontId="11"/>
  </si>
  <si>
    <t>■車載コネクタの接続技術　
　プレスフィット、高温・低背コネクタ、高速伝送用コネクタのご紹介
■樹脂成形技術のご提案
　エンプラ材によるインサート成形、熱硬化性樹脂の基盤封止</t>
    <phoneticPr fontId="11"/>
  </si>
  <si>
    <t>㈱デンソー、㈱小糸製作所、矢崎部品㈱</t>
    <rPh sb="7" eb="9">
      <t>コイト</t>
    </rPh>
    <rPh sb="9" eb="12">
      <t>セイサクショ</t>
    </rPh>
    <rPh sb="13" eb="15">
      <t>ヤザキ</t>
    </rPh>
    <rPh sb="15" eb="17">
      <t>ブヒン</t>
    </rPh>
    <phoneticPr fontId="11"/>
  </si>
  <si>
    <t>I-PEX（株）</t>
    <phoneticPr fontId="11"/>
  </si>
  <si>
    <t>■車載コネクタの接続技術　
　プレスフィット、高温・低背コネクタ、高速伝送用コネクタのご紹介
■樹脂成形技術のご提案
　エンプラ材によるインサート成形、熱硬化性樹脂の基盤封止</t>
    <phoneticPr fontId="11"/>
  </si>
  <si>
    <t>I-PEX（株）</t>
    <phoneticPr fontId="11"/>
  </si>
  <si>
    <t>オタライト（株）</t>
    <phoneticPr fontId="11"/>
  </si>
  <si>
    <t>春日市</t>
    <rPh sb="0" eb="3">
      <t>カスガシ</t>
    </rPh>
    <phoneticPr fontId="11"/>
  </si>
  <si>
    <t>プラスチック製品（内装品）</t>
    <rPh sb="6" eb="8">
      <t>セイヒン</t>
    </rPh>
    <rPh sb="9" eb="12">
      <t>ナイソウヒン</t>
    </rPh>
    <phoneticPr fontId="11"/>
  </si>
  <si>
    <t>I-PEX（株）　大野城工場</t>
    <phoneticPr fontId="11"/>
  </si>
  <si>
    <t>大野城市</t>
    <rPh sb="0" eb="4">
      <t>オオノジョウシ</t>
    </rPh>
    <phoneticPr fontId="11"/>
  </si>
  <si>
    <t>■車載コネクタの接続技術　
　プレスフィット、高温・低背コネクタ、高速伝送用コネクタのご紹介
■樹脂成形技術のご提案
　エンプラ材によるインサート成形、熱硬化性樹脂の基盤封止</t>
    <phoneticPr fontId="11"/>
  </si>
  <si>
    <t>㈱デンソー、㈱小糸製作所、矢崎部品㈱</t>
    <rPh sb="7" eb="9">
      <t>コイト</t>
    </rPh>
    <rPh sb="9" eb="12">
      <t>セイサクショ</t>
    </rPh>
    <rPh sb="13" eb="15">
      <t>ヤサキ</t>
    </rPh>
    <rPh sb="15" eb="17">
      <t>ブヒン</t>
    </rPh>
    <phoneticPr fontId="11"/>
  </si>
  <si>
    <t>（株）エヌ.エフ.ティ</t>
    <phoneticPr fontId="11"/>
  </si>
  <si>
    <t>太宰府市</t>
    <rPh sb="0" eb="4">
      <t>ダザイフシ</t>
    </rPh>
    <phoneticPr fontId="11"/>
  </si>
  <si>
    <t>半導体封止金型・装置</t>
    <rPh sb="0" eb="3">
      <t>ハンドウタイ</t>
    </rPh>
    <rPh sb="3" eb="4">
      <t>フウ</t>
    </rPh>
    <rPh sb="4" eb="5">
      <t>ト</t>
    </rPh>
    <rPh sb="5" eb="7">
      <t>カナガタ</t>
    </rPh>
    <rPh sb="8" eb="10">
      <t>ソウチ</t>
    </rPh>
    <phoneticPr fontId="11"/>
  </si>
  <si>
    <t>ロームグループ、東芝グループ、サンケン電気グループ、ＡＳＥグループ</t>
    <rPh sb="8" eb="10">
      <t>トウシバ</t>
    </rPh>
    <rPh sb="19" eb="21">
      <t>デンキ</t>
    </rPh>
    <phoneticPr fontId="11"/>
  </si>
  <si>
    <t>（株）髙山プレス製作所</t>
    <phoneticPr fontId="11"/>
  </si>
  <si>
    <t>古賀市</t>
    <rPh sb="0" eb="2">
      <t>コガ</t>
    </rPh>
    <rPh sb="2" eb="3">
      <t>シ</t>
    </rPh>
    <phoneticPr fontId="11"/>
  </si>
  <si>
    <t>プレス用金型、プレス加工部品</t>
    <rPh sb="3" eb="4">
      <t>ヨウ</t>
    </rPh>
    <rPh sb="4" eb="6">
      <t>カナガタ</t>
    </rPh>
    <rPh sb="10" eb="12">
      <t>カコウ</t>
    </rPh>
    <rPh sb="12" eb="14">
      <t>ブヒン</t>
    </rPh>
    <phoneticPr fontId="11"/>
  </si>
  <si>
    <t>東洋電装、ホンダロック、ヴァレオジャパン</t>
    <rPh sb="0" eb="2">
      <t>トウヨウ</t>
    </rPh>
    <rPh sb="2" eb="4">
      <t>デンソウ</t>
    </rPh>
    <phoneticPr fontId="11"/>
  </si>
  <si>
    <t>（株）九州イノアック　浮羽工場</t>
    <phoneticPr fontId="11"/>
  </si>
  <si>
    <t>うきは市</t>
    <rPh sb="3" eb="4">
      <t>シ</t>
    </rPh>
    <phoneticPr fontId="11"/>
  </si>
  <si>
    <t>ヘッドレスト・シールプレート・アームレスト　等</t>
    <rPh sb="22" eb="23">
      <t>ナド</t>
    </rPh>
    <phoneticPr fontId="11"/>
  </si>
  <si>
    <t>トヨタ紡織九州、トヨタ自動車九州、マツダ</t>
    <rPh sb="11" eb="14">
      <t>ジドウシャ</t>
    </rPh>
    <rPh sb="14" eb="16">
      <t>キュウシュウ</t>
    </rPh>
    <phoneticPr fontId="11"/>
  </si>
  <si>
    <t>㈱イノアックコーポレーション</t>
    <phoneticPr fontId="11"/>
  </si>
  <si>
    <t>日本ファインテック（株）</t>
    <phoneticPr fontId="11"/>
  </si>
  <si>
    <t>宮若市</t>
    <rPh sb="0" eb="3">
      <t>ミヤワカシ</t>
    </rPh>
    <phoneticPr fontId="11"/>
  </si>
  <si>
    <t>生産設備に関する治具部品</t>
    <rPh sb="0" eb="2">
      <t>セイサン</t>
    </rPh>
    <rPh sb="2" eb="4">
      <t>セツビ</t>
    </rPh>
    <rPh sb="5" eb="6">
      <t>カン</t>
    </rPh>
    <rPh sb="8" eb="10">
      <t>ジグ</t>
    </rPh>
    <rPh sb="10" eb="12">
      <t>ブヒン</t>
    </rPh>
    <phoneticPr fontId="11"/>
  </si>
  <si>
    <t>トヨタ九州（苅田工場）</t>
    <rPh sb="3" eb="5">
      <t>キュウシュウ</t>
    </rPh>
    <rPh sb="6" eb="8">
      <t>カンダ</t>
    </rPh>
    <rPh sb="8" eb="10">
      <t>コウジョウ</t>
    </rPh>
    <phoneticPr fontId="11"/>
  </si>
  <si>
    <t>（株）熊本精研工業</t>
    <phoneticPr fontId="11"/>
  </si>
  <si>
    <t>糸島市</t>
    <rPh sb="0" eb="2">
      <t>イトシマ</t>
    </rPh>
    <rPh sb="2" eb="3">
      <t>シ</t>
    </rPh>
    <phoneticPr fontId="11"/>
  </si>
  <si>
    <t>精密組金型・精密金型部品</t>
    <rPh sb="2" eb="3">
      <t>クミ</t>
    </rPh>
    <rPh sb="6" eb="8">
      <t>セイミツ</t>
    </rPh>
    <rPh sb="8" eb="10">
      <t>カナガタ</t>
    </rPh>
    <rPh sb="10" eb="12">
      <t>ブヒン</t>
    </rPh>
    <phoneticPr fontId="11"/>
  </si>
  <si>
    <t>半導体関連企業</t>
    <rPh sb="0" eb="3">
      <t>ハンドウタイ</t>
    </rPh>
    <rPh sb="3" eb="5">
      <t>カンレン</t>
    </rPh>
    <rPh sb="5" eb="7">
      <t>キギョウ</t>
    </rPh>
    <phoneticPr fontId="11"/>
  </si>
  <si>
    <t>(公財)福岡県・科学技術振興財団三次元半導体研究センター</t>
    <phoneticPr fontId="11"/>
  </si>
  <si>
    <t>開発支援</t>
    <rPh sb="0" eb="2">
      <t>カイハツ</t>
    </rPh>
    <rPh sb="2" eb="4">
      <t>シエン</t>
    </rPh>
    <phoneticPr fontId="11"/>
  </si>
  <si>
    <t>ジェイ・シー・エム電子（有）</t>
    <phoneticPr fontId="11"/>
  </si>
  <si>
    <t>プリント基盤、ハーネス、組立</t>
    <rPh sb="4" eb="6">
      <t>キバン</t>
    </rPh>
    <rPh sb="12" eb="14">
      <t>クミタテ</t>
    </rPh>
    <phoneticPr fontId="11"/>
  </si>
  <si>
    <t>山口工業、五和製作所</t>
    <rPh sb="0" eb="2">
      <t>ヤマグチ</t>
    </rPh>
    <rPh sb="2" eb="4">
      <t>コウギョウ</t>
    </rPh>
    <rPh sb="5" eb="7">
      <t>ゴワ</t>
    </rPh>
    <rPh sb="7" eb="10">
      <t>セイサクショ</t>
    </rPh>
    <phoneticPr fontId="11"/>
  </si>
  <si>
    <t>（株）パーツ・フォアマン</t>
    <phoneticPr fontId="11"/>
  </si>
  <si>
    <t>精密金型部品</t>
    <rPh sb="0" eb="2">
      <t>セイミツ</t>
    </rPh>
    <rPh sb="2" eb="4">
      <t>カナガタ</t>
    </rPh>
    <rPh sb="4" eb="6">
      <t>ブヒン</t>
    </rPh>
    <phoneticPr fontId="11"/>
  </si>
  <si>
    <t>ミネベアミツミ、日産</t>
    <rPh sb="8" eb="10">
      <t>ニッサン</t>
    </rPh>
    <phoneticPr fontId="11"/>
  </si>
  <si>
    <t>（株）明和製作所</t>
    <phoneticPr fontId="11"/>
  </si>
  <si>
    <t>電気モータ、歯車・減速機、アルミダイカスト製品</t>
    <phoneticPr fontId="11"/>
  </si>
  <si>
    <t>（株）アドウェルズ</t>
    <phoneticPr fontId="11"/>
  </si>
  <si>
    <t>那珂川市</t>
    <rPh sb="0" eb="3">
      <t>ナカガワ</t>
    </rPh>
    <rPh sb="3" eb="4">
      <t>シ</t>
    </rPh>
    <phoneticPr fontId="11"/>
  </si>
  <si>
    <t>超音波接合・切断・溶着装置</t>
    <rPh sb="0" eb="3">
      <t>チョウオンパ</t>
    </rPh>
    <rPh sb="3" eb="5">
      <t>セツゴウ</t>
    </rPh>
    <rPh sb="6" eb="8">
      <t>セツダン</t>
    </rPh>
    <rPh sb="9" eb="11">
      <t>ヨウチャク</t>
    </rPh>
    <rPh sb="11" eb="13">
      <t>ソウチ</t>
    </rPh>
    <phoneticPr fontId="11"/>
  </si>
  <si>
    <t>トヨタ自動車、アイシン、デンソー</t>
    <rPh sb="3" eb="6">
      <t>ジドウシャ</t>
    </rPh>
    <phoneticPr fontId="11"/>
  </si>
  <si>
    <t>アイクォーク（株）</t>
    <phoneticPr fontId="11"/>
  </si>
  <si>
    <t>糟屋郡志免町</t>
    <rPh sb="0" eb="2">
      <t>カスヤ</t>
    </rPh>
    <rPh sb="2" eb="3">
      <t>グン</t>
    </rPh>
    <phoneticPr fontId="11"/>
  </si>
  <si>
    <t>機器開発（通信、福祉、健康）</t>
    <rPh sb="0" eb="2">
      <t>キキ</t>
    </rPh>
    <rPh sb="2" eb="4">
      <t>カイハツ</t>
    </rPh>
    <rPh sb="5" eb="7">
      <t>ツウシン</t>
    </rPh>
    <rPh sb="8" eb="10">
      <t>フクシ</t>
    </rPh>
    <rPh sb="11" eb="13">
      <t>ケンコウ</t>
    </rPh>
    <phoneticPr fontId="11"/>
  </si>
  <si>
    <t>（株）平山プレス工業所</t>
    <phoneticPr fontId="11"/>
  </si>
  <si>
    <t>糟屋郡須恵町</t>
    <rPh sb="0" eb="2">
      <t>カスヤ</t>
    </rPh>
    <rPh sb="2" eb="3">
      <t>グン</t>
    </rPh>
    <phoneticPr fontId="11"/>
  </si>
  <si>
    <t>自動車関連（2輪、4輪）の電装部品、厨房・空調・弱電機器の小物部品</t>
    <rPh sb="0" eb="3">
      <t>ジドウシャ</t>
    </rPh>
    <rPh sb="3" eb="5">
      <t>カンレン</t>
    </rPh>
    <rPh sb="7" eb="8">
      <t>リン</t>
    </rPh>
    <rPh sb="10" eb="11">
      <t>リン</t>
    </rPh>
    <rPh sb="13" eb="15">
      <t>デンソウ</t>
    </rPh>
    <rPh sb="15" eb="17">
      <t>ブヒン</t>
    </rPh>
    <rPh sb="18" eb="20">
      <t>チュウボウ</t>
    </rPh>
    <rPh sb="21" eb="23">
      <t>クウチョウ</t>
    </rPh>
    <rPh sb="24" eb="26">
      <t>ジャクデン</t>
    </rPh>
    <rPh sb="26" eb="28">
      <t>キキ</t>
    </rPh>
    <rPh sb="29" eb="31">
      <t>コモノ</t>
    </rPh>
    <rPh sb="31" eb="33">
      <t>ブヒン</t>
    </rPh>
    <phoneticPr fontId="11"/>
  </si>
  <si>
    <t>東洋電装、安川電機、東芝機械</t>
    <rPh sb="0" eb="2">
      <t>トウヨウ</t>
    </rPh>
    <rPh sb="2" eb="4">
      <t>デンソウ</t>
    </rPh>
    <rPh sb="5" eb="7">
      <t>ヤスカワ</t>
    </rPh>
    <rPh sb="7" eb="9">
      <t>デンキ</t>
    </rPh>
    <rPh sb="10" eb="12">
      <t>トウシバ</t>
    </rPh>
    <rPh sb="12" eb="14">
      <t>キカイ</t>
    </rPh>
    <phoneticPr fontId="11"/>
  </si>
  <si>
    <t>八光オートメーション（株）</t>
    <phoneticPr fontId="11"/>
  </si>
  <si>
    <t>粕屋郡粕屋町</t>
    <rPh sb="0" eb="3">
      <t>カスヤグン</t>
    </rPh>
    <rPh sb="3" eb="6">
      <t>カスヤマチ</t>
    </rPh>
    <phoneticPr fontId="11"/>
  </si>
  <si>
    <t>工場生産設備の制御設計・製作・試運転検査・計測装置の開発、製作</t>
    <rPh sb="0" eb="2">
      <t>コウジョウ</t>
    </rPh>
    <rPh sb="2" eb="4">
      <t>セイサン</t>
    </rPh>
    <rPh sb="4" eb="6">
      <t>セツビ</t>
    </rPh>
    <rPh sb="7" eb="9">
      <t>セイギョ</t>
    </rPh>
    <rPh sb="9" eb="11">
      <t>セッケイ</t>
    </rPh>
    <rPh sb="12" eb="14">
      <t>セイサク</t>
    </rPh>
    <rPh sb="15" eb="18">
      <t>シウンテン</t>
    </rPh>
    <rPh sb="18" eb="20">
      <t>ケンサ</t>
    </rPh>
    <rPh sb="21" eb="23">
      <t>ケイソク</t>
    </rPh>
    <rPh sb="23" eb="25">
      <t>ソウチ</t>
    </rPh>
    <rPh sb="26" eb="28">
      <t>カイハツ</t>
    </rPh>
    <rPh sb="29" eb="31">
      <t>セイサク</t>
    </rPh>
    <phoneticPr fontId="11"/>
  </si>
  <si>
    <t>ジェイティエンジニアリング、西武電機、東洋ゴム工業</t>
    <rPh sb="14" eb="16">
      <t>セイブ</t>
    </rPh>
    <rPh sb="16" eb="18">
      <t>デンキ</t>
    </rPh>
    <rPh sb="19" eb="21">
      <t>トウヨウ</t>
    </rPh>
    <rPh sb="23" eb="25">
      <t>コウギョウ</t>
    </rPh>
    <phoneticPr fontId="11"/>
  </si>
  <si>
    <t>日本パーカライジング（株）</t>
    <phoneticPr fontId="11"/>
  </si>
  <si>
    <t>遠賀郡水巻町</t>
    <rPh sb="0" eb="3">
      <t>オンガグン</t>
    </rPh>
    <rPh sb="3" eb="6">
      <t>ミズマキマチ</t>
    </rPh>
    <phoneticPr fontId="11"/>
  </si>
  <si>
    <t>表面処理、機能コーティング（潤滑・絶縁耐熱等）、熱処理</t>
    <rPh sb="0" eb="2">
      <t>ヒョウメン</t>
    </rPh>
    <rPh sb="2" eb="4">
      <t>ショリ</t>
    </rPh>
    <rPh sb="5" eb="7">
      <t>キノウ</t>
    </rPh>
    <rPh sb="14" eb="16">
      <t>ジュンカツ</t>
    </rPh>
    <rPh sb="17" eb="19">
      <t>ゼツエン</t>
    </rPh>
    <rPh sb="19" eb="21">
      <t>タイネツ</t>
    </rPh>
    <rPh sb="21" eb="22">
      <t>トウ</t>
    </rPh>
    <rPh sb="24" eb="27">
      <t>ネツショリ</t>
    </rPh>
    <phoneticPr fontId="11"/>
  </si>
  <si>
    <t>自動車メーカー、鉄鋼メーカー、建築、他他分野</t>
    <rPh sb="0" eb="3">
      <t>ジドウシャ</t>
    </rPh>
    <rPh sb="8" eb="10">
      <t>テッコウ</t>
    </rPh>
    <rPh sb="15" eb="17">
      <t>ケンチク</t>
    </rPh>
    <rPh sb="18" eb="19">
      <t>ホカ</t>
    </rPh>
    <rPh sb="19" eb="22">
      <t>タブンヤ</t>
    </rPh>
    <phoneticPr fontId="11"/>
  </si>
  <si>
    <t>日本パーカライジング㈱</t>
    <rPh sb="0" eb="2">
      <t>ニホン</t>
    </rPh>
    <phoneticPr fontId="11"/>
  </si>
  <si>
    <t>（株）深江工作所　水巻工場</t>
    <phoneticPr fontId="11"/>
  </si>
  <si>
    <t>モーターコア、金型</t>
    <rPh sb="7" eb="9">
      <t>カナガタ</t>
    </rPh>
    <phoneticPr fontId="11"/>
  </si>
  <si>
    <t>安川電機、三菱電機、荏原製作所</t>
    <rPh sb="0" eb="4">
      <t>ヤスカワデンキ</t>
    </rPh>
    <rPh sb="5" eb="9">
      <t>ミツビシデンキ</t>
    </rPh>
    <rPh sb="10" eb="12">
      <t>エバラ</t>
    </rPh>
    <rPh sb="12" eb="15">
      <t>セイサクショ</t>
    </rPh>
    <phoneticPr fontId="11"/>
  </si>
  <si>
    <t>（株）九州イノアック　北九州工場</t>
    <rPh sb="11" eb="14">
      <t>キタキュウシュウ</t>
    </rPh>
    <phoneticPr fontId="11"/>
  </si>
  <si>
    <t>遠賀郡岡垣町</t>
    <rPh sb="0" eb="3">
      <t>オンガグン</t>
    </rPh>
    <rPh sb="3" eb="5">
      <t>オカガキ</t>
    </rPh>
    <rPh sb="5" eb="6">
      <t>マチ</t>
    </rPh>
    <phoneticPr fontId="11"/>
  </si>
  <si>
    <t>自動車部品縫製品、射出成型樹脂部品、ヘッドレスト　他</t>
    <rPh sb="0" eb="5">
      <t>ジドウシャブヒン</t>
    </rPh>
    <rPh sb="5" eb="7">
      <t>ホウセイ</t>
    </rPh>
    <rPh sb="7" eb="8">
      <t>ヒン</t>
    </rPh>
    <rPh sb="9" eb="13">
      <t>シャシュツセイケイ</t>
    </rPh>
    <rPh sb="13" eb="15">
      <t>ジュシ</t>
    </rPh>
    <rPh sb="15" eb="17">
      <t>ブヒン</t>
    </rPh>
    <rPh sb="25" eb="26">
      <t>ホカ</t>
    </rPh>
    <phoneticPr fontId="11"/>
  </si>
  <si>
    <t>トヨタ自動車九州</t>
    <phoneticPr fontId="11"/>
  </si>
  <si>
    <t>（株）ワークス</t>
    <phoneticPr fontId="11"/>
  </si>
  <si>
    <t>遠賀郡遠賀町</t>
    <rPh sb="0" eb="3">
      <t>オンガグン</t>
    </rPh>
    <phoneticPr fontId="11"/>
  </si>
  <si>
    <t>カメラ用レンズ金型</t>
    <rPh sb="3" eb="4">
      <t>ヨウ</t>
    </rPh>
    <rPh sb="7" eb="9">
      <t>カナガタ</t>
    </rPh>
    <phoneticPr fontId="11"/>
  </si>
  <si>
    <t>T・D・Cモールド（株）</t>
    <phoneticPr fontId="11"/>
  </si>
  <si>
    <t>ホシデン九州（株）</t>
    <phoneticPr fontId="11"/>
  </si>
  <si>
    <t>鞍手郡鞍手町</t>
    <rPh sb="0" eb="2">
      <t>クラテ</t>
    </rPh>
    <rPh sb="2" eb="3">
      <t>グン</t>
    </rPh>
    <phoneticPr fontId="11"/>
  </si>
  <si>
    <t>車載マイク</t>
    <rPh sb="0" eb="2">
      <t>シャサイ</t>
    </rPh>
    <phoneticPr fontId="11"/>
  </si>
  <si>
    <t>日産、本田、マツダ、プジョー</t>
    <rPh sb="0" eb="2">
      <t>ニッサン</t>
    </rPh>
    <rPh sb="3" eb="5">
      <t>ホンダ</t>
    </rPh>
    <phoneticPr fontId="11"/>
  </si>
  <si>
    <t>ホシデン㈱</t>
    <phoneticPr fontId="11"/>
  </si>
  <si>
    <t>藤井精工（株）</t>
    <phoneticPr fontId="11"/>
  </si>
  <si>
    <t>金型及び金型部品</t>
    <phoneticPr fontId="11"/>
  </si>
  <si>
    <t>パナソニック、ボーンズ(株)、(株)ＳＨＴ、ボーンズ(株)、トヨタ自動車(株)、(株)アイシン、(株)ジェイテクト、小島プレス工業(株)</t>
    <phoneticPr fontId="11"/>
  </si>
  <si>
    <t>（株）サンテック</t>
    <phoneticPr fontId="11"/>
  </si>
  <si>
    <t>精密金型、電子部品半導体自動機、キャリアテープ、絶縁座版</t>
    <rPh sb="5" eb="12">
      <t>デンシブヒンハンドウタイ</t>
    </rPh>
    <rPh sb="12" eb="15">
      <t>ジドウキ</t>
    </rPh>
    <rPh sb="24" eb="26">
      <t>ゼツエン</t>
    </rPh>
    <rPh sb="26" eb="28">
      <t>ザバン</t>
    </rPh>
    <phoneticPr fontId="11"/>
  </si>
  <si>
    <t>（株）デンソー、（株）村田製作所、日本ケミコン（株）</t>
    <rPh sb="1" eb="2">
      <t>カブ</t>
    </rPh>
    <rPh sb="9" eb="10">
      <t>カブ</t>
    </rPh>
    <rPh sb="11" eb="16">
      <t>ムラタセイサクショ</t>
    </rPh>
    <rPh sb="17" eb="19">
      <t>ニホン</t>
    </rPh>
    <rPh sb="24" eb="25">
      <t>カブ</t>
    </rPh>
    <phoneticPr fontId="11"/>
  </si>
  <si>
    <t>（株）光製作所</t>
    <phoneticPr fontId="11"/>
  </si>
  <si>
    <t>嘉穂郡桂川町</t>
    <phoneticPr fontId="11"/>
  </si>
  <si>
    <t>鋼製パレット・台車</t>
    <rPh sb="0" eb="2">
      <t>ハガネセイ</t>
    </rPh>
    <rPh sb="7" eb="9">
      <t>ダイシャ</t>
    </rPh>
    <phoneticPr fontId="11"/>
  </si>
  <si>
    <t>日産自動車（苅田）、トヨタ自動車九州、及び関連企業</t>
    <rPh sb="6" eb="8">
      <t>カンダ</t>
    </rPh>
    <phoneticPr fontId="11"/>
  </si>
  <si>
    <t>朝倉郡筑前町</t>
    <rPh sb="0" eb="3">
      <t>アサクラグン</t>
    </rPh>
    <rPh sb="3" eb="6">
      <t>チクゼンマチ</t>
    </rPh>
    <phoneticPr fontId="11"/>
  </si>
  <si>
    <t>アイクォーク（株） 筑豊事務所</t>
    <phoneticPr fontId="11"/>
  </si>
  <si>
    <t>田川郡香春町</t>
    <rPh sb="0" eb="2">
      <t>タガワ</t>
    </rPh>
    <rPh sb="2" eb="3">
      <t>グン</t>
    </rPh>
    <phoneticPr fontId="11"/>
  </si>
  <si>
    <t>電子機器組立</t>
    <rPh sb="0" eb="2">
      <t>デンシ</t>
    </rPh>
    <rPh sb="2" eb="4">
      <t>キキ</t>
    </rPh>
    <rPh sb="4" eb="5">
      <t>ク</t>
    </rPh>
    <rPh sb="5" eb="6">
      <t>タ</t>
    </rPh>
    <phoneticPr fontId="11"/>
  </si>
  <si>
    <t>安川コントロール、オムロン直方</t>
    <rPh sb="0" eb="2">
      <t>ヤスカワ</t>
    </rPh>
    <rPh sb="13" eb="15">
      <t>ノウガタ</t>
    </rPh>
    <phoneticPr fontId="11"/>
  </si>
  <si>
    <t>西日本工業大学　亀井圭史研究室</t>
    <phoneticPr fontId="11"/>
  </si>
  <si>
    <t>京都郡苅田町</t>
    <rPh sb="0" eb="3">
      <t>ミヤコグン</t>
    </rPh>
    <rPh sb="3" eb="5">
      <t>カンダ</t>
    </rPh>
    <rPh sb="5" eb="6">
      <t>チョウ</t>
    </rPh>
    <phoneticPr fontId="11"/>
  </si>
  <si>
    <t>人工知能（AI）を応用したスマートファクトリー構築支援および説明可能AI（XAI）を用いた発生現象の要因の同定</t>
    <phoneticPr fontId="11"/>
  </si>
  <si>
    <t>自動車生産企業（日産自動車九州），自動車関連企業</t>
    <phoneticPr fontId="11"/>
  </si>
  <si>
    <t>フコク物産（株）</t>
    <rPh sb="3" eb="5">
      <t>ブッサン</t>
    </rPh>
    <phoneticPr fontId="11"/>
  </si>
  <si>
    <t>京都郡みやこ町</t>
    <rPh sb="0" eb="3">
      <t>ミヤコグン</t>
    </rPh>
    <rPh sb="6" eb="7">
      <t>マチ</t>
    </rPh>
    <phoneticPr fontId="11"/>
  </si>
  <si>
    <t>日産自動車系サプライヤー　他</t>
    <rPh sb="0" eb="6">
      <t>ニッサンジドウシャケイ</t>
    </rPh>
    <rPh sb="13" eb="14">
      <t>ホカ</t>
    </rPh>
    <phoneticPr fontId="11"/>
  </si>
  <si>
    <t>（株）テーオー</t>
    <phoneticPr fontId="11"/>
  </si>
  <si>
    <t>築城郡築城町</t>
    <rPh sb="0" eb="2">
      <t>チクジョウ</t>
    </rPh>
    <rPh sb="2" eb="3">
      <t>グン</t>
    </rPh>
    <rPh sb="3" eb="5">
      <t>チクジョウ</t>
    </rPh>
    <rPh sb="5" eb="6">
      <t>マチ</t>
    </rPh>
    <phoneticPr fontId="11"/>
  </si>
  <si>
    <t>インバーダー、モーター</t>
    <phoneticPr fontId="11"/>
  </si>
  <si>
    <t>田口電機工業（株）</t>
    <phoneticPr fontId="11"/>
  </si>
  <si>
    <t>佐賀県</t>
    <phoneticPr fontId="2"/>
  </si>
  <si>
    <t>三養基郡基山町</t>
    <phoneticPr fontId="11"/>
  </si>
  <si>
    <t>電気めっき加工（亜鉛、銅、ニッケル、クロム、黒クロム、硬質クロム、金銀、スズ他）、無電解めっき加工、アルマイト加工、化成処理ほか表面処理全般</t>
    <phoneticPr fontId="11"/>
  </si>
  <si>
    <t>東京エレクトロン九州㈱、パナソニック㈱関連、㈱ブリヂストン、㈱ノリタケカンパニーリミテド他</t>
    <phoneticPr fontId="11"/>
  </si>
  <si>
    <t>日清紡マイクロデバイスＡＴ（株）</t>
    <phoneticPr fontId="11"/>
  </si>
  <si>
    <t>佐賀県</t>
    <phoneticPr fontId="2"/>
  </si>
  <si>
    <t>神埼郡吉野ヶ里町</t>
    <phoneticPr fontId="11"/>
  </si>
  <si>
    <t>半導体のアセンブリなど</t>
    <phoneticPr fontId="11"/>
  </si>
  <si>
    <t>新日本無線㈱、車載メーカー</t>
    <phoneticPr fontId="11"/>
  </si>
  <si>
    <t>新日本無線㈱</t>
    <phoneticPr fontId="11"/>
  </si>
  <si>
    <t>三鷹精工（株）</t>
    <phoneticPr fontId="11"/>
  </si>
  <si>
    <t>三養基郡上峰町</t>
    <phoneticPr fontId="11"/>
  </si>
  <si>
    <t>電気電子部品用精密プラスチック金型設計・製作、精密プラスチック射出成形加工</t>
    <phoneticPr fontId="11"/>
  </si>
  <si>
    <t>コネクターメーカー、スイッチメーカー、ＡＶメーカー、携帯電話メーカー</t>
    <phoneticPr fontId="11"/>
  </si>
  <si>
    <t>三鷹精工㈱本社・工場</t>
    <phoneticPr fontId="11"/>
  </si>
  <si>
    <t>ニシハラ理工（株）　佐賀工場</t>
    <phoneticPr fontId="11"/>
  </si>
  <si>
    <t>佐賀県</t>
    <phoneticPr fontId="2"/>
  </si>
  <si>
    <t>めっき加工、生産装置設計・製作</t>
    <phoneticPr fontId="11"/>
  </si>
  <si>
    <t>自動車、半導体、電子部品メーカー</t>
    <phoneticPr fontId="11"/>
  </si>
  <si>
    <t>ニシハラ理工㈱本社</t>
    <phoneticPr fontId="11"/>
  </si>
  <si>
    <t>サガ電子工業（株）</t>
    <phoneticPr fontId="11"/>
  </si>
  <si>
    <t>佐賀市</t>
    <phoneticPr fontId="11"/>
  </si>
  <si>
    <t>通信用アンテナ</t>
    <phoneticPr fontId="11"/>
  </si>
  <si>
    <t>（株）大神</t>
    <phoneticPr fontId="11"/>
  </si>
  <si>
    <t>生産ライン設備及び治具（シート、ボルト等）</t>
    <phoneticPr fontId="11"/>
  </si>
  <si>
    <t>トヨタ紡織九州㈱、㈱佐賀鉄工所、小糸九州㈱、美光九州㈱</t>
    <phoneticPr fontId="11"/>
  </si>
  <si>
    <t>聖徳ゼロテック（株）</t>
    <phoneticPr fontId="11"/>
  </si>
  <si>
    <t>佐賀市</t>
    <phoneticPr fontId="11"/>
  </si>
  <si>
    <t>精密金型、制御機器、試作開発</t>
    <phoneticPr fontId="11"/>
  </si>
  <si>
    <t>オムロン㈱、㈱ホンダロック、日産自動車㈱、三菱電機㈱、パナソニック㈱</t>
    <phoneticPr fontId="11"/>
  </si>
  <si>
    <t>平和電機（株）　若木工場</t>
    <phoneticPr fontId="11"/>
  </si>
  <si>
    <t>武雄市</t>
    <phoneticPr fontId="11"/>
  </si>
  <si>
    <t>プリント基板組立、ハーネス加工、ユニット組立</t>
    <phoneticPr fontId="11"/>
  </si>
  <si>
    <t>㈱羽野製作所、東京エレクトロンデバイス長崎㈱、フジクラプレシジョン㈱、音羽電機工業㈱、㈱カンノ製作所</t>
    <phoneticPr fontId="11"/>
  </si>
  <si>
    <t>平和電機㈱</t>
    <phoneticPr fontId="11"/>
  </si>
  <si>
    <t>共立エレックス（株）</t>
    <phoneticPr fontId="11"/>
  </si>
  <si>
    <t>西松浦郡有田町</t>
    <phoneticPr fontId="11"/>
  </si>
  <si>
    <t>電子部品用セラミックス基板、印刷基板</t>
    <phoneticPr fontId="11"/>
  </si>
  <si>
    <t>ローム㈱、㈱村田製作所</t>
    <phoneticPr fontId="11"/>
  </si>
  <si>
    <t>エア・ウォーター・マテリアル（株）　西九州支店</t>
    <phoneticPr fontId="11"/>
  </si>
  <si>
    <t>三養基郡みやき町</t>
    <phoneticPr fontId="11"/>
  </si>
  <si>
    <t>ハーネス</t>
    <phoneticPr fontId="11"/>
  </si>
  <si>
    <t>スタンレー電気㈱、㈱ミツバ、㈱小糸製作所、アルプスアルパイン㈱、マレリ㈱、パナソニック㈱、Autoliv、Valeo、KSS, Bosｃh、Hella, Magna、Nuesoft　他</t>
    <phoneticPr fontId="11"/>
  </si>
  <si>
    <t>エア・ウォーター㈱</t>
    <phoneticPr fontId="11"/>
  </si>
  <si>
    <t>住友電装（株）長崎ソフトセンター</t>
    <phoneticPr fontId="11"/>
  </si>
  <si>
    <t>長崎県</t>
    <phoneticPr fontId="2"/>
  </si>
  <si>
    <t>長崎市</t>
    <phoneticPr fontId="11"/>
  </si>
  <si>
    <t>自動車向け電子制御部品（ECU)</t>
    <phoneticPr fontId="11"/>
  </si>
  <si>
    <t>トヨタ自動車㈱、㈱本田技研　他</t>
    <phoneticPr fontId="11"/>
  </si>
  <si>
    <t>住友電装㈱</t>
    <phoneticPr fontId="11"/>
  </si>
  <si>
    <t>不動技研工業（株）</t>
    <phoneticPr fontId="11"/>
  </si>
  <si>
    <t>長崎県</t>
    <phoneticPr fontId="2"/>
  </si>
  <si>
    <t>長崎市</t>
    <phoneticPr fontId="11"/>
  </si>
  <si>
    <t>自動車電装品の評価システムの開発・設計・車両適用
車載電子制御ユニットのソフトウエア開発</t>
    <phoneticPr fontId="11"/>
  </si>
  <si>
    <t>日産自動車㈱、アイシンソフトウェア㈱</t>
    <phoneticPr fontId="11"/>
  </si>
  <si>
    <t>（株）カネミツ長崎工場</t>
    <phoneticPr fontId="11"/>
  </si>
  <si>
    <t>長崎県</t>
    <phoneticPr fontId="2"/>
  </si>
  <si>
    <t>プーリ、トランスミッション部品、エアバッグ用インフレーター部品</t>
    <rPh sb="13" eb="15">
      <t>ブヒン</t>
    </rPh>
    <rPh sb="21" eb="22">
      <t>ヨウ</t>
    </rPh>
    <rPh sb="29" eb="31">
      <t>ブヒン</t>
    </rPh>
    <phoneticPr fontId="11"/>
  </si>
  <si>
    <t>エヌイー㈱、アイシン・エイ・ダブリュ工業㈱、㈱ダイセル</t>
    <rPh sb="18" eb="20">
      <t>コウギョウ</t>
    </rPh>
    <phoneticPr fontId="11"/>
  </si>
  <si>
    <t>㈱カネミツ</t>
    <phoneticPr fontId="11"/>
  </si>
  <si>
    <t>（株）九州テン本店・佐世保工場</t>
    <phoneticPr fontId="11"/>
  </si>
  <si>
    <t>佐世保市</t>
    <phoneticPr fontId="11"/>
  </si>
  <si>
    <t>車載用通信・電子機器</t>
    <rPh sb="0" eb="3">
      <t>シャサイヨウ</t>
    </rPh>
    <rPh sb="3" eb="5">
      <t>ツウシン</t>
    </rPh>
    <rPh sb="6" eb="8">
      <t>デンシ</t>
    </rPh>
    <rPh sb="8" eb="10">
      <t>キキ</t>
    </rPh>
    <phoneticPr fontId="11"/>
  </si>
  <si>
    <t>富士通㈱、㈱デンソーテン</t>
    <rPh sb="0" eb="3">
      <t>フジツウ</t>
    </rPh>
    <phoneticPr fontId="11"/>
  </si>
  <si>
    <t>長崎部品（株）江迎工場</t>
    <phoneticPr fontId="11"/>
  </si>
  <si>
    <t>長崎県</t>
    <phoneticPr fontId="2"/>
  </si>
  <si>
    <t>ワイヤーハーネス</t>
    <phoneticPr fontId="11"/>
  </si>
  <si>
    <t>矢崎部品㈱</t>
    <phoneticPr fontId="11"/>
  </si>
  <si>
    <t>矢崎総業㈱</t>
    <phoneticPr fontId="11"/>
  </si>
  <si>
    <t>新生電子（株）　佐世保工場</t>
    <phoneticPr fontId="11"/>
  </si>
  <si>
    <t>佐世保市</t>
    <phoneticPr fontId="11"/>
  </si>
  <si>
    <t>新生電子㈱</t>
    <phoneticPr fontId="11"/>
  </si>
  <si>
    <t>JDC（株）</t>
    <phoneticPr fontId="11"/>
  </si>
  <si>
    <t>金属コイル加工関連機械器具</t>
    <rPh sb="0" eb="2">
      <t>キンゾク</t>
    </rPh>
    <rPh sb="5" eb="7">
      <t>カコウ</t>
    </rPh>
    <rPh sb="7" eb="9">
      <t>カンレン</t>
    </rPh>
    <rPh sb="9" eb="11">
      <t>キカイ</t>
    </rPh>
    <rPh sb="11" eb="13">
      <t>キグ</t>
    </rPh>
    <phoneticPr fontId="11"/>
  </si>
  <si>
    <t>日本製鉄㈱、三菱伸銅㈱</t>
    <rPh sb="0" eb="2">
      <t>ニホン</t>
    </rPh>
    <rPh sb="2" eb="4">
      <t>セイテツ</t>
    </rPh>
    <rPh sb="6" eb="8">
      <t>ミツビシ</t>
    </rPh>
    <rPh sb="8" eb="9">
      <t>シン</t>
    </rPh>
    <rPh sb="9" eb="10">
      <t>ドウ</t>
    </rPh>
    <phoneticPr fontId="11"/>
  </si>
  <si>
    <t>イサハヤ電子（株）</t>
    <phoneticPr fontId="11"/>
  </si>
  <si>
    <t>諫早市</t>
    <phoneticPr fontId="11"/>
  </si>
  <si>
    <t>ﾄﾗﾝｼﾞｽﾀ、ﾀﾞｲｵｰﾄﾞ、カスタム電源、モジュール製品</t>
    <rPh sb="20" eb="22">
      <t>デンゲン</t>
    </rPh>
    <rPh sb="28" eb="30">
      <t>セイヒン</t>
    </rPh>
    <phoneticPr fontId="11"/>
  </si>
  <si>
    <t>（株）エス・ティー・エヌ</t>
    <phoneticPr fontId="11"/>
  </si>
  <si>
    <t>諫早市</t>
    <phoneticPr fontId="11"/>
  </si>
  <si>
    <t>ECUソフトウェア開発</t>
    <phoneticPr fontId="11"/>
  </si>
  <si>
    <t>住友電装㈱</t>
    <rPh sb="0" eb="2">
      <t>スミトモ</t>
    </rPh>
    <rPh sb="2" eb="4">
      <t>デンソウ</t>
    </rPh>
    <phoneticPr fontId="11"/>
  </si>
  <si>
    <t>（株）システック井上</t>
    <rPh sb="8" eb="10">
      <t>イノウエ</t>
    </rPh>
    <phoneticPr fontId="11"/>
  </si>
  <si>
    <t>・企業価値創造ワークショップ型コンサルティングサービス（DX協創サービス）
・伴走型ＩＥコンサルティングサービス（IE協創サービス）
・生産スケジューラ（ASPROVA／アスプローバ社製）
・統計的工程管理システム（SPCViewer）
・作業支援システム（S-Smart作業支援）
・運転記録システム（S-Smart運転記録）
・設備稼働管理システム（S-Smart稼働管理）
・作業分析／作業改善ツール（TimePrism／日本生工技研社製）
・各種ＥＣＵテストベンチやアナログデータ開発（LabVIEWシステム／NI社製）
・エネルギーモニタリング、電力監視システム（電気、ガスなど）</t>
    <phoneticPr fontId="11"/>
  </si>
  <si>
    <t>九州電通（株）</t>
    <phoneticPr fontId="11"/>
  </si>
  <si>
    <t>大村市</t>
    <phoneticPr fontId="11"/>
  </si>
  <si>
    <t>自動車制御用水晶振動子</t>
    <phoneticPr fontId="11"/>
  </si>
  <si>
    <t>（株）ジーエスエレテック九州</t>
    <phoneticPr fontId="11"/>
  </si>
  <si>
    <t>大村市</t>
    <phoneticPr fontId="11"/>
  </si>
  <si>
    <t>自動車部品、ワイヤーハーネス</t>
    <rPh sb="0" eb="3">
      <t>ジドウシャ</t>
    </rPh>
    <rPh sb="3" eb="5">
      <t>ブヒン</t>
    </rPh>
    <phoneticPr fontId="11"/>
  </si>
  <si>
    <t>トヨタ自動車㈱</t>
    <phoneticPr fontId="11"/>
  </si>
  <si>
    <t>㈱ジーエスエレテック</t>
    <phoneticPr fontId="11"/>
  </si>
  <si>
    <t>（株）ジーエスエレテックテクニカルセンター</t>
    <phoneticPr fontId="11"/>
  </si>
  <si>
    <t>自動車部品の開発・設計・評価をする施設のため、製造品なし。</t>
    <rPh sb="17" eb="19">
      <t>シセツ</t>
    </rPh>
    <rPh sb="23" eb="26">
      <t>セイゾウヒン</t>
    </rPh>
    <phoneticPr fontId="11"/>
  </si>
  <si>
    <t>左記理由のため、主納入先なし。</t>
    <rPh sb="0" eb="2">
      <t>サキ</t>
    </rPh>
    <rPh sb="2" eb="4">
      <t>リユウ</t>
    </rPh>
    <rPh sb="8" eb="9">
      <t>シュ</t>
    </rPh>
    <rPh sb="9" eb="12">
      <t>ノウニュウサキ</t>
    </rPh>
    <phoneticPr fontId="11"/>
  </si>
  <si>
    <t>㈱ジーエスエレテック</t>
    <phoneticPr fontId="11"/>
  </si>
  <si>
    <t>（株）ジーエスエレテック　工機センター</t>
    <phoneticPr fontId="11"/>
  </si>
  <si>
    <t>生産設備、治工具、ワイヤーハーネス検査装置</t>
    <rPh sb="0" eb="2">
      <t>セイサン</t>
    </rPh>
    <rPh sb="2" eb="4">
      <t>セツビ</t>
    </rPh>
    <rPh sb="5" eb="6">
      <t>ジ</t>
    </rPh>
    <rPh sb="6" eb="8">
      <t>コウグ</t>
    </rPh>
    <rPh sb="17" eb="19">
      <t>ケンサ</t>
    </rPh>
    <rPh sb="19" eb="21">
      <t>ソウチ</t>
    </rPh>
    <phoneticPr fontId="11"/>
  </si>
  <si>
    <t>ジーエスエレテック社内及びグループ会社</t>
    <rPh sb="9" eb="11">
      <t>シャナイ</t>
    </rPh>
    <rPh sb="11" eb="12">
      <t>オヨ</t>
    </rPh>
    <rPh sb="17" eb="19">
      <t>カイシャ</t>
    </rPh>
    <phoneticPr fontId="11"/>
  </si>
  <si>
    <t>㈱ジーエスエレテック</t>
    <phoneticPr fontId="11"/>
  </si>
  <si>
    <t>九州松下工業（株）</t>
    <phoneticPr fontId="11"/>
  </si>
  <si>
    <t>松浦市</t>
    <phoneticPr fontId="11"/>
  </si>
  <si>
    <t>産業機械、生産ライン設備</t>
    <rPh sb="0" eb="2">
      <t>サンギョウ</t>
    </rPh>
    <rPh sb="2" eb="4">
      <t>キカイ</t>
    </rPh>
    <rPh sb="5" eb="7">
      <t>セイサン</t>
    </rPh>
    <rPh sb="10" eb="12">
      <t>セツビ</t>
    </rPh>
    <phoneticPr fontId="11"/>
  </si>
  <si>
    <t>松下工業㈱</t>
    <phoneticPr fontId="11"/>
  </si>
  <si>
    <t>（株）湘南サンライズ工業</t>
    <phoneticPr fontId="11"/>
  </si>
  <si>
    <t>西海市</t>
    <phoneticPr fontId="11"/>
  </si>
  <si>
    <t>モールド金型用精密金型部品</t>
    <rPh sb="6" eb="7">
      <t>ヨウ</t>
    </rPh>
    <rPh sb="7" eb="9">
      <t>セイミツ</t>
    </rPh>
    <rPh sb="9" eb="11">
      <t>カナガタ</t>
    </rPh>
    <phoneticPr fontId="11"/>
  </si>
  <si>
    <t>日本航空電子㈱、ヒロセ電機㈱、住友電装㈱、アイペックス㈱</t>
    <rPh sb="11" eb="13">
      <t>デンキ</t>
    </rPh>
    <rPh sb="15" eb="17">
      <t>スミトモ</t>
    </rPh>
    <rPh sb="17" eb="19">
      <t>デンソウ</t>
    </rPh>
    <phoneticPr fontId="11"/>
  </si>
  <si>
    <t>㈱湘南サンライズ工業</t>
    <phoneticPr fontId="11"/>
  </si>
  <si>
    <t>滲透工業（株）</t>
    <phoneticPr fontId="11"/>
  </si>
  <si>
    <t>西彼杵郡
時津町</t>
    <rPh sb="0" eb="4">
      <t>ニシソノギグン</t>
    </rPh>
    <rPh sb="5" eb="7">
      <t>トキツ</t>
    </rPh>
    <rPh sb="7" eb="8">
      <t>マチ</t>
    </rPh>
    <phoneticPr fontId="11"/>
  </si>
  <si>
    <t>金属表面改質処理（耐高温酸化、耐食、耐磨耗、耐浸炭、耐焼き付き、耐溶融金属　他</t>
    <rPh sb="0" eb="2">
      <t>キンゾク</t>
    </rPh>
    <rPh sb="2" eb="4">
      <t>ヒョウメン</t>
    </rPh>
    <rPh sb="4" eb="6">
      <t>カイシツ</t>
    </rPh>
    <rPh sb="6" eb="8">
      <t>ショリ</t>
    </rPh>
    <rPh sb="9" eb="10">
      <t>タイ</t>
    </rPh>
    <rPh sb="10" eb="12">
      <t>コウオン</t>
    </rPh>
    <rPh sb="12" eb="14">
      <t>サンカ</t>
    </rPh>
    <rPh sb="15" eb="17">
      <t>タイショク</t>
    </rPh>
    <rPh sb="18" eb="19">
      <t>タイ</t>
    </rPh>
    <rPh sb="19" eb="21">
      <t>マモウ</t>
    </rPh>
    <rPh sb="22" eb="23">
      <t>タイ</t>
    </rPh>
    <rPh sb="23" eb="25">
      <t>シンタン</t>
    </rPh>
    <rPh sb="26" eb="27">
      <t>タイ</t>
    </rPh>
    <rPh sb="27" eb="28">
      <t>ヤ</t>
    </rPh>
    <rPh sb="29" eb="30">
      <t>ツ</t>
    </rPh>
    <rPh sb="32" eb="33">
      <t>タイ</t>
    </rPh>
    <rPh sb="33" eb="35">
      <t>ヨウユウ</t>
    </rPh>
    <rPh sb="35" eb="37">
      <t>キンゾク</t>
    </rPh>
    <rPh sb="38" eb="39">
      <t>ホカ</t>
    </rPh>
    <phoneticPr fontId="11"/>
  </si>
  <si>
    <t>トヨタ自動車㈱、マツダ㈱、㈱シマノ、㈱デンソー、㈱アイシン、三菱重工業㈱、㈱椿本チエイン</t>
    <phoneticPr fontId="11"/>
  </si>
  <si>
    <t>（株）コム・ハーツジャパン</t>
    <phoneticPr fontId="11"/>
  </si>
  <si>
    <t>西彼杵郡
長与町</t>
    <phoneticPr fontId="11"/>
  </si>
  <si>
    <t>電子機器の設計、製造
（自動化・省力化、ＩＣテスター等）</t>
    <rPh sb="0" eb="2">
      <t>デンシ</t>
    </rPh>
    <rPh sb="2" eb="4">
      <t>キキ</t>
    </rPh>
    <rPh sb="5" eb="7">
      <t>セッケイ</t>
    </rPh>
    <rPh sb="8" eb="10">
      <t>セイゾウ</t>
    </rPh>
    <rPh sb="12" eb="15">
      <t>ジドウカ</t>
    </rPh>
    <rPh sb="16" eb="19">
      <t>ショウリョクカ</t>
    </rPh>
    <rPh sb="26" eb="27">
      <t>トウ</t>
    </rPh>
    <phoneticPr fontId="11"/>
  </si>
  <si>
    <t>三菱電機㈱、三菱重工業㈱、キューイーエル</t>
    <rPh sb="0" eb="2">
      <t>ミツビシ</t>
    </rPh>
    <rPh sb="2" eb="4">
      <t>デンキ</t>
    </rPh>
    <rPh sb="6" eb="8">
      <t>ミツビシ</t>
    </rPh>
    <rPh sb="8" eb="11">
      <t>ジュウコウギョウ</t>
    </rPh>
    <phoneticPr fontId="11"/>
  </si>
  <si>
    <t>長崎部品（株）</t>
    <phoneticPr fontId="11"/>
  </si>
  <si>
    <t>東彼杵郡
東彼杵町</t>
    <phoneticPr fontId="11"/>
  </si>
  <si>
    <t>ワイヤーハーネス</t>
    <phoneticPr fontId="11"/>
  </si>
  <si>
    <t>矢崎部品㈱</t>
    <phoneticPr fontId="11"/>
  </si>
  <si>
    <t>矢崎総業㈱</t>
    <phoneticPr fontId="11"/>
  </si>
  <si>
    <t>（株）岩倉製作所　長崎東彼杵工場</t>
    <phoneticPr fontId="11"/>
  </si>
  <si>
    <t>東彼杵郡
東彼杵町</t>
    <phoneticPr fontId="11"/>
  </si>
  <si>
    <t>自動車内外装部品</t>
    <rPh sb="0" eb="3">
      <t>ジドウシャ</t>
    </rPh>
    <rPh sb="3" eb="6">
      <t>ナイガイソウ</t>
    </rPh>
    <rPh sb="6" eb="8">
      <t>ブヒン</t>
    </rPh>
    <phoneticPr fontId="11"/>
  </si>
  <si>
    <t>自動車一次部品メーカー各社</t>
    <phoneticPr fontId="11"/>
  </si>
  <si>
    <t>㈱岩倉製作所</t>
    <rPh sb="1" eb="3">
      <t>イワクラ</t>
    </rPh>
    <rPh sb="3" eb="6">
      <t>セイサクショ</t>
    </rPh>
    <phoneticPr fontId="11"/>
  </si>
  <si>
    <t>昭和金属工業（株）　長崎東彼杵工場</t>
    <phoneticPr fontId="11"/>
  </si>
  <si>
    <t>自動車一次部品メーカー各社</t>
    <phoneticPr fontId="11"/>
  </si>
  <si>
    <t>昭和金属工業㈱</t>
    <phoneticPr fontId="11"/>
  </si>
  <si>
    <t>昭和金属工業（株）　長崎波佐見工場</t>
    <phoneticPr fontId="11"/>
  </si>
  <si>
    <t>東彼杵郡
波佐見町</t>
    <rPh sb="0" eb="4">
      <t>ヒガシソノギグン</t>
    </rPh>
    <rPh sb="5" eb="8">
      <t>ハサミ</t>
    </rPh>
    <phoneticPr fontId="11"/>
  </si>
  <si>
    <t>昭和金属工業㈱</t>
    <phoneticPr fontId="11"/>
  </si>
  <si>
    <t>（株）ＴＯＰ</t>
    <phoneticPr fontId="11"/>
  </si>
  <si>
    <t>熊本市東区</t>
    <rPh sb="3" eb="4">
      <t>ヒガシ</t>
    </rPh>
    <phoneticPr fontId="11"/>
  </si>
  <si>
    <t>半導体検査装置製造</t>
    <rPh sb="0" eb="3">
      <t>ハンドウタイ</t>
    </rPh>
    <rPh sb="3" eb="5">
      <t>ケンサ</t>
    </rPh>
    <rPh sb="5" eb="7">
      <t>ソウチ</t>
    </rPh>
    <rPh sb="7" eb="9">
      <t>セイゾウ</t>
    </rPh>
    <phoneticPr fontId="11"/>
  </si>
  <si>
    <t>新東工業（株）、第一実業（株）、四国計測工業（株）</t>
    <rPh sb="0" eb="2">
      <t>シントウ</t>
    </rPh>
    <rPh sb="2" eb="4">
      <t>コウギョウ</t>
    </rPh>
    <rPh sb="4" eb="7">
      <t>カブ</t>
    </rPh>
    <rPh sb="8" eb="10">
      <t>ダイイチ</t>
    </rPh>
    <rPh sb="10" eb="12">
      <t>ジツギョウ</t>
    </rPh>
    <rPh sb="12" eb="15">
      <t>カブ</t>
    </rPh>
    <rPh sb="16" eb="18">
      <t>シコク</t>
    </rPh>
    <rPh sb="18" eb="20">
      <t>ケイソク</t>
    </rPh>
    <rPh sb="20" eb="22">
      <t>コウギョウ</t>
    </rPh>
    <rPh sb="22" eb="25">
      <t>カブ</t>
    </rPh>
    <phoneticPr fontId="11"/>
  </si>
  <si>
    <t>熊本市東区</t>
    <rPh sb="3" eb="5">
      <t>ヒガシク</t>
    </rPh>
    <phoneticPr fontId="11"/>
  </si>
  <si>
    <t>動力盤、制御盤、操作盤、電気設備工事</t>
    <rPh sb="0" eb="3">
      <t>ドウリョクバン</t>
    </rPh>
    <rPh sb="4" eb="7">
      <t>セイギョバン</t>
    </rPh>
    <rPh sb="8" eb="11">
      <t>ソウサバン</t>
    </rPh>
    <rPh sb="12" eb="16">
      <t>デンキセツビ</t>
    </rPh>
    <rPh sb="16" eb="18">
      <t>コウジ</t>
    </rPh>
    <phoneticPr fontId="11"/>
  </si>
  <si>
    <t>トーヨーカネツ（株）、日本フィルター（株）、ヤマト自動車（株）、熊本空港</t>
    <rPh sb="7" eb="10">
      <t>カブ</t>
    </rPh>
    <rPh sb="28" eb="31">
      <t>カブ</t>
    </rPh>
    <rPh sb="32" eb="34">
      <t>クマモト</t>
    </rPh>
    <rPh sb="34" eb="36">
      <t>クウコウ</t>
    </rPh>
    <phoneticPr fontId="11"/>
  </si>
  <si>
    <t>熊本市西区</t>
    <phoneticPr fontId="11"/>
  </si>
  <si>
    <t>パワー半導体、半導体製造装置向けめっき、表面処理、ＭＥＭＳ部品の製造</t>
    <rPh sb="7" eb="10">
      <t>ハンドウタイ</t>
    </rPh>
    <rPh sb="10" eb="12">
      <t>セイゾウ</t>
    </rPh>
    <rPh sb="12" eb="14">
      <t>ソウチ</t>
    </rPh>
    <rPh sb="14" eb="15">
      <t>ム</t>
    </rPh>
    <rPh sb="20" eb="24">
      <t>ヒョウメンショリ</t>
    </rPh>
    <rPh sb="29" eb="31">
      <t>ブヒン</t>
    </rPh>
    <rPh sb="32" eb="34">
      <t>セイゾウ</t>
    </rPh>
    <phoneticPr fontId="11"/>
  </si>
  <si>
    <t>大手基板メーカー、大手装置メーカー</t>
    <rPh sb="0" eb="2">
      <t>オオテ</t>
    </rPh>
    <rPh sb="2" eb="4">
      <t>キバン</t>
    </rPh>
    <rPh sb="9" eb="11">
      <t>オオテ</t>
    </rPh>
    <rPh sb="11" eb="13">
      <t>ソウチ</t>
    </rPh>
    <phoneticPr fontId="11"/>
  </si>
  <si>
    <t>各種高圧ガス、工作機械及び周辺機器、生産設備、ロボットシステム設計製作</t>
    <rPh sb="0" eb="2">
      <t>カクシュ</t>
    </rPh>
    <rPh sb="2" eb="4">
      <t>コウアツ</t>
    </rPh>
    <rPh sb="7" eb="9">
      <t>コウサク</t>
    </rPh>
    <rPh sb="9" eb="11">
      <t>キカイ</t>
    </rPh>
    <rPh sb="11" eb="12">
      <t>オヨ</t>
    </rPh>
    <rPh sb="13" eb="15">
      <t>シュウヘン</t>
    </rPh>
    <rPh sb="15" eb="17">
      <t>キキ</t>
    </rPh>
    <rPh sb="18" eb="22">
      <t>セイサンセツビ</t>
    </rPh>
    <rPh sb="31" eb="33">
      <t>セッケイ</t>
    </rPh>
    <rPh sb="33" eb="35">
      <t>セイサク</t>
    </rPh>
    <phoneticPr fontId="11"/>
  </si>
  <si>
    <t>東京エレクトロン九州（株）、本田技研工業（株）、アイシン九州（株）、（株）荏原製作所、合志技研工業（株）、ソニーセミコンダクタマニュファクチャリング（株）</t>
    <rPh sb="10" eb="13">
      <t>カブ</t>
    </rPh>
    <rPh sb="20" eb="23">
      <t>カブ</t>
    </rPh>
    <rPh sb="34" eb="37">
      <t>カブ</t>
    </rPh>
    <rPh sb="37" eb="39">
      <t>エバラ</t>
    </rPh>
    <rPh sb="39" eb="42">
      <t>セイサクショ</t>
    </rPh>
    <rPh sb="43" eb="45">
      <t>コウシ</t>
    </rPh>
    <rPh sb="45" eb="47">
      <t>ギケン</t>
    </rPh>
    <rPh sb="47" eb="49">
      <t>コウギョウ</t>
    </rPh>
    <rPh sb="49" eb="52">
      <t>カブシキガイシャ</t>
    </rPh>
    <rPh sb="74" eb="77">
      <t>カブシキガイシャ</t>
    </rPh>
    <phoneticPr fontId="11"/>
  </si>
  <si>
    <t>神田工業（株）熊本事業所</t>
    <rPh sb="7" eb="12">
      <t>クマモトジギョウショ</t>
    </rPh>
    <phoneticPr fontId="11"/>
  </si>
  <si>
    <t>八代市</t>
    <rPh sb="0" eb="2">
      <t>ヤツシロ</t>
    </rPh>
    <rPh sb="2" eb="3">
      <t>シ</t>
    </rPh>
    <phoneticPr fontId="11"/>
  </si>
  <si>
    <t>神田工業(株)</t>
    <rPh sb="0" eb="2">
      <t>カンダ</t>
    </rPh>
    <rPh sb="2" eb="4">
      <t>コウギョウ</t>
    </rPh>
    <rPh sb="4" eb="7">
      <t>カブ</t>
    </rPh>
    <phoneticPr fontId="11"/>
  </si>
  <si>
    <t>八代市</t>
    <phoneticPr fontId="11"/>
  </si>
  <si>
    <t>精密金型、半導体製造装置、プラスチック成型製品、エンボスキャリアテープ</t>
    <rPh sb="20" eb="21">
      <t>カタ</t>
    </rPh>
    <phoneticPr fontId="11"/>
  </si>
  <si>
    <t>半導体メーカー、液晶メーカー、コンデンサーメーカー、コネクターメーカー</t>
    <phoneticPr fontId="11"/>
  </si>
  <si>
    <t>平井精密工業（株）熊本事業所</t>
    <phoneticPr fontId="11"/>
  </si>
  <si>
    <t>荒尾市</t>
    <phoneticPr fontId="11"/>
  </si>
  <si>
    <t>基板、治具、マスク、シム、補強版、プレート、リードフレーム、メッシュ、放熱板</t>
    <rPh sb="0" eb="2">
      <t>キバン</t>
    </rPh>
    <rPh sb="3" eb="5">
      <t>ジグ</t>
    </rPh>
    <rPh sb="13" eb="15">
      <t>ホキョウ</t>
    </rPh>
    <rPh sb="15" eb="16">
      <t>バン</t>
    </rPh>
    <rPh sb="35" eb="38">
      <t>ホウネツバン</t>
    </rPh>
    <phoneticPr fontId="11"/>
  </si>
  <si>
    <t>トヨタ自動車（株）、ダイハツ工業（株）、（株）デンソー、京セラ（株）、アイシン精機（株）、（株）村田製作所</t>
    <rPh sb="3" eb="6">
      <t>ジドウシャ</t>
    </rPh>
    <rPh sb="6" eb="9">
      <t>カブ</t>
    </rPh>
    <rPh sb="14" eb="16">
      <t>コウギョウ</t>
    </rPh>
    <rPh sb="16" eb="19">
      <t>カブ</t>
    </rPh>
    <rPh sb="20" eb="23">
      <t>カブ</t>
    </rPh>
    <rPh sb="28" eb="29">
      <t>キョウ</t>
    </rPh>
    <rPh sb="31" eb="34">
      <t>カブ</t>
    </rPh>
    <rPh sb="39" eb="41">
      <t>セイキ</t>
    </rPh>
    <rPh sb="41" eb="44">
      <t>カブ</t>
    </rPh>
    <rPh sb="45" eb="48">
      <t>カブ</t>
    </rPh>
    <rPh sb="48" eb="50">
      <t>ムラタ</t>
    </rPh>
    <rPh sb="50" eb="53">
      <t>セイサクショ</t>
    </rPh>
    <phoneticPr fontId="11"/>
  </si>
  <si>
    <t>平井精密工業（株）</t>
    <rPh sb="0" eb="2">
      <t>ヒライ</t>
    </rPh>
    <rPh sb="2" eb="4">
      <t>セイミツ</t>
    </rPh>
    <rPh sb="4" eb="6">
      <t>コウギョウ</t>
    </rPh>
    <rPh sb="6" eb="9">
      <t>カブ</t>
    </rPh>
    <phoneticPr fontId="11"/>
  </si>
  <si>
    <t>安高金属工業（株）</t>
    <phoneticPr fontId="11"/>
  </si>
  <si>
    <t>金属、非鉄金属プレス部品、金型</t>
    <rPh sb="0" eb="2">
      <t>キンゾク</t>
    </rPh>
    <rPh sb="3" eb="5">
      <t>ヒテツ</t>
    </rPh>
    <rPh sb="5" eb="7">
      <t>キンゾク</t>
    </rPh>
    <rPh sb="10" eb="12">
      <t>ブヒン</t>
    </rPh>
    <rPh sb="13" eb="15">
      <t>カナガタ</t>
    </rPh>
    <phoneticPr fontId="11"/>
  </si>
  <si>
    <t>トヨテツ福岡（株）、アイシン九州（株）、熊本工機（株）、（株）テクノアソシエ、パナソニック（株）、三菱電機（株）他</t>
    <rPh sb="4" eb="6">
      <t>フクオカ</t>
    </rPh>
    <rPh sb="6" eb="9">
      <t>カブ</t>
    </rPh>
    <rPh sb="14" eb="16">
      <t>キュウシュウ</t>
    </rPh>
    <rPh sb="16" eb="19">
      <t>カブ</t>
    </rPh>
    <rPh sb="20" eb="22">
      <t>クマモト</t>
    </rPh>
    <rPh sb="22" eb="24">
      <t>コウキ</t>
    </rPh>
    <rPh sb="24" eb="27">
      <t>カブ</t>
    </rPh>
    <rPh sb="28" eb="31">
      <t>カブ</t>
    </rPh>
    <rPh sb="45" eb="48">
      <t>カブ</t>
    </rPh>
    <rPh sb="49" eb="51">
      <t>ミツビシ</t>
    </rPh>
    <rPh sb="51" eb="53">
      <t>デンキ</t>
    </rPh>
    <rPh sb="53" eb="56">
      <t>カブ</t>
    </rPh>
    <rPh sb="56" eb="57">
      <t>ホカ</t>
    </rPh>
    <phoneticPr fontId="11"/>
  </si>
  <si>
    <t>九州三永金属工業（株）</t>
    <phoneticPr fontId="11"/>
  </si>
  <si>
    <t>玉名市</t>
    <phoneticPr fontId="11"/>
  </si>
  <si>
    <t>水栓金具、住宅用設備備品、車載用備品</t>
    <rPh sb="0" eb="2">
      <t>スイセン</t>
    </rPh>
    <rPh sb="2" eb="4">
      <t>カナグ</t>
    </rPh>
    <rPh sb="5" eb="8">
      <t>ジュウタクヨウ</t>
    </rPh>
    <rPh sb="8" eb="10">
      <t>セツビ</t>
    </rPh>
    <rPh sb="10" eb="12">
      <t>ビヒン</t>
    </rPh>
    <rPh sb="13" eb="16">
      <t>シャサイヨウ</t>
    </rPh>
    <rPh sb="16" eb="18">
      <t>ビヒン</t>
    </rPh>
    <phoneticPr fontId="11"/>
  </si>
  <si>
    <t>ＴＯＴＯ(株)、三菱電機(株)、本田技研工業(株)</t>
    <rPh sb="8" eb="10">
      <t>ミツビシ</t>
    </rPh>
    <rPh sb="10" eb="12">
      <t>デンキ</t>
    </rPh>
    <rPh sb="12" eb="15">
      <t>カブ</t>
    </rPh>
    <rPh sb="16" eb="18">
      <t>ホンダ</t>
    </rPh>
    <rPh sb="18" eb="20">
      <t>ギケン</t>
    </rPh>
    <rPh sb="20" eb="22">
      <t>コウギョウ</t>
    </rPh>
    <rPh sb="22" eb="25">
      <t>カブ</t>
    </rPh>
    <phoneticPr fontId="11"/>
  </si>
  <si>
    <t>（株）エスケイケイ</t>
    <rPh sb="0" eb="3">
      <t>カブ</t>
    </rPh>
    <phoneticPr fontId="11"/>
  </si>
  <si>
    <t>タツミ精工（株）熊本工場</t>
    <phoneticPr fontId="11"/>
  </si>
  <si>
    <t>自動車部品パーツ、液晶モジュール、フレームパーツ、光ドライブパーツ</t>
    <phoneticPr fontId="11"/>
  </si>
  <si>
    <t>タツミ精工（株）</t>
    <rPh sb="5" eb="8">
      <t>カブ</t>
    </rPh>
    <phoneticPr fontId="11"/>
  </si>
  <si>
    <t>熊本部品（株）</t>
    <phoneticPr fontId="11"/>
  </si>
  <si>
    <t>天草市</t>
    <rPh sb="0" eb="3">
      <t>アマクサシ</t>
    </rPh>
    <phoneticPr fontId="11"/>
  </si>
  <si>
    <t>自動車用組電線（ワイヤーハーネス）</t>
    <rPh sb="0" eb="4">
      <t>ジドウシャヨウ</t>
    </rPh>
    <rPh sb="4" eb="5">
      <t>ク</t>
    </rPh>
    <rPh sb="5" eb="7">
      <t>デンセン</t>
    </rPh>
    <phoneticPr fontId="11"/>
  </si>
  <si>
    <t>トヨタ自動車九州（株）</t>
    <rPh sb="3" eb="6">
      <t>ジドウシャ</t>
    </rPh>
    <rPh sb="6" eb="8">
      <t>キュウシュウ</t>
    </rPh>
    <rPh sb="8" eb="11">
      <t>カブ</t>
    </rPh>
    <phoneticPr fontId="11"/>
  </si>
  <si>
    <t>矢崎部品（株）</t>
    <rPh sb="0" eb="2">
      <t>ヤザキ</t>
    </rPh>
    <rPh sb="2" eb="4">
      <t>ブヒン</t>
    </rPh>
    <rPh sb="4" eb="7">
      <t>カブ</t>
    </rPh>
    <phoneticPr fontId="11"/>
  </si>
  <si>
    <t>山鹿市</t>
    <rPh sb="0" eb="3">
      <t>ヤマガシ</t>
    </rPh>
    <phoneticPr fontId="11"/>
  </si>
  <si>
    <t>（株）Ｒｉｎｇ</t>
    <rPh sb="0" eb="3">
      <t>カブ</t>
    </rPh>
    <phoneticPr fontId="11"/>
  </si>
  <si>
    <t>（株）美加川製作所</t>
    <phoneticPr fontId="11"/>
  </si>
  <si>
    <t>（有）熊谷製作所</t>
    <phoneticPr fontId="11"/>
  </si>
  <si>
    <t>菊池市</t>
    <phoneticPr fontId="11"/>
  </si>
  <si>
    <t>樹脂部品の加工・組立、配電盤・制御盤の組立</t>
    <phoneticPr fontId="11"/>
  </si>
  <si>
    <t>九州テイ・エス（株）、応用電機（株）、（株）Ｈ・Iシステック、（株）スパンドニクス、（株）日本テレソフト、（株）ＴＯＰ</t>
    <rPh sb="7" eb="10">
      <t>カブ</t>
    </rPh>
    <rPh sb="15" eb="18">
      <t>カブ</t>
    </rPh>
    <rPh sb="19" eb="22">
      <t>カブ</t>
    </rPh>
    <rPh sb="31" eb="34">
      <t>カブ</t>
    </rPh>
    <rPh sb="42" eb="45">
      <t>カブ</t>
    </rPh>
    <rPh sb="53" eb="56">
      <t>カブ</t>
    </rPh>
    <phoneticPr fontId="11"/>
  </si>
  <si>
    <t>シナジーシステム（株）</t>
    <phoneticPr fontId="11"/>
  </si>
  <si>
    <t>生産用機械器具装置、生産ライン等の開発・設計・製作、切削加工、板金加工ほか</t>
    <rPh sb="0" eb="3">
      <t>セイサンヨウ</t>
    </rPh>
    <rPh sb="3" eb="5">
      <t>キカイ</t>
    </rPh>
    <rPh sb="5" eb="7">
      <t>キグ</t>
    </rPh>
    <rPh sb="7" eb="9">
      <t>ソウチ</t>
    </rPh>
    <rPh sb="10" eb="12">
      <t>セイサン</t>
    </rPh>
    <rPh sb="15" eb="16">
      <t>トウ</t>
    </rPh>
    <rPh sb="17" eb="19">
      <t>カイハツ</t>
    </rPh>
    <rPh sb="20" eb="22">
      <t>セッケイ</t>
    </rPh>
    <rPh sb="23" eb="25">
      <t>セイサク</t>
    </rPh>
    <rPh sb="26" eb="28">
      <t>セッサク</t>
    </rPh>
    <rPh sb="28" eb="30">
      <t>カコウ</t>
    </rPh>
    <rPh sb="31" eb="33">
      <t>バンキン</t>
    </rPh>
    <rPh sb="33" eb="35">
      <t>カコウ</t>
    </rPh>
    <phoneticPr fontId="11"/>
  </si>
  <si>
    <t>ジヤスペック（株）</t>
    <phoneticPr fontId="11"/>
  </si>
  <si>
    <t>自動車の制御系検知スイッチ、その他自動車関連成形品</t>
    <rPh sb="0" eb="3">
      <t>ジドウシャ</t>
    </rPh>
    <rPh sb="4" eb="7">
      <t>セイギョケイ</t>
    </rPh>
    <rPh sb="7" eb="9">
      <t>ケンチ</t>
    </rPh>
    <rPh sb="16" eb="17">
      <t>ホカ</t>
    </rPh>
    <rPh sb="17" eb="20">
      <t>ジドウシャ</t>
    </rPh>
    <rPh sb="20" eb="22">
      <t>カンレン</t>
    </rPh>
    <rPh sb="22" eb="25">
      <t>セイケイヒン</t>
    </rPh>
    <phoneticPr fontId="11"/>
  </si>
  <si>
    <t>パナソニック（株）、（株）ソディックエフ・ティ</t>
    <rPh sb="6" eb="9">
      <t>カブ</t>
    </rPh>
    <rPh sb="10" eb="13">
      <t>カブ</t>
    </rPh>
    <phoneticPr fontId="11"/>
  </si>
  <si>
    <t>（株）山清工業九州</t>
    <phoneticPr fontId="11"/>
  </si>
  <si>
    <t>自動車部品切削加工、半導体製造装置組立等</t>
    <rPh sb="0" eb="3">
      <t>ジドウシャ</t>
    </rPh>
    <rPh sb="3" eb="5">
      <t>ブヒン</t>
    </rPh>
    <rPh sb="5" eb="7">
      <t>セッサク</t>
    </rPh>
    <rPh sb="7" eb="9">
      <t>カコウ</t>
    </rPh>
    <rPh sb="10" eb="13">
      <t>ハンドウタイ</t>
    </rPh>
    <rPh sb="13" eb="15">
      <t>セイゾウ</t>
    </rPh>
    <rPh sb="15" eb="17">
      <t>ソウチ</t>
    </rPh>
    <rPh sb="17" eb="19">
      <t>クミタテ</t>
    </rPh>
    <rPh sb="19" eb="20">
      <t>トウ</t>
    </rPh>
    <phoneticPr fontId="11"/>
  </si>
  <si>
    <t>東京エレクトロン九州（株）、山清工業（株）</t>
    <rPh sb="0" eb="2">
      <t>トウキョウ</t>
    </rPh>
    <rPh sb="8" eb="10">
      <t>キュウシュウ</t>
    </rPh>
    <rPh sb="10" eb="13">
      <t>カブ</t>
    </rPh>
    <rPh sb="14" eb="15">
      <t>ヤマ</t>
    </rPh>
    <rPh sb="15" eb="16">
      <t>セイ</t>
    </rPh>
    <rPh sb="16" eb="18">
      <t>コウギョウ</t>
    </rPh>
    <rPh sb="18" eb="21">
      <t>カブ</t>
    </rPh>
    <phoneticPr fontId="11"/>
  </si>
  <si>
    <t>山清工業（株）</t>
    <rPh sb="0" eb="1">
      <t>ヤマ</t>
    </rPh>
    <rPh sb="1" eb="2">
      <t>セイ</t>
    </rPh>
    <rPh sb="2" eb="4">
      <t>コウギョウ</t>
    </rPh>
    <rPh sb="4" eb="7">
      <t>カブ</t>
    </rPh>
    <phoneticPr fontId="11"/>
  </si>
  <si>
    <t>理化電子（株）九州事業所</t>
    <phoneticPr fontId="11"/>
  </si>
  <si>
    <t>宇城市</t>
    <phoneticPr fontId="11"/>
  </si>
  <si>
    <t>半導体検査用治工具、コンタクトプローブ等</t>
    <rPh sb="0" eb="3">
      <t>ハンドウタイ</t>
    </rPh>
    <rPh sb="3" eb="6">
      <t>ケンサヨウ</t>
    </rPh>
    <rPh sb="6" eb="9">
      <t>ジコウグ</t>
    </rPh>
    <rPh sb="19" eb="20">
      <t>トウ</t>
    </rPh>
    <phoneticPr fontId="11"/>
  </si>
  <si>
    <t>ソニー（株）、京セラ（株）、ヌヴォトン、（株）デンソー、（株）東芝、NXP</t>
    <rPh sb="3" eb="6">
      <t>カブ</t>
    </rPh>
    <rPh sb="20" eb="23">
      <t>カブ</t>
    </rPh>
    <rPh sb="28" eb="31">
      <t>カブ</t>
    </rPh>
    <rPh sb="31" eb="33">
      <t>トウシバ</t>
    </rPh>
    <phoneticPr fontId="11"/>
  </si>
  <si>
    <t>理化電子（株）</t>
    <rPh sb="4" eb="7">
      <t>カブ</t>
    </rPh>
    <phoneticPr fontId="11"/>
  </si>
  <si>
    <t>（株）白水ＤＨＣ</t>
    <phoneticPr fontId="11"/>
  </si>
  <si>
    <t>阿蘇郡南阿蘇村</t>
    <phoneticPr fontId="11"/>
  </si>
  <si>
    <t>二輪・四輪電装部品組立、プラスチック成形加工</t>
    <rPh sb="0" eb="2">
      <t>ニリン</t>
    </rPh>
    <rPh sb="3" eb="5">
      <t>ヨンリン</t>
    </rPh>
    <rPh sb="20" eb="22">
      <t>カコウ</t>
    </rPh>
    <phoneticPr fontId="11"/>
  </si>
  <si>
    <t>スタンレー電気（株）、栄光デザイン＆クリエーション（株）、九州南部化成（株）</t>
    <rPh sb="7" eb="10">
      <t>カブ</t>
    </rPh>
    <rPh sb="11" eb="13">
      <t>エイコウ</t>
    </rPh>
    <rPh sb="25" eb="28">
      <t>カブ</t>
    </rPh>
    <rPh sb="29" eb="31">
      <t>キュウシュウ</t>
    </rPh>
    <rPh sb="31" eb="33">
      <t>ナンブ</t>
    </rPh>
    <rPh sb="33" eb="35">
      <t>カセイ</t>
    </rPh>
    <rPh sb="35" eb="38">
      <t>カブ</t>
    </rPh>
    <phoneticPr fontId="11"/>
  </si>
  <si>
    <t>テクノデザイン（株）</t>
    <phoneticPr fontId="11"/>
  </si>
  <si>
    <t>上益城郡益城町</t>
    <rPh sb="0" eb="4">
      <t>カミマシキグン</t>
    </rPh>
    <rPh sb="4" eb="6">
      <t>マシキ</t>
    </rPh>
    <rPh sb="6" eb="7">
      <t>マチ</t>
    </rPh>
    <phoneticPr fontId="11"/>
  </si>
  <si>
    <t>生産設備・装置</t>
    <rPh sb="0" eb="2">
      <t>セイサン</t>
    </rPh>
    <rPh sb="2" eb="4">
      <t>セツビ</t>
    </rPh>
    <rPh sb="5" eb="7">
      <t>ソウチ</t>
    </rPh>
    <phoneticPr fontId="11"/>
  </si>
  <si>
    <t>ダイハツ九州（株）</t>
    <rPh sb="6" eb="9">
      <t>カブ</t>
    </rPh>
    <phoneticPr fontId="11"/>
  </si>
  <si>
    <t>ネクサス株式会社</t>
    <phoneticPr fontId="11"/>
  </si>
  <si>
    <t>車載向けコンソールパネル、センサー部品、ディスプレイパネル、ドアハンドル等</t>
    <rPh sb="0" eb="2">
      <t>シャサイ</t>
    </rPh>
    <rPh sb="2" eb="3">
      <t>ム</t>
    </rPh>
    <rPh sb="17" eb="19">
      <t>ブヒン</t>
    </rPh>
    <rPh sb="36" eb="37">
      <t>トウ</t>
    </rPh>
    <phoneticPr fontId="11"/>
  </si>
  <si>
    <t>本田技研工業（株）、マレリ(株)、東洋電装(株)、パナソニック(株)、(株)ユーシン、トヨタ紡織（株）、ビステオンジャパン（株）、住友電装(株)、三菱電機（株）</t>
    <phoneticPr fontId="11"/>
  </si>
  <si>
    <t>ＲＥＡＬＩＺＥ（株）　曲工場</t>
    <rPh sb="10" eb="11">
      <t>マガ</t>
    </rPh>
    <rPh sb="11" eb="13">
      <t>コウジョウ</t>
    </rPh>
    <phoneticPr fontId="11"/>
  </si>
  <si>
    <t>大分県</t>
    <phoneticPr fontId="2"/>
  </si>
  <si>
    <t>大分市</t>
    <phoneticPr fontId="11"/>
  </si>
  <si>
    <t>半導体製造装置・金型</t>
    <phoneticPr fontId="11"/>
  </si>
  <si>
    <t>デンソー、日立Astemo、三菱電機、ルネサスエレクトロニクス、アムコーテクノロジー</t>
    <phoneticPr fontId="11"/>
  </si>
  <si>
    <t>大分県</t>
    <phoneticPr fontId="2"/>
  </si>
  <si>
    <t>大分市</t>
    <phoneticPr fontId="11"/>
  </si>
  <si>
    <t>工業用ガス販売・金型表面処理（コーティング）・SUS配管制作物・プレス機用センサー</t>
    <rPh sb="0" eb="3">
      <t>コウギョウヨウ</t>
    </rPh>
    <rPh sb="5" eb="7">
      <t>ハンバイ</t>
    </rPh>
    <rPh sb="8" eb="10">
      <t>カナガタ</t>
    </rPh>
    <rPh sb="10" eb="12">
      <t>ヒョウメン</t>
    </rPh>
    <rPh sb="12" eb="14">
      <t>ショリ</t>
    </rPh>
    <rPh sb="26" eb="28">
      <t>ハイカン</t>
    </rPh>
    <rPh sb="28" eb="31">
      <t>セイサクブツ</t>
    </rPh>
    <rPh sb="35" eb="36">
      <t>キ</t>
    </rPh>
    <rPh sb="36" eb="37">
      <t>ヨウ</t>
    </rPh>
    <phoneticPr fontId="11"/>
  </si>
  <si>
    <t>㈱ジャパンセミコンダクター大分事業所、タカキ製作所㈱、大分デバイステクノロジー㈱</t>
    <phoneticPr fontId="11"/>
  </si>
  <si>
    <t>㈱ウエキコーポレーション</t>
    <phoneticPr fontId="11"/>
  </si>
  <si>
    <t>（株）江藤製作所</t>
    <phoneticPr fontId="11"/>
  </si>
  <si>
    <t>各種機械加工</t>
    <phoneticPr fontId="11"/>
  </si>
  <si>
    <t>㈱志摩テック、㈱深江工作所、森山鉄工㈱、岩井機械工業㈱、川崎重工業㈱、東芝三菱電機産業システム㈱、パスカルトレーティング㈱、ホソカワミクロン㈱　等</t>
    <phoneticPr fontId="11"/>
  </si>
  <si>
    <t>（株）オリエント</t>
    <phoneticPr fontId="11"/>
  </si>
  <si>
    <t>電流・温度・爪付ヒューズの製造・販売</t>
    <rPh sb="0" eb="2">
      <t>デンリュウ</t>
    </rPh>
    <rPh sb="3" eb="5">
      <t>オンド</t>
    </rPh>
    <rPh sb="6" eb="7">
      <t>ツメ</t>
    </rPh>
    <rPh sb="7" eb="8">
      <t>ツ</t>
    </rPh>
    <rPh sb="13" eb="15">
      <t>セイゾウ</t>
    </rPh>
    <rPh sb="16" eb="18">
      <t>ハンバイ</t>
    </rPh>
    <phoneticPr fontId="11"/>
  </si>
  <si>
    <t>（株）戸髙製作所</t>
    <phoneticPr fontId="11"/>
  </si>
  <si>
    <t>省力化装置設計・製作</t>
    <phoneticPr fontId="11"/>
  </si>
  <si>
    <t>(株)ジャパンセミコンダクター、(株)日立超LSIシステムズ、沖電気工業(株)</t>
    <phoneticPr fontId="11"/>
  </si>
  <si>
    <t>（株）住化分析センター</t>
    <phoneticPr fontId="11"/>
  </si>
  <si>
    <t>大分県</t>
    <phoneticPr fontId="2"/>
  </si>
  <si>
    <t>各材料、電池等の分析・評価技術</t>
    <rPh sb="0" eb="1">
      <t>カク</t>
    </rPh>
    <rPh sb="1" eb="3">
      <t>ザイリョウ</t>
    </rPh>
    <rPh sb="4" eb="6">
      <t>デンチ</t>
    </rPh>
    <rPh sb="6" eb="7">
      <t>ナド</t>
    </rPh>
    <rPh sb="8" eb="10">
      <t>ブンセキ</t>
    </rPh>
    <rPh sb="11" eb="13">
      <t>ヒョウカ</t>
    </rPh>
    <rPh sb="13" eb="15">
      <t>ギジュツ</t>
    </rPh>
    <phoneticPr fontId="11"/>
  </si>
  <si>
    <t>エスティケイテクノロジー（株）</t>
    <phoneticPr fontId="11"/>
  </si>
  <si>
    <t>半導体後工程装置である、バーンインテスト装置及びその周辺機器等</t>
    <rPh sb="0" eb="3">
      <t>ハンドウタイ</t>
    </rPh>
    <rPh sb="3" eb="6">
      <t>アトコウテイ</t>
    </rPh>
    <rPh sb="6" eb="8">
      <t>ソウチ</t>
    </rPh>
    <rPh sb="20" eb="22">
      <t>ソウチ</t>
    </rPh>
    <rPh sb="22" eb="23">
      <t>オヨ</t>
    </rPh>
    <rPh sb="26" eb="28">
      <t>シュウヘン</t>
    </rPh>
    <rPh sb="28" eb="30">
      <t>キキ</t>
    </rPh>
    <rPh sb="30" eb="31">
      <t>ナド</t>
    </rPh>
    <phoneticPr fontId="11"/>
  </si>
  <si>
    <t>㈱ジャパンセミコンダクター大分事業所</t>
    <rPh sb="13" eb="15">
      <t>オオイタ</t>
    </rPh>
    <rPh sb="15" eb="18">
      <t>ジギョウショ</t>
    </rPh>
    <phoneticPr fontId="11"/>
  </si>
  <si>
    <t>（株）日本マイクロニクス　大分テクノロジーラボラトリー</t>
    <phoneticPr fontId="11"/>
  </si>
  <si>
    <t>半導体検査器具、半導体・ＬＣＤ検査機器</t>
    <phoneticPr fontId="11"/>
  </si>
  <si>
    <t>ルネサスエレクトロニクス㈱、マイクロンメモリジャパン㈱、㈱デンソー</t>
    <phoneticPr fontId="11"/>
  </si>
  <si>
    <t>㈱日本マイクロニクス</t>
    <phoneticPr fontId="11"/>
  </si>
  <si>
    <t>大分デバイステクノロジー（株）</t>
    <phoneticPr fontId="11"/>
  </si>
  <si>
    <t>半導体パッケージ部品、パワー半導体等</t>
    <rPh sb="0" eb="3">
      <t>ハンドウタイ</t>
    </rPh>
    <rPh sb="8" eb="10">
      <t>ブヒン</t>
    </rPh>
    <rPh sb="14" eb="17">
      <t>ハンドウタイ</t>
    </rPh>
    <rPh sb="17" eb="18">
      <t>トウ</t>
    </rPh>
    <phoneticPr fontId="11"/>
  </si>
  <si>
    <t>㈱ジャパンセミコンダクター、㈱デンソー、日本電産エレシス㈱、京セラ㈱</t>
    <rPh sb="20" eb="22">
      <t>ニホン</t>
    </rPh>
    <rPh sb="22" eb="24">
      <t>デンサン</t>
    </rPh>
    <rPh sb="30" eb="31">
      <t>キョウ</t>
    </rPh>
    <phoneticPr fontId="11"/>
  </si>
  <si>
    <t>（株）ザイナス</t>
    <phoneticPr fontId="11"/>
  </si>
  <si>
    <t>大分市</t>
    <phoneticPr fontId="11"/>
  </si>
  <si>
    <t>ソフトウェア開発（画像検査システム、生産支援システム、AI検査等）　</t>
    <rPh sb="29" eb="31">
      <t>ケンサ</t>
    </rPh>
    <rPh sb="31" eb="32">
      <t>トウ</t>
    </rPh>
    <phoneticPr fontId="11"/>
  </si>
  <si>
    <t>コロン㈱、㈱TRI九州　</t>
    <phoneticPr fontId="11"/>
  </si>
  <si>
    <t>（株）ブライテック</t>
    <phoneticPr fontId="11"/>
  </si>
  <si>
    <t>制御盤の設計･製造･組立、ハーネス加工</t>
    <phoneticPr fontId="11"/>
  </si>
  <si>
    <t xml:space="preserve">
㈱日本マイクロニクス、㈱日立製作所笠戸交通システム事業部他</t>
    <phoneticPr fontId="11"/>
  </si>
  <si>
    <t>（同）シンセイ</t>
    <phoneticPr fontId="11"/>
  </si>
  <si>
    <t>ケーブルハーネス、治具製作、システム開発等</t>
    <phoneticPr fontId="11"/>
  </si>
  <si>
    <t>西日本電線㈱、九州東芝エンジニアリング㈱</t>
    <phoneticPr fontId="11"/>
  </si>
  <si>
    <t>日鉄テクノロジー（株）　大分事業所</t>
    <phoneticPr fontId="11"/>
  </si>
  <si>
    <t>大分市</t>
    <phoneticPr fontId="11"/>
  </si>
  <si>
    <t>各種材料等の仕様・性能評価、電池等の分析</t>
    <phoneticPr fontId="11"/>
  </si>
  <si>
    <t>日鉄テクノロジー㈱</t>
    <phoneticPr fontId="11"/>
  </si>
  <si>
    <t>河野電気（株）</t>
    <phoneticPr fontId="11"/>
  </si>
  <si>
    <t>配電盤・分電盤・制御盤類の設計・製造、電気設備工事</t>
    <rPh sb="19" eb="21">
      <t>デンキ</t>
    </rPh>
    <rPh sb="21" eb="23">
      <t>セツビ</t>
    </rPh>
    <rPh sb="23" eb="25">
      <t>コウジ</t>
    </rPh>
    <phoneticPr fontId="11"/>
  </si>
  <si>
    <t>ダイハツ九州㈱、住友化学㈱、昭和電工㈱、旭化成㈱、ＪＸ金属精錬㈱、興人ライフサイエンス㈱、TOTO㈱、太平洋セメント㈱、王子マテリア㈱、㈱アムコー・テクノロジー・ジャパン、三菱電機㈱</t>
    <rPh sb="4" eb="6">
      <t>キュウシュウ</t>
    </rPh>
    <rPh sb="27" eb="29">
      <t>キンゾク</t>
    </rPh>
    <rPh sb="29" eb="31">
      <t>セイレン</t>
    </rPh>
    <rPh sb="33" eb="35">
      <t>コウジン</t>
    </rPh>
    <rPh sb="60" eb="62">
      <t>オウジ</t>
    </rPh>
    <phoneticPr fontId="11"/>
  </si>
  <si>
    <t>工藤電設（株）</t>
    <phoneticPr fontId="11"/>
  </si>
  <si>
    <t>大分市</t>
    <rPh sb="0" eb="3">
      <t>オオイタシ</t>
    </rPh>
    <phoneticPr fontId="11"/>
  </si>
  <si>
    <t>配電盤・制御盤の設計・製造</t>
    <phoneticPr fontId="11"/>
  </si>
  <si>
    <t>(株)九電工、(株)大分電設、(株)設備サービス大分、(株)豊洋建設、九州三菱電機販売(株)</t>
    <phoneticPr fontId="11"/>
  </si>
  <si>
    <t>（株）ティーワイオプティクス　大分工場</t>
    <phoneticPr fontId="11"/>
  </si>
  <si>
    <t>プラスチック光学製品、自動車用ヘッドライトレンズ、ライトガイド</t>
    <phoneticPr fontId="11"/>
  </si>
  <si>
    <t>㈱ティーワイオプティクス</t>
    <phoneticPr fontId="11"/>
  </si>
  <si>
    <t>島田電子工業（株）</t>
    <phoneticPr fontId="11"/>
  </si>
  <si>
    <t>中津市</t>
    <phoneticPr fontId="11"/>
  </si>
  <si>
    <t>半導体部品（光センサ）</t>
    <phoneticPr fontId="11"/>
  </si>
  <si>
    <t>日本アレフ㈱</t>
    <rPh sb="0" eb="2">
      <t>ニホン</t>
    </rPh>
    <phoneticPr fontId="11"/>
  </si>
  <si>
    <t>ダイキョーニシカワ（株）大分工場</t>
    <phoneticPr fontId="11"/>
  </si>
  <si>
    <t>ダイキョーニシカワ(株)</t>
    <phoneticPr fontId="11"/>
  </si>
  <si>
    <t>中津鋼管工業㈱</t>
    <phoneticPr fontId="11"/>
  </si>
  <si>
    <t>中津市</t>
    <rPh sb="0" eb="3">
      <t>ナカツシ</t>
    </rPh>
    <phoneticPr fontId="11"/>
  </si>
  <si>
    <t>冷間引抜鋼管、自動車構造用電気抵抗溶接炭素鋼鋼管、高圧配管用炭素鋼鋼管、高温配管用炭素鋼鋼管、油圧配管用炭素鋼鋼管、機械構造用炭素鋼鋼管、シリンダーチューブ用炭素鋼鋼管</t>
    <phoneticPr fontId="11"/>
  </si>
  <si>
    <t>中津鋼管工業㈱</t>
    <phoneticPr fontId="11"/>
  </si>
  <si>
    <t>中津コスモス電機（株）</t>
    <phoneticPr fontId="11"/>
  </si>
  <si>
    <t>ポテンショントリマー[可変抵抗器](自動車他、電気機器)、プラスチック成形部品</t>
    <phoneticPr fontId="11"/>
  </si>
  <si>
    <t>東京コスモス電機㈱</t>
    <phoneticPr fontId="11"/>
  </si>
  <si>
    <t>東京コスモス電機㈱</t>
    <rPh sb="0" eb="2">
      <t>トウキョウ</t>
    </rPh>
    <rPh sb="6" eb="8">
      <t>デンキ</t>
    </rPh>
    <phoneticPr fontId="11"/>
  </si>
  <si>
    <t>旭プラスチック工業（株）</t>
    <phoneticPr fontId="11"/>
  </si>
  <si>
    <t>佐伯市</t>
    <rPh sb="0" eb="3">
      <t>サイキシ</t>
    </rPh>
    <phoneticPr fontId="11"/>
  </si>
  <si>
    <t>プラスティック製品の押出成形及び加工</t>
    <rPh sb="7" eb="9">
      <t>セイヒン</t>
    </rPh>
    <rPh sb="10" eb="12">
      <t>オシダシ</t>
    </rPh>
    <rPh sb="12" eb="14">
      <t>セイケイ</t>
    </rPh>
    <rPh sb="14" eb="15">
      <t>オヨ</t>
    </rPh>
    <rPh sb="16" eb="18">
      <t>カコウ</t>
    </rPh>
    <phoneticPr fontId="11"/>
  </si>
  <si>
    <t>ソニ－㈱、㈱東芝デバイス＆ストレージ、日本航空電子工業㈱、カウテックスジャパン㈱、住友電装㈱、㈱デンソー九州、サンケン電気㈱、日工社㈱</t>
    <rPh sb="6" eb="8">
      <t>トウシバ</t>
    </rPh>
    <rPh sb="19" eb="21">
      <t>ニホン</t>
    </rPh>
    <rPh sb="21" eb="23">
      <t>コウクウ</t>
    </rPh>
    <rPh sb="23" eb="25">
      <t>デンシ</t>
    </rPh>
    <rPh sb="25" eb="27">
      <t>コウギョウ</t>
    </rPh>
    <rPh sb="41" eb="43">
      <t>スミトモ</t>
    </rPh>
    <rPh sb="43" eb="45">
      <t>デンソウ</t>
    </rPh>
    <rPh sb="52" eb="54">
      <t>キュウシュウ</t>
    </rPh>
    <rPh sb="59" eb="61">
      <t>デンキ</t>
    </rPh>
    <rPh sb="63" eb="65">
      <t>ニッコウ</t>
    </rPh>
    <rPh sb="65" eb="66">
      <t>シャ</t>
    </rPh>
    <phoneticPr fontId="11"/>
  </si>
  <si>
    <t>大分部品（株）</t>
    <phoneticPr fontId="11"/>
  </si>
  <si>
    <t>佐伯市</t>
    <phoneticPr fontId="11"/>
  </si>
  <si>
    <t>自動車用低圧電線製造、自動車用部品の組立、電子部品回路の設計、開発、介護事業</t>
    <phoneticPr fontId="11"/>
  </si>
  <si>
    <t>矢崎部品㈱　</t>
    <phoneticPr fontId="11"/>
  </si>
  <si>
    <t>矢崎部品㈱　</t>
    <phoneticPr fontId="11"/>
  </si>
  <si>
    <t>（株）長尾製作所</t>
    <phoneticPr fontId="11"/>
  </si>
  <si>
    <t>佐伯市</t>
    <phoneticPr fontId="11"/>
  </si>
  <si>
    <t>精密板金部品</t>
    <phoneticPr fontId="11"/>
  </si>
  <si>
    <t>東京エレクトロン九州㈱、㈱ディスコ、㈱日立製作所</t>
    <phoneticPr fontId="11"/>
  </si>
  <si>
    <t>大分精密工業（株）</t>
    <phoneticPr fontId="11"/>
  </si>
  <si>
    <t>豊後高田市</t>
    <phoneticPr fontId="11"/>
  </si>
  <si>
    <t>金型パーツ、精密加工部品、治具類の製作</t>
    <rPh sb="0" eb="2">
      <t>カナガタ</t>
    </rPh>
    <rPh sb="6" eb="8">
      <t>セイミツ</t>
    </rPh>
    <rPh sb="8" eb="10">
      <t>カコウ</t>
    </rPh>
    <rPh sb="10" eb="12">
      <t>ブヒン</t>
    </rPh>
    <rPh sb="13" eb="15">
      <t>ジグ</t>
    </rPh>
    <rPh sb="15" eb="16">
      <t>ルイ</t>
    </rPh>
    <rPh sb="17" eb="19">
      <t>セイサク</t>
    </rPh>
    <phoneticPr fontId="11"/>
  </si>
  <si>
    <t>（株）キャム　九州工場</t>
    <phoneticPr fontId="11"/>
  </si>
  <si>
    <t>精密成型品の 金型製作から 成形までの 一貫生産</t>
    <phoneticPr fontId="11"/>
  </si>
  <si>
    <t>プライム プラネット エナジー&amp;ソリューションズ(株)、ミネベアアクセスソリューションズ(株)</t>
    <phoneticPr fontId="11"/>
  </si>
  <si>
    <t>㈱キャム</t>
    <phoneticPr fontId="11"/>
  </si>
  <si>
    <t>（株）佐々木精工</t>
    <phoneticPr fontId="11"/>
  </si>
  <si>
    <t>豊後高田市</t>
    <phoneticPr fontId="11"/>
  </si>
  <si>
    <t>自動車関連企業、半導体関連企業、医療関連企業、食品関連企業、その他</t>
    <phoneticPr fontId="11"/>
  </si>
  <si>
    <t>（株）祐貴製作所</t>
    <phoneticPr fontId="11"/>
  </si>
  <si>
    <t>杵築市</t>
    <phoneticPr fontId="11"/>
  </si>
  <si>
    <t>自動車樹脂部品加工、精密機械樹脂部品等の塗装、印刷、組立、ワイヤーハーネスの組立検査、人材派遣</t>
    <phoneticPr fontId="11"/>
  </si>
  <si>
    <t>㈲香下電装、大分パーカライジング㈱　</t>
    <phoneticPr fontId="11"/>
  </si>
  <si>
    <t>キツキハーネス（有）</t>
    <phoneticPr fontId="11"/>
  </si>
  <si>
    <t>大分県</t>
    <phoneticPr fontId="2"/>
  </si>
  <si>
    <t>杵築市</t>
    <phoneticPr fontId="11"/>
  </si>
  <si>
    <t>ワイヤハーネス（自動車及び産業用）</t>
    <phoneticPr fontId="11"/>
  </si>
  <si>
    <t>大分部品㈱、㈱フジクラ、㈱くまさんメディクス、㈱オートシステム、㈱AKシステム、㈱ケイティーエス</t>
    <phoneticPr fontId="11"/>
  </si>
  <si>
    <t>（株）九州セミコンダクターＫＡＷ</t>
    <phoneticPr fontId="11"/>
  </si>
  <si>
    <t>杵築市</t>
    <phoneticPr fontId="11"/>
  </si>
  <si>
    <t>FA装置の設計・組立・ロボットティーチング・据付、組立受託、ハーネス製作、半導体WF加工、検査等</t>
    <phoneticPr fontId="11"/>
  </si>
  <si>
    <t>平田機工（株）、キヤノンファインテックニスカ(株)、(株)ダイヘン</t>
    <phoneticPr fontId="11"/>
  </si>
  <si>
    <t>タカキ技研（株）</t>
    <phoneticPr fontId="11"/>
  </si>
  <si>
    <t>ソニーセミコンダマニファクチャリング㈱、㈱村田製作所</t>
    <phoneticPr fontId="11"/>
  </si>
  <si>
    <t>（株）ケイティーエス</t>
    <phoneticPr fontId="11"/>
  </si>
  <si>
    <t>映像・ＩＴ、エンターティメントシステムの開発・製造・販売、電子機器応用製品の開発・設計・製造・販売</t>
    <phoneticPr fontId="11"/>
  </si>
  <si>
    <t>全国のビジネスホテル・旅館、モバイルクリエイト㈱、東京エレクトロン九州㈱、伸和コントロールズ㈱他</t>
    <rPh sb="0" eb="2">
      <t>ゼンコク</t>
    </rPh>
    <rPh sb="11" eb="13">
      <t>リョカン</t>
    </rPh>
    <rPh sb="25" eb="27">
      <t>トウキョウ</t>
    </rPh>
    <rPh sb="33" eb="35">
      <t>キュウシュウ</t>
    </rPh>
    <rPh sb="37" eb="39">
      <t>シンワ</t>
    </rPh>
    <rPh sb="47" eb="48">
      <t>タ</t>
    </rPh>
    <phoneticPr fontId="11"/>
  </si>
  <si>
    <t>（株）宇佐電子ハーネス</t>
    <phoneticPr fontId="11"/>
  </si>
  <si>
    <t>宇佐市</t>
    <rPh sb="0" eb="3">
      <t>ウサシ</t>
    </rPh>
    <phoneticPr fontId="11"/>
  </si>
  <si>
    <t>電子部品製造、ワイヤーハーネス</t>
    <rPh sb="0" eb="2">
      <t>デンシ</t>
    </rPh>
    <rPh sb="2" eb="4">
      <t>ブヒン</t>
    </rPh>
    <rPh sb="4" eb="6">
      <t>セイゾウ</t>
    </rPh>
    <phoneticPr fontId="11"/>
  </si>
  <si>
    <t>大和冷機工業㈱ほか</t>
    <rPh sb="0" eb="2">
      <t>ダイワ</t>
    </rPh>
    <rPh sb="2" eb="4">
      <t>レイキ</t>
    </rPh>
    <rPh sb="4" eb="6">
      <t>コウギョウ</t>
    </rPh>
    <phoneticPr fontId="11"/>
  </si>
  <si>
    <t>日東電線工業九州(株)</t>
    <phoneticPr fontId="11"/>
  </si>
  <si>
    <t>宇佐市</t>
    <phoneticPr fontId="11"/>
  </si>
  <si>
    <t>ヘッドランプ用・リアコンビランプ用 ワイヤーハーネス</t>
    <phoneticPr fontId="11"/>
  </si>
  <si>
    <t>市光工業㈱、九州市光工業㈱、河西工業㈱</t>
    <phoneticPr fontId="11"/>
  </si>
  <si>
    <t>日東電線工業(株)</t>
    <phoneticPr fontId="11"/>
  </si>
  <si>
    <t>（有）香下電装</t>
    <phoneticPr fontId="11"/>
  </si>
  <si>
    <t>宇佐市</t>
    <phoneticPr fontId="11"/>
  </si>
  <si>
    <t>リモスタハーネス、パーキングサポートシステムハーネス、グリップヒーターハーネス</t>
    <phoneticPr fontId="11"/>
  </si>
  <si>
    <t>㈱ファルテック、日産自動車㈱、ダイハツ工業㈱、富士重工業㈱、マツダ㈱、本田二輪全国各販社</t>
    <phoneticPr fontId="11"/>
  </si>
  <si>
    <t>（株）日本抵抗器大分製作所</t>
    <phoneticPr fontId="11"/>
  </si>
  <si>
    <t>大分県</t>
    <phoneticPr fontId="2"/>
  </si>
  <si>
    <t>宇佐市</t>
    <phoneticPr fontId="11"/>
  </si>
  <si>
    <t>抵抗器、電子回路ＡＳＳＹ組立</t>
    <phoneticPr fontId="11"/>
  </si>
  <si>
    <t>トヨタ自動車㈱、日産自動車㈱、三菱自動車工業㈱、矢崎総業㈱、豊田通商㈱等</t>
    <phoneticPr fontId="11"/>
  </si>
  <si>
    <t>㈱日本抵抗器製作所</t>
    <phoneticPr fontId="11"/>
  </si>
  <si>
    <t>東九州電子工業（株）</t>
    <phoneticPr fontId="11"/>
  </si>
  <si>
    <t>めっき（ニッケルクロム・亜鉛・無電解ニッケル）</t>
    <phoneticPr fontId="11"/>
  </si>
  <si>
    <t>㈱九州フセラシ</t>
    <phoneticPr fontId="11"/>
  </si>
  <si>
    <t>九州瑞穂（株）</t>
    <phoneticPr fontId="11"/>
  </si>
  <si>
    <t>●</t>
    <phoneticPr fontId="2"/>
  </si>
  <si>
    <t>超硬工具、超硬金型部品</t>
    <phoneticPr fontId="11"/>
  </si>
  <si>
    <t>㈱タテノ、東洋ツール工業㈱、㈱信栄製作所　</t>
    <phoneticPr fontId="11"/>
  </si>
  <si>
    <t>瑞穂工業㈱</t>
    <phoneticPr fontId="11"/>
  </si>
  <si>
    <t>（株）ＡＫシステム</t>
    <phoneticPr fontId="11"/>
  </si>
  <si>
    <t>由布市</t>
    <phoneticPr fontId="11"/>
  </si>
  <si>
    <t>生産組立自動機械装置、自動制御装置、温調ユニット、クリーンブース,　ピックアップ装置、大型搬送装置</t>
    <phoneticPr fontId="11"/>
  </si>
  <si>
    <t>ダイハツ九州㈱、アルバック九州㈱、太平工業㈱、パナソニックファクトリーソリューションズ㈱</t>
    <phoneticPr fontId="11"/>
  </si>
  <si>
    <t>（株）デンケン</t>
    <phoneticPr fontId="11"/>
  </si>
  <si>
    <t>メカトロ、精密機器、FA自動化システム、半導体試作・組立検査</t>
    <phoneticPr fontId="11"/>
  </si>
  <si>
    <t>ソニーセミコンダクターマニファクチャリング㈱、大分キヤノン ㈱、三菱電機 ㈱、日立製作所 ㈱、シャープ ㈱、 ㈱東芝、日本テキサスインスツルメント ㈱、ソニー ㈱、キヤノン ㈱</t>
    <phoneticPr fontId="11"/>
  </si>
  <si>
    <t>（株）テオリック</t>
    <phoneticPr fontId="11"/>
  </si>
  <si>
    <t>国東市</t>
    <phoneticPr fontId="11"/>
  </si>
  <si>
    <t>超精密金型部品、超精密機械部品</t>
    <phoneticPr fontId="11"/>
  </si>
  <si>
    <t>日本圧着端子製造グループ他</t>
    <phoneticPr fontId="11"/>
  </si>
  <si>
    <t>（株）レスターエレクトロニクス　大分事業所</t>
    <phoneticPr fontId="11"/>
  </si>
  <si>
    <t>国東市</t>
    <phoneticPr fontId="11"/>
  </si>
  <si>
    <t>電子部品の各種信頼性試験受託サービス</t>
    <rPh sb="0" eb="2">
      <t>デンシ</t>
    </rPh>
    <rPh sb="2" eb="4">
      <t>ブヒン</t>
    </rPh>
    <rPh sb="5" eb="7">
      <t>カクシュ</t>
    </rPh>
    <rPh sb="7" eb="10">
      <t>シンライセイ</t>
    </rPh>
    <rPh sb="10" eb="12">
      <t>シケン</t>
    </rPh>
    <rPh sb="12" eb="14">
      <t>ジュタク</t>
    </rPh>
    <phoneticPr fontId="11"/>
  </si>
  <si>
    <t>ソニー㈱、ソニーセミコンダクタマニファクチャリング㈱　他</t>
    <phoneticPr fontId="11"/>
  </si>
  <si>
    <t>（株）ケーアンドケー</t>
    <phoneticPr fontId="11"/>
  </si>
  <si>
    <t>国東市</t>
    <rPh sb="0" eb="3">
      <t>クニサキシ</t>
    </rPh>
    <phoneticPr fontId="11"/>
  </si>
  <si>
    <t>プラスチックコネクター部品</t>
    <rPh sb="11" eb="13">
      <t>ブヒン</t>
    </rPh>
    <phoneticPr fontId="11"/>
  </si>
  <si>
    <t xml:space="preserve"> (株)パイオラックス、型研精工(株)</t>
    <phoneticPr fontId="11"/>
  </si>
  <si>
    <t>型研精工㈱</t>
    <phoneticPr fontId="11"/>
  </si>
  <si>
    <t>由布合成化学（株）　大分工場</t>
    <phoneticPr fontId="11"/>
  </si>
  <si>
    <t>車載部品、センサー部品及び組立</t>
    <rPh sb="0" eb="2">
      <t>シャサイ</t>
    </rPh>
    <rPh sb="2" eb="4">
      <t>ブヒン</t>
    </rPh>
    <rPh sb="9" eb="11">
      <t>ブヒン</t>
    </rPh>
    <rPh sb="11" eb="12">
      <t>オヨ</t>
    </rPh>
    <rPh sb="13" eb="15">
      <t>クミタ</t>
    </rPh>
    <phoneticPr fontId="11"/>
  </si>
  <si>
    <t>スタンレー電気(株)、東洋電装(株)、シャープ㈱、(株)東芝セミコンダクター、パナソニック㈱、甲神電機㈱</t>
    <phoneticPr fontId="11"/>
  </si>
  <si>
    <t xml:space="preserve">由布合成化学(株) </t>
    <phoneticPr fontId="11"/>
  </si>
  <si>
    <t>（株）アムコー・テクノロジー・ジャパン　
       大分工場（臼杵地区）</t>
    <phoneticPr fontId="11"/>
  </si>
  <si>
    <t>臼杵市</t>
    <phoneticPr fontId="11"/>
  </si>
  <si>
    <t>半導体の後工程（組立、完成品検査）</t>
    <rPh sb="0" eb="3">
      <t>ハンドウタイ</t>
    </rPh>
    <rPh sb="4" eb="5">
      <t>アト</t>
    </rPh>
    <rPh sb="5" eb="7">
      <t>コウテイ</t>
    </rPh>
    <rPh sb="8" eb="10">
      <t>クミタテ</t>
    </rPh>
    <rPh sb="11" eb="14">
      <t>カンセイヒン</t>
    </rPh>
    <rPh sb="14" eb="16">
      <t>ケンサ</t>
    </rPh>
    <phoneticPr fontId="11"/>
  </si>
  <si>
    <t>㈱アムコー・テクノロジー・ジャパン</t>
    <phoneticPr fontId="11"/>
  </si>
  <si>
    <t>（株）イーズ大分開発センター</t>
    <phoneticPr fontId="11"/>
  </si>
  <si>
    <t>速見郡日出町</t>
    <phoneticPr fontId="11"/>
  </si>
  <si>
    <t>生産設備（組立治具、検査治具）</t>
    <phoneticPr fontId="11"/>
  </si>
  <si>
    <t>マレリ㈱　他</t>
    <rPh sb="5" eb="6">
      <t>ホカ</t>
    </rPh>
    <phoneticPr fontId="11"/>
  </si>
  <si>
    <t>㈱イーズ</t>
    <phoneticPr fontId="11"/>
  </si>
  <si>
    <t>（株）日出ハイテック</t>
    <phoneticPr fontId="11"/>
  </si>
  <si>
    <t>速見郡日出町</t>
    <phoneticPr fontId="11"/>
  </si>
  <si>
    <t>半導体の設計、評価、信頼性試験、解析及び組立、テスト</t>
    <phoneticPr fontId="11"/>
  </si>
  <si>
    <t>アイシン精機㈱、ラピスセミコンダクタ㈱</t>
    <phoneticPr fontId="11"/>
  </si>
  <si>
    <t>（株）ホックス</t>
    <phoneticPr fontId="11"/>
  </si>
  <si>
    <t>電子機器の設計・製造
（LED基板実装、基板のﾎﾟｯﾃｨﾝｸﾞ加工含む）</t>
    <phoneticPr fontId="11"/>
  </si>
  <si>
    <t>TOTO㈱、㈱東芝、東京エレクトロン九州㈱、㈱アイエイアイ</t>
    <phoneticPr fontId="11"/>
  </si>
  <si>
    <t>（株）ケイ・エス・ケイ</t>
    <phoneticPr fontId="11"/>
  </si>
  <si>
    <t>速見郡日出町</t>
    <phoneticPr fontId="11"/>
  </si>
  <si>
    <t>平面電極　電極治具　バッテリー関連の刃物</t>
    <phoneticPr fontId="11"/>
  </si>
  <si>
    <t>商社</t>
    <phoneticPr fontId="11"/>
  </si>
  <si>
    <t>（株）エリア</t>
    <phoneticPr fontId="11"/>
  </si>
  <si>
    <t>半導体試験装置、試験プログラム、試験用基板、半導体電気特性評価試験</t>
    <phoneticPr fontId="11"/>
  </si>
  <si>
    <t>テラダイン(株)、岡谷鋼機(株)</t>
    <phoneticPr fontId="11"/>
  </si>
  <si>
    <t>（株）AK電子</t>
    <phoneticPr fontId="11"/>
  </si>
  <si>
    <t>各種電子材料ダイシング加工・タイコウェハダイシング・MEMS用ステルスダイシング</t>
    <phoneticPr fontId="11"/>
  </si>
  <si>
    <t>国、内外</t>
    <phoneticPr fontId="11"/>
  </si>
  <si>
    <t>（株）山洋製作所</t>
    <phoneticPr fontId="11"/>
  </si>
  <si>
    <t>宮崎県</t>
    <phoneticPr fontId="2"/>
  </si>
  <si>
    <t>宮崎市</t>
    <phoneticPr fontId="11"/>
  </si>
  <si>
    <t>㈱ホンダロック、矢崎総業㈱、宮崎アスモ㈱、東和電気㈱、日本端子㈱、新生電子㈱</t>
    <phoneticPr fontId="11"/>
  </si>
  <si>
    <t>（株）スギオ</t>
    <phoneticPr fontId="11"/>
  </si>
  <si>
    <t>自動車部品組立・部品加工、電子部品製造、制御盤配線組立</t>
    <phoneticPr fontId="11"/>
  </si>
  <si>
    <t>㈱ホンダロック、パナソニックエクセルプロダクツ㈱宮崎ＦＣ、九州オリンピア工業㈱、豊田電気㈱、冷化工業㈱</t>
    <phoneticPr fontId="11"/>
  </si>
  <si>
    <t>（株）住吉電装</t>
    <phoneticPr fontId="11"/>
  </si>
  <si>
    <t>電装部品（スイッチ等）組立</t>
    <phoneticPr fontId="11"/>
  </si>
  <si>
    <t>㈱ホンダロック</t>
    <phoneticPr fontId="11"/>
  </si>
  <si>
    <t>双信デバイス（株）</t>
    <phoneticPr fontId="11"/>
  </si>
  <si>
    <t>セラミック厚膜印刷基板、積層誘電体フィルタ</t>
    <phoneticPr fontId="11"/>
  </si>
  <si>
    <t>㈱デンソー、京セラ㈱</t>
    <phoneticPr fontId="11"/>
  </si>
  <si>
    <t>双信電機㈱</t>
    <rPh sb="0" eb="2">
      <t>ソウシン</t>
    </rPh>
    <rPh sb="2" eb="4">
      <t>デンキ</t>
    </rPh>
    <phoneticPr fontId="11"/>
  </si>
  <si>
    <t>（株）ソディック エフ・ティ 金型成形事業部</t>
    <phoneticPr fontId="11"/>
  </si>
  <si>
    <t>プラスチック成形品と組立品（コネクタ等電装部品）の製造、販売及び金型の設計、製作、販売
ハイブリッド車用の電装コネクタ</t>
    <phoneticPr fontId="11"/>
  </si>
  <si>
    <t>タイコエレクトロニクスジャパン</t>
    <phoneticPr fontId="11"/>
  </si>
  <si>
    <t>㈱ソディック</t>
    <phoneticPr fontId="11"/>
  </si>
  <si>
    <t>パーソルファクトリーパートナーズ㈱宮崎営業所</t>
    <rPh sb="16" eb="22">
      <t>カブミヤザキエイギョウショ</t>
    </rPh>
    <phoneticPr fontId="11"/>
  </si>
  <si>
    <t>フェライト・誘電体などのセラミック部品を含む他各種の受託生産、スキル人材派遣（管理等）、スキル請負（設備化等）、15年12月より研修センター開講</t>
    <phoneticPr fontId="11"/>
  </si>
  <si>
    <t>戸田工業㈱</t>
    <phoneticPr fontId="11"/>
  </si>
  <si>
    <t>パナソニックエクセルスタッフ㈱</t>
    <phoneticPr fontId="11"/>
  </si>
  <si>
    <t>ミネベア アクセスソリューションズ㈱</t>
    <phoneticPr fontId="11"/>
  </si>
  <si>
    <t>キーセット、セキュリティ、ドアミラー、アウターハンドル、ABSセンサー等</t>
    <phoneticPr fontId="11"/>
  </si>
  <si>
    <t>本田技研工業㈱、川崎重工業㈱、スズキ㈱、いすゞ自動車㈱、㈱クボタ、三菱農機㈱</t>
    <phoneticPr fontId="11"/>
  </si>
  <si>
    <t>本田技研工業㈱</t>
    <rPh sb="0" eb="2">
      <t>ホンダ</t>
    </rPh>
    <rPh sb="2" eb="4">
      <t>ギケン</t>
    </rPh>
    <rPh sb="4" eb="6">
      <t>コウギョウ</t>
    </rPh>
    <phoneticPr fontId="11"/>
  </si>
  <si>
    <t>ミクロエース（株）</t>
    <phoneticPr fontId="11"/>
  </si>
  <si>
    <t>表面処理(ニッケルスズ、亜鉛、高耐食光輝アルマイト　他 )</t>
    <phoneticPr fontId="11"/>
  </si>
  <si>
    <t>アイシン九州、双信電機、丸栄宮崎、合志技研工業、精発九州、サンコール菊池</t>
    <phoneticPr fontId="11"/>
  </si>
  <si>
    <t>えびの電子工業（株）　早鈴工場</t>
    <phoneticPr fontId="11"/>
  </si>
  <si>
    <t>都城市</t>
    <phoneticPr fontId="11"/>
  </si>
  <si>
    <t>省力化自動機械、ソフトウェア開発</t>
    <phoneticPr fontId="11"/>
  </si>
  <si>
    <t>京セラ㈱</t>
    <phoneticPr fontId="11"/>
  </si>
  <si>
    <t>えびの電子工業（株）　都北工場</t>
    <phoneticPr fontId="11"/>
  </si>
  <si>
    <t>都城市</t>
    <rPh sb="0" eb="3">
      <t>ミヤコノジョウシ</t>
    </rPh>
    <phoneticPr fontId="11"/>
  </si>
  <si>
    <t>（株）システム技研</t>
    <phoneticPr fontId="11"/>
  </si>
  <si>
    <t>自動車・電子部品・半導体・電池分野の検査、製造設備及び治具の設計製作からメンテナンス、機械部品加工</t>
    <phoneticPr fontId="11"/>
  </si>
  <si>
    <t>日鉄住金テックスエンジ、ディスコ、テセック、トヨタ自動車、日産自動車</t>
    <phoneticPr fontId="11"/>
  </si>
  <si>
    <t>リードワイヤー加工</t>
    <phoneticPr fontId="11"/>
  </si>
  <si>
    <t>日立金属商事㈱</t>
    <phoneticPr fontId="11"/>
  </si>
  <si>
    <t>吉玉精鍍（株）</t>
    <phoneticPr fontId="11"/>
  </si>
  <si>
    <t>延岡市</t>
    <phoneticPr fontId="11"/>
  </si>
  <si>
    <t>電気めっき、無電解めっき、電解研磨、アルマイトなど</t>
    <phoneticPr fontId="11"/>
  </si>
  <si>
    <t>旭化成㈱、旭化成エレクトロニクス㈱、旭有機材工業㈱、第一精工㈱、㈱ホンダロック、㈱メタルフォージ</t>
    <phoneticPr fontId="11"/>
  </si>
  <si>
    <t>えびの電子工業（株）　小林工場</t>
    <phoneticPr fontId="11"/>
  </si>
  <si>
    <t>小林市</t>
    <phoneticPr fontId="11"/>
  </si>
  <si>
    <t>えびの電子工業（株）</t>
    <phoneticPr fontId="11"/>
  </si>
  <si>
    <t>えびの市</t>
    <phoneticPr fontId="11"/>
  </si>
  <si>
    <t>（株）デンソー宮崎</t>
    <phoneticPr fontId="11"/>
  </si>
  <si>
    <t>東諸県郡国富町</t>
    <phoneticPr fontId="11"/>
  </si>
  <si>
    <t>パワーシートモータ、パワーウィンドウモータ</t>
    <phoneticPr fontId="11"/>
  </si>
  <si>
    <t>㈱デンソー、トヨタ九州㈱、トヨタ紡織九州㈱、アイシン九州㈱</t>
    <phoneticPr fontId="11"/>
  </si>
  <si>
    <t>児湯郡新富町</t>
    <phoneticPr fontId="11"/>
  </si>
  <si>
    <t>半導体製造、テスト組立・検査、RFIDの設計・販売</t>
    <phoneticPr fontId="11"/>
  </si>
  <si>
    <t>宮崎部品（株）</t>
    <phoneticPr fontId="11"/>
  </si>
  <si>
    <t>東臼杵郡門川町</t>
    <phoneticPr fontId="11"/>
  </si>
  <si>
    <t>自動車用ワイヤーハーネス</t>
    <phoneticPr fontId="11"/>
  </si>
  <si>
    <t>矢崎部品㈱</t>
    <rPh sb="0" eb="2">
      <t>ヤザキ</t>
    </rPh>
    <rPh sb="2" eb="4">
      <t>ブヒン</t>
    </rPh>
    <phoneticPr fontId="11"/>
  </si>
  <si>
    <t>（株）Ａ・Ｒ・Ｐ鹿児島事業所</t>
    <phoneticPr fontId="11"/>
  </si>
  <si>
    <t>鹿児島市</t>
    <rPh sb="0" eb="4">
      <t>カゴシマシ</t>
    </rPh>
    <phoneticPr fontId="11"/>
  </si>
  <si>
    <t>ソフトウェア開発設計，メカトロニクス設計</t>
    <rPh sb="6" eb="8">
      <t>カイハツ</t>
    </rPh>
    <rPh sb="8" eb="10">
      <t>セッケイ</t>
    </rPh>
    <rPh sb="18" eb="20">
      <t>セッケイ</t>
    </rPh>
    <phoneticPr fontId="11"/>
  </si>
  <si>
    <t>京セラ㈱，ｿﾆｰｾﾐｺﾝﾀﾞｸﾀ九州㈱，㈱日立製作所ｸﾞﾙｰﾌﾟ，　　　　　　　　　　　　　　　　　　　　　　　　　　　　　　　　　　　　　　　　　　　　　　　　　　　　　　　　　　　　　　　　　　　日本電気㈱ｸﾞﾙｰﾌﾟ，ｿﾆｰ㈱，富士通㈱ｸﾞﾙｰﾌﾟ，　　　　　　　　　　　　　　　　　　　　　　　　　　　　　　　　　　　　　　　　　　　　　　　　　　　　　　　　　　　　　　　　　ｱﾝﾘﾂ㈱ｸﾞﾙｰﾌﾟ</t>
    <rPh sb="0" eb="1">
      <t>キョウ</t>
    </rPh>
    <rPh sb="16" eb="18">
      <t>キュウシュウ</t>
    </rPh>
    <rPh sb="21" eb="23">
      <t>ヒタチ</t>
    </rPh>
    <rPh sb="23" eb="26">
      <t>セイサクショ</t>
    </rPh>
    <rPh sb="100" eb="102">
      <t>ニホン</t>
    </rPh>
    <rPh sb="102" eb="104">
      <t>デンキ</t>
    </rPh>
    <rPh sb="117" eb="120">
      <t>フジツウ</t>
    </rPh>
    <phoneticPr fontId="11"/>
  </si>
  <si>
    <t>㈱A・R・P</t>
    <phoneticPr fontId="11"/>
  </si>
  <si>
    <t>（株）ソフト流通センター</t>
    <phoneticPr fontId="11"/>
  </si>
  <si>
    <t>エンベデッドソリューション事業，ビジネスソリューション事業，プロダクト製品</t>
    <rPh sb="13" eb="15">
      <t>ジギョウ</t>
    </rPh>
    <rPh sb="27" eb="29">
      <t>ジギョウ</t>
    </rPh>
    <rPh sb="35" eb="37">
      <t>セイヒン</t>
    </rPh>
    <phoneticPr fontId="11"/>
  </si>
  <si>
    <t>㈱コア，ソニーセミコンダクタ㈱，
平田機工㈱，アルバック九州㈱</t>
    <rPh sb="17" eb="19">
      <t>ヒラタ</t>
    </rPh>
    <rPh sb="19" eb="21">
      <t>キコウ</t>
    </rPh>
    <rPh sb="28" eb="30">
      <t>キュウシュウ</t>
    </rPh>
    <phoneticPr fontId="11"/>
  </si>
  <si>
    <t>㈱ソフト流通センター</t>
    <rPh sb="4" eb="6">
      <t>リュウツウ</t>
    </rPh>
    <phoneticPr fontId="11"/>
  </si>
  <si>
    <t>（株）岡野エレクトロニクス</t>
    <phoneticPr fontId="11"/>
  </si>
  <si>
    <t>薩摩川内市</t>
    <rPh sb="0" eb="2">
      <t>サツマ</t>
    </rPh>
    <rPh sb="2" eb="5">
      <t>センダイシ</t>
    </rPh>
    <phoneticPr fontId="11"/>
  </si>
  <si>
    <t>センサー及びセンサー用部品の基板実装</t>
    <rPh sb="4" eb="5">
      <t>オヨ</t>
    </rPh>
    <rPh sb="10" eb="13">
      <t>ヨウブヒン</t>
    </rPh>
    <rPh sb="14" eb="16">
      <t>キバン</t>
    </rPh>
    <rPh sb="16" eb="18">
      <t>ジッソウ</t>
    </rPh>
    <phoneticPr fontId="11"/>
  </si>
  <si>
    <t>古河ＡＳ㈱，㈱サンエー</t>
    <rPh sb="0" eb="2">
      <t>フルカワ</t>
    </rPh>
    <phoneticPr fontId="11"/>
  </si>
  <si>
    <t>岡野電線㈱</t>
    <rPh sb="0" eb="2">
      <t>オカノ</t>
    </rPh>
    <rPh sb="2" eb="4">
      <t>デンセン</t>
    </rPh>
    <phoneticPr fontId="11"/>
  </si>
  <si>
    <t>（株）ユピテル鹿児島</t>
    <phoneticPr fontId="11"/>
  </si>
  <si>
    <t>霧島市</t>
    <rPh sb="0" eb="3">
      <t>キリシマシ</t>
    </rPh>
    <phoneticPr fontId="11"/>
  </si>
  <si>
    <t>エンジンスターター，ナビゲーション</t>
    <phoneticPr fontId="11"/>
  </si>
  <si>
    <t>車載用備品の量販店，スポーツ備品関連の量販店</t>
    <rPh sb="0" eb="3">
      <t>シャサイヨウ</t>
    </rPh>
    <rPh sb="3" eb="5">
      <t>ビヒン</t>
    </rPh>
    <rPh sb="6" eb="9">
      <t>リョウハンテン</t>
    </rPh>
    <rPh sb="14" eb="16">
      <t>ビヒン</t>
    </rPh>
    <rPh sb="16" eb="18">
      <t>カンレン</t>
    </rPh>
    <rPh sb="19" eb="22">
      <t>リョウハンテン</t>
    </rPh>
    <phoneticPr fontId="11"/>
  </si>
  <si>
    <t>ユピテル㈱親会社</t>
    <rPh sb="5" eb="6">
      <t>オヤ</t>
    </rPh>
    <rPh sb="6" eb="8">
      <t>カイシャ</t>
    </rPh>
    <phoneticPr fontId="11"/>
  </si>
  <si>
    <t>高槻電器工業（株）</t>
    <phoneticPr fontId="11"/>
  </si>
  <si>
    <t>南さつま市</t>
    <rPh sb="0" eb="1">
      <t>ミナミ</t>
    </rPh>
    <rPh sb="4" eb="5">
      <t>シ</t>
    </rPh>
    <phoneticPr fontId="11"/>
  </si>
  <si>
    <t>LED,半導体レーザー</t>
    <rPh sb="4" eb="7">
      <t>ハンドウタイ</t>
    </rPh>
    <phoneticPr fontId="11"/>
  </si>
  <si>
    <t>高槻電器工業(株)</t>
    <rPh sb="0" eb="2">
      <t>タカツキ</t>
    </rPh>
    <rPh sb="2" eb="4">
      <t>デンキ</t>
    </rPh>
    <rPh sb="4" eb="6">
      <t>コウギョウ</t>
    </rPh>
    <rPh sb="6" eb="9">
      <t>カブ</t>
    </rPh>
    <phoneticPr fontId="11"/>
  </si>
  <si>
    <t>出水市</t>
    <rPh sb="0" eb="3">
      <t>イズミシ</t>
    </rPh>
    <phoneticPr fontId="11"/>
  </si>
  <si>
    <t>パナソニックデバイスSUNX九州</t>
    <phoneticPr fontId="11"/>
  </si>
  <si>
    <t>超薄型エリアセンサ，ファイバセンサ，角型近接センサ</t>
    <rPh sb="0" eb="1">
      <t>チョウ</t>
    </rPh>
    <rPh sb="1" eb="3">
      <t>ウスガタ</t>
    </rPh>
    <rPh sb="18" eb="20">
      <t>カクガタ</t>
    </rPh>
    <rPh sb="20" eb="22">
      <t>キンセツ</t>
    </rPh>
    <phoneticPr fontId="11"/>
  </si>
  <si>
    <t>霧島市</t>
    <rPh sb="0" eb="2">
      <t>キリシマ</t>
    </rPh>
    <rPh sb="2" eb="3">
      <t>シ</t>
    </rPh>
    <phoneticPr fontId="11"/>
  </si>
  <si>
    <t>ボデー，シート，インパネ，外装，ワイヤーハーネス，電装設計</t>
    <rPh sb="13" eb="15">
      <t>ガイソウ</t>
    </rPh>
    <rPh sb="25" eb="27">
      <t>デンソウ</t>
    </rPh>
    <rPh sb="27" eb="29">
      <t>セッケイ</t>
    </rPh>
    <phoneticPr fontId="11"/>
  </si>
  <si>
    <t>トヨタ車体㈱</t>
    <rPh sb="3" eb="5">
      <t>シャタイ</t>
    </rPh>
    <phoneticPr fontId="11"/>
  </si>
  <si>
    <t>（株）エコナーセリー</t>
    <phoneticPr fontId="11"/>
  </si>
  <si>
    <t>基板実装，トランス製造，機器組立，ＬＥＤ照明の製造</t>
    <rPh sb="0" eb="2">
      <t>キバン</t>
    </rPh>
    <rPh sb="2" eb="4">
      <t>ジッソウ</t>
    </rPh>
    <rPh sb="9" eb="11">
      <t>セイゾウ</t>
    </rPh>
    <rPh sb="12" eb="14">
      <t>キキ</t>
    </rPh>
    <rPh sb="14" eb="16">
      <t>クミタテ</t>
    </rPh>
    <rPh sb="20" eb="22">
      <t>ショウメイ</t>
    </rPh>
    <rPh sb="23" eb="25">
      <t>セイゾウ</t>
    </rPh>
    <phoneticPr fontId="11"/>
  </si>
  <si>
    <t>㈱エルム，国分電機㈱，京セラ㈱</t>
    <rPh sb="5" eb="7">
      <t>コクブ</t>
    </rPh>
    <rPh sb="7" eb="9">
      <t>デンキ</t>
    </rPh>
    <rPh sb="11" eb="12">
      <t>キョウ</t>
    </rPh>
    <phoneticPr fontId="11"/>
  </si>
  <si>
    <t>自動比重測定器，自動サンプリング装置，</t>
    <rPh sb="0" eb="2">
      <t>ジドウ</t>
    </rPh>
    <rPh sb="2" eb="4">
      <t>ヒジュウ</t>
    </rPh>
    <rPh sb="4" eb="7">
      <t>ソクテイキ</t>
    </rPh>
    <rPh sb="8" eb="10">
      <t>ジドウ</t>
    </rPh>
    <rPh sb="16" eb="18">
      <t>ソウチ</t>
    </rPh>
    <phoneticPr fontId="11"/>
  </si>
  <si>
    <t>（株）鹿児島北斗製作所</t>
    <phoneticPr fontId="11"/>
  </si>
  <si>
    <t>鹿児島県</t>
    <rPh sb="0" eb="3">
      <t>カゴシマ</t>
    </rPh>
    <rPh sb="3" eb="4">
      <t>ケン</t>
    </rPh>
    <phoneticPr fontId="2"/>
  </si>
  <si>
    <t>（株）サツマ超硬精密</t>
    <phoneticPr fontId="11"/>
  </si>
  <si>
    <t>鹿屋市</t>
    <rPh sb="0" eb="3">
      <t>カノヤシ</t>
    </rPh>
    <phoneticPr fontId="11"/>
  </si>
  <si>
    <t>順送プレス金型及び超硬部品加工</t>
    <rPh sb="0" eb="1">
      <t>ジュン</t>
    </rPh>
    <rPh sb="1" eb="2">
      <t>オク</t>
    </rPh>
    <rPh sb="5" eb="7">
      <t>カナガタ</t>
    </rPh>
    <rPh sb="7" eb="8">
      <t>オヨ</t>
    </rPh>
    <rPh sb="9" eb="10">
      <t>チョウ</t>
    </rPh>
    <rPh sb="10" eb="11">
      <t>カタ</t>
    </rPh>
    <rPh sb="11" eb="13">
      <t>ブヒン</t>
    </rPh>
    <rPh sb="13" eb="15">
      <t>カコウ</t>
    </rPh>
    <phoneticPr fontId="11"/>
  </si>
  <si>
    <t>アイシングループ</t>
    <phoneticPr fontId="11"/>
  </si>
  <si>
    <t>㈱サツマ超硬精密</t>
    <rPh sb="4" eb="5">
      <t>チョウ</t>
    </rPh>
    <rPh sb="5" eb="6">
      <t>カタ</t>
    </rPh>
    <rPh sb="6" eb="8">
      <t>セイミツ</t>
    </rPh>
    <phoneticPr fontId="11"/>
  </si>
  <si>
    <t>日建ラス工業（株）</t>
    <phoneticPr fontId="11"/>
  </si>
  <si>
    <t>大手弱電メーカー，大手プラントメーカー，　　　　　　　　　　　　　　　　　　　　　　　　　　　　　　　　　　　　　　　　　　　　　　　　　　　　　　　　　　　　　　　　　　自動車部品メーカー，　　　　　　　　　　　　　　　　　　　　　　　　　　　　　　　　　　　　　　　　　　　　　　　　　　　　　　　　大手機械製造メーカー</t>
    <rPh sb="0" eb="2">
      <t>オオテ</t>
    </rPh>
    <rPh sb="2" eb="4">
      <t>ジャクデン</t>
    </rPh>
    <rPh sb="9" eb="11">
      <t>オオテ</t>
    </rPh>
    <rPh sb="86" eb="89">
      <t>ジドウシャ</t>
    </rPh>
    <rPh sb="89" eb="91">
      <t>ブヒン</t>
    </rPh>
    <rPh sb="152" eb="154">
      <t>オオテ</t>
    </rPh>
    <rPh sb="154" eb="156">
      <t>キカイ</t>
    </rPh>
    <rPh sb="156" eb="158">
      <t>セイゾウ</t>
    </rPh>
    <phoneticPr fontId="11"/>
  </si>
  <si>
    <t>薩摩郡さつま町</t>
    <rPh sb="0" eb="3">
      <t>サツマグン</t>
    </rPh>
    <rPh sb="6" eb="7">
      <t>チョウ</t>
    </rPh>
    <phoneticPr fontId="11"/>
  </si>
  <si>
    <t>FBプレス加工部品</t>
    <rPh sb="5" eb="7">
      <t>カコウ</t>
    </rPh>
    <rPh sb="7" eb="9">
      <t>ブヒン</t>
    </rPh>
    <phoneticPr fontId="11"/>
  </si>
  <si>
    <t>㈱ユーシン，豊田鉄工㈱，㈱ユニシア九州，　　　　　　　　　　　　　　　　　　　　　　　　　　　　　　　　　　　　　　　　　　　　　　　　　　　　　　　　　　　　　　　　　　　　　　　　　　　　　　　　　　　　　　　　　　　ニチダイプレシジョン㈱，㈱ヨロズ</t>
    <rPh sb="6" eb="8">
      <t>トヨタ</t>
    </rPh>
    <rPh sb="8" eb="10">
      <t>テッコウ</t>
    </rPh>
    <rPh sb="17" eb="19">
      <t>キュウシュウ</t>
    </rPh>
    <phoneticPr fontId="11"/>
  </si>
  <si>
    <t>㈱秦野精密</t>
    <phoneticPr fontId="11"/>
  </si>
  <si>
    <t>（株）ダイツール技研</t>
    <phoneticPr fontId="11"/>
  </si>
  <si>
    <t>曽於郡大崎町</t>
    <rPh sb="0" eb="3">
      <t>ソオグン</t>
    </rPh>
    <rPh sb="3" eb="6">
      <t>オオサキチョウ</t>
    </rPh>
    <phoneticPr fontId="11"/>
  </si>
  <si>
    <t>鍛造用金型設計製作</t>
    <rPh sb="0" eb="2">
      <t>タンゾウ</t>
    </rPh>
    <rPh sb="2" eb="3">
      <t>ヨウ</t>
    </rPh>
    <rPh sb="3" eb="5">
      <t>カナガタ</t>
    </rPh>
    <rPh sb="5" eb="7">
      <t>セッケイ</t>
    </rPh>
    <rPh sb="7" eb="9">
      <t>セイサク</t>
    </rPh>
    <phoneticPr fontId="11"/>
  </si>
  <si>
    <t>㈱ｼﾏﾉ，㈱ﾒﾀﾙﾃｯｸｽ，㈱ﾃﾞﾝｿｰ，　　　　　　　　　　　　　　　　　　　　　　　　　　　　　　　　　　　　　　　　　　　　　　　　　　　　　　　　　　　　　　　　　　　　　　　　　　　　　　　　　　ｱｲｼﾝ･ｴｲ･ﾀﾞﾌﾞﾘｭ㈱，㈱浅川製作所，　　　　　　　　　　　　　　　　　　　　　　　　　　　　　　　　　　　　　　　　　　　　　　　　　　　　　　　　　大野精密工業㈱，宮崎ｱｽﾓ㈱，NTN㈱，㈱極東製作所</t>
    <rPh sb="120" eb="122">
      <t>アサカワ</t>
    </rPh>
    <rPh sb="122" eb="125">
      <t>セイサクショ</t>
    </rPh>
    <rPh sb="183" eb="185">
      <t>オオノ</t>
    </rPh>
    <rPh sb="185" eb="187">
      <t>セイミツ</t>
    </rPh>
    <rPh sb="187" eb="189">
      <t>コウギョウ</t>
    </rPh>
    <rPh sb="191" eb="193">
      <t>ミヤザキ</t>
    </rPh>
    <rPh sb="204" eb="206">
      <t>キョクトウ</t>
    </rPh>
    <rPh sb="206" eb="209">
      <t>セイサクショ</t>
    </rPh>
    <phoneticPr fontId="11"/>
  </si>
  <si>
    <t>㈱ダイツール技研</t>
    <phoneticPr fontId="11"/>
  </si>
  <si>
    <t>（株）飯塚製作所</t>
    <phoneticPr fontId="11"/>
  </si>
  <si>
    <t>金型金具，プレス加工部品</t>
    <rPh sb="0" eb="2">
      <t>カナガタ</t>
    </rPh>
    <rPh sb="2" eb="4">
      <t>カナグ</t>
    </rPh>
    <rPh sb="8" eb="10">
      <t>カコウ</t>
    </rPh>
    <rPh sb="10" eb="12">
      <t>ブヒン</t>
    </rPh>
    <phoneticPr fontId="11"/>
  </si>
  <si>
    <t>タカタ㈱，光洋機械工業㈱，　　　　　　　　　　　　　　　　　　　　　　　　　　　　　　　　　　　　　　　　　　　　　　　　　　　　　　　　　　　　　　　　　　　　　　　　　　　　　　　　　　　㈱ジェイテクト，オートリブ㈱</t>
    <rPh sb="5" eb="6">
      <t>ヒカリ</t>
    </rPh>
    <rPh sb="6" eb="7">
      <t>ヨウ</t>
    </rPh>
    <rPh sb="7" eb="9">
      <t>キカイ</t>
    </rPh>
    <rPh sb="9" eb="11">
      <t>コウギョウ</t>
    </rPh>
    <phoneticPr fontId="11"/>
  </si>
  <si>
    <t>㈱飯塚製作所</t>
    <rPh sb="1" eb="3">
      <t>イイヅカ</t>
    </rPh>
    <rPh sb="3" eb="6">
      <t>セイサクショ</t>
    </rPh>
    <phoneticPr fontId="11"/>
  </si>
  <si>
    <t>日本モレックス（同）　鹿児島イースト工場</t>
    <phoneticPr fontId="11"/>
  </si>
  <si>
    <t>コネクタ、精密部品加工</t>
    <rPh sb="5" eb="7">
      <t>セイミツ</t>
    </rPh>
    <rPh sb="7" eb="9">
      <t>ブヒン</t>
    </rPh>
    <rPh sb="9" eb="11">
      <t>カコウ</t>
    </rPh>
    <phoneticPr fontId="11"/>
  </si>
  <si>
    <t>日本モレックス(同)</t>
    <rPh sb="0" eb="2">
      <t>ニホン</t>
    </rPh>
    <rPh sb="8" eb="9">
      <t>ドウ</t>
    </rPh>
    <phoneticPr fontId="11"/>
  </si>
  <si>
    <t>（株）東郷</t>
    <phoneticPr fontId="11"/>
  </si>
  <si>
    <t>民生・車載用ﾓｰﾀｰ金型製作、量産・ｺﾈｸﾀ金型製作、量産・ﾘｰﾄﾞﾌﾚｰﾑ金型製作、ﾓｰﾙﾄﾞ金型製作・量産、各種部品製作</t>
    <rPh sb="0" eb="2">
      <t>ミンセイ</t>
    </rPh>
    <rPh sb="3" eb="6">
      <t>シャサイヨウ</t>
    </rPh>
    <phoneticPr fontId="11"/>
  </si>
  <si>
    <t>㈱ﾃﾞﾝｿｰ、ﾋﾛｾ電機㈱、㈱村田製作所、古河電気工業㈱、㈱ｱｲｼﾝ、日産自動車㈱</t>
    <phoneticPr fontId="11"/>
  </si>
  <si>
    <t>ハシダ技研工業（株）霧島工場</t>
    <rPh sb="7" eb="10">
      <t>カブ</t>
    </rPh>
    <phoneticPr fontId="11"/>
  </si>
  <si>
    <t>精密金属部品加工</t>
    <rPh sb="0" eb="2">
      <t>セイミツ</t>
    </rPh>
    <rPh sb="2" eb="4">
      <t>キンゾク</t>
    </rPh>
    <rPh sb="4" eb="6">
      <t>ブヒン</t>
    </rPh>
    <rPh sb="6" eb="8">
      <t>カコウ</t>
    </rPh>
    <phoneticPr fontId="11"/>
  </si>
  <si>
    <t>京セラ㈱、ハイジェントテクノロジー㈱、九州電子㈱</t>
    <rPh sb="0" eb="1">
      <t>キョウ</t>
    </rPh>
    <rPh sb="19" eb="21">
      <t>キュウシュウ</t>
    </rPh>
    <rPh sb="21" eb="23">
      <t>デンシ</t>
    </rPh>
    <phoneticPr fontId="11"/>
  </si>
  <si>
    <t>ハシダ技研工業（株）</t>
    <rPh sb="3" eb="5">
      <t>ギケン</t>
    </rPh>
    <rPh sb="5" eb="7">
      <t>コウギョウ</t>
    </rPh>
    <rPh sb="7" eb="10">
      <t>カブ</t>
    </rPh>
    <phoneticPr fontId="11"/>
  </si>
  <si>
    <t>日本ハードウェア（株）　鹿児島工場</t>
    <phoneticPr fontId="11"/>
  </si>
  <si>
    <t>曽於郡大崎町</t>
    <rPh sb="0" eb="3">
      <t>ソオグン</t>
    </rPh>
    <rPh sb="3" eb="5">
      <t>オオサキ</t>
    </rPh>
    <rPh sb="5" eb="6">
      <t>マチ</t>
    </rPh>
    <phoneticPr fontId="11"/>
  </si>
  <si>
    <t>冷間圧造用工具全般、鍛造品試作委託</t>
    <rPh sb="0" eb="2">
      <t>レイカン</t>
    </rPh>
    <rPh sb="2" eb="3">
      <t>アツ</t>
    </rPh>
    <rPh sb="3" eb="5">
      <t>ヅクリヨウ</t>
    </rPh>
    <rPh sb="5" eb="7">
      <t>コウグ</t>
    </rPh>
    <rPh sb="7" eb="9">
      <t>ゼンパン</t>
    </rPh>
    <rPh sb="10" eb="12">
      <t>タンゾウ</t>
    </rPh>
    <rPh sb="12" eb="13">
      <t>ヒン</t>
    </rPh>
    <rPh sb="13" eb="15">
      <t>シサク</t>
    </rPh>
    <rPh sb="15" eb="17">
      <t>イタク</t>
    </rPh>
    <phoneticPr fontId="11"/>
  </si>
  <si>
    <t>日本ハードウェア㈱</t>
    <rPh sb="0" eb="2">
      <t>ニホン</t>
    </rPh>
    <phoneticPr fontId="11"/>
  </si>
  <si>
    <t>（株）押野電気製作所</t>
    <phoneticPr fontId="11"/>
  </si>
  <si>
    <t>車載用小型電球</t>
    <rPh sb="0" eb="3">
      <t>シャサイヨウ</t>
    </rPh>
    <rPh sb="3" eb="5">
      <t>コガタ</t>
    </rPh>
    <rPh sb="5" eb="7">
      <t>デンキュウ</t>
    </rPh>
    <phoneticPr fontId="11"/>
  </si>
  <si>
    <t>電装関連，航空機</t>
    <rPh sb="0" eb="2">
      <t>デンソウ</t>
    </rPh>
    <rPh sb="2" eb="4">
      <t>カンレン</t>
    </rPh>
    <rPh sb="5" eb="8">
      <t>コウクウキ</t>
    </rPh>
    <phoneticPr fontId="11"/>
  </si>
  <si>
    <t>㈱押野電気製作所</t>
    <rPh sb="1" eb="3">
      <t>オシノ</t>
    </rPh>
    <rPh sb="3" eb="5">
      <t>デンキ</t>
    </rPh>
    <rPh sb="5" eb="8">
      <t>セイサクショ</t>
    </rPh>
    <phoneticPr fontId="11"/>
  </si>
  <si>
    <t>国分電機（株）</t>
    <phoneticPr fontId="11"/>
  </si>
  <si>
    <t>照明器具，アルミダイカスト</t>
    <rPh sb="0" eb="2">
      <t>ショウメイ</t>
    </rPh>
    <rPh sb="2" eb="4">
      <t>キグ</t>
    </rPh>
    <phoneticPr fontId="11"/>
  </si>
  <si>
    <t>コイズミ照明㈱，オーデリック㈱，　　　　　　　　　　　　　　　　　　　　　　　　　　　　　　　　　　　　　　　　　　　　　　　　　　　　　　　　　　　　　　　　　　　　　　　　大光電機㈱，三菱電機照明㈱</t>
    <rPh sb="4" eb="6">
      <t>ショウメイ</t>
    </rPh>
    <rPh sb="88" eb="89">
      <t>オオ</t>
    </rPh>
    <rPh sb="89" eb="90">
      <t>ヒカリ</t>
    </rPh>
    <rPh sb="90" eb="92">
      <t>デンキ</t>
    </rPh>
    <rPh sb="94" eb="96">
      <t>ミツビシ</t>
    </rPh>
    <rPh sb="96" eb="98">
      <t>デンキ</t>
    </rPh>
    <rPh sb="98" eb="100">
      <t>ショウメイ</t>
    </rPh>
    <phoneticPr fontId="11"/>
  </si>
  <si>
    <t>九州ハーネス（株）</t>
    <phoneticPr fontId="11"/>
  </si>
  <si>
    <t>志布志市</t>
    <rPh sb="0" eb="4">
      <t>シブシシ</t>
    </rPh>
    <phoneticPr fontId="11"/>
  </si>
  <si>
    <t>自動車ワイヤーハーネス製造</t>
    <rPh sb="0" eb="3">
      <t>ジドウシャ</t>
    </rPh>
    <rPh sb="11" eb="13">
      <t>セイゾウ</t>
    </rPh>
    <phoneticPr fontId="11"/>
  </si>
  <si>
    <t>ダイコー熱処理（株）</t>
    <phoneticPr fontId="11"/>
  </si>
  <si>
    <t>熱処理加工</t>
    <rPh sb="0" eb="3">
      <t>ネツショリ</t>
    </rPh>
    <rPh sb="3" eb="5">
      <t>カコウ</t>
    </rPh>
    <phoneticPr fontId="11"/>
  </si>
  <si>
    <t>サンライト化成（株）</t>
    <phoneticPr fontId="11"/>
  </si>
  <si>
    <t>姶良市</t>
    <rPh sb="0" eb="2">
      <t>アイラ</t>
    </rPh>
    <rPh sb="2" eb="3">
      <t>シ</t>
    </rPh>
    <phoneticPr fontId="11"/>
  </si>
  <si>
    <t>熱硬化性・熱可塑性 小型精密成形、量産・試作 金型製作</t>
    <rPh sb="0" eb="1">
      <t>ネツ</t>
    </rPh>
    <rPh sb="1" eb="4">
      <t>コウカセイ</t>
    </rPh>
    <rPh sb="5" eb="6">
      <t>ネツ</t>
    </rPh>
    <rPh sb="6" eb="9">
      <t>カソセイ</t>
    </rPh>
    <rPh sb="10" eb="12">
      <t>コガタ</t>
    </rPh>
    <rPh sb="12" eb="14">
      <t>セイミツ</t>
    </rPh>
    <rPh sb="14" eb="16">
      <t>セイケイ</t>
    </rPh>
    <rPh sb="17" eb="19">
      <t>リョウサン</t>
    </rPh>
    <rPh sb="20" eb="22">
      <t>シサク</t>
    </rPh>
    <rPh sb="23" eb="25">
      <t>カナガタ</t>
    </rPh>
    <rPh sb="25" eb="27">
      <t>セイサク</t>
    </rPh>
    <phoneticPr fontId="11"/>
  </si>
  <si>
    <t>㈱ホンダロック，オムロンリレーアンドデバイス㈱，　　　　　　　　　　　　　　　　　　　　　　　　　　　　　　　　　　　　　　　　　　　　　　　　　　　　　　　　　　　　　　　　　　　　　三菱電機㈱</t>
    <rPh sb="93" eb="95">
      <t>ミツビシ</t>
    </rPh>
    <rPh sb="95" eb="97">
      <t>デンキ</t>
    </rPh>
    <phoneticPr fontId="11"/>
  </si>
  <si>
    <t>サンライト化成㈱　　　　　　　　　　　　　　　　　　　　　　　　　　　　　　　　　　　　　　　　　　　　　　　　　　　　　　　　　　　　　　　　　　　　　　　　　　　　　　　　　　　㈲サンプラス</t>
    <rPh sb="5" eb="7">
      <t>カセイ</t>
    </rPh>
    <phoneticPr fontId="11"/>
  </si>
  <si>
    <t>曽於市</t>
    <rPh sb="0" eb="2">
      <t>ソオ</t>
    </rPh>
    <rPh sb="2" eb="3">
      <t>シ</t>
    </rPh>
    <phoneticPr fontId="11"/>
  </si>
  <si>
    <t>樹脂成形可塑性全般，インサート成形及び印刷～組立，フープ成形，樹脂精密金型設計～製作</t>
    <rPh sb="0" eb="2">
      <t>ジュシ</t>
    </rPh>
    <rPh sb="2" eb="4">
      <t>セイケイ</t>
    </rPh>
    <rPh sb="4" eb="7">
      <t>カソセイ</t>
    </rPh>
    <rPh sb="7" eb="9">
      <t>ゼンパン</t>
    </rPh>
    <rPh sb="15" eb="17">
      <t>セイケイ</t>
    </rPh>
    <rPh sb="17" eb="18">
      <t>オヨ</t>
    </rPh>
    <rPh sb="19" eb="21">
      <t>インサツ</t>
    </rPh>
    <rPh sb="22" eb="24">
      <t>クミタテ</t>
    </rPh>
    <rPh sb="28" eb="30">
      <t>セイケイ</t>
    </rPh>
    <rPh sb="31" eb="33">
      <t>ジュシ</t>
    </rPh>
    <rPh sb="33" eb="35">
      <t>セイミツ</t>
    </rPh>
    <rPh sb="35" eb="37">
      <t>カナガタ</t>
    </rPh>
    <rPh sb="37" eb="39">
      <t>セッケイ</t>
    </rPh>
    <rPh sb="40" eb="42">
      <t>セイサク</t>
    </rPh>
    <phoneticPr fontId="11"/>
  </si>
  <si>
    <t>（株）アイティー・コーポレーション</t>
    <phoneticPr fontId="11"/>
  </si>
  <si>
    <t>南九州市</t>
    <rPh sb="0" eb="1">
      <t>ミナミ</t>
    </rPh>
    <rPh sb="1" eb="3">
      <t>キュウシュウ</t>
    </rPh>
    <rPh sb="3" eb="4">
      <t>シ</t>
    </rPh>
    <phoneticPr fontId="11"/>
  </si>
  <si>
    <t>スクリーン製版の製造・販売</t>
    <rPh sb="5" eb="6">
      <t>セイ</t>
    </rPh>
    <rPh sb="6" eb="7">
      <t>バン</t>
    </rPh>
    <rPh sb="8" eb="10">
      <t>セイゾウ</t>
    </rPh>
    <rPh sb="11" eb="13">
      <t>ハンバイ</t>
    </rPh>
    <phoneticPr fontId="11"/>
  </si>
  <si>
    <t>大手電機メーカー数社</t>
    <rPh sb="0" eb="2">
      <t>オオテ</t>
    </rPh>
    <rPh sb="2" eb="4">
      <t>デンキ</t>
    </rPh>
    <rPh sb="8" eb="10">
      <t>スウシャ</t>
    </rPh>
    <phoneticPr fontId="11"/>
  </si>
  <si>
    <t>メテック（株）九州事業所</t>
    <phoneticPr fontId="11"/>
  </si>
  <si>
    <t>日置市</t>
    <rPh sb="0" eb="3">
      <t>ヒオキシ</t>
    </rPh>
    <phoneticPr fontId="11"/>
  </si>
  <si>
    <t>自動車部品，半導体部品，電子部品，家電部品</t>
    <rPh sb="6" eb="9">
      <t>ハンドウタイ</t>
    </rPh>
    <rPh sb="9" eb="11">
      <t>ブヒン</t>
    </rPh>
    <rPh sb="12" eb="14">
      <t>デンシ</t>
    </rPh>
    <rPh sb="14" eb="16">
      <t>ブヒン</t>
    </rPh>
    <rPh sb="17" eb="19">
      <t>カデン</t>
    </rPh>
    <rPh sb="19" eb="21">
      <t>ブヒン</t>
    </rPh>
    <phoneticPr fontId="11"/>
  </si>
  <si>
    <t>日本特殊陶業㈱，京セラ㈱，九州電子㈱，ソニーセミコンダクタマニュファクチャリング㈱</t>
    <rPh sb="13" eb="15">
      <t>キュウシュウ</t>
    </rPh>
    <rPh sb="15" eb="17">
      <t>デンシ</t>
    </rPh>
    <phoneticPr fontId="11"/>
  </si>
  <si>
    <t>メテック㈱</t>
    <phoneticPr fontId="11"/>
  </si>
  <si>
    <t>（株）クリエート技研</t>
    <phoneticPr fontId="11"/>
  </si>
  <si>
    <t>精密金属加工、3次元加工、４軸加工</t>
    <rPh sb="0" eb="2">
      <t>セイミツ</t>
    </rPh>
    <rPh sb="2" eb="4">
      <t>キンゾク</t>
    </rPh>
    <rPh sb="4" eb="6">
      <t>カコウ</t>
    </rPh>
    <rPh sb="8" eb="10">
      <t>ジゲン</t>
    </rPh>
    <rPh sb="10" eb="12">
      <t>カコウ</t>
    </rPh>
    <rPh sb="14" eb="15">
      <t>ジク</t>
    </rPh>
    <rPh sb="15" eb="17">
      <t>カコウ</t>
    </rPh>
    <phoneticPr fontId="11"/>
  </si>
  <si>
    <t>京セラ㈱、富士ダイス㈱</t>
    <rPh sb="0" eb="1">
      <t>キョウ</t>
    </rPh>
    <rPh sb="5" eb="7">
      <t>フジ</t>
    </rPh>
    <phoneticPr fontId="11"/>
  </si>
  <si>
    <t>キリシマ精工（株）</t>
    <phoneticPr fontId="11"/>
  </si>
  <si>
    <t>鹿児島県</t>
    <phoneticPr fontId="2"/>
  </si>
  <si>
    <t>霧島市</t>
    <phoneticPr fontId="11"/>
  </si>
  <si>
    <t>半導体金属部品，光通信金属部品，精密金属部品，電子部品，装置部品</t>
    <phoneticPr fontId="11"/>
  </si>
  <si>
    <t>半導体メーカー，通信機器メーカー</t>
    <phoneticPr fontId="11"/>
  </si>
  <si>
    <t>薩摩郡さつま町</t>
    <phoneticPr fontId="11"/>
  </si>
  <si>
    <t>各種表面処理（本社工場）・銅剥離・各種検査</t>
    <rPh sb="0" eb="2">
      <t>カクシュ</t>
    </rPh>
    <rPh sb="2" eb="4">
      <t>ヒョウメン</t>
    </rPh>
    <rPh sb="4" eb="6">
      <t>ショリ</t>
    </rPh>
    <rPh sb="7" eb="9">
      <t>ホンシャ</t>
    </rPh>
    <rPh sb="9" eb="11">
      <t>コウジョウ</t>
    </rPh>
    <rPh sb="13" eb="14">
      <t>ドウ</t>
    </rPh>
    <rPh sb="14" eb="16">
      <t>ハクリ</t>
    </rPh>
    <rPh sb="17" eb="19">
      <t>カクシュ</t>
    </rPh>
    <rPh sb="19" eb="21">
      <t>ケンサ</t>
    </rPh>
    <phoneticPr fontId="11"/>
  </si>
  <si>
    <t>吉玉精鍍㈱</t>
    <phoneticPr fontId="11"/>
  </si>
  <si>
    <t>窪田産業（株）　国分工場</t>
    <phoneticPr fontId="11"/>
  </si>
  <si>
    <t>民生家電用精密切削部品，医療設備用精密切削部品，自動車用切削部品，光通信機器用精密切削部品</t>
    <phoneticPr fontId="11"/>
  </si>
  <si>
    <t>今在家精工，ウシオ電機，安川コントロール，太陽精機</t>
    <phoneticPr fontId="11"/>
  </si>
  <si>
    <t>窪田産業㈱</t>
    <phoneticPr fontId="11"/>
  </si>
  <si>
    <t>（株）大迫精機</t>
    <phoneticPr fontId="11"/>
  </si>
  <si>
    <t>半導体金属部品，電子部品，光通信金属部品，精密機械部品，真空ポンプ部品</t>
    <rPh sb="0" eb="3">
      <t>ハンドウタイ</t>
    </rPh>
    <rPh sb="3" eb="5">
      <t>キンゾク</t>
    </rPh>
    <rPh sb="5" eb="7">
      <t>ブヒン</t>
    </rPh>
    <rPh sb="8" eb="10">
      <t>デンシ</t>
    </rPh>
    <rPh sb="10" eb="12">
      <t>ブヒン</t>
    </rPh>
    <rPh sb="13" eb="16">
      <t>ヒカリツウシン</t>
    </rPh>
    <rPh sb="16" eb="18">
      <t>キンゾク</t>
    </rPh>
    <rPh sb="18" eb="20">
      <t>ブヒン</t>
    </rPh>
    <rPh sb="21" eb="23">
      <t>セイミツ</t>
    </rPh>
    <rPh sb="23" eb="25">
      <t>キカイ</t>
    </rPh>
    <rPh sb="25" eb="27">
      <t>ブヒン</t>
    </rPh>
    <rPh sb="28" eb="30">
      <t>シンクウ</t>
    </rPh>
    <rPh sb="33" eb="35">
      <t>ブヒン</t>
    </rPh>
    <phoneticPr fontId="11"/>
  </si>
  <si>
    <t>工作機械メーカー，光通信部品メーカー，半導体部品メーカー他</t>
    <rPh sb="0" eb="2">
      <t>コウサク</t>
    </rPh>
    <rPh sb="2" eb="4">
      <t>キカイ</t>
    </rPh>
    <rPh sb="9" eb="12">
      <t>ヒカリツウシン</t>
    </rPh>
    <rPh sb="12" eb="14">
      <t>ブヒン</t>
    </rPh>
    <rPh sb="19" eb="22">
      <t>ハンドウタイ</t>
    </rPh>
    <rPh sb="22" eb="24">
      <t>ブヒン</t>
    </rPh>
    <rPh sb="28" eb="29">
      <t>ホカ</t>
    </rPh>
    <phoneticPr fontId="11"/>
  </si>
  <si>
    <t>鹿児島精機（株）</t>
    <phoneticPr fontId="11"/>
  </si>
  <si>
    <t>精密部品製造</t>
    <rPh sb="0" eb="2">
      <t>セイミツ</t>
    </rPh>
    <rPh sb="2" eb="4">
      <t>ブヒン</t>
    </rPh>
    <rPh sb="4" eb="6">
      <t>セイゾウ</t>
    </rPh>
    <phoneticPr fontId="11"/>
  </si>
  <si>
    <t>アルバック九州j㈱，アロン電機㈱，三光機械㈱</t>
    <rPh sb="5" eb="7">
      <t>キュウシュウ</t>
    </rPh>
    <rPh sb="13" eb="15">
      <t>デンキ</t>
    </rPh>
    <rPh sb="17" eb="18">
      <t>サン</t>
    </rPh>
    <rPh sb="18" eb="19">
      <t>ミツ</t>
    </rPh>
    <rPh sb="19" eb="21">
      <t>キカイ</t>
    </rPh>
    <phoneticPr fontId="11"/>
  </si>
  <si>
    <t>内外テック（株）</t>
    <phoneticPr fontId="11"/>
  </si>
  <si>
    <t>姶良市</t>
    <rPh sb="0" eb="3">
      <t>アイラシ</t>
    </rPh>
    <phoneticPr fontId="11"/>
  </si>
  <si>
    <t>リークテスタ</t>
    <phoneticPr fontId="11"/>
  </si>
  <si>
    <t>内外テック㈱(本社)</t>
    <rPh sb="7" eb="9">
      <t>ホンシャ</t>
    </rPh>
    <phoneticPr fontId="11"/>
  </si>
  <si>
    <t>（株）ジクヤ精工</t>
    <rPh sb="0" eb="3">
      <t>カブ</t>
    </rPh>
    <phoneticPr fontId="11"/>
  </si>
  <si>
    <t>櫻井精技株式会社</t>
    <phoneticPr fontId="11"/>
  </si>
  <si>
    <t>八幡金属（株）国分工場</t>
    <rPh sb="0" eb="2">
      <t>ヤワタ</t>
    </rPh>
    <rPh sb="2" eb="4">
      <t>キンゾク</t>
    </rPh>
    <rPh sb="4" eb="7">
      <t>カブ</t>
    </rPh>
    <rPh sb="7" eb="9">
      <t>コクブ</t>
    </rPh>
    <rPh sb="9" eb="11">
      <t>コウジョウ</t>
    </rPh>
    <phoneticPr fontId="11"/>
  </si>
  <si>
    <t>八幡金属（株）</t>
    <rPh sb="0" eb="2">
      <t>ヤワタ</t>
    </rPh>
    <rPh sb="2" eb="4">
      <t>キンゾク</t>
    </rPh>
    <rPh sb="4" eb="7">
      <t>カブ</t>
    </rPh>
    <phoneticPr fontId="11"/>
  </si>
  <si>
    <t>トヨタ自動車、自動車メーカー、半導体関連企業</t>
  </si>
  <si>
    <t>一般社団法人九州半導体・デジタルイノベーション協議会</t>
  </si>
  <si>
    <t>092-473-6649</t>
  </si>
  <si>
    <t>博多駅東2丁目15-19 KS・T駅東ビル302号</t>
  </si>
  <si>
    <t>https://www.siiq.jp</t>
  </si>
  <si>
    <t>半導体・デジタル分野における産学官連携組織</t>
  </si>
  <si>
    <t>福岡県</t>
  </si>
  <si>
    <t>福岡市博多区</t>
  </si>
  <si>
    <t>博多駅南1-10-4　第二博多偕成ビル5F</t>
  </si>
  <si>
    <t>（株）テクノプロ　テクノプロ・デザイン社／福岡支店</t>
  </si>
  <si>
    <t>092-418-7401</t>
  </si>
  <si>
    <t>https://www.technopro.com/design/</t>
  </si>
  <si>
    <t>テクノプロホールディングス</t>
  </si>
  <si>
    <t>なし</t>
  </si>
  <si>
    <t>ダイハツ工業、トヨタ自動車九州、日産車体</t>
    <phoneticPr fontId="11"/>
  </si>
  <si>
    <t>https://www.maultech.co.jp</t>
  </si>
  <si>
    <t>株式会社デンソー他</t>
  </si>
  <si>
    <t>（株）アイシン　博多ラボ</t>
    <rPh sb="8" eb="10">
      <t>ハカタ</t>
    </rPh>
    <phoneticPr fontId="11"/>
  </si>
  <si>
    <t>092-517-8991</t>
  </si>
  <si>
    <t>博多駅前1丁目13-1　九勧承天寺通りビル5F</t>
  </si>
  <si>
    <t>アイシン</t>
    <phoneticPr fontId="11"/>
  </si>
  <si>
    <t>人・夢・技術グループ株式会社</t>
    <phoneticPr fontId="11"/>
  </si>
  <si>
    <t>東京都</t>
    <rPh sb="0" eb="3">
      <t>トウキョウト</t>
    </rPh>
    <phoneticPr fontId="11"/>
  </si>
  <si>
    <t>組込みソフトウェア（車載関連、家電関連、ロボット関連）</t>
  </si>
  <si>
    <t>パナソニック株式会社</t>
  </si>
  <si>
    <t>https://effect-effect.com/</t>
  </si>
  <si>
    <t>的場2丁目25-5 中原ビル2階</t>
  </si>
  <si>
    <t>https://www.lp-d.co.jp/</t>
  </si>
  <si>
    <t>IoT無線センサー（ひずみゲージロガー／熱電対ロガー／加速度ロガー）</t>
    <rPh sb="3" eb="5">
      <t>ムセン</t>
    </rPh>
    <rPh sb="20" eb="23">
      <t>ネツデンツイ</t>
    </rPh>
    <rPh sb="27" eb="30">
      <t>カソクド</t>
    </rPh>
    <phoneticPr fontId="2"/>
  </si>
  <si>
    <t>マツダ、デンソー、三菱重工</t>
    <rPh sb="9" eb="13">
      <t>ミツビシジュウコウ</t>
    </rPh>
    <phoneticPr fontId="2"/>
  </si>
  <si>
    <t>（株）リョーワ　開発センター</t>
    <rPh sb="0" eb="3">
      <t>カブ</t>
    </rPh>
    <rPh sb="8" eb="10">
      <t>カイハツ</t>
    </rPh>
    <phoneticPr fontId="11"/>
  </si>
  <si>
    <t>（株）リョーワ</t>
    <rPh sb="0" eb="3">
      <t>カブ</t>
    </rPh>
    <phoneticPr fontId="11"/>
  </si>
  <si>
    <t>浅野3丁目8番1号 AIMビル7階</t>
  </si>
  <si>
    <t>AI外観検査システムの開発</t>
  </si>
  <si>
    <t>トヨタ自動車九州、デンソー九州、各種部品メーカー</t>
  </si>
  <si>
    <t>（株）リョーワ　苅田事業所</t>
    <rPh sb="0" eb="3">
      <t>カブ</t>
    </rPh>
    <rPh sb="8" eb="13">
      <t>カンダジギョウショ</t>
    </rPh>
    <phoneticPr fontId="11"/>
  </si>
  <si>
    <t>800-0304</t>
  </si>
  <si>
    <t>京都郡苅田町</t>
  </si>
  <si>
    <t>鳥越町10-5</t>
  </si>
  <si>
    <t>833-0002</t>
  </si>
  <si>
    <t>筑後市</t>
  </si>
  <si>
    <t>前津1566-2</t>
  </si>
  <si>
    <t>（株）石井熱錬様</t>
    <rPh sb="1" eb="2">
      <t>カブ</t>
    </rPh>
    <rPh sb="3" eb="5">
      <t>イシイ</t>
    </rPh>
    <rPh sb="5" eb="7">
      <t>ネツレン</t>
    </rPh>
    <rPh sb="7" eb="8">
      <t>サマ</t>
    </rPh>
    <phoneticPr fontId="11"/>
  </si>
  <si>
    <t>0942-51-1371</t>
  </si>
  <si>
    <t>http://www.ishi-netsu.co.jp/</t>
  </si>
  <si>
    <t>真空浸炭、浸炭焼入、浸硫窒化、ガス窒化</t>
  </si>
  <si>
    <t>三菱重工業長崎製作所、三菱電機福岡製作所、三井三池製作所、西部電機</t>
  </si>
  <si>
    <t>811-4213</t>
  </si>
  <si>
    <t>遠賀郡岡垣町</t>
  </si>
  <si>
    <t>糠塚707-1</t>
  </si>
  <si>
    <t>093-282-7500</t>
  </si>
  <si>
    <t>https://www.flint-sk.jp/</t>
  </si>
  <si>
    <t>(株)フリント</t>
    <rPh sb="0" eb="3">
      <t>カブ</t>
    </rPh>
    <phoneticPr fontId="11"/>
  </si>
  <si>
    <t>BEV、HEV用モーターコア金型の設計製作及び試作品製作</t>
  </si>
  <si>
    <t>（株）エフ・シー・シー</t>
    <rPh sb="0" eb="3">
      <t>カブ</t>
    </rPh>
    <phoneticPr fontId="2"/>
  </si>
  <si>
    <t>博多駅前3丁目28-6　YS博多ビル8F</t>
  </si>
  <si>
    <t>（株）日本画像配信</t>
    <phoneticPr fontId="11"/>
  </si>
  <si>
    <t>092-409-3327</t>
  </si>
  <si>
    <t>https://j-id.co.jp/</t>
  </si>
  <si>
    <t>0943-72-8220</t>
  </si>
  <si>
    <t>（株）アッセン</t>
    <rPh sb="0" eb="3">
      <t>カブ</t>
    </rPh>
    <phoneticPr fontId="11"/>
  </si>
  <si>
    <t>久留米市</t>
  </si>
  <si>
    <t>東プレ九州株式会社、株式会社サンコー、株式会社クマダ</t>
    <rPh sb="0" eb="1">
      <t>トウ</t>
    </rPh>
    <rPh sb="3" eb="9">
      <t>キュウシュウカブシキガイシャ</t>
    </rPh>
    <rPh sb="10" eb="14">
      <t>カブシキガイシャ</t>
    </rPh>
    <rPh sb="19" eb="23">
      <t>カブシキガイシャ</t>
    </rPh>
    <phoneticPr fontId="2"/>
  </si>
  <si>
    <t>（有）よし電機計装</t>
    <phoneticPr fontId="11"/>
  </si>
  <si>
    <t>（株）オジックテクノロジーズ</t>
    <phoneticPr fontId="11"/>
  </si>
  <si>
    <t>熊本酸素（株）</t>
    <phoneticPr fontId="11"/>
  </si>
  <si>
    <t>熊本市北区</t>
    <phoneticPr fontId="11"/>
  </si>
  <si>
    <t>フロント・リアスポイラーイルミネーション、ディスプレイ、基板実装</t>
    <phoneticPr fontId="11"/>
  </si>
  <si>
    <t>ファルテック㈱、パナソニック㈱、京セラ㈱、ソフテック㈱</t>
    <rPh sb="16" eb="17">
      <t>キョウ</t>
    </rPh>
    <phoneticPr fontId="11"/>
  </si>
  <si>
    <t>●</t>
    <phoneticPr fontId="11"/>
  </si>
  <si>
    <t>（株）サンテック八代工場</t>
    <phoneticPr fontId="11"/>
  </si>
  <si>
    <t>●</t>
    <phoneticPr fontId="2"/>
  </si>
  <si>
    <t>（株）Ring熊本工場</t>
    <rPh sb="7" eb="9">
      <t>クマモト</t>
    </rPh>
    <rPh sb="9" eb="11">
      <t>コウジョウ</t>
    </rPh>
    <phoneticPr fontId="11"/>
  </si>
  <si>
    <t>861-0924</t>
    <phoneticPr fontId="11"/>
  </si>
  <si>
    <t>玉名郡和水町</t>
    <rPh sb="3" eb="6">
      <t>ナゴミマチ</t>
    </rPh>
    <phoneticPr fontId="11"/>
  </si>
  <si>
    <t>大田黒577番地</t>
    <rPh sb="0" eb="3">
      <t>オオタグロ</t>
    </rPh>
    <rPh sb="6" eb="8">
      <t>バンチ</t>
    </rPh>
    <phoneticPr fontId="2"/>
  </si>
  <si>
    <t>0968-34-2222</t>
    <phoneticPr fontId="11"/>
  </si>
  <si>
    <t>https://ring-gr.jp</t>
    <phoneticPr fontId="11"/>
  </si>
  <si>
    <t>電池用温度センサー</t>
    <rPh sb="0" eb="3">
      <t>デンチヨウ</t>
    </rPh>
    <rPh sb="3" eb="5">
      <t>オンド</t>
    </rPh>
    <phoneticPr fontId="11"/>
  </si>
  <si>
    <t>オムロンリレーアンドデバイス㈱、SEMITEC㈱</t>
    <phoneticPr fontId="11"/>
  </si>
  <si>
    <t>磁気焼鈍、真空焼鈍、真空焼入れ、真空浸炭焼入れ、真空ロウ付け、析出硬化処理</t>
    <phoneticPr fontId="11"/>
  </si>
  <si>
    <t>オムロンリレーアンドデバイス(株)　旭鍍金(株)　(株)ナジコ製作所　九州三和鉄軌(株) タカハ機工(株)</t>
    <rPh sb="14" eb="17">
      <t>カブ</t>
    </rPh>
    <rPh sb="18" eb="19">
      <t>アサヒ</t>
    </rPh>
    <rPh sb="19" eb="21">
      <t>メッキ</t>
    </rPh>
    <rPh sb="21" eb="24">
      <t>カブ</t>
    </rPh>
    <rPh sb="25" eb="28">
      <t>カブ</t>
    </rPh>
    <rPh sb="31" eb="34">
      <t>セイサクショ</t>
    </rPh>
    <rPh sb="35" eb="37">
      <t>キュウシュウ</t>
    </rPh>
    <rPh sb="37" eb="39">
      <t>サンワ</t>
    </rPh>
    <rPh sb="39" eb="41">
      <t>テッキ</t>
    </rPh>
    <rPh sb="41" eb="44">
      <t>カブ</t>
    </rPh>
    <rPh sb="48" eb="50">
      <t>キコウ</t>
    </rPh>
    <rPh sb="50" eb="53">
      <t>カブ</t>
    </rPh>
    <phoneticPr fontId="11"/>
  </si>
  <si>
    <t>菊池市</t>
    <phoneticPr fontId="11"/>
  </si>
  <si>
    <t>玉名郡南関町</t>
    <phoneticPr fontId="11"/>
  </si>
  <si>
    <t>（株）九州トリックス</t>
    <rPh sb="0" eb="3">
      <t>カブ</t>
    </rPh>
    <phoneticPr fontId="16"/>
  </si>
  <si>
    <t>864-0023</t>
  </si>
  <si>
    <t>熊本県</t>
    <rPh sb="0" eb="3">
      <t>クマモトケン</t>
    </rPh>
    <phoneticPr fontId="16"/>
  </si>
  <si>
    <t>荒尾市</t>
  </si>
  <si>
    <t>水野1092-9</t>
  </si>
  <si>
    <t>0968-68-8110</t>
  </si>
  <si>
    <t>http://www.trix-kyushu.co.jp/</t>
  </si>
  <si>
    <t>金属プレス、亜鉛メッキ、カチオン</t>
    <rPh sb="0" eb="2">
      <t>キンゾク</t>
    </rPh>
    <rPh sb="6" eb="8">
      <t>アエン</t>
    </rPh>
    <phoneticPr fontId="11"/>
  </si>
  <si>
    <t>アイシン九州、三井金属</t>
    <rPh sb="7" eb="9">
      <t>ミツイ</t>
    </rPh>
    <rPh sb="9" eb="11">
      <t>キンゾク</t>
    </rPh>
    <phoneticPr fontId="11"/>
  </si>
  <si>
    <t>●</t>
    <phoneticPr fontId="11"/>
  </si>
  <si>
    <t>三重県</t>
    <rPh sb="0" eb="3">
      <t>ミエケン</t>
    </rPh>
    <phoneticPr fontId="11"/>
  </si>
  <si>
    <t>トリックス㈱</t>
    <phoneticPr fontId="11"/>
  </si>
  <si>
    <t>ワイヤーハーネス加工・組立て</t>
    <phoneticPr fontId="11"/>
  </si>
  <si>
    <t>●</t>
    <phoneticPr fontId="2"/>
  </si>
  <si>
    <t>宮崎県</t>
    <phoneticPr fontId="2"/>
  </si>
  <si>
    <t>㈱川﨑電子</t>
    <rPh sb="1" eb="3">
      <t>カワサキ</t>
    </rPh>
    <phoneticPr fontId="11"/>
  </si>
  <si>
    <t>宮崎FCLコンポーネント㈱</t>
    <phoneticPr fontId="11"/>
  </si>
  <si>
    <t>889-2521</t>
    <phoneticPr fontId="11"/>
  </si>
  <si>
    <t>日南市</t>
    <rPh sb="0" eb="3">
      <t>ニチナンシ</t>
    </rPh>
    <phoneticPr fontId="11"/>
  </si>
  <si>
    <t>大字東弁分乙1011番地</t>
    <rPh sb="0" eb="2">
      <t>オオアザ</t>
    </rPh>
    <rPh sb="2" eb="3">
      <t>ヒガシ</t>
    </rPh>
    <rPh sb="3" eb="4">
      <t>ベン</t>
    </rPh>
    <rPh sb="4" eb="5">
      <t>フン</t>
    </rPh>
    <rPh sb="5" eb="6">
      <t>オツ</t>
    </rPh>
    <rPh sb="10" eb="12">
      <t>バンチ</t>
    </rPh>
    <phoneticPr fontId="11"/>
  </si>
  <si>
    <t>0987-22-5211</t>
    <phoneticPr fontId="11"/>
  </si>
  <si>
    <t>https://www.fcl-components.com/about/facilities/subsidiaries/mfcl.html</t>
    <phoneticPr fontId="11"/>
  </si>
  <si>
    <t>各種制御用および充電用リレー</t>
    <rPh sb="0" eb="2">
      <t>カクシュ</t>
    </rPh>
    <rPh sb="2" eb="4">
      <t>セイギョ</t>
    </rPh>
    <rPh sb="4" eb="5">
      <t>ヨウ</t>
    </rPh>
    <rPh sb="8" eb="10">
      <t>ジュウデン</t>
    </rPh>
    <rPh sb="10" eb="11">
      <t>ヨウ</t>
    </rPh>
    <phoneticPr fontId="11"/>
  </si>
  <si>
    <t>FCLコンポーネント㈱</t>
    <phoneticPr fontId="11"/>
  </si>
  <si>
    <t>関連部品：リレー</t>
    <rPh sb="0" eb="4">
      <t>カンレンブヒン</t>
    </rPh>
    <phoneticPr fontId="11"/>
  </si>
  <si>
    <t>吉川アールエフセミコン㈱</t>
    <phoneticPr fontId="11"/>
  </si>
  <si>
    <t>（株）エムアイティ</t>
    <phoneticPr fontId="11"/>
  </si>
  <si>
    <t>（株）トヨタ車体研究所</t>
    <phoneticPr fontId="11"/>
  </si>
  <si>
    <t>（株）スライブ精工</t>
    <phoneticPr fontId="11"/>
  </si>
  <si>
    <t>鹿児島市</t>
    <phoneticPr fontId="11"/>
  </si>
  <si>
    <t>射出成形品</t>
    <phoneticPr fontId="11"/>
  </si>
  <si>
    <t>パナソニックインダストリー(株)</t>
    <phoneticPr fontId="11"/>
  </si>
  <si>
    <t>（株）北斗製作所</t>
    <rPh sb="0" eb="3">
      <t>カブ</t>
    </rPh>
    <rPh sb="3" eb="5">
      <t>ホクト</t>
    </rPh>
    <rPh sb="5" eb="8">
      <t>セイサクジョ</t>
    </rPh>
    <phoneticPr fontId="11"/>
  </si>
  <si>
    <t>ラス・エキスパンドメタル</t>
    <phoneticPr fontId="11"/>
  </si>
  <si>
    <t>日建ラス工業㈱</t>
    <phoneticPr fontId="11"/>
  </si>
  <si>
    <t>（株）秦野精密</t>
    <phoneticPr fontId="11"/>
  </si>
  <si>
    <t>姶良市</t>
    <phoneticPr fontId="11"/>
  </si>
  <si>
    <t>ジャスティモールド（株）</t>
    <rPh sb="9" eb="12">
      <t>カブ</t>
    </rPh>
    <phoneticPr fontId="11"/>
  </si>
  <si>
    <t>https://www.justymold-web.com/</t>
    <phoneticPr fontId="11"/>
  </si>
  <si>
    <t>日本モレックス（同），ミネベアアクセスソリューションズ㈱，㈱村上開明堂九州，マクセルイズミ㈱</t>
    <rPh sb="0" eb="2">
      <t>ニホン</t>
    </rPh>
    <rPh sb="8" eb="9">
      <t>ドウ</t>
    </rPh>
    <rPh sb="30" eb="32">
      <t>ムラカミ</t>
    </rPh>
    <rPh sb="32" eb="35">
      <t>カイメイドウ</t>
    </rPh>
    <rPh sb="35" eb="37">
      <t>キュウシュウ</t>
    </rPh>
    <phoneticPr fontId="11"/>
  </si>
  <si>
    <t>●</t>
    <phoneticPr fontId="2"/>
  </si>
  <si>
    <t>吉玉精鍍（株）　宮之城事業所</t>
    <phoneticPr fontId="11"/>
  </si>
  <si>
    <t>鹿児島県</t>
    <phoneticPr fontId="2"/>
  </si>
  <si>
    <t>●</t>
    <phoneticPr fontId="2"/>
  </si>
  <si>
    <t>ギヤ、シャフト、カム、各種フライス加工・３Ｄ加工</t>
    <phoneticPr fontId="11"/>
  </si>
  <si>
    <t>半導体部品・自動車ｼｰﾄ・ﾄﾞｱ周り部品の金型製作及びﾌﾟﾚｽ加工、難削材精密切削加工等</t>
    <phoneticPr fontId="11"/>
  </si>
  <si>
    <t>ｼﾞｮｲｿﾝｾｲﾌﾃｨｼｽﾃﾑｽﾞｼﾞｬﾊﾟﾝ合同会社、ｱｲｼﾝｼﾛｷ㈱、ｱﾃﾞｨｴﾝﾄ合同会社、富士ｼｰﾄ㈱、京ｾﾗ㈱</t>
    <phoneticPr fontId="11"/>
  </si>
  <si>
    <t>㈱ビックス</t>
  </si>
  <si>
    <t>899-0217</t>
  </si>
  <si>
    <t>鹿児島県</t>
  </si>
  <si>
    <t>出水市</t>
  </si>
  <si>
    <t>平和町1040</t>
  </si>
  <si>
    <t>0996-63-0067</t>
  </si>
  <si>
    <t>https://www.bix-co.jp</t>
    <phoneticPr fontId="11"/>
  </si>
  <si>
    <t>ドライバービット、インパクトソケットの特注品の製造</t>
    <phoneticPr fontId="11"/>
  </si>
  <si>
    <t>自動車組立メーカー，部品メーカー</t>
    <phoneticPr fontId="11"/>
  </si>
  <si>
    <t>田主丸町秋成257</t>
    <phoneticPr fontId="11"/>
  </si>
  <si>
    <t>839-1203</t>
    <phoneticPr fontId="11"/>
  </si>
  <si>
    <t>＜開発支援事業＞
株式会社アイシン、株式会社アドヴィックス、ダイハツ九州株式会社
トヨタ自動車株式会社、トヨタ自動車九州株式会社、株式会社豊田自動織機、矢崎部品株式会社</t>
    <phoneticPr fontId="11"/>
  </si>
  <si>
    <t>3Dデジタル事業
【設計プロセス改善】
　・CAD/PDM販売、サポート
　・PDM仕様決定・導入サービス
　・業務課題提起、解決サポート
【プロセス自動化】
　・モデリング自動化
　・チェック自動化
　・便利ツール開発
【人材強化】
　・製図教育、CAD教育
　・教育内容カスタマイズ
　・3D人材定着サービス
【3D測定】
　・3Dスキャナ販売、導入サポート
　・3Dスキャン受託測定
　・リバースエンジニアリング</t>
    <phoneticPr fontId="11"/>
  </si>
  <si>
    <t xml:space="preserve">814-0002 </t>
    <phoneticPr fontId="2"/>
  </si>
  <si>
    <t>西新5-1-30アール西新4F</t>
    <rPh sb="0" eb="2">
      <t>ニシジン</t>
    </rPh>
    <rPh sb="11" eb="13">
      <t>ニシジン</t>
    </rPh>
    <phoneticPr fontId="2"/>
  </si>
  <si>
    <t>モバイルテクノ、ルネサスエレクトロニクス、NSW</t>
    <phoneticPr fontId="11"/>
  </si>
  <si>
    <t>ASIC/FPGAの論理開発、画像処理システム</t>
    <phoneticPr fontId="11"/>
  </si>
  <si>
    <t>トヨタ自動車、ホンダ、NEC</t>
    <rPh sb="3" eb="6">
      <t>ジドウシャ</t>
    </rPh>
    <phoneticPr fontId="11"/>
  </si>
  <si>
    <t>0949-26-0006</t>
    <phoneticPr fontId="2"/>
  </si>
  <si>
    <t>半導体封止金型、精密プレス金型、プラスチック射出成形金型、プラスチック樹脂成形品、超小型射出成形機</t>
    <rPh sb="0" eb="3">
      <t>ハンドウタイ</t>
    </rPh>
    <rPh sb="3" eb="5">
      <t>フウシ</t>
    </rPh>
    <rPh sb="5" eb="7">
      <t>カナガタ</t>
    </rPh>
    <rPh sb="8" eb="10">
      <t>セイミツ</t>
    </rPh>
    <rPh sb="13" eb="15">
      <t>カナガタ</t>
    </rPh>
    <rPh sb="22" eb="24">
      <t>シャシュツ</t>
    </rPh>
    <rPh sb="24" eb="26">
      <t>セイケイ</t>
    </rPh>
    <rPh sb="26" eb="28">
      <t>カナガタ</t>
    </rPh>
    <rPh sb="35" eb="37">
      <t>ジュシ</t>
    </rPh>
    <rPh sb="37" eb="39">
      <t>セイケイ</t>
    </rPh>
    <rPh sb="39" eb="40">
      <t>ヒン</t>
    </rPh>
    <rPh sb="41" eb="44">
      <t>チョウコガタ</t>
    </rPh>
    <rPh sb="44" eb="46">
      <t>シャシュツ</t>
    </rPh>
    <rPh sb="46" eb="48">
      <t>セイケイ</t>
    </rPh>
    <rPh sb="48" eb="49">
      <t>キ</t>
    </rPh>
    <phoneticPr fontId="11"/>
  </si>
  <si>
    <t>アイシン精機、オタライト、ダイハツ、デンソー、東芝グループ、豊田合成九州、豊田自動織機、マツダ</t>
    <rPh sb="4" eb="6">
      <t>セイキ</t>
    </rPh>
    <rPh sb="23" eb="25">
      <t>トウシバ</t>
    </rPh>
    <rPh sb="30" eb="32">
      <t>トヨダ</t>
    </rPh>
    <rPh sb="32" eb="34">
      <t>ゴウセイ</t>
    </rPh>
    <rPh sb="34" eb="36">
      <t>キュウシュウ</t>
    </rPh>
    <rPh sb="37" eb="39">
      <t>トヨタ</t>
    </rPh>
    <rPh sb="39" eb="41">
      <t>ジドウ</t>
    </rPh>
    <rPh sb="41" eb="43">
      <t>ショッキ</t>
    </rPh>
    <phoneticPr fontId="11"/>
  </si>
  <si>
    <t>093-436-0113</t>
    <phoneticPr fontId="11"/>
  </si>
  <si>
    <t>油圧装置のメンテナンス</t>
    <phoneticPr fontId="11"/>
  </si>
  <si>
    <t>トヨタ自動車九州
ダイハツ九州
日産自動車九州</t>
    <phoneticPr fontId="11"/>
  </si>
  <si>
    <t>エスペックアシスト（株）</t>
    <phoneticPr fontId="11"/>
  </si>
  <si>
    <t>親会社が製造する二次電池生産設備、信頼性評価設備の販売メンテナンス</t>
    <rPh sb="0" eb="3">
      <t>オヤガイシャ</t>
    </rPh>
    <rPh sb="4" eb="6">
      <t>セイゾウ</t>
    </rPh>
    <rPh sb="8" eb="10">
      <t>ニジ</t>
    </rPh>
    <rPh sb="10" eb="12">
      <t>デンチ</t>
    </rPh>
    <rPh sb="12" eb="14">
      <t>セイサン</t>
    </rPh>
    <rPh sb="14" eb="16">
      <t>セツビ</t>
    </rPh>
    <rPh sb="17" eb="19">
      <t>シンライ</t>
    </rPh>
    <rPh sb="19" eb="20">
      <t>セイ</t>
    </rPh>
    <rPh sb="20" eb="22">
      <t>ヒョウカ</t>
    </rPh>
    <rPh sb="22" eb="24">
      <t>セツビ</t>
    </rPh>
    <rPh sb="25" eb="27">
      <t>ハンバイ</t>
    </rPh>
    <phoneticPr fontId="2"/>
  </si>
  <si>
    <t>トヨタ自動車九州（株）
ダイハツ九州（株）
日産自動車九州（株）
三菱電機（株）パワーデバイス製作所
（株）レゾナック・オートモーティブプロダクツ
トヨタ紡織九州（株）
（株）安川電機</t>
    <rPh sb="3" eb="6">
      <t>ジドウシャ</t>
    </rPh>
    <rPh sb="6" eb="8">
      <t>キュウシュウ</t>
    </rPh>
    <rPh sb="8" eb="11">
      <t>カブ</t>
    </rPh>
    <rPh sb="16" eb="18">
      <t>キュウシュウ</t>
    </rPh>
    <rPh sb="18" eb="21">
      <t>カブ</t>
    </rPh>
    <rPh sb="22" eb="24">
      <t>ニッサン</t>
    </rPh>
    <rPh sb="24" eb="27">
      <t>ジドウシャ</t>
    </rPh>
    <rPh sb="27" eb="29">
      <t>キュウシュウ</t>
    </rPh>
    <rPh sb="29" eb="32">
      <t>カブ</t>
    </rPh>
    <rPh sb="33" eb="35">
      <t>ミツビシ</t>
    </rPh>
    <rPh sb="35" eb="37">
      <t>デンキ</t>
    </rPh>
    <rPh sb="37" eb="40">
      <t>カブ</t>
    </rPh>
    <rPh sb="47" eb="50">
      <t>セイサクショ</t>
    </rPh>
    <rPh sb="51" eb="54">
      <t>カブ</t>
    </rPh>
    <rPh sb="77" eb="79">
      <t>ボウショク</t>
    </rPh>
    <rPh sb="79" eb="81">
      <t>キュウシュウ</t>
    </rPh>
    <rPh sb="81" eb="84">
      <t>カブ</t>
    </rPh>
    <rPh sb="85" eb="88">
      <t>カブ</t>
    </rPh>
    <rPh sb="88" eb="90">
      <t>ヤスカワ</t>
    </rPh>
    <rPh sb="90" eb="92">
      <t>デンキ</t>
    </rPh>
    <phoneticPr fontId="2"/>
  </si>
  <si>
    <t>（株）ウエキコーポレーション九州支店</t>
    <rPh sb="14" eb="16">
      <t>キュウシュウ</t>
    </rPh>
    <rPh sb="16" eb="18">
      <t>シテン</t>
    </rPh>
    <phoneticPr fontId="11"/>
  </si>
  <si>
    <r>
      <t>大字日野</t>
    </r>
    <r>
      <rPr>
        <sz val="10"/>
        <rFont val="ＭＳ Ｐゴシック"/>
        <family val="3"/>
      </rPr>
      <t>字境ノ坪1680</t>
    </r>
    <rPh sb="4" eb="5">
      <t>アザ</t>
    </rPh>
    <phoneticPr fontId="4"/>
  </si>
  <si>
    <r>
      <t>半導体の検査、テーピング、出荷</t>
    </r>
    <r>
      <rPr>
        <sz val="9"/>
        <rFont val="ＭＳ Ｐゴシック"/>
        <family val="3"/>
      </rPr>
      <t>、機械組立</t>
    </r>
    <rPh sb="0" eb="3">
      <t>ハンドウタイ</t>
    </rPh>
    <rPh sb="4" eb="6">
      <t>ケンサ</t>
    </rPh>
    <rPh sb="13" eb="15">
      <t>シュッカ</t>
    </rPh>
    <rPh sb="16" eb="18">
      <t>キカイ</t>
    </rPh>
    <rPh sb="18" eb="20">
      <t>クミタ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</si>
</sst>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>
    <font>
      <sz val="11"/>
      <name val="ＭＳ Ｐゴシック"/>
      <family val="3"/>
    </font>
    <font>
      <sz val="11"/>
      <name val="ＭＳ Ｐゴシック"/>
      <family val="3"/>
    </font>
    <font>
      <sz val="6"/>
      <name val="ＭＳ Ｐゴシック"/>
      <family val="3"/>
    </font>
    <font>
      <sz val="10"/>
      <name val="ＭＳ Ｐゴシック"/>
      <family val="3"/>
    </font>
    <font>
      <sz val="11"/>
      <color indexed="8"/>
      <name val="ＭＳ Ｐゴシック"/>
      <family val="3"/>
    </font>
    <font>
      <sz val="6"/>
      <name val="ＭＳ ゴシック"/>
      <family val="3"/>
    </font>
    <font>
      <b/>
      <sz val="9"/>
      <name val="ＭＳ Ｐゴシック"/>
      <family val="3"/>
    </font>
    <font>
      <sz val="9"/>
      <name val="ＭＳ Ｐゴシック"/>
      <family val="3"/>
    </font>
    <font>
      <b/>
      <sz val="9"/>
      <name val="MS P ゴシック"/>
      <family val="3"/>
    </font>
    <font>
      <u/>
      <sz val="11"/>
      <color indexed="12"/>
      <name val="ＭＳ Ｐゴシック"/>
      <family val="3"/>
    </font>
    <font>
      <strike/>
      <sz val="10"/>
      <color indexed="8"/>
      <name val="ＭＳ Ｐゴシック"/>
      <family val="3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0"/>
      <color theme="1"/>
      <name val="メイリオ"/>
      <family val="3"/>
    </font>
    <font>
      <sz val="10"/>
      <color rgb="FFFF0000"/>
      <name val="メイリオ"/>
      <family val="3"/>
    </font>
    <font>
      <sz val="11"/>
      <color indexed="20"/>
      <name val="ＭＳ Ｐゴシック"/>
      <family val="3"/>
      <charset val="128"/>
    </font>
    <font>
      <sz val="10"/>
      <name val="メイリオ"/>
      <family val="3"/>
      <charset val="128"/>
    </font>
    <font>
      <b/>
      <sz val="9"/>
      <color indexed="81"/>
      <name val="MS P ゴシック"/>
      <family val="3"/>
    </font>
    <font>
      <b/>
      <sz val="9"/>
      <color indexed="81"/>
      <name val="ＭＳ Ｐゴシック"/>
      <family val="3"/>
      <charset val="128"/>
    </font>
    <font>
      <sz val="10"/>
      <name val="メイリオ"/>
      <family val="3"/>
    </font>
    <font>
      <sz val="9"/>
      <name val="メイリオ"/>
      <family val="3"/>
    </font>
    <font>
      <u/>
      <sz val="11"/>
      <name val="ＭＳ Ｐゴシック"/>
      <family val="3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  <xf numFmtId="0" fontId="12" fillId="0" borderId="0">
      <alignment vertical="center"/>
    </xf>
  </cellStyleXfs>
  <cellXfs count="46">
    <xf numFmtId="0" fontId="0" fillId="0" borderId="0" xfId="0" applyAlignment="1">
      <alignment vertical="center"/>
    </xf>
    <xf numFmtId="0" fontId="14" fillId="0" borderId="0" xfId="0" applyFont="1" applyFill="1" applyAlignment="1">
      <alignment vertical="center" wrapText="1" shrinkToFit="1"/>
    </xf>
    <xf numFmtId="0" fontId="14" fillId="0" borderId="0" xfId="0" applyFont="1" applyFill="1" applyAlignment="1">
      <alignment horizontal="center" vertical="center" wrapText="1" shrinkToFit="1"/>
    </xf>
    <xf numFmtId="0" fontId="14" fillId="0" borderId="0" xfId="0" applyFont="1" applyFill="1" applyAlignment="1">
      <alignment horizontal="left" vertical="center" wrapText="1" shrinkToFit="1"/>
    </xf>
    <xf numFmtId="0" fontId="15" fillId="0" borderId="0" xfId="0" applyFont="1" applyFill="1" applyAlignment="1">
      <alignment vertical="center" wrapText="1" shrinkToFit="1"/>
    </xf>
    <xf numFmtId="0" fontId="17" fillId="0" borderId="1" xfId="0" applyFont="1" applyFill="1" applyBorder="1" applyAlignment="1">
      <alignment horizontal="left" vertical="center" wrapText="1" shrinkToFit="1"/>
    </xf>
    <xf numFmtId="0" fontId="20" fillId="0" borderId="1" xfId="0" applyFont="1" applyFill="1" applyBorder="1" applyAlignment="1">
      <alignment horizontal="center" vertical="center" wrapText="1" shrinkToFit="1"/>
    </xf>
    <xf numFmtId="0" fontId="20" fillId="0" borderId="14" xfId="0" applyFont="1" applyFill="1" applyBorder="1" applyAlignment="1">
      <alignment horizontal="center" vertical="center" wrapText="1" shrinkToFit="1"/>
    </xf>
    <xf numFmtId="0" fontId="20" fillId="0" borderId="19" xfId="0" applyFont="1" applyFill="1" applyBorder="1" applyAlignment="1">
      <alignment horizontal="center" vertical="center" wrapText="1" shrinkToFit="1"/>
    </xf>
    <xf numFmtId="0" fontId="20" fillId="0" borderId="17" xfId="0" applyFont="1" applyFill="1" applyBorder="1" applyAlignment="1">
      <alignment horizontal="center" vertical="center" wrapText="1" shrinkToFit="1"/>
    </xf>
    <xf numFmtId="0" fontId="20" fillId="0" borderId="6" xfId="0" applyFont="1" applyFill="1" applyBorder="1" applyAlignment="1">
      <alignment horizontal="center" vertical="center" wrapText="1" shrinkToFit="1"/>
    </xf>
    <xf numFmtId="0" fontId="20" fillId="0" borderId="9" xfId="0" applyFont="1" applyFill="1" applyBorder="1" applyAlignment="1">
      <alignment horizontal="center" vertical="center" wrapText="1" shrinkToFit="1"/>
    </xf>
    <xf numFmtId="0" fontId="20" fillId="0" borderId="7" xfId="0" applyFont="1" applyFill="1" applyBorder="1" applyAlignment="1">
      <alignment horizontal="center" vertical="center" wrapText="1" shrinkToFit="1"/>
    </xf>
    <xf numFmtId="0" fontId="20" fillId="0" borderId="18" xfId="0" applyFont="1" applyFill="1" applyBorder="1" applyAlignment="1">
      <alignment horizontal="center" vertical="center" wrapText="1" shrinkToFit="1"/>
    </xf>
    <xf numFmtId="0" fontId="20" fillId="0" borderId="0" xfId="0" applyFont="1" applyFill="1" applyAlignment="1">
      <alignment vertical="center" wrapText="1" shrinkToFit="1"/>
    </xf>
    <xf numFmtId="0" fontId="20" fillId="0" borderId="8" xfId="0" applyFont="1" applyFill="1" applyBorder="1" applyAlignment="1">
      <alignment horizontal="center" vertical="center" wrapText="1" shrinkToFit="1"/>
    </xf>
    <xf numFmtId="0" fontId="20" fillId="0" borderId="23" xfId="0" applyFont="1" applyFill="1" applyBorder="1" applyAlignment="1">
      <alignment horizontal="center" vertical="center" wrapText="1" shrinkToFit="1"/>
    </xf>
    <xf numFmtId="0" fontId="20" fillId="0" borderId="20" xfId="0" applyFont="1" applyFill="1" applyBorder="1" applyAlignment="1">
      <alignment horizontal="center" vertical="center" wrapText="1" shrinkToFit="1"/>
    </xf>
    <xf numFmtId="0" fontId="20" fillId="0" borderId="22" xfId="0" applyFont="1" applyFill="1" applyBorder="1" applyAlignment="1">
      <alignment horizontal="center" vertical="center" wrapText="1" shrinkToFit="1"/>
    </xf>
    <xf numFmtId="0" fontId="20" fillId="0" borderId="15" xfId="0" applyFont="1" applyFill="1" applyBorder="1" applyAlignment="1">
      <alignment vertical="top" textRotation="255" wrapText="1" shrinkToFit="1"/>
    </xf>
    <xf numFmtId="0" fontId="20" fillId="0" borderId="10" xfId="0" applyFont="1" applyFill="1" applyBorder="1" applyAlignment="1">
      <alignment vertical="top" textRotation="255" wrapText="1" shrinkToFit="1"/>
    </xf>
    <xf numFmtId="0" fontId="20" fillId="0" borderId="12" xfId="0" applyFont="1" applyFill="1" applyBorder="1" applyAlignment="1">
      <alignment vertical="top" textRotation="255" wrapText="1" shrinkToFit="1"/>
    </xf>
    <xf numFmtId="0" fontId="21" fillId="0" borderId="15" xfId="0" applyFont="1" applyFill="1" applyBorder="1" applyAlignment="1">
      <alignment vertical="top" textRotation="255" wrapText="1" shrinkToFit="1"/>
    </xf>
    <xf numFmtId="0" fontId="20" fillId="0" borderId="21" xfId="0" applyFont="1" applyFill="1" applyBorder="1" applyAlignment="1">
      <alignment horizontal="center" vertical="center" wrapText="1" shrinkToFit="1"/>
    </xf>
    <xf numFmtId="0" fontId="20" fillId="0" borderId="2" xfId="0" applyFont="1" applyFill="1" applyBorder="1" applyAlignment="1">
      <alignment horizontal="center" vertical="center" wrapText="1" shrinkToFit="1"/>
    </xf>
    <xf numFmtId="0" fontId="20" fillId="0" borderId="2" xfId="0" applyFont="1" applyFill="1" applyBorder="1" applyAlignment="1">
      <alignment horizontal="center" vertical="center" textRotation="255" wrapText="1" shrinkToFit="1"/>
    </xf>
    <xf numFmtId="0" fontId="20" fillId="0" borderId="16" xfId="0" applyFont="1" applyFill="1" applyBorder="1" applyAlignment="1">
      <alignment vertical="top" textRotation="255" wrapText="1" shrinkToFit="1"/>
    </xf>
    <xf numFmtId="0" fontId="20" fillId="0" borderId="11" xfId="0" applyFont="1" applyFill="1" applyBorder="1" applyAlignment="1">
      <alignment vertical="top" textRotation="255" wrapText="1" shrinkToFit="1"/>
    </xf>
    <xf numFmtId="0" fontId="20" fillId="0" borderId="13" xfId="0" applyFont="1" applyFill="1" applyBorder="1" applyAlignment="1">
      <alignment vertical="top" textRotation="255" wrapText="1" shrinkToFit="1"/>
    </xf>
    <xf numFmtId="0" fontId="21" fillId="0" borderId="16" xfId="0" applyFont="1" applyFill="1" applyBorder="1" applyAlignment="1">
      <alignment vertical="top" textRotation="255" wrapText="1" shrinkToFit="1"/>
    </xf>
    <xf numFmtId="0" fontId="20" fillId="0" borderId="1" xfId="0" applyFont="1" applyFill="1" applyBorder="1" applyAlignment="1">
      <alignment horizontal="center" vertical="center" wrapText="1" shrinkToFit="1"/>
    </xf>
    <xf numFmtId="0" fontId="20" fillId="0" borderId="1" xfId="0" applyFont="1" applyFill="1" applyBorder="1" applyAlignment="1">
      <alignment horizontal="center" wrapText="1" shrinkToFit="1"/>
    </xf>
    <xf numFmtId="0" fontId="20" fillId="0" borderId="1" xfId="0" applyFont="1" applyFill="1" applyBorder="1" applyAlignment="1">
      <alignment horizontal="left" vertical="center" wrapText="1" shrinkToFit="1"/>
    </xf>
    <xf numFmtId="0" fontId="20" fillId="0" borderId="6" xfId="0" applyFont="1" applyFill="1" applyBorder="1" applyAlignment="1">
      <alignment horizontal="center" vertical="center" wrapText="1" shrinkToFit="1"/>
    </xf>
    <xf numFmtId="0" fontId="20" fillId="0" borderId="1" xfId="1" applyFont="1" applyFill="1" applyBorder="1" applyAlignment="1" applyProtection="1">
      <alignment horizontal="center" vertical="center" wrapText="1" shrinkToFit="1"/>
    </xf>
    <xf numFmtId="0" fontId="20" fillId="0" borderId="3" xfId="0" applyFont="1" applyFill="1" applyBorder="1" applyAlignment="1">
      <alignment horizontal="center" vertical="center" wrapText="1" shrinkToFit="1"/>
    </xf>
    <xf numFmtId="0" fontId="20" fillId="0" borderId="4" xfId="0" applyFont="1" applyFill="1" applyBorder="1" applyAlignment="1">
      <alignment horizontal="center" vertical="center" wrapText="1" shrinkToFit="1"/>
    </xf>
    <xf numFmtId="0" fontId="20" fillId="0" borderId="5" xfId="0" applyFont="1" applyFill="1" applyBorder="1" applyAlignment="1">
      <alignment horizontal="center" vertical="center" wrapText="1" shrinkToFit="1"/>
    </xf>
    <xf numFmtId="0" fontId="17" fillId="0" borderId="1" xfId="0" applyFont="1" applyFill="1" applyBorder="1" applyAlignment="1">
      <alignment horizontal="center" vertical="center" wrapText="1" shrinkToFit="1"/>
    </xf>
    <xf numFmtId="0" fontId="17" fillId="0" borderId="6" xfId="0" applyFont="1" applyFill="1" applyBorder="1" applyAlignment="1">
      <alignment horizontal="center" vertical="center" wrapText="1" shrinkToFit="1"/>
    </xf>
    <xf numFmtId="0" fontId="22" fillId="0" borderId="1" xfId="1" applyFont="1" applyFill="1" applyBorder="1" applyAlignment="1" applyProtection="1">
      <alignment horizontal="left" vertical="center" wrapText="1" shrinkToFit="1"/>
    </xf>
    <xf numFmtId="0" fontId="17" fillId="0" borderId="4" xfId="0" applyFont="1" applyFill="1" applyBorder="1" applyAlignment="1">
      <alignment horizontal="center" vertical="center" wrapText="1" shrinkToFit="1"/>
    </xf>
    <xf numFmtId="0" fontId="12" fillId="0" borderId="1" xfId="3" applyFont="1" applyFill="1" applyBorder="1" applyAlignment="1">
      <alignment vertical="center" wrapText="1" shrinkToFit="1"/>
    </xf>
    <xf numFmtId="0" fontId="12" fillId="0" borderId="1" xfId="3" applyFont="1" applyFill="1" applyBorder="1" applyAlignment="1">
      <alignment horizontal="center" vertical="center" shrinkToFit="1"/>
    </xf>
    <xf numFmtId="0" fontId="12" fillId="0" borderId="1" xfId="3" applyFont="1" applyFill="1" applyBorder="1" applyAlignment="1">
      <alignment horizontal="center" vertical="center" wrapText="1" shrinkToFit="1"/>
    </xf>
    <xf numFmtId="0" fontId="12" fillId="0" borderId="1" xfId="3" applyFont="1" applyFill="1" applyBorder="1" applyAlignment="1">
      <alignment horizontal="left" vertical="center" wrapText="1" shrinkToFit="1"/>
    </xf>
  </cellXfs>
  <cellStyles count="4">
    <cellStyle name="ハイパーリンク" xfId="1" builtinId="8"/>
    <cellStyle name="標準" xfId="0" builtinId="0"/>
    <cellStyle name="標準 2" xfId="2"/>
    <cellStyle name="標準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justymold-web.com/" TargetMode="External"/><Relationship Id="rId7" Type="http://schemas.openxmlformats.org/officeDocument/2006/relationships/comments" Target="../comments1.xml"/><Relationship Id="rId2" Type="http://schemas.openxmlformats.org/officeDocument/2006/relationships/hyperlink" Target="https://www.fcl-components.com/about/facilities/subsidiaries/mfcl.html" TargetMode="External"/><Relationship Id="rId1" Type="http://schemas.openxmlformats.org/officeDocument/2006/relationships/hyperlink" Target="https://ring-gr.jp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bix-co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3:AG322"/>
  <sheetViews>
    <sheetView tabSelected="1" view="pageBreakPreview" zoomScale="60" zoomScaleNormal="70" workbookViewId="0">
      <pane ySplit="5" topLeftCell="A6" activePane="bottomLeft" state="frozen"/>
      <selection pane="bottomLeft" activeCell="I16" sqref="I16"/>
    </sheetView>
  </sheetViews>
  <sheetFormatPr defaultColWidth="9" defaultRowHeight="16"/>
  <cols>
    <col min="1" max="1" width="5.26953125" style="1" customWidth="1"/>
    <col min="2" max="2" width="5.26953125" style="2" bestFit="1" customWidth="1"/>
    <col min="3" max="3" width="31.26953125" style="3" customWidth="1"/>
    <col min="4" max="4" width="10.7265625" style="2" customWidth="1"/>
    <col min="5" max="5" width="9.453125" style="2" customWidth="1"/>
    <col min="6" max="6" width="17.453125" style="2" customWidth="1"/>
    <col min="7" max="7" width="26.36328125" style="1" customWidth="1"/>
    <col min="8" max="8" width="15.26953125" style="2" customWidth="1"/>
    <col min="9" max="9" width="20.6328125" style="2" customWidth="1"/>
    <col min="10" max="11" width="4.6328125" style="2" customWidth="1"/>
    <col min="12" max="12" width="60.90625" style="3" customWidth="1"/>
    <col min="13" max="13" width="30.26953125" style="3" customWidth="1"/>
    <col min="14" max="27" width="3.08984375" style="2" customWidth="1"/>
    <col min="28" max="29" width="6.90625" style="2" customWidth="1"/>
    <col min="30" max="30" width="8.6328125" style="2" customWidth="1"/>
    <col min="31" max="31" width="8.453125" style="2" customWidth="1"/>
    <col min="32" max="32" width="13.7265625" style="3" customWidth="1"/>
    <col min="33" max="16384" width="9" style="1"/>
  </cols>
  <sheetData>
    <row r="3" spans="1:33" ht="27" customHeight="1">
      <c r="A3" s="6" t="s">
        <v>139</v>
      </c>
      <c r="B3" s="7" t="s">
        <v>12</v>
      </c>
      <c r="C3" s="7" t="s">
        <v>0</v>
      </c>
      <c r="D3" s="7" t="s">
        <v>1</v>
      </c>
      <c r="E3" s="7" t="s">
        <v>2</v>
      </c>
      <c r="F3" s="6" t="s">
        <v>3</v>
      </c>
      <c r="G3" s="8" t="s">
        <v>4</v>
      </c>
      <c r="H3" s="7" t="s">
        <v>5</v>
      </c>
      <c r="I3" s="6" t="s">
        <v>431</v>
      </c>
      <c r="J3" s="9" t="s">
        <v>145</v>
      </c>
      <c r="K3" s="8"/>
      <c r="L3" s="7" t="s">
        <v>6</v>
      </c>
      <c r="M3" s="7" t="s">
        <v>7</v>
      </c>
      <c r="N3" s="10" t="s">
        <v>13</v>
      </c>
      <c r="O3" s="11"/>
      <c r="P3" s="11"/>
      <c r="Q3" s="11"/>
      <c r="R3" s="11"/>
      <c r="S3" s="11"/>
      <c r="T3" s="11"/>
      <c r="U3" s="11"/>
      <c r="V3" s="12"/>
      <c r="W3" s="11" t="s">
        <v>14</v>
      </c>
      <c r="X3" s="11"/>
      <c r="Y3" s="11"/>
      <c r="Z3" s="11"/>
      <c r="AA3" s="12"/>
      <c r="AB3" s="9" t="s">
        <v>8</v>
      </c>
      <c r="AC3" s="13"/>
      <c r="AD3" s="8"/>
      <c r="AE3" s="9" t="s">
        <v>9</v>
      </c>
      <c r="AF3" s="8"/>
      <c r="AG3" s="14"/>
    </row>
    <row r="4" spans="1:33" ht="13.5" customHeight="1">
      <c r="A4" s="6"/>
      <c r="B4" s="15"/>
      <c r="C4" s="15"/>
      <c r="D4" s="15"/>
      <c r="E4" s="15"/>
      <c r="F4" s="6"/>
      <c r="G4" s="16"/>
      <c r="H4" s="15"/>
      <c r="I4" s="6"/>
      <c r="J4" s="17"/>
      <c r="K4" s="18"/>
      <c r="L4" s="15"/>
      <c r="M4" s="15"/>
      <c r="N4" s="19" t="s">
        <v>15</v>
      </c>
      <c r="O4" s="20" t="s">
        <v>16</v>
      </c>
      <c r="P4" s="20" t="s">
        <v>17</v>
      </c>
      <c r="Q4" s="20" t="s">
        <v>18</v>
      </c>
      <c r="R4" s="20" t="s">
        <v>19</v>
      </c>
      <c r="S4" s="20" t="s">
        <v>20</v>
      </c>
      <c r="T4" s="20" t="s">
        <v>21</v>
      </c>
      <c r="U4" s="20" t="s">
        <v>138</v>
      </c>
      <c r="V4" s="21" t="s">
        <v>22</v>
      </c>
      <c r="W4" s="22" t="s">
        <v>722</v>
      </c>
      <c r="X4" s="20" t="s">
        <v>721</v>
      </c>
      <c r="Y4" s="20" t="s">
        <v>720</v>
      </c>
      <c r="Z4" s="20" t="s">
        <v>719</v>
      </c>
      <c r="AA4" s="21" t="s">
        <v>22</v>
      </c>
      <c r="AB4" s="17"/>
      <c r="AC4" s="23"/>
      <c r="AD4" s="18"/>
      <c r="AE4" s="17"/>
      <c r="AF4" s="18"/>
      <c r="AG4" s="14"/>
    </row>
    <row r="5" spans="1:33" ht="140.25" customHeight="1">
      <c r="A5" s="6"/>
      <c r="B5" s="24"/>
      <c r="C5" s="24"/>
      <c r="D5" s="24"/>
      <c r="E5" s="24"/>
      <c r="F5" s="6"/>
      <c r="G5" s="18"/>
      <c r="H5" s="24"/>
      <c r="I5" s="6"/>
      <c r="J5" s="25" t="s">
        <v>26</v>
      </c>
      <c r="K5" s="25" t="s">
        <v>705</v>
      </c>
      <c r="L5" s="24"/>
      <c r="M5" s="24"/>
      <c r="N5" s="26"/>
      <c r="O5" s="27"/>
      <c r="P5" s="27"/>
      <c r="Q5" s="27"/>
      <c r="R5" s="27"/>
      <c r="S5" s="27"/>
      <c r="T5" s="27"/>
      <c r="U5" s="27"/>
      <c r="V5" s="28"/>
      <c r="W5" s="29"/>
      <c r="X5" s="27"/>
      <c r="Y5" s="27"/>
      <c r="Z5" s="27"/>
      <c r="AA5" s="28"/>
      <c r="AB5" s="30" t="s">
        <v>25</v>
      </c>
      <c r="AC5" s="30" t="s">
        <v>24</v>
      </c>
      <c r="AD5" s="30" t="s">
        <v>23</v>
      </c>
      <c r="AE5" s="30" t="s">
        <v>10</v>
      </c>
      <c r="AF5" s="31" t="s">
        <v>11</v>
      </c>
      <c r="AG5" s="14"/>
    </row>
    <row r="6" spans="1:33" ht="60" customHeight="1">
      <c r="A6" s="30">
        <f>ROW(A6)-5</f>
        <v>1</v>
      </c>
      <c r="B6" s="30">
        <f>ROW(B6)-5</f>
        <v>1</v>
      </c>
      <c r="C6" s="32" t="s">
        <v>702</v>
      </c>
      <c r="D6" s="30" t="s">
        <v>72</v>
      </c>
      <c r="E6" s="30" t="s">
        <v>68</v>
      </c>
      <c r="F6" s="30" t="s">
        <v>73</v>
      </c>
      <c r="G6" s="32" t="s">
        <v>74</v>
      </c>
      <c r="H6" s="33" t="s">
        <v>75</v>
      </c>
      <c r="I6" s="5" t="s">
        <v>1018</v>
      </c>
      <c r="J6" s="34"/>
      <c r="K6" s="34" t="s">
        <v>33</v>
      </c>
      <c r="L6" s="32" t="s">
        <v>368</v>
      </c>
      <c r="M6" s="32"/>
      <c r="N6" s="35"/>
      <c r="O6" s="36"/>
      <c r="P6" s="36"/>
      <c r="Q6" s="36" t="s">
        <v>33</v>
      </c>
      <c r="R6" s="36"/>
      <c r="S6" s="36"/>
      <c r="T6" s="36"/>
      <c r="U6" s="36"/>
      <c r="V6" s="37" t="s">
        <v>33</v>
      </c>
      <c r="W6" s="35"/>
      <c r="X6" s="36"/>
      <c r="Y6" s="36"/>
      <c r="Z6" s="36"/>
      <c r="AA6" s="37"/>
      <c r="AB6" s="30" t="s">
        <v>33</v>
      </c>
      <c r="AC6" s="30"/>
      <c r="AD6" s="30"/>
      <c r="AE6" s="30"/>
      <c r="AF6" s="32"/>
      <c r="AG6" s="14"/>
    </row>
    <row r="7" spans="1:33" ht="60" customHeight="1">
      <c r="A7" s="30">
        <f t="shared" ref="A7:B70" si="0">ROW(A7)-5</f>
        <v>2</v>
      </c>
      <c r="B7" s="30">
        <f t="shared" si="0"/>
        <v>2</v>
      </c>
      <c r="C7" s="32" t="s">
        <v>2360</v>
      </c>
      <c r="D7" s="30" t="s">
        <v>84</v>
      </c>
      <c r="E7" s="30" t="s">
        <v>68</v>
      </c>
      <c r="F7" s="30" t="s">
        <v>85</v>
      </c>
      <c r="G7" s="32" t="s">
        <v>86</v>
      </c>
      <c r="H7" s="33" t="s">
        <v>87</v>
      </c>
      <c r="I7" s="32" t="s">
        <v>826</v>
      </c>
      <c r="J7" s="30" t="s">
        <v>33</v>
      </c>
      <c r="K7" s="30"/>
      <c r="L7" s="32" t="s">
        <v>2361</v>
      </c>
      <c r="M7" s="32" t="s">
        <v>2362</v>
      </c>
      <c r="N7" s="35"/>
      <c r="O7" s="36"/>
      <c r="P7" s="36"/>
      <c r="Q7" s="36"/>
      <c r="R7" s="36"/>
      <c r="S7" s="36"/>
      <c r="T7" s="36" t="s">
        <v>33</v>
      </c>
      <c r="U7" s="36"/>
      <c r="V7" s="37" t="s">
        <v>33</v>
      </c>
      <c r="W7" s="36" t="s">
        <v>33</v>
      </c>
      <c r="X7" s="36" t="s">
        <v>33</v>
      </c>
      <c r="Y7" s="36" t="s">
        <v>33</v>
      </c>
      <c r="Z7" s="36" t="s">
        <v>33</v>
      </c>
      <c r="AA7" s="37"/>
      <c r="AB7" s="30" t="s">
        <v>33</v>
      </c>
      <c r="AC7" s="30"/>
      <c r="AD7" s="30"/>
      <c r="AE7" s="30"/>
      <c r="AF7" s="32"/>
      <c r="AG7" s="14"/>
    </row>
    <row r="8" spans="1:33" ht="60" customHeight="1">
      <c r="A8" s="30">
        <f t="shared" si="0"/>
        <v>3</v>
      </c>
      <c r="B8" s="30">
        <f t="shared" si="0"/>
        <v>3</v>
      </c>
      <c r="C8" s="32" t="s">
        <v>703</v>
      </c>
      <c r="D8" s="30" t="s">
        <v>395</v>
      </c>
      <c r="E8" s="30" t="s">
        <v>68</v>
      </c>
      <c r="F8" s="30" t="s">
        <v>85</v>
      </c>
      <c r="G8" s="32" t="s">
        <v>391</v>
      </c>
      <c r="H8" s="33" t="s">
        <v>392</v>
      </c>
      <c r="I8" s="32" t="s">
        <v>827</v>
      </c>
      <c r="J8" s="30" t="s">
        <v>33</v>
      </c>
      <c r="K8" s="30"/>
      <c r="L8" s="32" t="s">
        <v>393</v>
      </c>
      <c r="M8" s="32" t="s">
        <v>394</v>
      </c>
      <c r="N8" s="35"/>
      <c r="O8" s="36"/>
      <c r="P8" s="36"/>
      <c r="Q8" s="36"/>
      <c r="R8" s="36"/>
      <c r="S8" s="36"/>
      <c r="T8" s="36" t="s">
        <v>33</v>
      </c>
      <c r="U8" s="36" t="s">
        <v>33</v>
      </c>
      <c r="V8" s="37"/>
      <c r="W8" s="35"/>
      <c r="X8" s="36" t="s">
        <v>33</v>
      </c>
      <c r="Y8" s="36"/>
      <c r="Z8" s="36"/>
      <c r="AA8" s="37"/>
      <c r="AB8" s="30"/>
      <c r="AC8" s="30" t="s">
        <v>33</v>
      </c>
      <c r="AD8" s="30"/>
      <c r="AE8" s="30"/>
      <c r="AF8" s="32"/>
      <c r="AG8" s="14"/>
    </row>
    <row r="9" spans="1:33" ht="60" customHeight="1">
      <c r="A9" s="30">
        <f t="shared" si="0"/>
        <v>4</v>
      </c>
      <c r="B9" s="30">
        <f t="shared" si="0"/>
        <v>4</v>
      </c>
      <c r="C9" s="5" t="s">
        <v>2236</v>
      </c>
      <c r="D9" s="38" t="s">
        <v>1061</v>
      </c>
      <c r="E9" s="38" t="s">
        <v>2211</v>
      </c>
      <c r="F9" s="38" t="s">
        <v>1060</v>
      </c>
      <c r="G9" s="5" t="s">
        <v>2237</v>
      </c>
      <c r="H9" s="39" t="s">
        <v>1063</v>
      </c>
      <c r="I9" s="5" t="s">
        <v>1064</v>
      </c>
      <c r="J9" s="38" t="s">
        <v>33</v>
      </c>
      <c r="K9" s="38"/>
      <c r="L9" s="5" t="s">
        <v>2238</v>
      </c>
      <c r="M9" s="5" t="s">
        <v>2239</v>
      </c>
      <c r="N9" s="35"/>
      <c r="O9" s="36"/>
      <c r="P9" s="36" t="s">
        <v>42</v>
      </c>
      <c r="Q9" s="36"/>
      <c r="R9" s="36"/>
      <c r="S9" s="36"/>
      <c r="T9" s="36" t="s">
        <v>42</v>
      </c>
      <c r="U9" s="36"/>
      <c r="V9" s="37"/>
      <c r="W9" s="35" t="s">
        <v>42</v>
      </c>
      <c r="X9" s="36" t="s">
        <v>42</v>
      </c>
      <c r="Y9" s="36" t="s">
        <v>42</v>
      </c>
      <c r="Z9" s="36"/>
      <c r="AA9" s="37"/>
      <c r="AB9" s="30" t="s">
        <v>42</v>
      </c>
      <c r="AC9" s="30"/>
      <c r="AD9" s="30"/>
      <c r="AE9" s="30"/>
      <c r="AF9" s="32"/>
      <c r="AG9" s="14"/>
    </row>
    <row r="10" spans="1:33" ht="60" customHeight="1">
      <c r="A10" s="30">
        <f t="shared" si="0"/>
        <v>5</v>
      </c>
      <c r="B10" s="30">
        <f t="shared" si="0"/>
        <v>5</v>
      </c>
      <c r="C10" s="5" t="s">
        <v>2235</v>
      </c>
      <c r="D10" s="38" t="s">
        <v>1061</v>
      </c>
      <c r="E10" s="38" t="s">
        <v>68</v>
      </c>
      <c r="F10" s="38" t="s">
        <v>1060</v>
      </c>
      <c r="G10" s="5" t="s">
        <v>1062</v>
      </c>
      <c r="H10" s="39" t="s">
        <v>1063</v>
      </c>
      <c r="I10" s="5" t="s">
        <v>1064</v>
      </c>
      <c r="J10" s="38" t="s">
        <v>33</v>
      </c>
      <c r="K10" s="38"/>
      <c r="L10" s="5" t="s">
        <v>1065</v>
      </c>
      <c r="M10" s="5" t="s">
        <v>1066</v>
      </c>
      <c r="N10" s="35"/>
      <c r="O10" s="36"/>
      <c r="P10" s="36" t="s">
        <v>42</v>
      </c>
      <c r="Q10" s="36"/>
      <c r="R10" s="36"/>
      <c r="S10" s="36"/>
      <c r="T10" s="36"/>
      <c r="U10" s="36"/>
      <c r="V10" s="37"/>
      <c r="W10" s="35"/>
      <c r="X10" s="36" t="s">
        <v>42</v>
      </c>
      <c r="Y10" s="36" t="s">
        <v>42</v>
      </c>
      <c r="Z10" s="36"/>
      <c r="AA10" s="37"/>
      <c r="AB10" s="30" t="s">
        <v>42</v>
      </c>
      <c r="AC10" s="30"/>
      <c r="AD10" s="30"/>
      <c r="AE10" s="30"/>
      <c r="AF10" s="32"/>
      <c r="AG10" s="14"/>
    </row>
    <row r="11" spans="1:33" ht="60" customHeight="1">
      <c r="A11" s="30">
        <f t="shared" si="0"/>
        <v>6</v>
      </c>
      <c r="B11" s="30">
        <f t="shared" si="0"/>
        <v>6</v>
      </c>
      <c r="C11" s="5" t="s">
        <v>1002</v>
      </c>
      <c r="D11" s="38" t="s">
        <v>1001</v>
      </c>
      <c r="E11" s="38" t="s">
        <v>68</v>
      </c>
      <c r="F11" s="38" t="s">
        <v>1000</v>
      </c>
      <c r="G11" s="5" t="s">
        <v>1003</v>
      </c>
      <c r="H11" s="39" t="s">
        <v>1004</v>
      </c>
      <c r="I11" s="5" t="s">
        <v>1005</v>
      </c>
      <c r="J11" s="38" t="s">
        <v>33</v>
      </c>
      <c r="K11" s="38"/>
      <c r="L11" s="5" t="s">
        <v>1189</v>
      </c>
      <c r="M11" s="5" t="s">
        <v>1190</v>
      </c>
      <c r="N11" s="35"/>
      <c r="O11" s="36"/>
      <c r="P11" s="36"/>
      <c r="Q11" s="36" t="s">
        <v>42</v>
      </c>
      <c r="R11" s="36"/>
      <c r="S11" s="36"/>
      <c r="T11" s="36" t="s">
        <v>42</v>
      </c>
      <c r="U11" s="36"/>
      <c r="V11" s="37"/>
      <c r="W11" s="35"/>
      <c r="X11" s="36"/>
      <c r="Y11" s="36"/>
      <c r="Z11" s="36" t="s">
        <v>33</v>
      </c>
      <c r="AA11" s="37"/>
      <c r="AB11" s="30" t="s">
        <v>42</v>
      </c>
      <c r="AC11" s="30"/>
      <c r="AD11" s="30"/>
      <c r="AE11" s="30" t="s">
        <v>180</v>
      </c>
      <c r="AF11" s="32" t="s">
        <v>1006</v>
      </c>
      <c r="AG11" s="14"/>
    </row>
    <row r="12" spans="1:33" ht="60" customHeight="1">
      <c r="A12" s="30">
        <f t="shared" si="0"/>
        <v>7</v>
      </c>
      <c r="B12" s="30">
        <f t="shared" si="0"/>
        <v>7</v>
      </c>
      <c r="C12" s="5" t="s">
        <v>1045</v>
      </c>
      <c r="D12" s="38" t="s">
        <v>1046</v>
      </c>
      <c r="E12" s="38" t="s">
        <v>68</v>
      </c>
      <c r="F12" s="38" t="s">
        <v>1000</v>
      </c>
      <c r="G12" s="5" t="s">
        <v>1047</v>
      </c>
      <c r="H12" s="39" t="s">
        <v>1048</v>
      </c>
      <c r="I12" s="5"/>
      <c r="J12" s="38" t="s">
        <v>1191</v>
      </c>
      <c r="K12" s="38"/>
      <c r="L12" s="5"/>
      <c r="M12" s="5"/>
      <c r="N12" s="35"/>
      <c r="O12" s="36"/>
      <c r="P12" s="36"/>
      <c r="Q12" s="36"/>
      <c r="R12" s="36"/>
      <c r="S12" s="36"/>
      <c r="T12" s="36"/>
      <c r="U12" s="36"/>
      <c r="V12" s="37"/>
      <c r="W12" s="35"/>
      <c r="X12" s="36"/>
      <c r="Y12" s="36"/>
      <c r="Z12" s="36"/>
      <c r="AA12" s="37"/>
      <c r="AB12" s="30" t="s">
        <v>42</v>
      </c>
      <c r="AC12" s="30"/>
      <c r="AD12" s="30"/>
      <c r="AE12" s="30"/>
      <c r="AF12" s="32"/>
      <c r="AG12" s="14"/>
    </row>
    <row r="13" spans="1:33" ht="60" customHeight="1">
      <c r="A13" s="30">
        <f t="shared" si="0"/>
        <v>8</v>
      </c>
      <c r="B13" s="30">
        <f t="shared" si="0"/>
        <v>8</v>
      </c>
      <c r="C13" s="5" t="s">
        <v>1383</v>
      </c>
      <c r="D13" s="38" t="s">
        <v>78</v>
      </c>
      <c r="E13" s="38" t="s">
        <v>68</v>
      </c>
      <c r="F13" s="38" t="s">
        <v>1384</v>
      </c>
      <c r="G13" s="5" t="s">
        <v>79</v>
      </c>
      <c r="H13" s="39" t="s">
        <v>80</v>
      </c>
      <c r="I13" s="5"/>
      <c r="J13" s="38" t="s">
        <v>1191</v>
      </c>
      <c r="K13" s="38"/>
      <c r="L13" s="5" t="s">
        <v>1192</v>
      </c>
      <c r="M13" s="5" t="s">
        <v>1385</v>
      </c>
      <c r="N13" s="35"/>
      <c r="O13" s="36"/>
      <c r="P13" s="36"/>
      <c r="Q13" s="36"/>
      <c r="R13" s="36"/>
      <c r="S13" s="36"/>
      <c r="T13" s="36" t="s">
        <v>33</v>
      </c>
      <c r="U13" s="36"/>
      <c r="V13" s="37"/>
      <c r="W13" s="35"/>
      <c r="X13" s="36"/>
      <c r="Y13" s="36" t="s">
        <v>33</v>
      </c>
      <c r="Z13" s="36"/>
      <c r="AA13" s="37"/>
      <c r="AB13" s="30" t="s">
        <v>33</v>
      </c>
      <c r="AC13" s="30"/>
      <c r="AD13" s="30"/>
      <c r="AE13" s="30" t="s">
        <v>27</v>
      </c>
      <c r="AF13" s="32" t="s">
        <v>1386</v>
      </c>
      <c r="AG13" s="14"/>
    </row>
    <row r="14" spans="1:33" ht="60" customHeight="1">
      <c r="A14" s="30">
        <f t="shared" si="0"/>
        <v>9</v>
      </c>
      <c r="B14" s="30">
        <f t="shared" si="0"/>
        <v>9</v>
      </c>
      <c r="C14" s="5" t="s">
        <v>1387</v>
      </c>
      <c r="D14" s="38" t="s">
        <v>397</v>
      </c>
      <c r="E14" s="38" t="s">
        <v>68</v>
      </c>
      <c r="F14" s="38" t="s">
        <v>1384</v>
      </c>
      <c r="G14" s="5" t="s">
        <v>396</v>
      </c>
      <c r="H14" s="39" t="s">
        <v>1072</v>
      </c>
      <c r="I14" s="5" t="s">
        <v>1073</v>
      </c>
      <c r="J14" s="38" t="s">
        <v>1191</v>
      </c>
      <c r="K14" s="38"/>
      <c r="L14" s="5" t="s">
        <v>1193</v>
      </c>
      <c r="M14" s="5" t="s">
        <v>1194</v>
      </c>
      <c r="N14" s="35"/>
      <c r="O14" s="36"/>
      <c r="P14" s="36"/>
      <c r="Q14" s="36"/>
      <c r="R14" s="36"/>
      <c r="S14" s="36"/>
      <c r="T14" s="36"/>
      <c r="U14" s="36" t="s">
        <v>33</v>
      </c>
      <c r="V14" s="37"/>
      <c r="W14" s="35"/>
      <c r="X14" s="36" t="s">
        <v>33</v>
      </c>
      <c r="Y14" s="36"/>
      <c r="Z14" s="36" t="s">
        <v>33</v>
      </c>
      <c r="AA14" s="37"/>
      <c r="AB14" s="30"/>
      <c r="AC14" s="30"/>
      <c r="AD14" s="30" t="s">
        <v>33</v>
      </c>
      <c r="AE14" s="30"/>
      <c r="AF14" s="32"/>
      <c r="AG14" s="14"/>
    </row>
    <row r="15" spans="1:33" ht="60" customHeight="1">
      <c r="A15" s="30">
        <f t="shared" si="0"/>
        <v>10</v>
      </c>
      <c r="B15" s="30">
        <f t="shared" si="0"/>
        <v>10</v>
      </c>
      <c r="C15" s="5" t="s">
        <v>1388</v>
      </c>
      <c r="D15" s="38" t="s">
        <v>999</v>
      </c>
      <c r="E15" s="38" t="s">
        <v>68</v>
      </c>
      <c r="F15" s="38" t="s">
        <v>1389</v>
      </c>
      <c r="G15" s="5" t="s">
        <v>76</v>
      </c>
      <c r="H15" s="39" t="s">
        <v>77</v>
      </c>
      <c r="I15" s="5" t="s">
        <v>828</v>
      </c>
      <c r="J15" s="38" t="s">
        <v>1199</v>
      </c>
      <c r="K15" s="38"/>
      <c r="L15" s="5" t="s">
        <v>1390</v>
      </c>
      <c r="M15" s="5" t="s">
        <v>1195</v>
      </c>
      <c r="N15" s="35"/>
      <c r="O15" s="36" t="s">
        <v>42</v>
      </c>
      <c r="P15" s="36"/>
      <c r="Q15" s="36"/>
      <c r="R15" s="36"/>
      <c r="S15" s="36"/>
      <c r="T15" s="36" t="s">
        <v>33</v>
      </c>
      <c r="U15" s="36" t="s">
        <v>42</v>
      </c>
      <c r="V15" s="37"/>
      <c r="W15" s="35" t="s">
        <v>33</v>
      </c>
      <c r="X15" s="36" t="s">
        <v>42</v>
      </c>
      <c r="Y15" s="36" t="s">
        <v>42</v>
      </c>
      <c r="Z15" s="36" t="s">
        <v>33</v>
      </c>
      <c r="AA15" s="37"/>
      <c r="AB15" s="30" t="s">
        <v>33</v>
      </c>
      <c r="AC15" s="30"/>
      <c r="AD15" s="30"/>
      <c r="AE15" s="30"/>
      <c r="AF15" s="32"/>
      <c r="AG15" s="14"/>
    </row>
    <row r="16" spans="1:33" ht="60" customHeight="1">
      <c r="A16" s="30">
        <f t="shared" si="0"/>
        <v>11</v>
      </c>
      <c r="B16" s="30">
        <f t="shared" si="0"/>
        <v>11</v>
      </c>
      <c r="C16" s="5" t="s">
        <v>1391</v>
      </c>
      <c r="D16" s="38" t="s">
        <v>81</v>
      </c>
      <c r="E16" s="38" t="s">
        <v>68</v>
      </c>
      <c r="F16" s="38" t="s">
        <v>1392</v>
      </c>
      <c r="G16" s="5" t="s">
        <v>82</v>
      </c>
      <c r="H16" s="39" t="s">
        <v>83</v>
      </c>
      <c r="I16" s="5" t="s">
        <v>829</v>
      </c>
      <c r="J16" s="38" t="s">
        <v>33</v>
      </c>
      <c r="K16" s="38"/>
      <c r="L16" s="5" t="s">
        <v>1196</v>
      </c>
      <c r="M16" s="5" t="s">
        <v>1197</v>
      </c>
      <c r="N16" s="35"/>
      <c r="O16" s="36"/>
      <c r="P16" s="36" t="s">
        <v>33</v>
      </c>
      <c r="Q16" s="36"/>
      <c r="R16" s="36"/>
      <c r="S16" s="36"/>
      <c r="T16" s="36" t="s">
        <v>33</v>
      </c>
      <c r="U16" s="36"/>
      <c r="V16" s="37"/>
      <c r="W16" s="35" t="s">
        <v>33</v>
      </c>
      <c r="X16" s="36" t="s">
        <v>33</v>
      </c>
      <c r="Y16" s="36" t="s">
        <v>33</v>
      </c>
      <c r="Z16" s="36"/>
      <c r="AA16" s="37"/>
      <c r="AB16" s="30"/>
      <c r="AC16" s="30"/>
      <c r="AD16" s="30" t="s">
        <v>33</v>
      </c>
      <c r="AE16" s="30"/>
      <c r="AF16" s="32"/>
      <c r="AG16" s="14"/>
    </row>
    <row r="17" spans="1:33" ht="60" customHeight="1">
      <c r="A17" s="30">
        <f t="shared" si="0"/>
        <v>12</v>
      </c>
      <c r="B17" s="30">
        <f t="shared" si="0"/>
        <v>12</v>
      </c>
      <c r="C17" s="5" t="s">
        <v>1198</v>
      </c>
      <c r="D17" s="38" t="s">
        <v>158</v>
      </c>
      <c r="E17" s="38" t="s">
        <v>68</v>
      </c>
      <c r="F17" s="38" t="s">
        <v>1392</v>
      </c>
      <c r="G17" s="5" t="s">
        <v>742</v>
      </c>
      <c r="H17" s="39" t="s">
        <v>159</v>
      </c>
      <c r="I17" s="5" t="s">
        <v>830</v>
      </c>
      <c r="J17" s="38" t="s">
        <v>33</v>
      </c>
      <c r="K17" s="38"/>
      <c r="L17" s="5" t="s">
        <v>1107</v>
      </c>
      <c r="M17" s="5" t="s">
        <v>2205</v>
      </c>
      <c r="N17" s="35"/>
      <c r="O17" s="36"/>
      <c r="P17" s="36"/>
      <c r="Q17" s="36"/>
      <c r="R17" s="36"/>
      <c r="S17" s="36"/>
      <c r="T17" s="36"/>
      <c r="U17" s="36" t="s">
        <v>33</v>
      </c>
      <c r="V17" s="37"/>
      <c r="W17" s="35" t="s">
        <v>33</v>
      </c>
      <c r="X17" s="36" t="s">
        <v>42</v>
      </c>
      <c r="Y17" s="36"/>
      <c r="Z17" s="36" t="s">
        <v>1191</v>
      </c>
      <c r="AA17" s="37"/>
      <c r="AB17" s="30"/>
      <c r="AC17" s="30"/>
      <c r="AD17" s="30" t="s">
        <v>33</v>
      </c>
      <c r="AE17" s="30"/>
      <c r="AF17" s="32"/>
      <c r="AG17" s="14"/>
    </row>
    <row r="18" spans="1:33" ht="60" customHeight="1">
      <c r="A18" s="30">
        <f t="shared" si="0"/>
        <v>13</v>
      </c>
      <c r="B18" s="30">
        <f t="shared" si="0"/>
        <v>13</v>
      </c>
      <c r="C18" s="5" t="s">
        <v>1393</v>
      </c>
      <c r="D18" s="38" t="s">
        <v>437</v>
      </c>
      <c r="E18" s="38" t="s">
        <v>68</v>
      </c>
      <c r="F18" s="38" t="s">
        <v>1392</v>
      </c>
      <c r="G18" s="5" t="s">
        <v>435</v>
      </c>
      <c r="H18" s="39" t="s">
        <v>436</v>
      </c>
      <c r="I18" s="5" t="s">
        <v>831</v>
      </c>
      <c r="J18" s="38" t="s">
        <v>33</v>
      </c>
      <c r="K18" s="38"/>
      <c r="L18" s="5" t="s">
        <v>1200</v>
      </c>
      <c r="M18" s="5" t="s">
        <v>1201</v>
      </c>
      <c r="N18" s="35"/>
      <c r="O18" s="36"/>
      <c r="P18" s="36"/>
      <c r="Q18" s="36"/>
      <c r="R18" s="36"/>
      <c r="S18" s="36"/>
      <c r="T18" s="36" t="s">
        <v>33</v>
      </c>
      <c r="U18" s="36"/>
      <c r="V18" s="37"/>
      <c r="W18" s="35" t="s">
        <v>33</v>
      </c>
      <c r="X18" s="36"/>
      <c r="Y18" s="36" t="s">
        <v>33</v>
      </c>
      <c r="Z18" s="36"/>
      <c r="AA18" s="37"/>
      <c r="AB18" s="30" t="s">
        <v>33</v>
      </c>
      <c r="AC18" s="30"/>
      <c r="AD18" s="30"/>
      <c r="AE18" s="30"/>
      <c r="AF18" s="32"/>
      <c r="AG18" s="14"/>
    </row>
    <row r="19" spans="1:33" ht="60" customHeight="1">
      <c r="A19" s="30">
        <f t="shared" si="0"/>
        <v>14</v>
      </c>
      <c r="B19" s="30">
        <f t="shared" si="0"/>
        <v>14</v>
      </c>
      <c r="C19" s="5" t="s">
        <v>1394</v>
      </c>
      <c r="D19" s="38" t="s">
        <v>378</v>
      </c>
      <c r="E19" s="38" t="s">
        <v>68</v>
      </c>
      <c r="F19" s="38" t="s">
        <v>1395</v>
      </c>
      <c r="G19" s="5" t="s">
        <v>376</v>
      </c>
      <c r="H19" s="39" t="s">
        <v>377</v>
      </c>
      <c r="I19" s="5" t="s">
        <v>832</v>
      </c>
      <c r="J19" s="38" t="s">
        <v>1191</v>
      </c>
      <c r="K19" s="38"/>
      <c r="L19" s="5" t="s">
        <v>1202</v>
      </c>
      <c r="M19" s="5" t="s">
        <v>1203</v>
      </c>
      <c r="N19" s="35"/>
      <c r="O19" s="36"/>
      <c r="P19" s="36" t="s">
        <v>33</v>
      </c>
      <c r="Q19" s="36"/>
      <c r="R19" s="36"/>
      <c r="S19" s="36"/>
      <c r="T19" s="36" t="s">
        <v>33</v>
      </c>
      <c r="U19" s="36"/>
      <c r="V19" s="37"/>
      <c r="W19" s="35"/>
      <c r="X19" s="36"/>
      <c r="Y19" s="36"/>
      <c r="Z19" s="36"/>
      <c r="AA19" s="37" t="s">
        <v>33</v>
      </c>
      <c r="AB19" s="30" t="s">
        <v>33</v>
      </c>
      <c r="AC19" s="30"/>
      <c r="AD19" s="30"/>
      <c r="AE19" s="30"/>
      <c r="AF19" s="32"/>
      <c r="AG19" s="14"/>
    </row>
    <row r="20" spans="1:33" ht="60" customHeight="1">
      <c r="A20" s="30">
        <f t="shared" si="0"/>
        <v>15</v>
      </c>
      <c r="B20" s="30">
        <f t="shared" si="0"/>
        <v>15</v>
      </c>
      <c r="C20" s="5" t="s">
        <v>1396</v>
      </c>
      <c r="D20" s="38" t="s">
        <v>408</v>
      </c>
      <c r="E20" s="38" t="s">
        <v>68</v>
      </c>
      <c r="F20" s="38" t="s">
        <v>1395</v>
      </c>
      <c r="G20" s="5" t="s">
        <v>406</v>
      </c>
      <c r="H20" s="39" t="s">
        <v>407</v>
      </c>
      <c r="I20" s="5" t="s">
        <v>833</v>
      </c>
      <c r="J20" s="38" t="s">
        <v>1191</v>
      </c>
      <c r="K20" s="38"/>
      <c r="L20" s="5" t="s">
        <v>1204</v>
      </c>
      <c r="M20" s="5" t="s">
        <v>1205</v>
      </c>
      <c r="N20" s="35"/>
      <c r="O20" s="36"/>
      <c r="P20" s="36"/>
      <c r="Q20" s="36"/>
      <c r="R20" s="36"/>
      <c r="S20" s="36"/>
      <c r="T20" s="36"/>
      <c r="U20" s="36" t="s">
        <v>33</v>
      </c>
      <c r="V20" s="37"/>
      <c r="W20" s="35" t="s">
        <v>33</v>
      </c>
      <c r="X20" s="36" t="s">
        <v>33</v>
      </c>
      <c r="Y20" s="36"/>
      <c r="Z20" s="36"/>
      <c r="AA20" s="37"/>
      <c r="AB20" s="30" t="s">
        <v>33</v>
      </c>
      <c r="AC20" s="30"/>
      <c r="AD20" s="30"/>
      <c r="AE20" s="30"/>
      <c r="AF20" s="32"/>
      <c r="AG20" s="14"/>
    </row>
    <row r="21" spans="1:33" ht="60" customHeight="1">
      <c r="A21" s="30">
        <f t="shared" si="0"/>
        <v>16</v>
      </c>
      <c r="B21" s="30">
        <f t="shared" si="0"/>
        <v>16</v>
      </c>
      <c r="C21" s="5" t="s">
        <v>1206</v>
      </c>
      <c r="D21" s="38" t="s">
        <v>550</v>
      </c>
      <c r="E21" s="38" t="s">
        <v>68</v>
      </c>
      <c r="F21" s="38" t="s">
        <v>1395</v>
      </c>
      <c r="G21" s="5" t="s">
        <v>548</v>
      </c>
      <c r="H21" s="39" t="s">
        <v>549</v>
      </c>
      <c r="I21" s="5" t="s">
        <v>834</v>
      </c>
      <c r="J21" s="38"/>
      <c r="K21" s="38" t="s">
        <v>33</v>
      </c>
      <c r="L21" s="5" t="s">
        <v>1207</v>
      </c>
      <c r="M21" s="5" t="s">
        <v>1208</v>
      </c>
      <c r="N21" s="35"/>
      <c r="O21" s="36"/>
      <c r="P21" s="36" t="s">
        <v>33</v>
      </c>
      <c r="Q21" s="36"/>
      <c r="R21" s="36"/>
      <c r="S21" s="36"/>
      <c r="T21" s="36"/>
      <c r="U21" s="36"/>
      <c r="V21" s="37"/>
      <c r="W21" s="35"/>
      <c r="X21" s="36"/>
      <c r="Y21" s="36"/>
      <c r="Z21" s="36"/>
      <c r="AA21" s="37"/>
      <c r="AB21" s="30" t="s">
        <v>33</v>
      </c>
      <c r="AC21" s="30"/>
      <c r="AD21" s="30"/>
      <c r="AE21" s="30"/>
      <c r="AF21" s="32"/>
      <c r="AG21" s="14"/>
    </row>
    <row r="22" spans="1:33" ht="60" customHeight="1">
      <c r="A22" s="30">
        <f t="shared" si="0"/>
        <v>17</v>
      </c>
      <c r="B22" s="30">
        <f t="shared" si="0"/>
        <v>17</v>
      </c>
      <c r="C22" s="5" t="s">
        <v>1397</v>
      </c>
      <c r="D22" s="38" t="s">
        <v>712</v>
      </c>
      <c r="E22" s="38" t="s">
        <v>68</v>
      </c>
      <c r="F22" s="38" t="s">
        <v>1398</v>
      </c>
      <c r="G22" s="5" t="s">
        <v>713</v>
      </c>
      <c r="H22" s="39" t="s">
        <v>557</v>
      </c>
      <c r="I22" s="5" t="s">
        <v>835</v>
      </c>
      <c r="J22" s="38" t="s">
        <v>33</v>
      </c>
      <c r="K22" s="38"/>
      <c r="L22" s="5" t="s">
        <v>1209</v>
      </c>
      <c r="M22" s="5" t="s">
        <v>1210</v>
      </c>
      <c r="N22" s="35" t="s">
        <v>33</v>
      </c>
      <c r="O22" s="36"/>
      <c r="P22" s="36"/>
      <c r="Q22" s="36"/>
      <c r="R22" s="36"/>
      <c r="S22" s="36"/>
      <c r="T22" s="36"/>
      <c r="U22" s="36"/>
      <c r="V22" s="37"/>
      <c r="W22" s="35" t="s">
        <v>33</v>
      </c>
      <c r="X22" s="36" t="s">
        <v>33</v>
      </c>
      <c r="Y22" s="36" t="s">
        <v>33</v>
      </c>
      <c r="Z22" s="36" t="s">
        <v>33</v>
      </c>
      <c r="AA22" s="37"/>
      <c r="AB22" s="30" t="s">
        <v>33</v>
      </c>
      <c r="AC22" s="30"/>
      <c r="AD22" s="30"/>
      <c r="AE22" s="30" t="s">
        <v>558</v>
      </c>
      <c r="AF22" s="32" t="s">
        <v>1399</v>
      </c>
      <c r="AG22" s="14"/>
    </row>
    <row r="23" spans="1:33" ht="60" customHeight="1">
      <c r="A23" s="30">
        <f t="shared" si="0"/>
        <v>18</v>
      </c>
      <c r="B23" s="30">
        <f t="shared" si="0"/>
        <v>18</v>
      </c>
      <c r="C23" s="5" t="s">
        <v>1400</v>
      </c>
      <c r="D23" s="38" t="s">
        <v>379</v>
      </c>
      <c r="E23" s="38" t="s">
        <v>68</v>
      </c>
      <c r="F23" s="38" t="s">
        <v>1398</v>
      </c>
      <c r="G23" s="5" t="s">
        <v>623</v>
      </c>
      <c r="H23" s="39" t="s">
        <v>576</v>
      </c>
      <c r="I23" s="5"/>
      <c r="J23" s="38" t="s">
        <v>1199</v>
      </c>
      <c r="K23" s="38"/>
      <c r="L23" s="5" t="s">
        <v>1211</v>
      </c>
      <c r="M23" s="5"/>
      <c r="N23" s="35"/>
      <c r="O23" s="36"/>
      <c r="P23" s="36" t="s">
        <v>33</v>
      </c>
      <c r="Q23" s="36"/>
      <c r="R23" s="36"/>
      <c r="S23" s="36"/>
      <c r="T23" s="36"/>
      <c r="U23" s="36"/>
      <c r="V23" s="37"/>
      <c r="W23" s="35"/>
      <c r="X23" s="36"/>
      <c r="Y23" s="36"/>
      <c r="Z23" s="36"/>
      <c r="AA23" s="37"/>
      <c r="AB23" s="30" t="s">
        <v>33</v>
      </c>
      <c r="AC23" s="30"/>
      <c r="AD23" s="30"/>
      <c r="AE23" s="30"/>
      <c r="AF23" s="32"/>
      <c r="AG23" s="14"/>
    </row>
    <row r="24" spans="1:33" ht="60" customHeight="1">
      <c r="A24" s="30">
        <f t="shared" si="0"/>
        <v>19</v>
      </c>
      <c r="B24" s="30">
        <f t="shared" si="0"/>
        <v>19</v>
      </c>
      <c r="C24" s="5" t="s">
        <v>1212</v>
      </c>
      <c r="D24" s="38" t="s">
        <v>379</v>
      </c>
      <c r="E24" s="38" t="s">
        <v>68</v>
      </c>
      <c r="F24" s="38" t="s">
        <v>1401</v>
      </c>
      <c r="G24" s="5" t="s">
        <v>704</v>
      </c>
      <c r="H24" s="39" t="s">
        <v>630</v>
      </c>
      <c r="I24" s="5" t="s">
        <v>836</v>
      </c>
      <c r="J24" s="38"/>
      <c r="K24" s="38" t="s">
        <v>33</v>
      </c>
      <c r="L24" s="5" t="s">
        <v>1213</v>
      </c>
      <c r="M24" s="5"/>
      <c r="N24" s="35"/>
      <c r="O24" s="36"/>
      <c r="P24" s="36" t="s">
        <v>33</v>
      </c>
      <c r="Q24" s="36"/>
      <c r="R24" s="36"/>
      <c r="S24" s="36"/>
      <c r="T24" s="36"/>
      <c r="U24" s="36"/>
      <c r="V24" s="37"/>
      <c r="W24" s="35"/>
      <c r="X24" s="36"/>
      <c r="Y24" s="36"/>
      <c r="Z24" s="36" t="s">
        <v>1199</v>
      </c>
      <c r="AA24" s="37"/>
      <c r="AB24" s="30" t="s">
        <v>33</v>
      </c>
      <c r="AC24" s="30"/>
      <c r="AD24" s="30"/>
      <c r="AE24" s="30"/>
      <c r="AF24" s="32"/>
      <c r="AG24" s="14"/>
    </row>
    <row r="25" spans="1:33" ht="60" customHeight="1">
      <c r="A25" s="30">
        <f t="shared" si="0"/>
        <v>20</v>
      </c>
      <c r="B25" s="30">
        <f t="shared" si="0"/>
        <v>20</v>
      </c>
      <c r="C25" s="5" t="s">
        <v>1214</v>
      </c>
      <c r="D25" s="38" t="s">
        <v>641</v>
      </c>
      <c r="E25" s="38" t="s">
        <v>68</v>
      </c>
      <c r="F25" s="38" t="s">
        <v>1401</v>
      </c>
      <c r="G25" s="5" t="s">
        <v>642</v>
      </c>
      <c r="H25" s="39" t="s">
        <v>643</v>
      </c>
      <c r="I25" s="5" t="s">
        <v>837</v>
      </c>
      <c r="J25" s="38" t="s">
        <v>1191</v>
      </c>
      <c r="K25" s="38"/>
      <c r="L25" s="5" t="s">
        <v>1215</v>
      </c>
      <c r="M25" s="5"/>
      <c r="N25" s="35"/>
      <c r="O25" s="36"/>
      <c r="P25" s="36"/>
      <c r="Q25" s="36"/>
      <c r="R25" s="36"/>
      <c r="S25" s="36"/>
      <c r="T25" s="36"/>
      <c r="U25" s="36"/>
      <c r="V25" s="37"/>
      <c r="W25" s="35"/>
      <c r="X25" s="36"/>
      <c r="Y25" s="36"/>
      <c r="Z25" s="36"/>
      <c r="AA25" s="37"/>
      <c r="AB25" s="30" t="s">
        <v>33</v>
      </c>
      <c r="AC25" s="30"/>
      <c r="AD25" s="30"/>
      <c r="AE25" s="30"/>
      <c r="AF25" s="32"/>
      <c r="AG25" s="14"/>
    </row>
    <row r="26" spans="1:33" ht="60" customHeight="1">
      <c r="A26" s="30">
        <f t="shared" si="0"/>
        <v>21</v>
      </c>
      <c r="B26" s="30">
        <f t="shared" si="0"/>
        <v>21</v>
      </c>
      <c r="C26" s="5" t="s">
        <v>1402</v>
      </c>
      <c r="D26" s="38" t="s">
        <v>739</v>
      </c>
      <c r="E26" s="38" t="s">
        <v>68</v>
      </c>
      <c r="F26" s="38" t="s">
        <v>1403</v>
      </c>
      <c r="G26" s="5" t="s">
        <v>740</v>
      </c>
      <c r="H26" s="39" t="s">
        <v>741</v>
      </c>
      <c r="I26" s="5" t="s">
        <v>838</v>
      </c>
      <c r="J26" s="38" t="s">
        <v>33</v>
      </c>
      <c r="K26" s="38"/>
      <c r="L26" s="5" t="s">
        <v>1216</v>
      </c>
      <c r="M26" s="5" t="s">
        <v>1217</v>
      </c>
      <c r="N26" s="35"/>
      <c r="O26" s="36"/>
      <c r="P26" s="36"/>
      <c r="Q26" s="36" t="s">
        <v>42</v>
      </c>
      <c r="R26" s="36" t="s">
        <v>42</v>
      </c>
      <c r="S26" s="36"/>
      <c r="T26" s="36"/>
      <c r="U26" s="36"/>
      <c r="V26" s="37"/>
      <c r="W26" s="35" t="s">
        <v>42</v>
      </c>
      <c r="X26" s="36" t="s">
        <v>42</v>
      </c>
      <c r="Y26" s="36"/>
      <c r="Z26" s="36" t="s">
        <v>1199</v>
      </c>
      <c r="AA26" s="37"/>
      <c r="AB26" s="30" t="s">
        <v>33</v>
      </c>
      <c r="AC26" s="30"/>
      <c r="AD26" s="30"/>
      <c r="AE26" s="30"/>
      <c r="AF26" s="32"/>
      <c r="AG26" s="14"/>
    </row>
    <row r="27" spans="1:33" ht="60" customHeight="1">
      <c r="A27" s="30">
        <f t="shared" si="0"/>
        <v>22</v>
      </c>
      <c r="B27" s="30">
        <f t="shared" si="0"/>
        <v>22</v>
      </c>
      <c r="C27" s="5" t="s">
        <v>1404</v>
      </c>
      <c r="D27" s="38" t="s">
        <v>1037</v>
      </c>
      <c r="E27" s="38" t="s">
        <v>68</v>
      </c>
      <c r="F27" s="38" t="s">
        <v>1405</v>
      </c>
      <c r="G27" s="5" t="s">
        <v>1038</v>
      </c>
      <c r="H27" s="39" t="s">
        <v>1040</v>
      </c>
      <c r="I27" s="5" t="s">
        <v>1039</v>
      </c>
      <c r="J27" s="38"/>
      <c r="K27" s="38" t="s">
        <v>33</v>
      </c>
      <c r="L27" s="5" t="s">
        <v>1406</v>
      </c>
      <c r="M27" s="5"/>
      <c r="N27" s="35"/>
      <c r="O27" s="36"/>
      <c r="P27" s="36"/>
      <c r="Q27" s="36"/>
      <c r="R27" s="36"/>
      <c r="S27" s="36"/>
      <c r="T27" s="36"/>
      <c r="U27" s="36"/>
      <c r="V27" s="37" t="s">
        <v>42</v>
      </c>
      <c r="W27" s="35"/>
      <c r="X27" s="36" t="s">
        <v>42</v>
      </c>
      <c r="Y27" s="36"/>
      <c r="Z27" s="36"/>
      <c r="AA27" s="37"/>
      <c r="AB27" s="30"/>
      <c r="AC27" s="30" t="s">
        <v>42</v>
      </c>
      <c r="AD27" s="30"/>
      <c r="AE27" s="30"/>
      <c r="AF27" s="32"/>
      <c r="AG27" s="14"/>
    </row>
    <row r="28" spans="1:33" ht="60" customHeight="1">
      <c r="A28" s="30">
        <f t="shared" si="0"/>
        <v>23</v>
      </c>
      <c r="B28" s="30">
        <f t="shared" si="0"/>
        <v>23</v>
      </c>
      <c r="C28" s="5" t="s">
        <v>1218</v>
      </c>
      <c r="D28" s="38" t="s">
        <v>638</v>
      </c>
      <c r="E28" s="38" t="s">
        <v>68</v>
      </c>
      <c r="F28" s="38" t="s">
        <v>1407</v>
      </c>
      <c r="G28" s="5" t="s">
        <v>639</v>
      </c>
      <c r="H28" s="39" t="s">
        <v>640</v>
      </c>
      <c r="I28" s="5" t="s">
        <v>1025</v>
      </c>
      <c r="J28" s="38" t="s">
        <v>1191</v>
      </c>
      <c r="K28" s="38"/>
      <c r="L28" s="5" t="s">
        <v>1408</v>
      </c>
      <c r="M28" s="5" t="s">
        <v>1219</v>
      </c>
      <c r="N28" s="35"/>
      <c r="O28" s="36"/>
      <c r="P28" s="36" t="s">
        <v>33</v>
      </c>
      <c r="Q28" s="36"/>
      <c r="R28" s="36"/>
      <c r="S28" s="36"/>
      <c r="T28" s="36"/>
      <c r="U28" s="36"/>
      <c r="V28" s="37"/>
      <c r="W28" s="35"/>
      <c r="X28" s="36"/>
      <c r="Y28" s="36"/>
      <c r="Z28" s="36"/>
      <c r="AA28" s="37" t="s">
        <v>33</v>
      </c>
      <c r="AB28" s="30" t="s">
        <v>33</v>
      </c>
      <c r="AC28" s="30"/>
      <c r="AD28" s="30"/>
      <c r="AE28" s="30"/>
      <c r="AF28" s="32"/>
      <c r="AG28" s="14"/>
    </row>
    <row r="29" spans="1:33" ht="60" customHeight="1">
      <c r="A29" s="30">
        <f t="shared" si="0"/>
        <v>24</v>
      </c>
      <c r="B29" s="30">
        <f t="shared" si="0"/>
        <v>24</v>
      </c>
      <c r="C29" s="5" t="s">
        <v>1220</v>
      </c>
      <c r="D29" s="38" t="s">
        <v>1033</v>
      </c>
      <c r="E29" s="38" t="s">
        <v>68</v>
      </c>
      <c r="F29" s="38" t="s">
        <v>1407</v>
      </c>
      <c r="G29" s="5" t="s">
        <v>1034</v>
      </c>
      <c r="H29" s="39" t="s">
        <v>1036</v>
      </c>
      <c r="I29" s="5" t="s">
        <v>1035</v>
      </c>
      <c r="J29" s="38" t="s">
        <v>1199</v>
      </c>
      <c r="K29" s="38"/>
      <c r="L29" s="5" t="s">
        <v>1221</v>
      </c>
      <c r="M29" s="5" t="s">
        <v>1222</v>
      </c>
      <c r="N29" s="35"/>
      <c r="O29" s="36"/>
      <c r="P29" s="36"/>
      <c r="Q29" s="36"/>
      <c r="R29" s="36" t="s">
        <v>42</v>
      </c>
      <c r="S29" s="36"/>
      <c r="T29" s="36" t="s">
        <v>42</v>
      </c>
      <c r="U29" s="36" t="s">
        <v>42</v>
      </c>
      <c r="V29" s="37"/>
      <c r="W29" s="35"/>
      <c r="X29" s="36" t="s">
        <v>42</v>
      </c>
      <c r="Y29" s="36" t="s">
        <v>42</v>
      </c>
      <c r="Z29" s="36" t="s">
        <v>1199</v>
      </c>
      <c r="AA29" s="37"/>
      <c r="AB29" s="30" t="s">
        <v>42</v>
      </c>
      <c r="AC29" s="30"/>
      <c r="AD29" s="30"/>
      <c r="AE29" s="30"/>
      <c r="AF29" s="32"/>
      <c r="AG29" s="14"/>
    </row>
    <row r="30" spans="1:33" ht="60" customHeight="1">
      <c r="A30" s="30">
        <f t="shared" si="0"/>
        <v>25</v>
      </c>
      <c r="B30" s="30">
        <f t="shared" si="0"/>
        <v>25</v>
      </c>
      <c r="C30" s="5" t="s">
        <v>1223</v>
      </c>
      <c r="D30" s="38" t="s">
        <v>1080</v>
      </c>
      <c r="E30" s="38" t="s">
        <v>68</v>
      </c>
      <c r="F30" s="38" t="s">
        <v>1407</v>
      </c>
      <c r="G30" s="5" t="s">
        <v>1081</v>
      </c>
      <c r="H30" s="39" t="s">
        <v>1079</v>
      </c>
      <c r="I30" s="5" t="s">
        <v>1082</v>
      </c>
      <c r="J30" s="38" t="s">
        <v>1199</v>
      </c>
      <c r="K30" s="38"/>
      <c r="L30" s="5" t="s">
        <v>1224</v>
      </c>
      <c r="M30" s="5" t="s">
        <v>1225</v>
      </c>
      <c r="N30" s="35"/>
      <c r="O30" s="36"/>
      <c r="P30" s="36"/>
      <c r="Q30" s="36"/>
      <c r="R30" s="36"/>
      <c r="S30" s="36"/>
      <c r="T30" s="36"/>
      <c r="U30" s="36"/>
      <c r="V30" s="37" t="s">
        <v>42</v>
      </c>
      <c r="W30" s="35"/>
      <c r="X30" s="36"/>
      <c r="Y30" s="36"/>
      <c r="Z30" s="36"/>
      <c r="AA30" s="37"/>
      <c r="AB30" s="30" t="s">
        <v>42</v>
      </c>
      <c r="AC30" s="30"/>
      <c r="AD30" s="30"/>
      <c r="AE30" s="30"/>
      <c r="AF30" s="32"/>
      <c r="AG30" s="14"/>
    </row>
    <row r="31" spans="1:33" ht="60" customHeight="1">
      <c r="A31" s="30">
        <f t="shared" si="0"/>
        <v>26</v>
      </c>
      <c r="B31" s="30">
        <f t="shared" si="0"/>
        <v>26</v>
      </c>
      <c r="C31" s="5" t="s">
        <v>1409</v>
      </c>
      <c r="D31" s="38" t="s">
        <v>93</v>
      </c>
      <c r="E31" s="38" t="s">
        <v>68</v>
      </c>
      <c r="F31" s="38" t="s">
        <v>1410</v>
      </c>
      <c r="G31" s="5" t="s">
        <v>94</v>
      </c>
      <c r="H31" s="39" t="s">
        <v>95</v>
      </c>
      <c r="I31" s="5" t="s">
        <v>839</v>
      </c>
      <c r="J31" s="38"/>
      <c r="K31" s="38" t="s">
        <v>33</v>
      </c>
      <c r="L31" s="5" t="s">
        <v>1226</v>
      </c>
      <c r="M31" s="5" t="s">
        <v>1227</v>
      </c>
      <c r="N31" s="35"/>
      <c r="O31" s="36"/>
      <c r="P31" s="36" t="s">
        <v>33</v>
      </c>
      <c r="Q31" s="36"/>
      <c r="R31" s="36"/>
      <c r="S31" s="36"/>
      <c r="T31" s="36"/>
      <c r="U31" s="36"/>
      <c r="V31" s="37"/>
      <c r="W31" s="35"/>
      <c r="X31" s="36" t="s">
        <v>33</v>
      </c>
      <c r="Y31" s="36"/>
      <c r="Z31" s="36"/>
      <c r="AA31" s="37" t="s">
        <v>33</v>
      </c>
      <c r="AB31" s="30" t="s">
        <v>33</v>
      </c>
      <c r="AC31" s="30"/>
      <c r="AD31" s="30"/>
      <c r="AE31" s="30" t="s">
        <v>27</v>
      </c>
      <c r="AF31" s="32" t="s">
        <v>1411</v>
      </c>
      <c r="AG31" s="14"/>
    </row>
    <row r="32" spans="1:33" ht="60" customHeight="1">
      <c r="A32" s="30">
        <f t="shared" si="0"/>
        <v>27</v>
      </c>
      <c r="B32" s="30">
        <f t="shared" si="0"/>
        <v>27</v>
      </c>
      <c r="C32" s="5" t="s">
        <v>1228</v>
      </c>
      <c r="D32" s="38" t="s">
        <v>96</v>
      </c>
      <c r="E32" s="38" t="s">
        <v>68</v>
      </c>
      <c r="F32" s="38" t="s">
        <v>1410</v>
      </c>
      <c r="G32" s="5" t="s">
        <v>1083</v>
      </c>
      <c r="H32" s="39" t="s">
        <v>97</v>
      </c>
      <c r="I32" s="5" t="s">
        <v>1084</v>
      </c>
      <c r="J32" s="38" t="s">
        <v>33</v>
      </c>
      <c r="K32" s="38"/>
      <c r="L32" s="5" t="s">
        <v>1229</v>
      </c>
      <c r="M32" s="5" t="s">
        <v>1230</v>
      </c>
      <c r="N32" s="35"/>
      <c r="O32" s="36"/>
      <c r="P32" s="36" t="s">
        <v>33</v>
      </c>
      <c r="Q32" s="36"/>
      <c r="R32" s="36"/>
      <c r="S32" s="36"/>
      <c r="T32" s="36"/>
      <c r="U32" s="36"/>
      <c r="V32" s="37"/>
      <c r="W32" s="35"/>
      <c r="X32" s="36" t="s">
        <v>33</v>
      </c>
      <c r="Y32" s="36" t="s">
        <v>33</v>
      </c>
      <c r="Z32" s="36"/>
      <c r="AA32" s="37"/>
      <c r="AB32" s="30" t="s">
        <v>33</v>
      </c>
      <c r="AC32" s="30"/>
      <c r="AD32" s="30"/>
      <c r="AE32" s="30" t="s">
        <v>58</v>
      </c>
      <c r="AF32" s="32" t="s">
        <v>1412</v>
      </c>
      <c r="AG32" s="14"/>
    </row>
    <row r="33" spans="1:33" ht="60" customHeight="1">
      <c r="A33" s="30">
        <f t="shared" si="0"/>
        <v>28</v>
      </c>
      <c r="B33" s="30">
        <f t="shared" si="0"/>
        <v>28</v>
      </c>
      <c r="C33" s="5" t="s">
        <v>1413</v>
      </c>
      <c r="D33" s="38" t="s">
        <v>390</v>
      </c>
      <c r="E33" s="38" t="s">
        <v>68</v>
      </c>
      <c r="F33" s="38" t="s">
        <v>1410</v>
      </c>
      <c r="G33" s="5" t="s">
        <v>388</v>
      </c>
      <c r="H33" s="39" t="s">
        <v>389</v>
      </c>
      <c r="I33" s="5" t="s">
        <v>840</v>
      </c>
      <c r="J33" s="38" t="s">
        <v>33</v>
      </c>
      <c r="K33" s="38"/>
      <c r="L33" s="5" t="s">
        <v>1231</v>
      </c>
      <c r="M33" s="5"/>
      <c r="N33" s="35"/>
      <c r="O33" s="36"/>
      <c r="P33" s="36" t="s">
        <v>33</v>
      </c>
      <c r="Q33" s="36"/>
      <c r="R33" s="36"/>
      <c r="S33" s="36"/>
      <c r="T33" s="36"/>
      <c r="U33" s="36"/>
      <c r="V33" s="37"/>
      <c r="W33" s="35"/>
      <c r="X33" s="36"/>
      <c r="Y33" s="36"/>
      <c r="Z33" s="36"/>
      <c r="AA33" s="37"/>
      <c r="AB33" s="30"/>
      <c r="AC33" s="30" t="s">
        <v>33</v>
      </c>
      <c r="AD33" s="30"/>
      <c r="AE33" s="30" t="s">
        <v>31</v>
      </c>
      <c r="AF33" s="32" t="s">
        <v>1414</v>
      </c>
      <c r="AG33" s="14"/>
    </row>
    <row r="34" spans="1:33" ht="60" customHeight="1">
      <c r="A34" s="30">
        <f t="shared" si="0"/>
        <v>29</v>
      </c>
      <c r="B34" s="30">
        <f t="shared" si="0"/>
        <v>29</v>
      </c>
      <c r="C34" s="5" t="s">
        <v>1415</v>
      </c>
      <c r="D34" s="38" t="s">
        <v>96</v>
      </c>
      <c r="E34" s="38" t="s">
        <v>68</v>
      </c>
      <c r="F34" s="38" t="s">
        <v>1410</v>
      </c>
      <c r="G34" s="5" t="s">
        <v>409</v>
      </c>
      <c r="H34" s="39" t="s">
        <v>410</v>
      </c>
      <c r="I34" s="5" t="s">
        <v>841</v>
      </c>
      <c r="J34" s="38" t="s">
        <v>1191</v>
      </c>
      <c r="K34" s="38"/>
      <c r="L34" s="5" t="s">
        <v>1232</v>
      </c>
      <c r="M34" s="5" t="s">
        <v>1233</v>
      </c>
      <c r="N34" s="35"/>
      <c r="O34" s="36"/>
      <c r="P34" s="36" t="s">
        <v>33</v>
      </c>
      <c r="Q34" s="36"/>
      <c r="R34" s="36"/>
      <c r="S34" s="36"/>
      <c r="T34" s="36"/>
      <c r="U34" s="36"/>
      <c r="V34" s="37"/>
      <c r="W34" s="35"/>
      <c r="X34" s="36"/>
      <c r="Y34" s="36"/>
      <c r="Z34" s="36"/>
      <c r="AA34" s="37" t="s">
        <v>33</v>
      </c>
      <c r="AB34" s="30" t="s">
        <v>33</v>
      </c>
      <c r="AC34" s="30"/>
      <c r="AD34" s="30"/>
      <c r="AE34" s="30"/>
      <c r="AF34" s="32"/>
      <c r="AG34" s="14"/>
    </row>
    <row r="35" spans="1:33" ht="60" customHeight="1">
      <c r="A35" s="30">
        <f t="shared" si="0"/>
        <v>30</v>
      </c>
      <c r="B35" s="30">
        <f t="shared" si="0"/>
        <v>30</v>
      </c>
      <c r="C35" s="5" t="s">
        <v>1234</v>
      </c>
      <c r="D35" s="38" t="s">
        <v>96</v>
      </c>
      <c r="E35" s="38" t="s">
        <v>68</v>
      </c>
      <c r="F35" s="38" t="s">
        <v>1410</v>
      </c>
      <c r="G35" s="5" t="s">
        <v>711</v>
      </c>
      <c r="H35" s="39" t="s">
        <v>444</v>
      </c>
      <c r="I35" s="5" t="s">
        <v>842</v>
      </c>
      <c r="J35" s="38"/>
      <c r="K35" s="38" t="s">
        <v>33</v>
      </c>
      <c r="L35" s="5" t="s">
        <v>1235</v>
      </c>
      <c r="M35" s="5"/>
      <c r="N35" s="35"/>
      <c r="O35" s="36"/>
      <c r="P35" s="36" t="s">
        <v>33</v>
      </c>
      <c r="Q35" s="36"/>
      <c r="R35" s="36"/>
      <c r="S35" s="36"/>
      <c r="T35" s="36"/>
      <c r="U35" s="36"/>
      <c r="V35" s="37"/>
      <c r="W35" s="35"/>
      <c r="X35" s="36"/>
      <c r="Y35" s="36"/>
      <c r="Z35" s="36"/>
      <c r="AA35" s="37"/>
      <c r="AB35" s="30" t="s">
        <v>33</v>
      </c>
      <c r="AC35" s="30"/>
      <c r="AD35" s="30"/>
      <c r="AE35" s="30"/>
      <c r="AF35" s="32"/>
      <c r="AG35" s="14"/>
    </row>
    <row r="36" spans="1:33" ht="60" customHeight="1">
      <c r="A36" s="30">
        <f t="shared" si="0"/>
        <v>31</v>
      </c>
      <c r="B36" s="30">
        <f t="shared" si="0"/>
        <v>31</v>
      </c>
      <c r="C36" s="5" t="s">
        <v>1416</v>
      </c>
      <c r="D36" s="38" t="s">
        <v>464</v>
      </c>
      <c r="E36" s="38" t="s">
        <v>68</v>
      </c>
      <c r="F36" s="38" t="s">
        <v>1410</v>
      </c>
      <c r="G36" s="5" t="s">
        <v>559</v>
      </c>
      <c r="H36" s="39" t="s">
        <v>463</v>
      </c>
      <c r="I36" s="5" t="s">
        <v>1041</v>
      </c>
      <c r="J36" s="38"/>
      <c r="K36" s="38" t="s">
        <v>33</v>
      </c>
      <c r="L36" s="5" t="s">
        <v>1236</v>
      </c>
      <c r="M36" s="5"/>
      <c r="N36" s="35"/>
      <c r="O36" s="36"/>
      <c r="P36" s="36" t="s">
        <v>33</v>
      </c>
      <c r="Q36" s="36"/>
      <c r="R36" s="36"/>
      <c r="S36" s="36"/>
      <c r="T36" s="36"/>
      <c r="U36" s="36"/>
      <c r="V36" s="37"/>
      <c r="W36" s="35"/>
      <c r="X36" s="36"/>
      <c r="Y36" s="36"/>
      <c r="Z36" s="36"/>
      <c r="AA36" s="37" t="s">
        <v>33</v>
      </c>
      <c r="AB36" s="30" t="s">
        <v>33</v>
      </c>
      <c r="AC36" s="30"/>
      <c r="AD36" s="30"/>
      <c r="AE36" s="30"/>
      <c r="AF36" s="32"/>
      <c r="AG36" s="14"/>
    </row>
    <row r="37" spans="1:33" ht="60" customHeight="1">
      <c r="A37" s="30">
        <f t="shared" si="0"/>
        <v>32</v>
      </c>
      <c r="B37" s="30">
        <f t="shared" si="0"/>
        <v>32</v>
      </c>
      <c r="C37" s="5" t="s">
        <v>1237</v>
      </c>
      <c r="D37" s="38" t="s">
        <v>93</v>
      </c>
      <c r="E37" s="38" t="s">
        <v>68</v>
      </c>
      <c r="F37" s="38" t="s">
        <v>1417</v>
      </c>
      <c r="G37" s="5" t="s">
        <v>1074</v>
      </c>
      <c r="H37" s="39" t="s">
        <v>469</v>
      </c>
      <c r="I37" s="5" t="s">
        <v>1075</v>
      </c>
      <c r="J37" s="38" t="s">
        <v>1191</v>
      </c>
      <c r="K37" s="38"/>
      <c r="L37" s="5" t="s">
        <v>1236</v>
      </c>
      <c r="M37" s="5"/>
      <c r="N37" s="35"/>
      <c r="O37" s="36"/>
      <c r="P37" s="36" t="s">
        <v>33</v>
      </c>
      <c r="Q37" s="36"/>
      <c r="R37" s="36"/>
      <c r="S37" s="36"/>
      <c r="T37" s="36"/>
      <c r="U37" s="36"/>
      <c r="V37" s="37"/>
      <c r="W37" s="35"/>
      <c r="X37" s="36" t="s">
        <v>33</v>
      </c>
      <c r="Y37" s="36"/>
      <c r="Z37" s="36"/>
      <c r="AA37" s="37"/>
      <c r="AB37" s="30" t="s">
        <v>42</v>
      </c>
      <c r="AC37" s="30"/>
      <c r="AD37" s="30"/>
      <c r="AE37" s="30" t="s">
        <v>58</v>
      </c>
      <c r="AF37" s="32" t="s">
        <v>1418</v>
      </c>
      <c r="AG37" s="14"/>
    </row>
    <row r="38" spans="1:33" ht="60" customHeight="1">
      <c r="A38" s="30">
        <f t="shared" si="0"/>
        <v>33</v>
      </c>
      <c r="B38" s="30">
        <f t="shared" si="0"/>
        <v>33</v>
      </c>
      <c r="C38" s="5" t="s">
        <v>1238</v>
      </c>
      <c r="D38" s="38" t="s">
        <v>464</v>
      </c>
      <c r="E38" s="38" t="s">
        <v>68</v>
      </c>
      <c r="F38" s="38" t="s">
        <v>1417</v>
      </c>
      <c r="G38" s="5" t="s">
        <v>1049</v>
      </c>
      <c r="H38" s="39" t="s">
        <v>472</v>
      </c>
      <c r="I38" s="5" t="s">
        <v>843</v>
      </c>
      <c r="J38" s="38" t="s">
        <v>33</v>
      </c>
      <c r="K38" s="38"/>
      <c r="L38" s="5" t="s">
        <v>1239</v>
      </c>
      <c r="M38" s="5" t="s">
        <v>1419</v>
      </c>
      <c r="N38" s="35" t="s">
        <v>42</v>
      </c>
      <c r="O38" s="36"/>
      <c r="P38" s="36" t="s">
        <v>33</v>
      </c>
      <c r="Q38" s="36" t="s">
        <v>42</v>
      </c>
      <c r="R38" s="36"/>
      <c r="S38" s="36"/>
      <c r="T38" s="36" t="s">
        <v>42</v>
      </c>
      <c r="U38" s="36"/>
      <c r="V38" s="37"/>
      <c r="W38" s="35" t="s">
        <v>42</v>
      </c>
      <c r="X38" s="36" t="s">
        <v>33</v>
      </c>
      <c r="Y38" s="36" t="s">
        <v>42</v>
      </c>
      <c r="Z38" s="36"/>
      <c r="AA38" s="37"/>
      <c r="AB38" s="30" t="s">
        <v>33</v>
      </c>
      <c r="AC38" s="30"/>
      <c r="AD38" s="30"/>
      <c r="AE38" s="30" t="s">
        <v>567</v>
      </c>
      <c r="AF38" s="32" t="s">
        <v>1420</v>
      </c>
      <c r="AG38" s="14"/>
    </row>
    <row r="39" spans="1:33" ht="60" customHeight="1">
      <c r="A39" s="30">
        <f t="shared" si="0"/>
        <v>34</v>
      </c>
      <c r="B39" s="30">
        <f t="shared" si="0"/>
        <v>34</v>
      </c>
      <c r="C39" s="5" t="s">
        <v>1240</v>
      </c>
      <c r="D39" s="38" t="s">
        <v>140</v>
      </c>
      <c r="E39" s="38" t="s">
        <v>68</v>
      </c>
      <c r="F39" s="38" t="s">
        <v>1410</v>
      </c>
      <c r="G39" s="5" t="s">
        <v>154</v>
      </c>
      <c r="H39" s="39" t="s">
        <v>98</v>
      </c>
      <c r="I39" s="5" t="s">
        <v>844</v>
      </c>
      <c r="J39" s="38" t="s">
        <v>1191</v>
      </c>
      <c r="K39" s="38"/>
      <c r="L39" s="5" t="s">
        <v>1241</v>
      </c>
      <c r="M39" s="5" t="s">
        <v>1421</v>
      </c>
      <c r="N39" s="35"/>
      <c r="O39" s="36"/>
      <c r="P39" s="36" t="s">
        <v>33</v>
      </c>
      <c r="Q39" s="36"/>
      <c r="R39" s="36"/>
      <c r="S39" s="36"/>
      <c r="T39" s="36"/>
      <c r="U39" s="36"/>
      <c r="V39" s="37"/>
      <c r="W39" s="35"/>
      <c r="X39" s="36"/>
      <c r="Y39" s="36" t="s">
        <v>33</v>
      </c>
      <c r="Z39" s="36" t="s">
        <v>1199</v>
      </c>
      <c r="AA39" s="37"/>
      <c r="AB39" s="30" t="s">
        <v>33</v>
      </c>
      <c r="AC39" s="30"/>
      <c r="AD39" s="30"/>
      <c r="AE39" s="30" t="s">
        <v>27</v>
      </c>
      <c r="AF39" s="32" t="s">
        <v>1422</v>
      </c>
      <c r="AG39" s="14"/>
    </row>
    <row r="40" spans="1:33" ht="60" customHeight="1">
      <c r="A40" s="30">
        <f t="shared" si="0"/>
        <v>35</v>
      </c>
      <c r="B40" s="30">
        <f t="shared" si="0"/>
        <v>35</v>
      </c>
      <c r="C40" s="5" t="s">
        <v>1423</v>
      </c>
      <c r="D40" s="38" t="s">
        <v>140</v>
      </c>
      <c r="E40" s="38" t="s">
        <v>68</v>
      </c>
      <c r="F40" s="38" t="s">
        <v>1410</v>
      </c>
      <c r="G40" s="5" t="s">
        <v>414</v>
      </c>
      <c r="H40" s="39" t="s">
        <v>415</v>
      </c>
      <c r="I40" s="5" t="s">
        <v>845</v>
      </c>
      <c r="J40" s="38" t="s">
        <v>1191</v>
      </c>
      <c r="K40" s="38"/>
      <c r="L40" s="5" t="s">
        <v>1242</v>
      </c>
      <c r="M40" s="5"/>
      <c r="N40" s="35" t="s">
        <v>33</v>
      </c>
      <c r="O40" s="36"/>
      <c r="P40" s="36"/>
      <c r="Q40" s="36"/>
      <c r="R40" s="36"/>
      <c r="S40" s="36"/>
      <c r="T40" s="36"/>
      <c r="U40" s="36" t="s">
        <v>33</v>
      </c>
      <c r="V40" s="37"/>
      <c r="W40" s="35"/>
      <c r="X40" s="36"/>
      <c r="Y40" s="36"/>
      <c r="Z40" s="36" t="s">
        <v>33</v>
      </c>
      <c r="AA40" s="37" t="s">
        <v>33</v>
      </c>
      <c r="AB40" s="30"/>
      <c r="AC40" s="30" t="s">
        <v>33</v>
      </c>
      <c r="AD40" s="30"/>
      <c r="AE40" s="30" t="s">
        <v>58</v>
      </c>
      <c r="AF40" s="32" t="s">
        <v>1424</v>
      </c>
      <c r="AG40" s="14"/>
    </row>
    <row r="41" spans="1:33" ht="60" customHeight="1">
      <c r="A41" s="30">
        <f t="shared" si="0"/>
        <v>36</v>
      </c>
      <c r="B41" s="30">
        <f t="shared" si="0"/>
        <v>36</v>
      </c>
      <c r="C41" s="5" t="s">
        <v>1425</v>
      </c>
      <c r="D41" s="38" t="s">
        <v>468</v>
      </c>
      <c r="E41" s="38" t="s">
        <v>68</v>
      </c>
      <c r="F41" s="38" t="s">
        <v>1410</v>
      </c>
      <c r="G41" s="5" t="s">
        <v>466</v>
      </c>
      <c r="H41" s="39" t="s">
        <v>467</v>
      </c>
      <c r="I41" s="5" t="s">
        <v>846</v>
      </c>
      <c r="J41" s="38"/>
      <c r="K41" s="38" t="s">
        <v>33</v>
      </c>
      <c r="L41" s="5" t="s">
        <v>1243</v>
      </c>
      <c r="M41" s="5" t="s">
        <v>1244</v>
      </c>
      <c r="N41" s="35"/>
      <c r="O41" s="36"/>
      <c r="P41" s="36" t="s">
        <v>33</v>
      </c>
      <c r="Q41" s="36"/>
      <c r="R41" s="36"/>
      <c r="S41" s="36"/>
      <c r="T41" s="36"/>
      <c r="U41" s="36"/>
      <c r="V41" s="37"/>
      <c r="W41" s="35"/>
      <c r="X41" s="36"/>
      <c r="Y41" s="36"/>
      <c r="Z41" s="36" t="s">
        <v>1199</v>
      </c>
      <c r="AA41" s="37"/>
      <c r="AB41" s="30" t="s">
        <v>33</v>
      </c>
      <c r="AC41" s="30"/>
      <c r="AD41" s="30"/>
      <c r="AE41" s="30"/>
      <c r="AF41" s="32"/>
      <c r="AG41" s="14"/>
    </row>
    <row r="42" spans="1:33" ht="60" customHeight="1">
      <c r="A42" s="30">
        <f t="shared" si="0"/>
        <v>37</v>
      </c>
      <c r="B42" s="30">
        <f t="shared" si="0"/>
        <v>37</v>
      </c>
      <c r="C42" s="5" t="s">
        <v>1426</v>
      </c>
      <c r="D42" s="38" t="s">
        <v>371</v>
      </c>
      <c r="E42" s="38" t="s">
        <v>68</v>
      </c>
      <c r="F42" s="38" t="s">
        <v>1410</v>
      </c>
      <c r="G42" s="5" t="s">
        <v>369</v>
      </c>
      <c r="H42" s="39" t="s">
        <v>370</v>
      </c>
      <c r="I42" s="5" t="s">
        <v>847</v>
      </c>
      <c r="J42" s="38" t="s">
        <v>33</v>
      </c>
      <c r="K42" s="38"/>
      <c r="L42" s="5" t="s">
        <v>1245</v>
      </c>
      <c r="M42" s="5" t="s">
        <v>1246</v>
      </c>
      <c r="N42" s="35"/>
      <c r="O42" s="36"/>
      <c r="P42" s="36"/>
      <c r="Q42" s="36"/>
      <c r="R42" s="36"/>
      <c r="S42" s="36"/>
      <c r="T42" s="36"/>
      <c r="U42" s="36" t="s">
        <v>33</v>
      </c>
      <c r="V42" s="37"/>
      <c r="W42" s="35" t="s">
        <v>33</v>
      </c>
      <c r="X42" s="36" t="s">
        <v>33</v>
      </c>
      <c r="Y42" s="36"/>
      <c r="Z42" s="36"/>
      <c r="AA42" s="37"/>
      <c r="AB42" s="30" t="s">
        <v>33</v>
      </c>
      <c r="AC42" s="30"/>
      <c r="AD42" s="30"/>
      <c r="AE42" s="30"/>
      <c r="AF42" s="32"/>
      <c r="AG42" s="14"/>
    </row>
    <row r="43" spans="1:33" ht="60" customHeight="1">
      <c r="A43" s="30">
        <f t="shared" si="0"/>
        <v>38</v>
      </c>
      <c r="B43" s="30">
        <f t="shared" si="0"/>
        <v>38</v>
      </c>
      <c r="C43" s="5" t="s">
        <v>1427</v>
      </c>
      <c r="D43" s="38" t="s">
        <v>371</v>
      </c>
      <c r="E43" s="38" t="s">
        <v>68</v>
      </c>
      <c r="F43" s="38" t="s">
        <v>1417</v>
      </c>
      <c r="G43" s="5" t="s">
        <v>380</v>
      </c>
      <c r="H43" s="39" t="s">
        <v>381</v>
      </c>
      <c r="I43" s="5" t="s">
        <v>2230</v>
      </c>
      <c r="J43" s="38" t="s">
        <v>42</v>
      </c>
      <c r="K43" s="38"/>
      <c r="L43" s="5" t="s">
        <v>2228</v>
      </c>
      <c r="M43" s="5" t="s">
        <v>2229</v>
      </c>
      <c r="N43" s="35" t="s">
        <v>42</v>
      </c>
      <c r="O43" s="36"/>
      <c r="P43" s="36" t="s">
        <v>33</v>
      </c>
      <c r="Q43" s="36" t="s">
        <v>42</v>
      </c>
      <c r="R43" s="36"/>
      <c r="S43" s="36"/>
      <c r="T43" s="36"/>
      <c r="U43" s="36"/>
      <c r="V43" s="37"/>
      <c r="W43" s="35"/>
      <c r="X43" s="36" t="s">
        <v>33</v>
      </c>
      <c r="Y43" s="36"/>
      <c r="Z43" s="36" t="s">
        <v>1191</v>
      </c>
      <c r="AA43" s="37"/>
      <c r="AB43" s="30" t="s">
        <v>33</v>
      </c>
      <c r="AC43" s="30"/>
      <c r="AD43" s="30"/>
      <c r="AE43" s="30" t="s">
        <v>2227</v>
      </c>
      <c r="AF43" s="32" t="s">
        <v>2226</v>
      </c>
      <c r="AG43" s="14"/>
    </row>
    <row r="44" spans="1:33" ht="60" customHeight="1">
      <c r="A44" s="30">
        <f t="shared" si="0"/>
        <v>39</v>
      </c>
      <c r="B44" s="30">
        <f t="shared" si="0"/>
        <v>39</v>
      </c>
      <c r="C44" s="5" t="s">
        <v>1428</v>
      </c>
      <c r="D44" s="38" t="s">
        <v>390</v>
      </c>
      <c r="E44" s="38" t="s">
        <v>68</v>
      </c>
      <c r="F44" s="38" t="s">
        <v>1417</v>
      </c>
      <c r="G44" s="5" t="s">
        <v>1100</v>
      </c>
      <c r="H44" s="39" t="s">
        <v>1101</v>
      </c>
      <c r="I44" s="5" t="s">
        <v>848</v>
      </c>
      <c r="J44" s="38" t="s">
        <v>1191</v>
      </c>
      <c r="K44" s="38"/>
      <c r="L44" s="5" t="s">
        <v>1247</v>
      </c>
      <c r="M44" s="5" t="s">
        <v>1429</v>
      </c>
      <c r="N44" s="35"/>
      <c r="O44" s="36"/>
      <c r="P44" s="36"/>
      <c r="Q44" s="36" t="s">
        <v>33</v>
      </c>
      <c r="R44" s="36"/>
      <c r="S44" s="36"/>
      <c r="T44" s="36"/>
      <c r="U44" s="36"/>
      <c r="V44" s="37"/>
      <c r="W44" s="35" t="s">
        <v>42</v>
      </c>
      <c r="X44" s="36" t="s">
        <v>42</v>
      </c>
      <c r="Y44" s="36" t="s">
        <v>33</v>
      </c>
      <c r="Z44" s="36" t="s">
        <v>1199</v>
      </c>
      <c r="AA44" s="37"/>
      <c r="AB44" s="30" t="s">
        <v>42</v>
      </c>
      <c r="AC44" s="30"/>
      <c r="AD44" s="30"/>
      <c r="AE44" s="30" t="s">
        <v>31</v>
      </c>
      <c r="AF44" s="32" t="s">
        <v>1430</v>
      </c>
      <c r="AG44" s="14"/>
    </row>
    <row r="45" spans="1:33" ht="60" customHeight="1">
      <c r="A45" s="30">
        <f t="shared" si="0"/>
        <v>40</v>
      </c>
      <c r="B45" s="30">
        <f t="shared" si="0"/>
        <v>40</v>
      </c>
      <c r="C45" s="5" t="s">
        <v>1248</v>
      </c>
      <c r="D45" s="38" t="s">
        <v>371</v>
      </c>
      <c r="E45" s="38" t="s">
        <v>68</v>
      </c>
      <c r="F45" s="38" t="s">
        <v>1417</v>
      </c>
      <c r="G45" s="5" t="s">
        <v>470</v>
      </c>
      <c r="H45" s="39" t="s">
        <v>471</v>
      </c>
      <c r="I45" s="5" t="s">
        <v>849</v>
      </c>
      <c r="J45" s="38" t="s">
        <v>1191</v>
      </c>
      <c r="K45" s="38"/>
      <c r="L45" s="5" t="s">
        <v>1249</v>
      </c>
      <c r="M45" s="5" t="s">
        <v>1250</v>
      </c>
      <c r="N45" s="35"/>
      <c r="O45" s="36"/>
      <c r="P45" s="36"/>
      <c r="Q45" s="36"/>
      <c r="R45" s="36"/>
      <c r="S45" s="36"/>
      <c r="T45" s="36"/>
      <c r="U45" s="36"/>
      <c r="V45" s="37" t="s">
        <v>33</v>
      </c>
      <c r="W45" s="35"/>
      <c r="X45" s="36"/>
      <c r="Y45" s="36"/>
      <c r="Z45" s="36"/>
      <c r="AA45" s="37" t="s">
        <v>33</v>
      </c>
      <c r="AB45" s="30"/>
      <c r="AC45" s="30"/>
      <c r="AD45" s="30" t="s">
        <v>33</v>
      </c>
      <c r="AE45" s="30" t="s">
        <v>31</v>
      </c>
      <c r="AF45" s="32" t="s">
        <v>1431</v>
      </c>
      <c r="AG45" s="14"/>
    </row>
    <row r="46" spans="1:33" ht="60" customHeight="1">
      <c r="A46" s="30">
        <f t="shared" si="0"/>
        <v>41</v>
      </c>
      <c r="B46" s="30">
        <f t="shared" si="0"/>
        <v>41</v>
      </c>
      <c r="C46" s="5" t="s">
        <v>1251</v>
      </c>
      <c r="D46" s="38" t="s">
        <v>371</v>
      </c>
      <c r="E46" s="38" t="s">
        <v>68</v>
      </c>
      <c r="F46" s="38" t="s">
        <v>1417</v>
      </c>
      <c r="G46" s="5" t="s">
        <v>473</v>
      </c>
      <c r="H46" s="39" t="s">
        <v>474</v>
      </c>
      <c r="I46" s="5" t="s">
        <v>850</v>
      </c>
      <c r="J46" s="38" t="s">
        <v>1191</v>
      </c>
      <c r="K46" s="38"/>
      <c r="L46" s="5" t="s">
        <v>1252</v>
      </c>
      <c r="M46" s="5"/>
      <c r="N46" s="35" t="s">
        <v>33</v>
      </c>
      <c r="O46" s="36"/>
      <c r="P46" s="36" t="s">
        <v>33</v>
      </c>
      <c r="Q46" s="36"/>
      <c r="R46" s="36"/>
      <c r="S46" s="36"/>
      <c r="T46" s="36" t="s">
        <v>33</v>
      </c>
      <c r="U46" s="36"/>
      <c r="V46" s="37"/>
      <c r="W46" s="35"/>
      <c r="X46" s="36"/>
      <c r="Y46" s="36"/>
      <c r="Z46" s="36"/>
      <c r="AA46" s="37"/>
      <c r="AB46" s="30" t="s">
        <v>33</v>
      </c>
      <c r="AC46" s="30"/>
      <c r="AD46" s="30"/>
      <c r="AE46" s="30" t="s">
        <v>30</v>
      </c>
      <c r="AF46" s="32" t="s">
        <v>1432</v>
      </c>
      <c r="AG46" s="14"/>
    </row>
    <row r="47" spans="1:33" ht="60" customHeight="1">
      <c r="A47" s="30">
        <f t="shared" si="0"/>
        <v>42</v>
      </c>
      <c r="B47" s="30">
        <f t="shared" si="0"/>
        <v>42</v>
      </c>
      <c r="C47" s="5" t="s">
        <v>1253</v>
      </c>
      <c r="D47" s="38" t="s">
        <v>571</v>
      </c>
      <c r="E47" s="38" t="s">
        <v>68</v>
      </c>
      <c r="F47" s="38" t="s">
        <v>1410</v>
      </c>
      <c r="G47" s="5" t="s">
        <v>572</v>
      </c>
      <c r="H47" s="39" t="s">
        <v>573</v>
      </c>
      <c r="I47" s="5" t="s">
        <v>1020</v>
      </c>
      <c r="J47" s="38" t="s">
        <v>1191</v>
      </c>
      <c r="K47" s="38"/>
      <c r="L47" s="5" t="s">
        <v>1433</v>
      </c>
      <c r="M47" s="5" t="s">
        <v>1254</v>
      </c>
      <c r="N47" s="35"/>
      <c r="O47" s="36"/>
      <c r="P47" s="36"/>
      <c r="Q47" s="36"/>
      <c r="R47" s="36"/>
      <c r="S47" s="36"/>
      <c r="T47" s="36"/>
      <c r="U47" s="36" t="s">
        <v>33</v>
      </c>
      <c r="V47" s="37"/>
      <c r="W47" s="35" t="s">
        <v>33</v>
      </c>
      <c r="X47" s="36" t="s">
        <v>33</v>
      </c>
      <c r="Y47" s="36"/>
      <c r="Z47" s="36"/>
      <c r="AA47" s="37"/>
      <c r="AB47" s="30" t="s">
        <v>33</v>
      </c>
      <c r="AC47" s="30"/>
      <c r="AD47" s="30"/>
      <c r="AE47" s="30"/>
      <c r="AF47" s="32"/>
      <c r="AG47" s="14"/>
    </row>
    <row r="48" spans="1:33" ht="60" customHeight="1">
      <c r="A48" s="30">
        <f t="shared" si="0"/>
        <v>43</v>
      </c>
      <c r="B48" s="30">
        <f t="shared" si="0"/>
        <v>43</v>
      </c>
      <c r="C48" s="5" t="s">
        <v>1255</v>
      </c>
      <c r="D48" s="38" t="s">
        <v>99</v>
      </c>
      <c r="E48" s="38" t="s">
        <v>68</v>
      </c>
      <c r="F48" s="38" t="s">
        <v>1410</v>
      </c>
      <c r="G48" s="5" t="s">
        <v>475</v>
      </c>
      <c r="H48" s="39" t="s">
        <v>476</v>
      </c>
      <c r="I48" s="5" t="s">
        <v>851</v>
      </c>
      <c r="J48" s="38" t="s">
        <v>33</v>
      </c>
      <c r="K48" s="38"/>
      <c r="L48" s="5" t="s">
        <v>1256</v>
      </c>
      <c r="M48" s="5"/>
      <c r="N48" s="35"/>
      <c r="O48" s="36"/>
      <c r="P48" s="36" t="s">
        <v>33</v>
      </c>
      <c r="Q48" s="36"/>
      <c r="R48" s="36"/>
      <c r="S48" s="36"/>
      <c r="T48" s="36" t="s">
        <v>33</v>
      </c>
      <c r="U48" s="36"/>
      <c r="V48" s="37"/>
      <c r="W48" s="35"/>
      <c r="X48" s="36"/>
      <c r="Y48" s="36" t="s">
        <v>33</v>
      </c>
      <c r="Z48" s="36"/>
      <c r="AA48" s="37"/>
      <c r="AB48" s="30" t="s">
        <v>33</v>
      </c>
      <c r="AC48" s="30"/>
      <c r="AD48" s="30"/>
      <c r="AE48" s="30"/>
      <c r="AF48" s="32"/>
      <c r="AG48" s="14"/>
    </row>
    <row r="49" spans="1:33" ht="60" customHeight="1">
      <c r="A49" s="30">
        <f t="shared" si="0"/>
        <v>44</v>
      </c>
      <c r="B49" s="30">
        <f t="shared" si="0"/>
        <v>44</v>
      </c>
      <c r="C49" s="5" t="s">
        <v>1257</v>
      </c>
      <c r="D49" s="38" t="s">
        <v>175</v>
      </c>
      <c r="E49" s="38" t="s">
        <v>68</v>
      </c>
      <c r="F49" s="38" t="s">
        <v>1434</v>
      </c>
      <c r="G49" s="5" t="s">
        <v>155</v>
      </c>
      <c r="H49" s="39" t="s">
        <v>156</v>
      </c>
      <c r="I49" s="5" t="s">
        <v>1076</v>
      </c>
      <c r="J49" s="38" t="s">
        <v>1199</v>
      </c>
      <c r="K49" s="38"/>
      <c r="L49" s="5" t="s">
        <v>1258</v>
      </c>
      <c r="M49" s="5" t="s">
        <v>1259</v>
      </c>
      <c r="N49" s="35"/>
      <c r="O49" s="36"/>
      <c r="P49" s="36" t="s">
        <v>33</v>
      </c>
      <c r="Q49" s="36"/>
      <c r="R49" s="36" t="s">
        <v>33</v>
      </c>
      <c r="S49" s="36"/>
      <c r="T49" s="36"/>
      <c r="U49" s="36"/>
      <c r="V49" s="37" t="s">
        <v>33</v>
      </c>
      <c r="W49" s="35"/>
      <c r="X49" s="36"/>
      <c r="Y49" s="36" t="s">
        <v>33</v>
      </c>
      <c r="Z49" s="36" t="s">
        <v>33</v>
      </c>
      <c r="AA49" s="37"/>
      <c r="AB49" s="30" t="s">
        <v>33</v>
      </c>
      <c r="AC49" s="30"/>
      <c r="AD49" s="30"/>
      <c r="AE49" s="30" t="s">
        <v>29</v>
      </c>
      <c r="AF49" s="32" t="s">
        <v>1435</v>
      </c>
      <c r="AG49" s="14"/>
    </row>
    <row r="50" spans="1:33" ht="60" customHeight="1">
      <c r="A50" s="30">
        <f t="shared" si="0"/>
        <v>45</v>
      </c>
      <c r="B50" s="30">
        <f t="shared" si="0"/>
        <v>45</v>
      </c>
      <c r="C50" s="5" t="s">
        <v>1436</v>
      </c>
      <c r="D50" s="38" t="s">
        <v>577</v>
      </c>
      <c r="E50" s="38" t="s">
        <v>68</v>
      </c>
      <c r="F50" s="38" t="s">
        <v>1410</v>
      </c>
      <c r="G50" s="5" t="s">
        <v>578</v>
      </c>
      <c r="H50" s="39" t="s">
        <v>579</v>
      </c>
      <c r="I50" s="5" t="s">
        <v>852</v>
      </c>
      <c r="J50" s="38" t="s">
        <v>33</v>
      </c>
      <c r="K50" s="38"/>
      <c r="L50" s="5" t="s">
        <v>1260</v>
      </c>
      <c r="M50" s="5" t="s">
        <v>1261</v>
      </c>
      <c r="N50" s="35"/>
      <c r="O50" s="36"/>
      <c r="P50" s="36"/>
      <c r="Q50" s="36" t="s">
        <v>42</v>
      </c>
      <c r="R50" s="36"/>
      <c r="S50" s="36"/>
      <c r="T50" s="36" t="s">
        <v>33</v>
      </c>
      <c r="U50" s="36"/>
      <c r="V50" s="37" t="s">
        <v>42</v>
      </c>
      <c r="W50" s="35"/>
      <c r="X50" s="36"/>
      <c r="Y50" s="36" t="s">
        <v>33</v>
      </c>
      <c r="Z50" s="36"/>
      <c r="AA50" s="37"/>
      <c r="AB50" s="30" t="s">
        <v>33</v>
      </c>
      <c r="AC50" s="30"/>
      <c r="AD50" s="30"/>
      <c r="AE50" s="30"/>
      <c r="AF50" s="32"/>
      <c r="AG50" s="14"/>
    </row>
    <row r="51" spans="1:33" ht="60" customHeight="1">
      <c r="A51" s="30">
        <f t="shared" si="0"/>
        <v>46</v>
      </c>
      <c r="B51" s="30">
        <f t="shared" si="0"/>
        <v>46</v>
      </c>
      <c r="C51" s="5" t="s">
        <v>1262</v>
      </c>
      <c r="D51" s="38" t="s">
        <v>413</v>
      </c>
      <c r="E51" s="38" t="s">
        <v>68</v>
      </c>
      <c r="F51" s="38" t="s">
        <v>1434</v>
      </c>
      <c r="G51" s="5" t="s">
        <v>411</v>
      </c>
      <c r="H51" s="39" t="s">
        <v>412</v>
      </c>
      <c r="I51" s="5" t="s">
        <v>853</v>
      </c>
      <c r="J51" s="38" t="s">
        <v>1199</v>
      </c>
      <c r="K51" s="38"/>
      <c r="L51" s="5" t="s">
        <v>1263</v>
      </c>
      <c r="M51" s="5" t="s">
        <v>1264</v>
      </c>
      <c r="N51" s="35"/>
      <c r="O51" s="36"/>
      <c r="P51" s="36" t="s">
        <v>33</v>
      </c>
      <c r="Q51" s="36"/>
      <c r="R51" s="36"/>
      <c r="S51" s="36"/>
      <c r="T51" s="36" t="s">
        <v>33</v>
      </c>
      <c r="U51" s="36"/>
      <c r="V51" s="37" t="s">
        <v>33</v>
      </c>
      <c r="W51" s="35"/>
      <c r="X51" s="36"/>
      <c r="Y51" s="36"/>
      <c r="Z51" s="36"/>
      <c r="AA51" s="37" t="s">
        <v>33</v>
      </c>
      <c r="AB51" s="30" t="s">
        <v>33</v>
      </c>
      <c r="AC51" s="30"/>
      <c r="AD51" s="30"/>
      <c r="AE51" s="30"/>
      <c r="AF51" s="32"/>
      <c r="AG51" s="14"/>
    </row>
    <row r="52" spans="1:33" ht="60" customHeight="1">
      <c r="A52" s="30">
        <f t="shared" si="0"/>
        <v>47</v>
      </c>
      <c r="B52" s="30">
        <f t="shared" si="0"/>
        <v>47</v>
      </c>
      <c r="C52" s="5" t="s">
        <v>1265</v>
      </c>
      <c r="D52" s="38" t="s">
        <v>430</v>
      </c>
      <c r="E52" s="38" t="s">
        <v>68</v>
      </c>
      <c r="F52" s="38" t="s">
        <v>1434</v>
      </c>
      <c r="G52" s="5" t="s">
        <v>428</v>
      </c>
      <c r="H52" s="39" t="s">
        <v>429</v>
      </c>
      <c r="I52" s="5" t="s">
        <v>854</v>
      </c>
      <c r="J52" s="38" t="s">
        <v>1199</v>
      </c>
      <c r="K52" s="38"/>
      <c r="L52" s="5" t="s">
        <v>1266</v>
      </c>
      <c r="M52" s="5"/>
      <c r="N52" s="35"/>
      <c r="O52" s="36"/>
      <c r="P52" s="36"/>
      <c r="Q52" s="36"/>
      <c r="R52" s="36"/>
      <c r="S52" s="36"/>
      <c r="T52" s="36" t="s">
        <v>33</v>
      </c>
      <c r="U52" s="36"/>
      <c r="V52" s="37"/>
      <c r="W52" s="35" t="s">
        <v>33</v>
      </c>
      <c r="X52" s="36" t="s">
        <v>33</v>
      </c>
      <c r="Y52" s="36"/>
      <c r="Z52" s="36"/>
      <c r="AA52" s="37"/>
      <c r="AB52" s="30"/>
      <c r="AC52" s="30" t="s">
        <v>33</v>
      </c>
      <c r="AD52" s="30"/>
      <c r="AE52" s="30"/>
      <c r="AF52" s="32"/>
      <c r="AG52" s="14"/>
    </row>
    <row r="53" spans="1:33" ht="60" customHeight="1">
      <c r="A53" s="30">
        <f t="shared" si="0"/>
        <v>48</v>
      </c>
      <c r="B53" s="30">
        <f t="shared" si="0"/>
        <v>48</v>
      </c>
      <c r="C53" s="5" t="s">
        <v>1267</v>
      </c>
      <c r="D53" s="38" t="s">
        <v>1019</v>
      </c>
      <c r="E53" s="38" t="s">
        <v>68</v>
      </c>
      <c r="F53" s="38" t="s">
        <v>1434</v>
      </c>
      <c r="G53" s="5" t="s">
        <v>416</v>
      </c>
      <c r="H53" s="39" t="s">
        <v>417</v>
      </c>
      <c r="I53" s="5" t="s">
        <v>855</v>
      </c>
      <c r="J53" s="38"/>
      <c r="K53" s="38"/>
      <c r="L53" s="5"/>
      <c r="M53" s="5"/>
      <c r="N53" s="35"/>
      <c r="O53" s="36"/>
      <c r="P53" s="36"/>
      <c r="Q53" s="36"/>
      <c r="R53" s="36"/>
      <c r="S53" s="36"/>
      <c r="T53" s="36"/>
      <c r="U53" s="36"/>
      <c r="V53" s="37"/>
      <c r="W53" s="35"/>
      <c r="X53" s="36"/>
      <c r="Y53" s="36"/>
      <c r="Z53" s="36"/>
      <c r="AA53" s="37"/>
      <c r="AB53" s="30" t="s">
        <v>33</v>
      </c>
      <c r="AC53" s="30"/>
      <c r="AD53" s="30"/>
      <c r="AE53" s="30"/>
      <c r="AF53" s="32"/>
      <c r="AG53" s="14"/>
    </row>
    <row r="54" spans="1:33" ht="60" customHeight="1">
      <c r="A54" s="30">
        <f t="shared" si="0"/>
        <v>49</v>
      </c>
      <c r="B54" s="30">
        <f t="shared" si="0"/>
        <v>49</v>
      </c>
      <c r="C54" s="5" t="s">
        <v>1268</v>
      </c>
      <c r="D54" s="38" t="s">
        <v>420</v>
      </c>
      <c r="E54" s="38" t="s">
        <v>68</v>
      </c>
      <c r="F54" s="38" t="s">
        <v>1434</v>
      </c>
      <c r="G54" s="5" t="s">
        <v>418</v>
      </c>
      <c r="H54" s="39" t="s">
        <v>419</v>
      </c>
      <c r="I54" s="5" t="s">
        <v>856</v>
      </c>
      <c r="J54" s="38" t="s">
        <v>1191</v>
      </c>
      <c r="K54" s="38"/>
      <c r="L54" s="5" t="s">
        <v>1269</v>
      </c>
      <c r="M54" s="5" t="s">
        <v>1270</v>
      </c>
      <c r="N54" s="35"/>
      <c r="O54" s="36"/>
      <c r="P54" s="36" t="s">
        <v>33</v>
      </c>
      <c r="Q54" s="36" t="s">
        <v>33</v>
      </c>
      <c r="R54" s="36"/>
      <c r="S54" s="36"/>
      <c r="T54" s="36" t="s">
        <v>33</v>
      </c>
      <c r="U54" s="36"/>
      <c r="V54" s="37"/>
      <c r="W54" s="35" t="s">
        <v>33</v>
      </c>
      <c r="X54" s="36" t="s">
        <v>33</v>
      </c>
      <c r="Y54" s="36" t="s">
        <v>33</v>
      </c>
      <c r="Z54" s="36" t="s">
        <v>1191</v>
      </c>
      <c r="AA54" s="37"/>
      <c r="AB54" s="30"/>
      <c r="AC54" s="30" t="s">
        <v>33</v>
      </c>
      <c r="AD54" s="30"/>
      <c r="AE54" s="30" t="s">
        <v>31</v>
      </c>
      <c r="AF54" s="32" t="s">
        <v>1437</v>
      </c>
      <c r="AG54" s="14"/>
    </row>
    <row r="55" spans="1:33" ht="272">
      <c r="A55" s="30">
        <f t="shared" si="0"/>
        <v>50</v>
      </c>
      <c r="B55" s="30">
        <f t="shared" si="0"/>
        <v>50</v>
      </c>
      <c r="C55" s="5" t="s">
        <v>1271</v>
      </c>
      <c r="D55" s="38" t="s">
        <v>636</v>
      </c>
      <c r="E55" s="38" t="s">
        <v>68</v>
      </c>
      <c r="F55" s="38" t="s">
        <v>1417</v>
      </c>
      <c r="G55" s="5" t="s">
        <v>1055</v>
      </c>
      <c r="H55" s="39" t="s">
        <v>637</v>
      </c>
      <c r="I55" s="5" t="s">
        <v>857</v>
      </c>
      <c r="J55" s="38" t="s">
        <v>1191</v>
      </c>
      <c r="K55" s="38"/>
      <c r="L55" s="5" t="s">
        <v>2348</v>
      </c>
      <c r="M55" s="5" t="s">
        <v>2347</v>
      </c>
      <c r="N55" s="35"/>
      <c r="O55" s="36"/>
      <c r="P55" s="36"/>
      <c r="Q55" s="36"/>
      <c r="R55" s="36"/>
      <c r="S55" s="36"/>
      <c r="T55" s="36"/>
      <c r="U55" s="36"/>
      <c r="V55" s="35" t="s">
        <v>33</v>
      </c>
      <c r="W55" s="35" t="s">
        <v>33</v>
      </c>
      <c r="X55" s="36" t="s">
        <v>33</v>
      </c>
      <c r="Y55" s="35" t="s">
        <v>33</v>
      </c>
      <c r="Z55" s="36"/>
      <c r="AA55" s="37"/>
      <c r="AB55" s="30"/>
      <c r="AC55" s="30" t="s">
        <v>33</v>
      </c>
      <c r="AD55" s="30"/>
      <c r="AE55" s="30" t="s">
        <v>58</v>
      </c>
      <c r="AF55" s="32" t="s">
        <v>1438</v>
      </c>
      <c r="AG55" s="14"/>
    </row>
    <row r="56" spans="1:33" ht="60" customHeight="1">
      <c r="A56" s="30">
        <f t="shared" si="0"/>
        <v>51</v>
      </c>
      <c r="B56" s="30">
        <f t="shared" si="0"/>
        <v>51</v>
      </c>
      <c r="C56" s="5" t="s">
        <v>1439</v>
      </c>
      <c r="D56" s="38" t="s">
        <v>441</v>
      </c>
      <c r="E56" s="38" t="s">
        <v>68</v>
      </c>
      <c r="F56" s="38" t="s">
        <v>1434</v>
      </c>
      <c r="G56" s="5" t="s">
        <v>442</v>
      </c>
      <c r="H56" s="39" t="s">
        <v>443</v>
      </c>
      <c r="I56" s="5" t="s">
        <v>858</v>
      </c>
      <c r="J56" s="38" t="s">
        <v>1199</v>
      </c>
      <c r="K56" s="38"/>
      <c r="L56" s="5" t="s">
        <v>1440</v>
      </c>
      <c r="M56" s="5" t="s">
        <v>1272</v>
      </c>
      <c r="N56" s="35"/>
      <c r="O56" s="36"/>
      <c r="P56" s="36" t="s">
        <v>33</v>
      </c>
      <c r="Q56" s="36"/>
      <c r="R56" s="36"/>
      <c r="S56" s="36"/>
      <c r="T56" s="36"/>
      <c r="U56" s="36"/>
      <c r="V56" s="37" t="s">
        <v>33</v>
      </c>
      <c r="W56" s="35"/>
      <c r="X56" s="36"/>
      <c r="Y56" s="36"/>
      <c r="Z56" s="36"/>
      <c r="AA56" s="37"/>
      <c r="AB56" s="30" t="s">
        <v>33</v>
      </c>
      <c r="AC56" s="30"/>
      <c r="AD56" s="30"/>
      <c r="AE56" s="30"/>
      <c r="AF56" s="32"/>
      <c r="AG56" s="14"/>
    </row>
    <row r="57" spans="1:33" ht="60" customHeight="1">
      <c r="A57" s="30">
        <f t="shared" si="0"/>
        <v>52</v>
      </c>
      <c r="B57" s="30">
        <f t="shared" si="0"/>
        <v>52</v>
      </c>
      <c r="C57" s="5" t="s">
        <v>1441</v>
      </c>
      <c r="D57" s="38" t="s">
        <v>462</v>
      </c>
      <c r="E57" s="38" t="s">
        <v>68</v>
      </c>
      <c r="F57" s="38" t="s">
        <v>1434</v>
      </c>
      <c r="G57" s="5" t="s">
        <v>460</v>
      </c>
      <c r="H57" s="39" t="s">
        <v>461</v>
      </c>
      <c r="I57" s="5" t="s">
        <v>859</v>
      </c>
      <c r="J57" s="38"/>
      <c r="K57" s="38" t="s">
        <v>33</v>
      </c>
      <c r="L57" s="5" t="s">
        <v>1273</v>
      </c>
      <c r="M57" s="5" t="s">
        <v>1274</v>
      </c>
      <c r="N57" s="35"/>
      <c r="O57" s="36"/>
      <c r="P57" s="36"/>
      <c r="Q57" s="36"/>
      <c r="R57" s="36"/>
      <c r="S57" s="36"/>
      <c r="T57" s="36"/>
      <c r="U57" s="36"/>
      <c r="V57" s="37" t="s">
        <v>33</v>
      </c>
      <c r="W57" s="35"/>
      <c r="X57" s="36"/>
      <c r="Y57" s="36"/>
      <c r="Z57" s="36"/>
      <c r="AA57" s="37" t="s">
        <v>33</v>
      </c>
      <c r="AB57" s="30" t="s">
        <v>33</v>
      </c>
      <c r="AC57" s="30"/>
      <c r="AD57" s="30"/>
      <c r="AE57" s="30"/>
      <c r="AF57" s="32"/>
      <c r="AG57" s="14"/>
    </row>
    <row r="58" spans="1:33" ht="60" customHeight="1">
      <c r="A58" s="30">
        <f t="shared" si="0"/>
        <v>53</v>
      </c>
      <c r="B58" s="30">
        <f t="shared" si="0"/>
        <v>53</v>
      </c>
      <c r="C58" s="5" t="s">
        <v>1053</v>
      </c>
      <c r="D58" s="38" t="s">
        <v>371</v>
      </c>
      <c r="E58" s="38" t="s">
        <v>68</v>
      </c>
      <c r="F58" s="38" t="s">
        <v>1434</v>
      </c>
      <c r="G58" s="5" t="s">
        <v>1054</v>
      </c>
      <c r="H58" s="39" t="s">
        <v>465</v>
      </c>
      <c r="I58" s="5" t="s">
        <v>860</v>
      </c>
      <c r="J58" s="38" t="s">
        <v>33</v>
      </c>
      <c r="K58" s="38"/>
      <c r="L58" s="5" t="s">
        <v>1275</v>
      </c>
      <c r="M58" s="5" t="s">
        <v>1276</v>
      </c>
      <c r="N58" s="35"/>
      <c r="O58" s="36"/>
      <c r="P58" s="36" t="s">
        <v>33</v>
      </c>
      <c r="Q58" s="36"/>
      <c r="R58" s="36"/>
      <c r="S58" s="36"/>
      <c r="T58" s="36"/>
      <c r="U58" s="36"/>
      <c r="V58" s="37"/>
      <c r="W58" s="35"/>
      <c r="X58" s="36"/>
      <c r="Y58" s="36"/>
      <c r="Z58" s="36"/>
      <c r="AA58" s="37" t="s">
        <v>33</v>
      </c>
      <c r="AB58" s="30" t="s">
        <v>33</v>
      </c>
      <c r="AC58" s="30"/>
      <c r="AD58" s="30"/>
      <c r="AE58" s="30" t="s">
        <v>58</v>
      </c>
      <c r="AF58" s="32" t="s">
        <v>1442</v>
      </c>
      <c r="AG58" s="14"/>
    </row>
    <row r="59" spans="1:33" ht="60" customHeight="1">
      <c r="A59" s="30">
        <f t="shared" si="0"/>
        <v>54</v>
      </c>
      <c r="B59" s="30">
        <f t="shared" si="0"/>
        <v>54</v>
      </c>
      <c r="C59" s="5" t="s">
        <v>1277</v>
      </c>
      <c r="D59" s="38" t="s">
        <v>96</v>
      </c>
      <c r="E59" s="38" t="s">
        <v>68</v>
      </c>
      <c r="F59" s="38" t="s">
        <v>1434</v>
      </c>
      <c r="G59" s="5" t="s">
        <v>559</v>
      </c>
      <c r="H59" s="39" t="s">
        <v>560</v>
      </c>
      <c r="I59" s="5" t="s">
        <v>861</v>
      </c>
      <c r="J59" s="38"/>
      <c r="K59" s="38" t="s">
        <v>33</v>
      </c>
      <c r="L59" s="5" t="s">
        <v>1278</v>
      </c>
      <c r="M59" s="5"/>
      <c r="N59" s="35"/>
      <c r="O59" s="36"/>
      <c r="P59" s="36" t="s">
        <v>33</v>
      </c>
      <c r="Q59" s="36"/>
      <c r="R59" s="36"/>
      <c r="S59" s="36"/>
      <c r="T59" s="36"/>
      <c r="U59" s="36"/>
      <c r="V59" s="37"/>
      <c r="W59" s="35"/>
      <c r="X59" s="36"/>
      <c r="Y59" s="36"/>
      <c r="Z59" s="36"/>
      <c r="AA59" s="37"/>
      <c r="AB59" s="30" t="s">
        <v>33</v>
      </c>
      <c r="AC59" s="30"/>
      <c r="AD59" s="30"/>
      <c r="AE59" s="30"/>
      <c r="AF59" s="32"/>
      <c r="AG59" s="14"/>
    </row>
    <row r="60" spans="1:33" ht="60" customHeight="1">
      <c r="A60" s="30">
        <f t="shared" si="0"/>
        <v>55</v>
      </c>
      <c r="B60" s="30">
        <f t="shared" si="0"/>
        <v>55</v>
      </c>
      <c r="C60" s="5" t="s">
        <v>1443</v>
      </c>
      <c r="D60" s="38" t="s">
        <v>96</v>
      </c>
      <c r="E60" s="38" t="s">
        <v>68</v>
      </c>
      <c r="F60" s="38" t="s">
        <v>1434</v>
      </c>
      <c r="G60" s="5" t="s">
        <v>634</v>
      </c>
      <c r="H60" s="39" t="s">
        <v>635</v>
      </c>
      <c r="I60" s="5" t="s">
        <v>862</v>
      </c>
      <c r="J60" s="38" t="s">
        <v>1199</v>
      </c>
      <c r="K60" s="38"/>
      <c r="L60" s="5" t="s">
        <v>1279</v>
      </c>
      <c r="M60" s="5"/>
      <c r="N60" s="35" t="s">
        <v>33</v>
      </c>
      <c r="O60" s="36"/>
      <c r="P60" s="36" t="s">
        <v>33</v>
      </c>
      <c r="Q60" s="36" t="s">
        <v>33</v>
      </c>
      <c r="R60" s="36" t="s">
        <v>33</v>
      </c>
      <c r="S60" s="36"/>
      <c r="T60" s="36" t="s">
        <v>33</v>
      </c>
      <c r="U60" s="36"/>
      <c r="V60" s="37"/>
      <c r="W60" s="35" t="s">
        <v>33</v>
      </c>
      <c r="X60" s="36" t="s">
        <v>33</v>
      </c>
      <c r="Y60" s="36" t="s">
        <v>33</v>
      </c>
      <c r="Z60" s="36" t="s">
        <v>33</v>
      </c>
      <c r="AA60" s="37" t="s">
        <v>33</v>
      </c>
      <c r="AB60" s="30" t="s">
        <v>33</v>
      </c>
      <c r="AC60" s="30"/>
      <c r="AD60" s="30"/>
      <c r="AE60" s="30"/>
      <c r="AF60" s="32"/>
      <c r="AG60" s="14"/>
    </row>
    <row r="61" spans="1:33" ht="60" customHeight="1">
      <c r="A61" s="30">
        <f t="shared" si="0"/>
        <v>56</v>
      </c>
      <c r="B61" s="30">
        <f t="shared" si="0"/>
        <v>56</v>
      </c>
      <c r="C61" s="5" t="s">
        <v>1280</v>
      </c>
      <c r="D61" s="38" t="s">
        <v>140</v>
      </c>
      <c r="E61" s="38" t="s">
        <v>68</v>
      </c>
      <c r="F61" s="38" t="s">
        <v>1417</v>
      </c>
      <c r="G61" s="5" t="s">
        <v>565</v>
      </c>
      <c r="H61" s="39" t="s">
        <v>566</v>
      </c>
      <c r="I61" s="5" t="s">
        <v>863</v>
      </c>
      <c r="J61" s="38"/>
      <c r="K61" s="38" t="s">
        <v>33</v>
      </c>
      <c r="L61" s="5" t="s">
        <v>1281</v>
      </c>
      <c r="M61" s="5" t="s">
        <v>1282</v>
      </c>
      <c r="N61" s="35"/>
      <c r="O61" s="36"/>
      <c r="P61" s="36" t="s">
        <v>33</v>
      </c>
      <c r="Q61" s="36"/>
      <c r="R61" s="36"/>
      <c r="S61" s="36"/>
      <c r="T61" s="36"/>
      <c r="U61" s="36"/>
      <c r="V61" s="37"/>
      <c r="W61" s="35"/>
      <c r="X61" s="36"/>
      <c r="Y61" s="36"/>
      <c r="Z61" s="36"/>
      <c r="AA61" s="37" t="s">
        <v>33</v>
      </c>
      <c r="AB61" s="30"/>
      <c r="AC61" s="30" t="s">
        <v>33</v>
      </c>
      <c r="AD61" s="30"/>
      <c r="AE61" s="30"/>
      <c r="AF61" s="32"/>
      <c r="AG61" s="14"/>
    </row>
    <row r="62" spans="1:33" ht="60" customHeight="1">
      <c r="A62" s="30">
        <f t="shared" si="0"/>
        <v>57</v>
      </c>
      <c r="B62" s="30">
        <f t="shared" si="0"/>
        <v>57</v>
      </c>
      <c r="C62" s="5" t="s">
        <v>1444</v>
      </c>
      <c r="D62" s="38" t="s">
        <v>96</v>
      </c>
      <c r="E62" s="38" t="s">
        <v>68</v>
      </c>
      <c r="F62" s="38" t="s">
        <v>1417</v>
      </c>
      <c r="G62" s="5" t="s">
        <v>706</v>
      </c>
      <c r="H62" s="39" t="s">
        <v>707</v>
      </c>
      <c r="I62" s="5" t="s">
        <v>864</v>
      </c>
      <c r="J62" s="38" t="s">
        <v>1191</v>
      </c>
      <c r="K62" s="38"/>
      <c r="L62" s="5" t="s">
        <v>1283</v>
      </c>
      <c r="M62" s="5" t="s">
        <v>1284</v>
      </c>
      <c r="N62" s="35"/>
      <c r="O62" s="36"/>
      <c r="P62" s="36"/>
      <c r="Q62" s="36"/>
      <c r="R62" s="36"/>
      <c r="S62" s="36"/>
      <c r="T62" s="36" t="s">
        <v>33</v>
      </c>
      <c r="U62" s="36"/>
      <c r="V62" s="37"/>
      <c r="W62" s="35"/>
      <c r="X62" s="36"/>
      <c r="Y62" s="36"/>
      <c r="Z62" s="36"/>
      <c r="AA62" s="37" t="s">
        <v>33</v>
      </c>
      <c r="AB62" s="30" t="s">
        <v>33</v>
      </c>
      <c r="AC62" s="30"/>
      <c r="AD62" s="30"/>
      <c r="AE62" s="30"/>
      <c r="AF62" s="32"/>
      <c r="AG62" s="14"/>
    </row>
    <row r="63" spans="1:33" ht="60" customHeight="1">
      <c r="A63" s="30">
        <f t="shared" si="0"/>
        <v>58</v>
      </c>
      <c r="B63" s="30">
        <f t="shared" si="0"/>
        <v>58</v>
      </c>
      <c r="C63" s="5" t="s">
        <v>1285</v>
      </c>
      <c r="D63" s="38" t="s">
        <v>714</v>
      </c>
      <c r="E63" s="38" t="s">
        <v>68</v>
      </c>
      <c r="F63" s="38" t="s">
        <v>1417</v>
      </c>
      <c r="G63" s="5" t="s">
        <v>716</v>
      </c>
      <c r="H63" s="39" t="s">
        <v>715</v>
      </c>
      <c r="I63" s="5" t="s">
        <v>865</v>
      </c>
      <c r="J63" s="38" t="s">
        <v>1191</v>
      </c>
      <c r="K63" s="38"/>
      <c r="L63" s="5" t="s">
        <v>1286</v>
      </c>
      <c r="M63" s="5" t="s">
        <v>1287</v>
      </c>
      <c r="N63" s="35"/>
      <c r="O63" s="36"/>
      <c r="P63" s="36"/>
      <c r="Q63" s="36"/>
      <c r="R63" s="36"/>
      <c r="S63" s="36"/>
      <c r="T63" s="36" t="s">
        <v>33</v>
      </c>
      <c r="U63" s="36"/>
      <c r="V63" s="37"/>
      <c r="W63" s="35"/>
      <c r="X63" s="36"/>
      <c r="Y63" s="36"/>
      <c r="Z63" s="36"/>
      <c r="AA63" s="37" t="s">
        <v>33</v>
      </c>
      <c r="AB63" s="30"/>
      <c r="AC63" s="30" t="s">
        <v>42</v>
      </c>
      <c r="AD63" s="30"/>
      <c r="AE63" s="30"/>
      <c r="AF63" s="32"/>
      <c r="AG63" s="14"/>
    </row>
    <row r="64" spans="1:33" ht="60" customHeight="1">
      <c r="A64" s="30">
        <f t="shared" si="0"/>
        <v>59</v>
      </c>
      <c r="B64" s="30">
        <f t="shared" si="0"/>
        <v>59</v>
      </c>
      <c r="C64" s="5" t="s">
        <v>1288</v>
      </c>
      <c r="D64" s="38" t="s">
        <v>96</v>
      </c>
      <c r="E64" s="38" t="s">
        <v>68</v>
      </c>
      <c r="F64" s="38" t="s">
        <v>1417</v>
      </c>
      <c r="G64" s="5" t="s">
        <v>730</v>
      </c>
      <c r="H64" s="39" t="s">
        <v>731</v>
      </c>
      <c r="I64" s="5" t="s">
        <v>866</v>
      </c>
      <c r="J64" s="38" t="s">
        <v>33</v>
      </c>
      <c r="K64" s="38"/>
      <c r="L64" s="5" t="s">
        <v>1289</v>
      </c>
      <c r="M64" s="5" t="s">
        <v>1290</v>
      </c>
      <c r="N64" s="35"/>
      <c r="O64" s="36"/>
      <c r="P64" s="36"/>
      <c r="Q64" s="36"/>
      <c r="R64" s="36"/>
      <c r="S64" s="36"/>
      <c r="T64" s="36" t="s">
        <v>42</v>
      </c>
      <c r="U64" s="36"/>
      <c r="V64" s="37"/>
      <c r="W64" s="35" t="s">
        <v>42</v>
      </c>
      <c r="X64" s="36" t="s">
        <v>33</v>
      </c>
      <c r="Y64" s="36" t="s">
        <v>42</v>
      </c>
      <c r="Z64" s="36"/>
      <c r="AA64" s="37"/>
      <c r="AB64" s="30" t="s">
        <v>33</v>
      </c>
      <c r="AC64" s="30"/>
      <c r="AD64" s="30"/>
      <c r="AE64" s="30" t="s">
        <v>732</v>
      </c>
      <c r="AF64" s="32" t="s">
        <v>1445</v>
      </c>
      <c r="AG64" s="14"/>
    </row>
    <row r="65" spans="1:33" ht="60" customHeight="1">
      <c r="A65" s="30">
        <f t="shared" si="0"/>
        <v>60</v>
      </c>
      <c r="B65" s="30">
        <f t="shared" si="0"/>
        <v>60</v>
      </c>
      <c r="C65" s="5" t="s">
        <v>1446</v>
      </c>
      <c r="D65" s="38" t="s">
        <v>93</v>
      </c>
      <c r="E65" s="38" t="s">
        <v>68</v>
      </c>
      <c r="F65" s="38" t="s">
        <v>1417</v>
      </c>
      <c r="G65" s="5" t="s">
        <v>1042</v>
      </c>
      <c r="H65" s="39" t="s">
        <v>1043</v>
      </c>
      <c r="I65" s="5" t="s">
        <v>1044</v>
      </c>
      <c r="J65" s="38" t="s">
        <v>33</v>
      </c>
      <c r="K65" s="38"/>
      <c r="L65" s="5"/>
      <c r="M65" s="5"/>
      <c r="N65" s="35"/>
      <c r="O65" s="36"/>
      <c r="P65" s="36"/>
      <c r="Q65" s="36"/>
      <c r="R65" s="36"/>
      <c r="S65" s="36"/>
      <c r="T65" s="36"/>
      <c r="U65" s="36"/>
      <c r="V65" s="37"/>
      <c r="W65" s="35"/>
      <c r="X65" s="36"/>
      <c r="Y65" s="36"/>
      <c r="Z65" s="36"/>
      <c r="AA65" s="37"/>
      <c r="AB65" s="30" t="s">
        <v>42</v>
      </c>
      <c r="AC65" s="30"/>
      <c r="AD65" s="30"/>
      <c r="AE65" s="30"/>
      <c r="AF65" s="32"/>
      <c r="AG65" s="14"/>
    </row>
    <row r="66" spans="1:33" ht="60" customHeight="1">
      <c r="A66" s="30">
        <f t="shared" si="0"/>
        <v>61</v>
      </c>
      <c r="B66" s="30">
        <f t="shared" si="0"/>
        <v>61</v>
      </c>
      <c r="C66" s="5" t="s">
        <v>1447</v>
      </c>
      <c r="D66" s="38" t="s">
        <v>1057</v>
      </c>
      <c r="E66" s="38" t="s">
        <v>68</v>
      </c>
      <c r="F66" s="38" t="s">
        <v>1417</v>
      </c>
      <c r="G66" s="5" t="s">
        <v>1058</v>
      </c>
      <c r="H66" s="39" t="s">
        <v>1056</v>
      </c>
      <c r="I66" s="5" t="s">
        <v>1059</v>
      </c>
      <c r="J66" s="38" t="s">
        <v>33</v>
      </c>
      <c r="K66" s="38"/>
      <c r="L66" s="5" t="s">
        <v>1291</v>
      </c>
      <c r="M66" s="5" t="s">
        <v>1448</v>
      </c>
      <c r="N66" s="35" t="s">
        <v>33</v>
      </c>
      <c r="O66" s="36" t="s">
        <v>33</v>
      </c>
      <c r="P66" s="36" t="s">
        <v>33</v>
      </c>
      <c r="Q66" s="36" t="s">
        <v>33</v>
      </c>
      <c r="R66" s="36"/>
      <c r="S66" s="36"/>
      <c r="T66" s="36"/>
      <c r="U66" s="36"/>
      <c r="V66" s="37"/>
      <c r="W66" s="35" t="s">
        <v>42</v>
      </c>
      <c r="X66" s="36" t="s">
        <v>42</v>
      </c>
      <c r="Y66" s="36"/>
      <c r="Z66" s="36" t="s">
        <v>33</v>
      </c>
      <c r="AA66" s="37"/>
      <c r="AB66" s="30" t="s">
        <v>33</v>
      </c>
      <c r="AC66" s="30"/>
      <c r="AD66" s="30"/>
      <c r="AE66" s="30"/>
      <c r="AF66" s="32"/>
      <c r="AG66" s="14"/>
    </row>
    <row r="67" spans="1:33" ht="60" customHeight="1">
      <c r="A67" s="30">
        <f t="shared" si="0"/>
        <v>62</v>
      </c>
      <c r="B67" s="30">
        <f t="shared" si="0"/>
        <v>62</v>
      </c>
      <c r="C67" s="5" t="s">
        <v>1292</v>
      </c>
      <c r="D67" s="38" t="s">
        <v>1102</v>
      </c>
      <c r="E67" s="38" t="s">
        <v>68</v>
      </c>
      <c r="F67" s="38" t="s">
        <v>1417</v>
      </c>
      <c r="G67" s="5" t="s">
        <v>1104</v>
      </c>
      <c r="H67" s="39" t="s">
        <v>1103</v>
      </c>
      <c r="I67" s="5" t="s">
        <v>1105</v>
      </c>
      <c r="J67" s="38" t="s">
        <v>1191</v>
      </c>
      <c r="K67" s="38"/>
      <c r="L67" s="5" t="s">
        <v>1449</v>
      </c>
      <c r="M67" s="5" t="s">
        <v>1293</v>
      </c>
      <c r="N67" s="35"/>
      <c r="O67" s="36"/>
      <c r="P67" s="36" t="s">
        <v>42</v>
      </c>
      <c r="Q67" s="36"/>
      <c r="R67" s="36"/>
      <c r="S67" s="36"/>
      <c r="T67" s="36"/>
      <c r="U67" s="36"/>
      <c r="V67" s="37"/>
      <c r="W67" s="35" t="s">
        <v>42</v>
      </c>
      <c r="X67" s="36" t="s">
        <v>42</v>
      </c>
      <c r="Y67" s="36" t="s">
        <v>42</v>
      </c>
      <c r="Z67" s="36" t="s">
        <v>1191</v>
      </c>
      <c r="AA67" s="37" t="s">
        <v>42</v>
      </c>
      <c r="AB67" s="30"/>
      <c r="AC67" s="30"/>
      <c r="AD67" s="30" t="s">
        <v>42</v>
      </c>
      <c r="AE67" s="30" t="s">
        <v>1106</v>
      </c>
      <c r="AF67" s="32" t="s">
        <v>1450</v>
      </c>
      <c r="AG67" s="14"/>
    </row>
    <row r="68" spans="1:33" ht="60" customHeight="1">
      <c r="A68" s="30">
        <f t="shared" si="0"/>
        <v>63</v>
      </c>
      <c r="B68" s="30">
        <f t="shared" si="0"/>
        <v>63</v>
      </c>
      <c r="C68" s="5" t="s">
        <v>1294</v>
      </c>
      <c r="D68" s="38" t="s">
        <v>1085</v>
      </c>
      <c r="E68" s="38" t="s">
        <v>68</v>
      </c>
      <c r="F68" s="38" t="s">
        <v>1417</v>
      </c>
      <c r="G68" s="5" t="s">
        <v>1086</v>
      </c>
      <c r="H68" s="39" t="s">
        <v>1088</v>
      </c>
      <c r="I68" s="5" t="s">
        <v>1087</v>
      </c>
      <c r="J68" s="38" t="s">
        <v>1199</v>
      </c>
      <c r="K68" s="38"/>
      <c r="L68" s="5" t="s">
        <v>1451</v>
      </c>
      <c r="M68" s="5" t="s">
        <v>1089</v>
      </c>
      <c r="N68" s="35"/>
      <c r="O68" s="36"/>
      <c r="P68" s="36"/>
      <c r="Q68" s="36"/>
      <c r="R68" s="36"/>
      <c r="S68" s="36"/>
      <c r="T68" s="36" t="s">
        <v>42</v>
      </c>
      <c r="U68" s="36"/>
      <c r="V68" s="37"/>
      <c r="W68" s="35" t="s">
        <v>42</v>
      </c>
      <c r="X68" s="36" t="s">
        <v>42</v>
      </c>
      <c r="Y68" s="36"/>
      <c r="Z68" s="36"/>
      <c r="AA68" s="37"/>
      <c r="AB68" s="30" t="s">
        <v>42</v>
      </c>
      <c r="AC68" s="30"/>
      <c r="AD68" s="30"/>
      <c r="AE68" s="30" t="s">
        <v>180</v>
      </c>
      <c r="AF68" s="32" t="s">
        <v>1452</v>
      </c>
      <c r="AG68" s="14"/>
    </row>
    <row r="69" spans="1:33" ht="60" customHeight="1">
      <c r="A69" s="30">
        <f t="shared" si="0"/>
        <v>64</v>
      </c>
      <c r="B69" s="30">
        <f t="shared" si="0"/>
        <v>64</v>
      </c>
      <c r="C69" s="5" t="s">
        <v>1295</v>
      </c>
      <c r="D69" s="38" t="s">
        <v>1119</v>
      </c>
      <c r="E69" s="38" t="s">
        <v>68</v>
      </c>
      <c r="F69" s="38" t="s">
        <v>1417</v>
      </c>
      <c r="G69" s="5" t="s">
        <v>1120</v>
      </c>
      <c r="H69" s="39" t="s">
        <v>1121</v>
      </c>
      <c r="I69" s="5" t="s">
        <v>1122</v>
      </c>
      <c r="J69" s="38" t="s">
        <v>1199</v>
      </c>
      <c r="K69" s="38"/>
      <c r="L69" s="5"/>
      <c r="M69" s="5"/>
      <c r="N69" s="35"/>
      <c r="O69" s="36"/>
      <c r="P69" s="36"/>
      <c r="Q69" s="36"/>
      <c r="R69" s="36"/>
      <c r="S69" s="36"/>
      <c r="T69" s="36"/>
      <c r="U69" s="36"/>
      <c r="V69" s="37"/>
      <c r="W69" s="35"/>
      <c r="X69" s="36"/>
      <c r="Y69" s="36"/>
      <c r="Z69" s="36"/>
      <c r="AA69" s="37"/>
      <c r="AB69" s="30" t="s">
        <v>42</v>
      </c>
      <c r="AC69" s="30"/>
      <c r="AD69" s="30"/>
      <c r="AE69" s="30"/>
      <c r="AF69" s="32"/>
      <c r="AG69" s="14"/>
    </row>
    <row r="70" spans="1:33" ht="60" customHeight="1">
      <c r="A70" s="30">
        <f t="shared" si="0"/>
        <v>65</v>
      </c>
      <c r="B70" s="30">
        <f t="shared" si="0"/>
        <v>65</v>
      </c>
      <c r="C70" s="5" t="s">
        <v>1453</v>
      </c>
      <c r="D70" s="38" t="s">
        <v>1114</v>
      </c>
      <c r="E70" s="38" t="s">
        <v>68</v>
      </c>
      <c r="F70" s="38" t="s">
        <v>1417</v>
      </c>
      <c r="G70" s="5" t="s">
        <v>1115</v>
      </c>
      <c r="H70" s="39" t="s">
        <v>1116</v>
      </c>
      <c r="I70" s="5" t="s">
        <v>1117</v>
      </c>
      <c r="J70" s="38" t="s">
        <v>1191</v>
      </c>
      <c r="K70" s="38"/>
      <c r="L70" s="5" t="s">
        <v>1118</v>
      </c>
      <c r="M70" s="5" t="s">
        <v>1454</v>
      </c>
      <c r="N70" s="35" t="s">
        <v>42</v>
      </c>
      <c r="O70" s="36"/>
      <c r="P70" s="36" t="s">
        <v>42</v>
      </c>
      <c r="Q70" s="36"/>
      <c r="R70" s="36"/>
      <c r="S70" s="36"/>
      <c r="T70" s="36"/>
      <c r="U70" s="36"/>
      <c r="V70" s="37"/>
      <c r="W70" s="35" t="s">
        <v>42</v>
      </c>
      <c r="X70" s="36"/>
      <c r="Y70" s="36"/>
      <c r="Z70" s="36" t="s">
        <v>1199</v>
      </c>
      <c r="AA70" s="37" t="s">
        <v>42</v>
      </c>
      <c r="AB70" s="30" t="s">
        <v>42</v>
      </c>
      <c r="AC70" s="30"/>
      <c r="AD70" s="30"/>
      <c r="AE70" s="30" t="s">
        <v>192</v>
      </c>
      <c r="AF70" s="32" t="s">
        <v>1455</v>
      </c>
      <c r="AG70" s="14"/>
    </row>
    <row r="71" spans="1:33" ht="60" customHeight="1">
      <c r="A71" s="30">
        <f t="shared" ref="A71:B133" si="1">ROW(A71)-5</f>
        <v>66</v>
      </c>
      <c r="B71" s="30">
        <f t="shared" si="1"/>
        <v>66</v>
      </c>
      <c r="C71" s="5" t="s">
        <v>2206</v>
      </c>
      <c r="D71" s="38" t="s">
        <v>93</v>
      </c>
      <c r="E71" s="38" t="s">
        <v>68</v>
      </c>
      <c r="F71" s="38" t="s">
        <v>1417</v>
      </c>
      <c r="G71" s="5" t="s">
        <v>2208</v>
      </c>
      <c r="H71" s="39" t="s">
        <v>2207</v>
      </c>
      <c r="I71" s="5" t="s">
        <v>2209</v>
      </c>
      <c r="J71" s="38"/>
      <c r="K71" s="38" t="s">
        <v>1191</v>
      </c>
      <c r="L71" s="5" t="s">
        <v>2210</v>
      </c>
      <c r="M71" s="5"/>
      <c r="N71" s="35"/>
      <c r="O71" s="36"/>
      <c r="P71" s="36"/>
      <c r="Q71" s="36"/>
      <c r="R71" s="36"/>
      <c r="S71" s="36"/>
      <c r="T71" s="36"/>
      <c r="U71" s="36"/>
      <c r="V71" s="37"/>
      <c r="W71" s="35"/>
      <c r="X71" s="36"/>
      <c r="Y71" s="36"/>
      <c r="Z71" s="36"/>
      <c r="AA71" s="37"/>
      <c r="AB71" s="30" t="s">
        <v>42</v>
      </c>
      <c r="AC71" s="30"/>
      <c r="AD71" s="30"/>
      <c r="AE71" s="30"/>
      <c r="AF71" s="32"/>
      <c r="AG71" s="14"/>
    </row>
    <row r="72" spans="1:33" ht="60" customHeight="1">
      <c r="A72" s="30">
        <f t="shared" si="1"/>
        <v>67</v>
      </c>
      <c r="B72" s="30">
        <f t="shared" si="1"/>
        <v>67</v>
      </c>
      <c r="C72" s="5" t="s">
        <v>2214</v>
      </c>
      <c r="D72" s="38" t="s">
        <v>1085</v>
      </c>
      <c r="E72" s="38" t="s">
        <v>2211</v>
      </c>
      <c r="F72" s="38" t="s">
        <v>2212</v>
      </c>
      <c r="G72" s="5" t="s">
        <v>2213</v>
      </c>
      <c r="H72" s="39" t="s">
        <v>2215</v>
      </c>
      <c r="I72" s="5" t="s">
        <v>2216</v>
      </c>
      <c r="J72" s="38" t="s">
        <v>1191</v>
      </c>
      <c r="K72" s="38"/>
      <c r="L72" s="5" t="s">
        <v>2218</v>
      </c>
      <c r="M72" s="5" t="s">
        <v>2219</v>
      </c>
      <c r="N72" s="35" t="s">
        <v>42</v>
      </c>
      <c r="O72" s="36" t="s">
        <v>42</v>
      </c>
      <c r="P72" s="36" t="s">
        <v>42</v>
      </c>
      <c r="Q72" s="36" t="s">
        <v>42</v>
      </c>
      <c r="R72" s="36"/>
      <c r="S72" s="36"/>
      <c r="T72" s="36" t="s">
        <v>42</v>
      </c>
      <c r="U72" s="36"/>
      <c r="V72" s="37"/>
      <c r="W72" s="35" t="s">
        <v>42</v>
      </c>
      <c r="X72" s="36" t="s">
        <v>42</v>
      </c>
      <c r="Y72" s="36"/>
      <c r="Z72" s="36"/>
      <c r="AA72" s="37"/>
      <c r="AB72" s="30"/>
      <c r="AC72" s="30" t="s">
        <v>42</v>
      </c>
      <c r="AD72" s="30"/>
      <c r="AE72" s="30" t="s">
        <v>27</v>
      </c>
      <c r="AF72" s="32" t="s">
        <v>2217</v>
      </c>
      <c r="AG72" s="14"/>
    </row>
    <row r="73" spans="1:33" ht="60" customHeight="1">
      <c r="A73" s="30">
        <f t="shared" si="1"/>
        <v>68</v>
      </c>
      <c r="B73" s="30">
        <f t="shared" si="1"/>
        <v>68</v>
      </c>
      <c r="C73" s="5" t="s">
        <v>2222</v>
      </c>
      <c r="D73" s="38" t="s">
        <v>390</v>
      </c>
      <c r="E73" s="38" t="s">
        <v>2211</v>
      </c>
      <c r="F73" s="38" t="s">
        <v>2212</v>
      </c>
      <c r="G73" s="5" t="s">
        <v>2224</v>
      </c>
      <c r="H73" s="39" t="s">
        <v>2223</v>
      </c>
      <c r="I73" s="5"/>
      <c r="J73" s="38" t="s">
        <v>561</v>
      </c>
      <c r="K73" s="38"/>
      <c r="L73" s="5"/>
      <c r="M73" s="5"/>
      <c r="N73" s="35"/>
      <c r="O73" s="36"/>
      <c r="P73" s="36" t="s">
        <v>42</v>
      </c>
      <c r="Q73" s="36"/>
      <c r="R73" s="36"/>
      <c r="S73" s="36"/>
      <c r="T73" s="36"/>
      <c r="U73" s="36"/>
      <c r="V73" s="37"/>
      <c r="W73" s="35"/>
      <c r="X73" s="36"/>
      <c r="Y73" s="36" t="s">
        <v>42</v>
      </c>
      <c r="Z73" s="36" t="s">
        <v>42</v>
      </c>
      <c r="AA73" s="37"/>
      <c r="AB73" s="30" t="s">
        <v>42</v>
      </c>
      <c r="AC73" s="30"/>
      <c r="AD73" s="30"/>
      <c r="AE73" s="30" t="s">
        <v>58</v>
      </c>
      <c r="AF73" s="32" t="s">
        <v>2225</v>
      </c>
      <c r="AG73" s="14"/>
    </row>
    <row r="74" spans="1:33" ht="60" customHeight="1">
      <c r="A74" s="30">
        <f t="shared" si="1"/>
        <v>69</v>
      </c>
      <c r="B74" s="30">
        <f t="shared" si="1"/>
        <v>69</v>
      </c>
      <c r="C74" s="5" t="s">
        <v>2261</v>
      </c>
      <c r="D74" s="38" t="s">
        <v>390</v>
      </c>
      <c r="E74" s="38" t="s">
        <v>2211</v>
      </c>
      <c r="F74" s="38" t="s">
        <v>2212</v>
      </c>
      <c r="G74" s="5" t="s">
        <v>2260</v>
      </c>
      <c r="H74" s="39" t="s">
        <v>2262</v>
      </c>
      <c r="I74" s="5" t="s">
        <v>2263</v>
      </c>
      <c r="J74" s="38"/>
      <c r="K74" s="38" t="s">
        <v>561</v>
      </c>
      <c r="L74" s="5"/>
      <c r="M74" s="5"/>
      <c r="N74" s="35"/>
      <c r="O74" s="36" t="s">
        <v>42</v>
      </c>
      <c r="P74" s="36"/>
      <c r="Q74" s="36"/>
      <c r="R74" s="36"/>
      <c r="S74" s="36"/>
      <c r="T74" s="36"/>
      <c r="U74" s="36"/>
      <c r="V74" s="37" t="s">
        <v>42</v>
      </c>
      <c r="W74" s="35"/>
      <c r="X74" s="36"/>
      <c r="Y74" s="36"/>
      <c r="Z74" s="36"/>
      <c r="AA74" s="37"/>
      <c r="AB74" s="30" t="s">
        <v>42</v>
      </c>
      <c r="AC74" s="30"/>
      <c r="AD74" s="30"/>
      <c r="AE74" s="30"/>
      <c r="AF74" s="32"/>
      <c r="AG74" s="14"/>
    </row>
    <row r="75" spans="1:33" ht="60" customHeight="1">
      <c r="A75" s="30">
        <f t="shared" si="1"/>
        <v>70</v>
      </c>
      <c r="B75" s="30">
        <f t="shared" si="1"/>
        <v>70</v>
      </c>
      <c r="C75" s="5" t="s">
        <v>1296</v>
      </c>
      <c r="D75" s="38" t="s">
        <v>88</v>
      </c>
      <c r="E75" s="38" t="s">
        <v>68</v>
      </c>
      <c r="F75" s="38" t="s">
        <v>1456</v>
      </c>
      <c r="G75" s="5" t="s">
        <v>89</v>
      </c>
      <c r="H75" s="39" t="s">
        <v>90</v>
      </c>
      <c r="I75" s="5" t="s">
        <v>867</v>
      </c>
      <c r="J75" s="38" t="s">
        <v>1191</v>
      </c>
      <c r="K75" s="38"/>
      <c r="L75" s="5" t="s">
        <v>1297</v>
      </c>
      <c r="M75" s="5" t="s">
        <v>1298</v>
      </c>
      <c r="N75" s="35"/>
      <c r="O75" s="36"/>
      <c r="P75" s="36" t="s">
        <v>33</v>
      </c>
      <c r="Q75" s="36"/>
      <c r="R75" s="36"/>
      <c r="S75" s="36"/>
      <c r="T75" s="36"/>
      <c r="U75" s="36"/>
      <c r="V75" s="37"/>
      <c r="W75" s="35" t="s">
        <v>33</v>
      </c>
      <c r="X75" s="36" t="s">
        <v>33</v>
      </c>
      <c r="Y75" s="36" t="s">
        <v>33</v>
      </c>
      <c r="Z75" s="36" t="s">
        <v>33</v>
      </c>
      <c r="AA75" s="37" t="s">
        <v>33</v>
      </c>
      <c r="AB75" s="30" t="s">
        <v>33</v>
      </c>
      <c r="AC75" s="30"/>
      <c r="AD75" s="30"/>
      <c r="AE75" s="30" t="s">
        <v>27</v>
      </c>
      <c r="AF75" s="32" t="s">
        <v>1457</v>
      </c>
      <c r="AG75" s="14"/>
    </row>
    <row r="76" spans="1:33" ht="60" customHeight="1">
      <c r="A76" s="30">
        <f t="shared" si="1"/>
        <v>71</v>
      </c>
      <c r="B76" s="30">
        <f t="shared" si="1"/>
        <v>71</v>
      </c>
      <c r="C76" s="5" t="s">
        <v>1299</v>
      </c>
      <c r="D76" s="38" t="s">
        <v>423</v>
      </c>
      <c r="E76" s="38" t="s">
        <v>68</v>
      </c>
      <c r="F76" s="38" t="s">
        <v>1456</v>
      </c>
      <c r="G76" s="5" t="s">
        <v>421</v>
      </c>
      <c r="H76" s="39" t="s">
        <v>422</v>
      </c>
      <c r="I76" s="5" t="s">
        <v>868</v>
      </c>
      <c r="J76" s="38"/>
      <c r="K76" s="38" t="s">
        <v>33</v>
      </c>
      <c r="L76" s="5" t="s">
        <v>1300</v>
      </c>
      <c r="M76" s="5"/>
      <c r="N76" s="35"/>
      <c r="O76" s="36"/>
      <c r="P76" s="36" t="s">
        <v>33</v>
      </c>
      <c r="Q76" s="36"/>
      <c r="R76" s="36"/>
      <c r="S76" s="36"/>
      <c r="T76" s="36"/>
      <c r="U76" s="36"/>
      <c r="V76" s="37"/>
      <c r="W76" s="35"/>
      <c r="X76" s="36"/>
      <c r="Y76" s="36"/>
      <c r="Z76" s="36"/>
      <c r="AA76" s="37"/>
      <c r="AB76" s="30" t="s">
        <v>33</v>
      </c>
      <c r="AC76" s="30"/>
      <c r="AD76" s="30"/>
      <c r="AE76" s="30"/>
      <c r="AF76" s="32"/>
      <c r="AG76" s="14"/>
    </row>
    <row r="77" spans="1:33" ht="60" customHeight="1">
      <c r="A77" s="30">
        <f t="shared" si="1"/>
        <v>72</v>
      </c>
      <c r="B77" s="30">
        <f t="shared" si="1"/>
        <v>72</v>
      </c>
      <c r="C77" s="5" t="s">
        <v>1458</v>
      </c>
      <c r="D77" s="38" t="s">
        <v>423</v>
      </c>
      <c r="E77" s="38" t="s">
        <v>68</v>
      </c>
      <c r="F77" s="38" t="s">
        <v>1456</v>
      </c>
      <c r="G77" s="5" t="s">
        <v>477</v>
      </c>
      <c r="H77" s="39" t="s">
        <v>478</v>
      </c>
      <c r="I77" s="5" t="s">
        <v>869</v>
      </c>
      <c r="J77" s="38"/>
      <c r="K77" s="38" t="s">
        <v>33</v>
      </c>
      <c r="L77" s="5" t="s">
        <v>1301</v>
      </c>
      <c r="M77" s="5" t="s">
        <v>1302</v>
      </c>
      <c r="N77" s="35"/>
      <c r="O77" s="36"/>
      <c r="P77" s="36" t="s">
        <v>33</v>
      </c>
      <c r="Q77" s="36"/>
      <c r="R77" s="36"/>
      <c r="S77" s="36"/>
      <c r="T77" s="36"/>
      <c r="U77" s="36"/>
      <c r="V77" s="36" t="s">
        <v>33</v>
      </c>
      <c r="W77" s="35"/>
      <c r="X77" s="36"/>
      <c r="Y77" s="36"/>
      <c r="Z77" s="36"/>
      <c r="AA77" s="37" t="s">
        <v>33</v>
      </c>
      <c r="AB77" s="30"/>
      <c r="AC77" s="30" t="s">
        <v>33</v>
      </c>
      <c r="AD77" s="30"/>
      <c r="AE77" s="30"/>
      <c r="AF77" s="32"/>
      <c r="AG77" s="14"/>
    </row>
    <row r="78" spans="1:33" ht="60" customHeight="1">
      <c r="A78" s="30">
        <f t="shared" si="1"/>
        <v>73</v>
      </c>
      <c r="B78" s="30">
        <f t="shared" si="1"/>
        <v>73</v>
      </c>
      <c r="C78" s="5" t="s">
        <v>1459</v>
      </c>
      <c r="D78" s="38" t="s">
        <v>423</v>
      </c>
      <c r="E78" s="38" t="s">
        <v>68</v>
      </c>
      <c r="F78" s="38" t="s">
        <v>1456</v>
      </c>
      <c r="G78" s="5" t="s">
        <v>479</v>
      </c>
      <c r="H78" s="39" t="s">
        <v>480</v>
      </c>
      <c r="I78" s="5" t="s">
        <v>870</v>
      </c>
      <c r="J78" s="38" t="s">
        <v>1191</v>
      </c>
      <c r="K78" s="38"/>
      <c r="L78" s="5" t="s">
        <v>1460</v>
      </c>
      <c r="M78" s="5"/>
      <c r="N78" s="35"/>
      <c r="O78" s="36"/>
      <c r="P78" s="36" t="s">
        <v>33</v>
      </c>
      <c r="Q78" s="36"/>
      <c r="R78" s="36"/>
      <c r="S78" s="36"/>
      <c r="T78" s="36"/>
      <c r="U78" s="36"/>
      <c r="V78" s="37"/>
      <c r="W78" s="35"/>
      <c r="X78" s="36" t="s">
        <v>33</v>
      </c>
      <c r="Y78" s="36" t="s">
        <v>33</v>
      </c>
      <c r="Z78" s="36" t="s">
        <v>1191</v>
      </c>
      <c r="AA78" s="37"/>
      <c r="AB78" s="30" t="s">
        <v>33</v>
      </c>
      <c r="AC78" s="30"/>
      <c r="AD78" s="30"/>
      <c r="AE78" s="30"/>
      <c r="AF78" s="32"/>
      <c r="AG78" s="14"/>
    </row>
    <row r="79" spans="1:33" ht="60" customHeight="1">
      <c r="A79" s="30">
        <f t="shared" si="1"/>
        <v>74</v>
      </c>
      <c r="B79" s="30">
        <f t="shared" si="1"/>
        <v>74</v>
      </c>
      <c r="C79" s="5" t="s">
        <v>1461</v>
      </c>
      <c r="D79" s="38" t="s">
        <v>423</v>
      </c>
      <c r="E79" s="38" t="s">
        <v>68</v>
      </c>
      <c r="F79" s="38" t="s">
        <v>1456</v>
      </c>
      <c r="G79" s="5" t="s">
        <v>481</v>
      </c>
      <c r="H79" s="39" t="s">
        <v>482</v>
      </c>
      <c r="I79" s="5" t="s">
        <v>871</v>
      </c>
      <c r="J79" s="38" t="s">
        <v>33</v>
      </c>
      <c r="K79" s="38"/>
      <c r="L79" s="5" t="s">
        <v>1303</v>
      </c>
      <c r="M79" s="5"/>
      <c r="N79" s="35"/>
      <c r="O79" s="36"/>
      <c r="P79" s="36" t="s">
        <v>33</v>
      </c>
      <c r="Q79" s="36"/>
      <c r="R79" s="36"/>
      <c r="S79" s="36"/>
      <c r="T79" s="36"/>
      <c r="U79" s="36"/>
      <c r="V79" s="37"/>
      <c r="W79" s="35"/>
      <c r="X79" s="36"/>
      <c r="Y79" s="36"/>
      <c r="Z79" s="36"/>
      <c r="AA79" s="37" t="s">
        <v>33</v>
      </c>
      <c r="AB79" s="30" t="s">
        <v>33</v>
      </c>
      <c r="AC79" s="30"/>
      <c r="AD79" s="30"/>
      <c r="AE79" s="30"/>
      <c r="AF79" s="32"/>
      <c r="AG79" s="14"/>
    </row>
    <row r="80" spans="1:33" ht="60" customHeight="1">
      <c r="A80" s="30">
        <f t="shared" si="1"/>
        <v>75</v>
      </c>
      <c r="B80" s="30">
        <f t="shared" si="1"/>
        <v>75</v>
      </c>
      <c r="C80" s="5" t="s">
        <v>1462</v>
      </c>
      <c r="D80" s="38" t="s">
        <v>1068</v>
      </c>
      <c r="E80" s="38" t="s">
        <v>68</v>
      </c>
      <c r="F80" s="38" t="s">
        <v>1456</v>
      </c>
      <c r="G80" s="5" t="s">
        <v>1069</v>
      </c>
      <c r="H80" s="39" t="s">
        <v>1070</v>
      </c>
      <c r="I80" s="5" t="s">
        <v>1071</v>
      </c>
      <c r="J80" s="38"/>
      <c r="K80" s="38" t="s">
        <v>33</v>
      </c>
      <c r="L80" s="5" t="s">
        <v>1236</v>
      </c>
      <c r="M80" s="5"/>
      <c r="N80" s="35"/>
      <c r="O80" s="36"/>
      <c r="P80" s="36" t="s">
        <v>33</v>
      </c>
      <c r="Q80" s="36"/>
      <c r="R80" s="36"/>
      <c r="S80" s="36"/>
      <c r="T80" s="36"/>
      <c r="U80" s="36"/>
      <c r="V80" s="37"/>
      <c r="W80" s="35"/>
      <c r="X80" s="36"/>
      <c r="Y80" s="36"/>
      <c r="Z80" s="36"/>
      <c r="AA80" s="37"/>
      <c r="AB80" s="30" t="s">
        <v>33</v>
      </c>
      <c r="AC80" s="30"/>
      <c r="AD80" s="30"/>
      <c r="AE80" s="30"/>
      <c r="AF80" s="32"/>
      <c r="AG80" s="14"/>
    </row>
    <row r="81" spans="1:33" ht="60" customHeight="1">
      <c r="A81" s="30">
        <f t="shared" si="1"/>
        <v>76</v>
      </c>
      <c r="B81" s="30">
        <f t="shared" si="1"/>
        <v>76</v>
      </c>
      <c r="C81" s="5" t="s">
        <v>1463</v>
      </c>
      <c r="D81" s="38" t="s">
        <v>423</v>
      </c>
      <c r="E81" s="38" t="s">
        <v>68</v>
      </c>
      <c r="F81" s="38" t="s">
        <v>1456</v>
      </c>
      <c r="G81" s="5" t="s">
        <v>574</v>
      </c>
      <c r="H81" s="39" t="s">
        <v>575</v>
      </c>
      <c r="I81" s="5"/>
      <c r="J81" s="38"/>
      <c r="K81" s="38" t="s">
        <v>33</v>
      </c>
      <c r="L81" s="5" t="s">
        <v>1304</v>
      </c>
      <c r="M81" s="5" t="s">
        <v>1250</v>
      </c>
      <c r="N81" s="35"/>
      <c r="O81" s="36"/>
      <c r="P81" s="36" t="s">
        <v>33</v>
      </c>
      <c r="Q81" s="36" t="s">
        <v>33</v>
      </c>
      <c r="R81" s="36"/>
      <c r="S81" s="36"/>
      <c r="T81" s="36"/>
      <c r="U81" s="36"/>
      <c r="V81" s="37"/>
      <c r="W81" s="35"/>
      <c r="X81" s="36"/>
      <c r="Y81" s="36"/>
      <c r="Z81" s="36"/>
      <c r="AA81" s="37" t="s">
        <v>33</v>
      </c>
      <c r="AB81" s="30"/>
      <c r="AC81" s="30"/>
      <c r="AD81" s="30" t="s">
        <v>33</v>
      </c>
      <c r="AE81" s="30" t="s">
        <v>29</v>
      </c>
      <c r="AF81" s="32" t="s">
        <v>1464</v>
      </c>
      <c r="AG81" s="14"/>
    </row>
    <row r="82" spans="1:33" ht="60" customHeight="1">
      <c r="A82" s="30">
        <f t="shared" si="1"/>
        <v>77</v>
      </c>
      <c r="B82" s="30">
        <f t="shared" si="1"/>
        <v>77</v>
      </c>
      <c r="C82" s="5" t="s">
        <v>1465</v>
      </c>
      <c r="D82" s="38" t="s">
        <v>1021</v>
      </c>
      <c r="E82" s="38" t="s">
        <v>68</v>
      </c>
      <c r="F82" s="38" t="s">
        <v>1456</v>
      </c>
      <c r="G82" s="5" t="s">
        <v>1022</v>
      </c>
      <c r="H82" s="39" t="s">
        <v>1023</v>
      </c>
      <c r="I82" s="5" t="s">
        <v>1024</v>
      </c>
      <c r="J82" s="38"/>
      <c r="K82" s="38" t="s">
        <v>33</v>
      </c>
      <c r="L82" s="5"/>
      <c r="M82" s="5"/>
      <c r="N82" s="35"/>
      <c r="O82" s="36"/>
      <c r="P82" s="36" t="s">
        <v>33</v>
      </c>
      <c r="Q82" s="36"/>
      <c r="R82" s="36"/>
      <c r="S82" s="36"/>
      <c r="T82" s="36"/>
      <c r="U82" s="36"/>
      <c r="V82" s="37"/>
      <c r="W82" s="35"/>
      <c r="X82" s="36"/>
      <c r="Y82" s="36"/>
      <c r="Z82" s="36"/>
      <c r="AA82" s="37"/>
      <c r="AB82" s="30" t="s">
        <v>42</v>
      </c>
      <c r="AC82" s="30"/>
      <c r="AD82" s="30"/>
      <c r="AE82" s="30"/>
      <c r="AF82" s="32"/>
      <c r="AG82" s="14"/>
    </row>
    <row r="83" spans="1:33" ht="60" customHeight="1">
      <c r="A83" s="30">
        <f t="shared" si="1"/>
        <v>78</v>
      </c>
      <c r="B83" s="30">
        <f t="shared" si="1"/>
        <v>78</v>
      </c>
      <c r="C83" s="5" t="s">
        <v>1305</v>
      </c>
      <c r="D83" s="38" t="s">
        <v>169</v>
      </c>
      <c r="E83" s="38" t="s">
        <v>68</v>
      </c>
      <c r="F83" s="38" t="s">
        <v>1466</v>
      </c>
      <c r="G83" s="5" t="s">
        <v>2231</v>
      </c>
      <c r="H83" s="39" t="s">
        <v>168</v>
      </c>
      <c r="I83" s="5" t="s">
        <v>2232</v>
      </c>
      <c r="J83" s="38" t="s">
        <v>1191</v>
      </c>
      <c r="K83" s="38"/>
      <c r="L83" s="5" t="s">
        <v>2233</v>
      </c>
      <c r="M83" s="5" t="s">
        <v>2234</v>
      </c>
      <c r="N83" s="35"/>
      <c r="O83" s="36"/>
      <c r="P83" s="36" t="s">
        <v>42</v>
      </c>
      <c r="Q83" s="36" t="s">
        <v>33</v>
      </c>
      <c r="R83" s="36"/>
      <c r="S83" s="36"/>
      <c r="T83" s="36"/>
      <c r="U83" s="36"/>
      <c r="V83" s="37" t="s">
        <v>33</v>
      </c>
      <c r="W83" s="35"/>
      <c r="X83" s="36"/>
      <c r="Y83" s="36"/>
      <c r="Z83" s="36"/>
      <c r="AA83" s="37" t="s">
        <v>33</v>
      </c>
      <c r="AB83" s="30" t="s">
        <v>33</v>
      </c>
      <c r="AC83" s="30"/>
      <c r="AD83" s="30"/>
      <c r="AE83" s="30"/>
      <c r="AF83" s="32"/>
      <c r="AG83" s="14"/>
    </row>
    <row r="84" spans="1:33" ht="60" customHeight="1">
      <c r="A84" s="30">
        <f t="shared" si="1"/>
        <v>79</v>
      </c>
      <c r="B84" s="30">
        <f t="shared" si="1"/>
        <v>79</v>
      </c>
      <c r="C84" s="5" t="s">
        <v>1306</v>
      </c>
      <c r="D84" s="38" t="s">
        <v>405</v>
      </c>
      <c r="E84" s="38" t="s">
        <v>68</v>
      </c>
      <c r="F84" s="38" t="s">
        <v>1466</v>
      </c>
      <c r="G84" s="5" t="s">
        <v>403</v>
      </c>
      <c r="H84" s="39" t="s">
        <v>404</v>
      </c>
      <c r="I84" s="5" t="s">
        <v>872</v>
      </c>
      <c r="J84" s="38"/>
      <c r="K84" s="38" t="s">
        <v>33</v>
      </c>
      <c r="L84" s="5" t="s">
        <v>1467</v>
      </c>
      <c r="M84" s="5" t="s">
        <v>1307</v>
      </c>
      <c r="N84" s="35" t="s">
        <v>33</v>
      </c>
      <c r="O84" s="36"/>
      <c r="P84" s="36"/>
      <c r="Q84" s="36"/>
      <c r="R84" s="36"/>
      <c r="S84" s="36"/>
      <c r="T84" s="36"/>
      <c r="U84" s="36"/>
      <c r="V84" s="37"/>
      <c r="W84" s="35"/>
      <c r="X84" s="36" t="s">
        <v>33</v>
      </c>
      <c r="Y84" s="36"/>
      <c r="Z84" s="36"/>
      <c r="AA84" s="37"/>
      <c r="AB84" s="30" t="s">
        <v>33</v>
      </c>
      <c r="AC84" s="30"/>
      <c r="AD84" s="30"/>
      <c r="AE84" s="30"/>
      <c r="AF84" s="32"/>
      <c r="AG84" s="14"/>
    </row>
    <row r="85" spans="1:33" ht="60" customHeight="1">
      <c r="A85" s="30">
        <f t="shared" si="1"/>
        <v>80</v>
      </c>
      <c r="B85" s="30">
        <f t="shared" si="1"/>
        <v>80</v>
      </c>
      <c r="C85" s="5" t="s">
        <v>1308</v>
      </c>
      <c r="D85" s="38" t="s">
        <v>487</v>
      </c>
      <c r="E85" s="38" t="s">
        <v>68</v>
      </c>
      <c r="F85" s="38" t="s">
        <v>1466</v>
      </c>
      <c r="G85" s="5" t="s">
        <v>488</v>
      </c>
      <c r="H85" s="39" t="s">
        <v>489</v>
      </c>
      <c r="I85" s="5" t="s">
        <v>873</v>
      </c>
      <c r="J85" s="38" t="s">
        <v>1191</v>
      </c>
      <c r="K85" s="38"/>
      <c r="L85" s="5" t="s">
        <v>1309</v>
      </c>
      <c r="M85" s="5" t="s">
        <v>2353</v>
      </c>
      <c r="N85" s="35"/>
      <c r="O85" s="36"/>
      <c r="P85" s="36" t="s">
        <v>33</v>
      </c>
      <c r="Q85" s="36"/>
      <c r="R85" s="36"/>
      <c r="S85" s="36"/>
      <c r="T85" s="36"/>
      <c r="U85" s="36"/>
      <c r="V85" s="37"/>
      <c r="W85" s="35"/>
      <c r="X85" s="36"/>
      <c r="Y85" s="36"/>
      <c r="Z85" s="36" t="s">
        <v>1191</v>
      </c>
      <c r="AA85" s="36" t="s">
        <v>33</v>
      </c>
      <c r="AB85" s="30" t="s">
        <v>33</v>
      </c>
      <c r="AC85" s="30"/>
      <c r="AD85" s="30"/>
      <c r="AE85" s="30"/>
      <c r="AF85" s="32"/>
      <c r="AG85" s="14"/>
    </row>
    <row r="86" spans="1:33" ht="60" customHeight="1">
      <c r="A86" s="30">
        <f t="shared" si="1"/>
        <v>81</v>
      </c>
      <c r="B86" s="30">
        <f t="shared" si="1"/>
        <v>81</v>
      </c>
      <c r="C86" s="5" t="s">
        <v>1468</v>
      </c>
      <c r="D86" s="38" t="s">
        <v>100</v>
      </c>
      <c r="E86" s="38" t="s">
        <v>68</v>
      </c>
      <c r="F86" s="38" t="s">
        <v>1469</v>
      </c>
      <c r="G86" s="5" t="s">
        <v>101</v>
      </c>
      <c r="H86" s="39" t="s">
        <v>102</v>
      </c>
      <c r="I86" s="5"/>
      <c r="J86" s="38"/>
      <c r="K86" s="38" t="s">
        <v>33</v>
      </c>
      <c r="L86" s="5" t="s">
        <v>1310</v>
      </c>
      <c r="M86" s="5" t="s">
        <v>1470</v>
      </c>
      <c r="N86" s="35"/>
      <c r="O86" s="36" t="s">
        <v>33</v>
      </c>
      <c r="P86" s="36" t="s">
        <v>33</v>
      </c>
      <c r="Q86" s="36"/>
      <c r="R86" s="36"/>
      <c r="S86" s="36"/>
      <c r="T86" s="36"/>
      <c r="U86" s="36"/>
      <c r="V86" s="37"/>
      <c r="W86" s="35"/>
      <c r="X86" s="36"/>
      <c r="Y86" s="36"/>
      <c r="Z86" s="36"/>
      <c r="AA86" s="37"/>
      <c r="AB86" s="30" t="s">
        <v>33</v>
      </c>
      <c r="AC86" s="30"/>
      <c r="AD86" s="30"/>
      <c r="AE86" s="30"/>
      <c r="AF86" s="32"/>
      <c r="AG86" s="14"/>
    </row>
    <row r="87" spans="1:33" ht="60" customHeight="1">
      <c r="A87" s="30">
        <f t="shared" si="1"/>
        <v>82</v>
      </c>
      <c r="B87" s="30">
        <f t="shared" si="1"/>
        <v>82</v>
      </c>
      <c r="C87" s="5" t="s">
        <v>1471</v>
      </c>
      <c r="D87" s="38" t="s">
        <v>2349</v>
      </c>
      <c r="E87" s="38" t="s">
        <v>68</v>
      </c>
      <c r="F87" s="38" t="s">
        <v>1472</v>
      </c>
      <c r="G87" s="5" t="s">
        <v>2350</v>
      </c>
      <c r="H87" s="39" t="s">
        <v>633</v>
      </c>
      <c r="I87" s="5" t="s">
        <v>874</v>
      </c>
      <c r="J87" s="38"/>
      <c r="K87" s="38" t="s">
        <v>33</v>
      </c>
      <c r="L87" s="5" t="s">
        <v>2352</v>
      </c>
      <c r="M87" s="5" t="s">
        <v>2351</v>
      </c>
      <c r="N87" s="35"/>
      <c r="O87" s="36"/>
      <c r="P87" s="36"/>
      <c r="Q87" s="36"/>
      <c r="R87" s="36"/>
      <c r="S87" s="36"/>
      <c r="T87" s="36"/>
      <c r="U87" s="36"/>
      <c r="V87" s="37" t="s">
        <v>33</v>
      </c>
      <c r="W87" s="35"/>
      <c r="X87" s="37" t="s">
        <v>33</v>
      </c>
      <c r="Y87" s="36"/>
      <c r="Z87" s="37" t="s">
        <v>33</v>
      </c>
      <c r="AA87" s="37"/>
      <c r="AB87" s="30" t="s">
        <v>33</v>
      </c>
      <c r="AC87" s="30"/>
      <c r="AD87" s="30"/>
      <c r="AE87" s="30"/>
      <c r="AF87" s="32"/>
      <c r="AG87" s="14"/>
    </row>
    <row r="88" spans="1:33" ht="60" customHeight="1">
      <c r="A88" s="30">
        <f t="shared" si="1"/>
        <v>83</v>
      </c>
      <c r="B88" s="30">
        <f t="shared" si="1"/>
        <v>83</v>
      </c>
      <c r="C88" s="5" t="s">
        <v>1311</v>
      </c>
      <c r="D88" s="38" t="s">
        <v>141</v>
      </c>
      <c r="E88" s="38" t="s">
        <v>68</v>
      </c>
      <c r="F88" s="38" t="s">
        <v>1472</v>
      </c>
      <c r="G88" s="5" t="s">
        <v>103</v>
      </c>
      <c r="H88" s="39" t="s">
        <v>104</v>
      </c>
      <c r="I88" s="5" t="s">
        <v>875</v>
      </c>
      <c r="J88" s="38" t="s">
        <v>33</v>
      </c>
      <c r="K88" s="38"/>
      <c r="L88" s="5" t="s">
        <v>1312</v>
      </c>
      <c r="M88" s="5" t="s">
        <v>1313</v>
      </c>
      <c r="N88" s="35"/>
      <c r="O88" s="36"/>
      <c r="P88" s="36" t="s">
        <v>33</v>
      </c>
      <c r="Q88" s="36"/>
      <c r="R88" s="36"/>
      <c r="S88" s="36"/>
      <c r="T88" s="36"/>
      <c r="U88" s="36"/>
      <c r="V88" s="37"/>
      <c r="W88" s="35"/>
      <c r="X88" s="36"/>
      <c r="Y88" s="36" t="s">
        <v>33</v>
      </c>
      <c r="Z88" s="36" t="s">
        <v>33</v>
      </c>
      <c r="AA88" s="37"/>
      <c r="AB88" s="30" t="s">
        <v>33</v>
      </c>
      <c r="AC88" s="30"/>
      <c r="AD88" s="30"/>
      <c r="AE88" s="30"/>
      <c r="AF88" s="32"/>
      <c r="AG88" s="14"/>
    </row>
    <row r="89" spans="1:33" ht="60" customHeight="1">
      <c r="A89" s="30">
        <f t="shared" si="1"/>
        <v>84</v>
      </c>
      <c r="B89" s="30">
        <f t="shared" si="1"/>
        <v>84</v>
      </c>
      <c r="C89" s="5" t="s">
        <v>1314</v>
      </c>
      <c r="D89" s="38" t="s">
        <v>100</v>
      </c>
      <c r="E89" s="38" t="s">
        <v>68</v>
      </c>
      <c r="F89" s="38" t="s">
        <v>1472</v>
      </c>
      <c r="G89" s="5" t="s">
        <v>387</v>
      </c>
      <c r="H89" s="39" t="s">
        <v>386</v>
      </c>
      <c r="I89" s="5" t="s">
        <v>876</v>
      </c>
      <c r="J89" s="38"/>
      <c r="K89" s="38" t="s">
        <v>33</v>
      </c>
      <c r="L89" s="5" t="s">
        <v>1315</v>
      </c>
      <c r="M89" s="5" t="s">
        <v>1316</v>
      </c>
      <c r="N89" s="35" t="s">
        <v>33</v>
      </c>
      <c r="O89" s="36" t="s">
        <v>33</v>
      </c>
      <c r="P89" s="36"/>
      <c r="Q89" s="36" t="s">
        <v>33</v>
      </c>
      <c r="R89" s="36"/>
      <c r="S89" s="36"/>
      <c r="T89" s="36"/>
      <c r="U89" s="36"/>
      <c r="V89" s="37"/>
      <c r="W89" s="35" t="s">
        <v>33</v>
      </c>
      <c r="X89" s="36" t="s">
        <v>33</v>
      </c>
      <c r="Y89" s="36"/>
      <c r="Z89" s="36"/>
      <c r="AA89" s="37"/>
      <c r="AB89" s="30" t="s">
        <v>33</v>
      </c>
      <c r="AC89" s="30"/>
      <c r="AD89" s="30"/>
      <c r="AE89" s="30"/>
      <c r="AF89" s="32"/>
      <c r="AG89" s="14"/>
    </row>
    <row r="90" spans="1:33" ht="60" customHeight="1">
      <c r="A90" s="30">
        <f t="shared" si="1"/>
        <v>85</v>
      </c>
      <c r="B90" s="30">
        <f t="shared" si="1"/>
        <v>85</v>
      </c>
      <c r="C90" s="5" t="s">
        <v>1317</v>
      </c>
      <c r="D90" s="38" t="s">
        <v>991</v>
      </c>
      <c r="E90" s="38" t="s">
        <v>68</v>
      </c>
      <c r="F90" s="38" t="s">
        <v>1473</v>
      </c>
      <c r="G90" s="5" t="s">
        <v>992</v>
      </c>
      <c r="H90" s="39" t="s">
        <v>632</v>
      </c>
      <c r="I90" s="5" t="s">
        <v>877</v>
      </c>
      <c r="J90" s="38"/>
      <c r="K90" s="38" t="s">
        <v>33</v>
      </c>
      <c r="L90" s="5" t="s">
        <v>1318</v>
      </c>
      <c r="M90" s="5" t="s">
        <v>1319</v>
      </c>
      <c r="N90" s="35"/>
      <c r="O90" s="36"/>
      <c r="P90" s="36"/>
      <c r="Q90" s="36"/>
      <c r="R90" s="36"/>
      <c r="S90" s="36"/>
      <c r="T90" s="36"/>
      <c r="U90" s="36"/>
      <c r="V90" s="37" t="s">
        <v>42</v>
      </c>
      <c r="W90" s="35"/>
      <c r="X90" s="36"/>
      <c r="Y90" s="36"/>
      <c r="Z90" s="36"/>
      <c r="AA90" s="37" t="s">
        <v>33</v>
      </c>
      <c r="AB90" s="30" t="s">
        <v>33</v>
      </c>
      <c r="AC90" s="30"/>
      <c r="AD90" s="30"/>
      <c r="AE90" s="30"/>
      <c r="AF90" s="32"/>
      <c r="AG90" s="14"/>
    </row>
    <row r="91" spans="1:33" ht="60" customHeight="1">
      <c r="A91" s="30">
        <f t="shared" si="1"/>
        <v>86</v>
      </c>
      <c r="B91" s="30">
        <f t="shared" si="1"/>
        <v>86</v>
      </c>
      <c r="C91" s="5" t="s">
        <v>1320</v>
      </c>
      <c r="D91" s="38" t="s">
        <v>100</v>
      </c>
      <c r="E91" s="38" t="s">
        <v>68</v>
      </c>
      <c r="F91" s="38" t="s">
        <v>1473</v>
      </c>
      <c r="G91" s="5" t="s">
        <v>631</v>
      </c>
      <c r="H91" s="39"/>
      <c r="I91" s="5" t="s">
        <v>878</v>
      </c>
      <c r="J91" s="38" t="s">
        <v>1191</v>
      </c>
      <c r="K91" s="38"/>
      <c r="L91" s="5" t="s">
        <v>1321</v>
      </c>
      <c r="M91" s="5" t="s">
        <v>1474</v>
      </c>
      <c r="N91" s="35"/>
      <c r="O91" s="36"/>
      <c r="P91" s="36"/>
      <c r="Q91" s="36"/>
      <c r="R91" s="36"/>
      <c r="S91" s="36"/>
      <c r="T91" s="36"/>
      <c r="U91" s="36" t="s">
        <v>33</v>
      </c>
      <c r="V91" s="37"/>
      <c r="W91" s="35"/>
      <c r="X91" s="36"/>
      <c r="Y91" s="36"/>
      <c r="Z91" s="36"/>
      <c r="AA91" s="37" t="s">
        <v>33</v>
      </c>
      <c r="AB91" s="30"/>
      <c r="AC91" s="30" t="s">
        <v>33</v>
      </c>
      <c r="AD91" s="30"/>
      <c r="AE91" s="30" t="s">
        <v>446</v>
      </c>
      <c r="AF91" s="32" t="s">
        <v>1438</v>
      </c>
      <c r="AG91" s="14"/>
    </row>
    <row r="92" spans="1:33" ht="60" customHeight="1">
      <c r="A92" s="30">
        <f t="shared" si="1"/>
        <v>87</v>
      </c>
      <c r="B92" s="30">
        <f t="shared" si="1"/>
        <v>87</v>
      </c>
      <c r="C92" s="5" t="s">
        <v>1322</v>
      </c>
      <c r="D92" s="38" t="s">
        <v>100</v>
      </c>
      <c r="E92" s="38" t="s">
        <v>68</v>
      </c>
      <c r="F92" s="38" t="s">
        <v>1472</v>
      </c>
      <c r="G92" s="5" t="s">
        <v>483</v>
      </c>
      <c r="H92" s="39" t="s">
        <v>484</v>
      </c>
      <c r="I92" s="5" t="s">
        <v>879</v>
      </c>
      <c r="J92" s="38" t="s">
        <v>1191</v>
      </c>
      <c r="K92" s="38"/>
      <c r="L92" s="5" t="s">
        <v>1323</v>
      </c>
      <c r="M92" s="5" t="s">
        <v>1324</v>
      </c>
      <c r="N92" s="35"/>
      <c r="O92" s="36"/>
      <c r="P92" s="36" t="s">
        <v>33</v>
      </c>
      <c r="Q92" s="36"/>
      <c r="R92" s="36"/>
      <c r="S92" s="36"/>
      <c r="T92" s="36"/>
      <c r="U92" s="36"/>
      <c r="V92" s="37"/>
      <c r="W92" s="35"/>
      <c r="X92" s="36"/>
      <c r="Y92" s="36"/>
      <c r="Z92" s="36"/>
      <c r="AA92" s="37" t="s">
        <v>33</v>
      </c>
      <c r="AB92" s="30"/>
      <c r="AC92" s="30" t="s">
        <v>33</v>
      </c>
      <c r="AD92" s="30"/>
      <c r="AE92" s="30"/>
      <c r="AF92" s="32"/>
      <c r="AG92" s="14"/>
    </row>
    <row r="93" spans="1:33" ht="60" customHeight="1">
      <c r="A93" s="30">
        <f t="shared" si="1"/>
        <v>88</v>
      </c>
      <c r="B93" s="30">
        <f t="shared" si="1"/>
        <v>88</v>
      </c>
      <c r="C93" s="5" t="s">
        <v>1475</v>
      </c>
      <c r="D93" s="38" t="s">
        <v>100</v>
      </c>
      <c r="E93" s="38" t="s">
        <v>68</v>
      </c>
      <c r="F93" s="38" t="s">
        <v>1472</v>
      </c>
      <c r="G93" s="5" t="s">
        <v>485</v>
      </c>
      <c r="H93" s="39" t="s">
        <v>486</v>
      </c>
      <c r="I93" s="5" t="s">
        <v>880</v>
      </c>
      <c r="J93" s="38" t="s">
        <v>1199</v>
      </c>
      <c r="K93" s="38"/>
      <c r="L93" s="5" t="s">
        <v>1325</v>
      </c>
      <c r="M93" s="5" t="s">
        <v>1326</v>
      </c>
      <c r="N93" s="35"/>
      <c r="O93" s="36"/>
      <c r="P93" s="36" t="s">
        <v>33</v>
      </c>
      <c r="Q93" s="36"/>
      <c r="R93" s="36"/>
      <c r="S93" s="36"/>
      <c r="T93" s="36"/>
      <c r="U93" s="36"/>
      <c r="V93" s="37"/>
      <c r="W93" s="35" t="s">
        <v>33</v>
      </c>
      <c r="X93" s="36"/>
      <c r="Y93" s="36"/>
      <c r="Z93" s="36"/>
      <c r="AA93" s="37"/>
      <c r="AB93" s="30" t="s">
        <v>33</v>
      </c>
      <c r="AC93" s="30"/>
      <c r="AD93" s="30"/>
      <c r="AE93" s="30"/>
      <c r="AF93" s="32"/>
      <c r="AG93" s="14"/>
    </row>
    <row r="94" spans="1:33" ht="60" customHeight="1">
      <c r="A94" s="30">
        <f t="shared" si="1"/>
        <v>89</v>
      </c>
      <c r="B94" s="30">
        <f t="shared" si="1"/>
        <v>89</v>
      </c>
      <c r="C94" s="5" t="s">
        <v>1327</v>
      </c>
      <c r="D94" s="38" t="s">
        <v>100</v>
      </c>
      <c r="E94" s="38" t="s">
        <v>68</v>
      </c>
      <c r="F94" s="38" t="s">
        <v>1472</v>
      </c>
      <c r="G94" s="5" t="s">
        <v>1032</v>
      </c>
      <c r="H94" s="39" t="s">
        <v>729</v>
      </c>
      <c r="I94" s="5" t="s">
        <v>881</v>
      </c>
      <c r="J94" s="38"/>
      <c r="K94" s="38" t="s">
        <v>33</v>
      </c>
      <c r="L94" s="5" t="s">
        <v>1328</v>
      </c>
      <c r="M94" s="5" t="s">
        <v>1329</v>
      </c>
      <c r="N94" s="35"/>
      <c r="O94" s="36" t="s">
        <v>33</v>
      </c>
      <c r="P94" s="36"/>
      <c r="Q94" s="36"/>
      <c r="R94" s="36"/>
      <c r="S94" s="36"/>
      <c r="T94" s="36"/>
      <c r="U94" s="36"/>
      <c r="V94" s="37"/>
      <c r="W94" s="35"/>
      <c r="X94" s="36" t="s">
        <v>42</v>
      </c>
      <c r="Y94" s="36"/>
      <c r="Z94" s="36" t="s">
        <v>1191</v>
      </c>
      <c r="AA94" s="37"/>
      <c r="AB94" s="30" t="s">
        <v>33</v>
      </c>
      <c r="AC94" s="30"/>
      <c r="AD94" s="30"/>
      <c r="AE94" s="30"/>
      <c r="AF94" s="32"/>
      <c r="AG94" s="14"/>
    </row>
    <row r="95" spans="1:33" ht="60" customHeight="1">
      <c r="A95" s="30">
        <f t="shared" si="1"/>
        <v>90</v>
      </c>
      <c r="B95" s="30">
        <f t="shared" si="1"/>
        <v>90</v>
      </c>
      <c r="C95" s="5" t="s">
        <v>1476</v>
      </c>
      <c r="D95" s="38" t="s">
        <v>91</v>
      </c>
      <c r="E95" s="38" t="s">
        <v>68</v>
      </c>
      <c r="F95" s="38" t="s">
        <v>1477</v>
      </c>
      <c r="G95" s="5" t="s">
        <v>92</v>
      </c>
      <c r="H95" s="39" t="s">
        <v>993</v>
      </c>
      <c r="I95" s="5" t="s">
        <v>994</v>
      </c>
      <c r="J95" s="38" t="s">
        <v>33</v>
      </c>
      <c r="K95" s="38"/>
      <c r="L95" s="5" t="s">
        <v>1330</v>
      </c>
      <c r="M95" s="5" t="s">
        <v>1331</v>
      </c>
      <c r="N95" s="35"/>
      <c r="O95" s="36" t="s">
        <v>33</v>
      </c>
      <c r="P95" s="36"/>
      <c r="Q95" s="36" t="s">
        <v>33</v>
      </c>
      <c r="R95" s="36"/>
      <c r="S95" s="36"/>
      <c r="T95" s="36"/>
      <c r="U95" s="36"/>
      <c r="V95" s="37"/>
      <c r="W95" s="35"/>
      <c r="X95" s="36"/>
      <c r="Y95" s="36" t="s">
        <v>33</v>
      </c>
      <c r="Z95" s="36"/>
      <c r="AA95" s="37"/>
      <c r="AB95" s="30"/>
      <c r="AC95" s="30" t="s">
        <v>42</v>
      </c>
      <c r="AD95" s="30"/>
      <c r="AE95" s="30" t="s">
        <v>27</v>
      </c>
      <c r="AF95" s="32" t="s">
        <v>1478</v>
      </c>
      <c r="AG95" s="14"/>
    </row>
    <row r="96" spans="1:33" ht="60" customHeight="1">
      <c r="A96" s="30">
        <f t="shared" si="1"/>
        <v>91</v>
      </c>
      <c r="B96" s="30">
        <f t="shared" si="1"/>
        <v>91</v>
      </c>
      <c r="C96" s="5" t="s">
        <v>1479</v>
      </c>
      <c r="D96" s="38" t="s">
        <v>556</v>
      </c>
      <c r="E96" s="38" t="s">
        <v>68</v>
      </c>
      <c r="F96" s="38" t="s">
        <v>1480</v>
      </c>
      <c r="G96" s="5" t="s">
        <v>554</v>
      </c>
      <c r="H96" s="39" t="s">
        <v>555</v>
      </c>
      <c r="I96" s="5" t="s">
        <v>882</v>
      </c>
      <c r="J96" s="38" t="s">
        <v>33</v>
      </c>
      <c r="K96" s="38"/>
      <c r="L96" s="5" t="s">
        <v>1332</v>
      </c>
      <c r="M96" s="5" t="s">
        <v>1333</v>
      </c>
      <c r="N96" s="35"/>
      <c r="O96" s="36"/>
      <c r="P96" s="36" t="s">
        <v>33</v>
      </c>
      <c r="Q96" s="36" t="s">
        <v>33</v>
      </c>
      <c r="R96" s="36"/>
      <c r="S96" s="36"/>
      <c r="T96" s="36" t="s">
        <v>33</v>
      </c>
      <c r="U96" s="36"/>
      <c r="V96" s="37"/>
      <c r="W96" s="35"/>
      <c r="X96" s="36"/>
      <c r="Y96" s="36"/>
      <c r="Z96" s="36"/>
      <c r="AA96" s="37" t="s">
        <v>33</v>
      </c>
      <c r="AB96" s="30" t="s">
        <v>33</v>
      </c>
      <c r="AC96" s="30"/>
      <c r="AD96" s="30"/>
      <c r="AE96" s="30"/>
      <c r="AF96" s="32"/>
      <c r="AG96" s="14"/>
    </row>
    <row r="97" spans="1:33" ht="60" customHeight="1">
      <c r="A97" s="30">
        <f t="shared" si="1"/>
        <v>92</v>
      </c>
      <c r="B97" s="30">
        <f t="shared" si="1"/>
        <v>92</v>
      </c>
      <c r="C97" s="5" t="s">
        <v>1334</v>
      </c>
      <c r="D97" s="38" t="s">
        <v>105</v>
      </c>
      <c r="E97" s="38" t="s">
        <v>68</v>
      </c>
      <c r="F97" s="38" t="s">
        <v>1481</v>
      </c>
      <c r="G97" s="5" t="s">
        <v>106</v>
      </c>
      <c r="H97" s="39" t="s">
        <v>107</v>
      </c>
      <c r="I97" s="5"/>
      <c r="J97" s="38" t="s">
        <v>1191</v>
      </c>
      <c r="K97" s="38"/>
      <c r="L97" s="5" t="s">
        <v>1335</v>
      </c>
      <c r="M97" s="5" t="s">
        <v>1336</v>
      </c>
      <c r="N97" s="35"/>
      <c r="O97" s="36"/>
      <c r="P97" s="36"/>
      <c r="Q97" s="36"/>
      <c r="R97" s="36"/>
      <c r="S97" s="36"/>
      <c r="T97" s="36"/>
      <c r="U97" s="36" t="s">
        <v>33</v>
      </c>
      <c r="V97" s="37"/>
      <c r="W97" s="35"/>
      <c r="X97" s="36"/>
      <c r="Y97" s="36" t="s">
        <v>33</v>
      </c>
      <c r="Z97" s="36"/>
      <c r="AA97" s="37"/>
      <c r="AB97" s="30" t="s">
        <v>33</v>
      </c>
      <c r="AC97" s="30"/>
      <c r="AD97" s="30"/>
      <c r="AE97" s="30" t="s">
        <v>367</v>
      </c>
      <c r="AF97" s="32" t="s">
        <v>1336</v>
      </c>
      <c r="AG97" s="14"/>
    </row>
    <row r="98" spans="1:33" ht="60" customHeight="1">
      <c r="A98" s="30">
        <f t="shared" si="1"/>
        <v>93</v>
      </c>
      <c r="B98" s="30">
        <f t="shared" si="1"/>
        <v>93</v>
      </c>
      <c r="C98" s="5" t="s">
        <v>1337</v>
      </c>
      <c r="D98" s="38" t="s">
        <v>170</v>
      </c>
      <c r="E98" s="38" t="s">
        <v>68</v>
      </c>
      <c r="F98" s="38" t="s">
        <v>1481</v>
      </c>
      <c r="G98" s="5" t="s">
        <v>171</v>
      </c>
      <c r="H98" s="39" t="s">
        <v>172</v>
      </c>
      <c r="I98" s="5" t="s">
        <v>883</v>
      </c>
      <c r="J98" s="38" t="s">
        <v>1199</v>
      </c>
      <c r="K98" s="38"/>
      <c r="L98" s="5" t="s">
        <v>1338</v>
      </c>
      <c r="M98" s="5" t="s">
        <v>1339</v>
      </c>
      <c r="N98" s="35"/>
      <c r="O98" s="36"/>
      <c r="P98" s="36"/>
      <c r="Q98" s="36"/>
      <c r="R98" s="36"/>
      <c r="S98" s="36"/>
      <c r="T98" s="36"/>
      <c r="U98" s="36" t="s">
        <v>33</v>
      </c>
      <c r="V98" s="37"/>
      <c r="W98" s="35"/>
      <c r="X98" s="36"/>
      <c r="Y98" s="36"/>
      <c r="Z98" s="36"/>
      <c r="AA98" s="37" t="s">
        <v>33</v>
      </c>
      <c r="AB98" s="30"/>
      <c r="AC98" s="30" t="s">
        <v>33</v>
      </c>
      <c r="AD98" s="30"/>
      <c r="AE98" s="30" t="s">
        <v>30</v>
      </c>
      <c r="AF98" s="32" t="s">
        <v>1482</v>
      </c>
      <c r="AG98" s="14"/>
    </row>
    <row r="99" spans="1:33" ht="60" customHeight="1">
      <c r="A99" s="30">
        <f t="shared" si="1"/>
        <v>94</v>
      </c>
      <c r="B99" s="30">
        <f t="shared" si="1"/>
        <v>94</v>
      </c>
      <c r="C99" s="5" t="s">
        <v>1483</v>
      </c>
      <c r="D99" s="38" t="s">
        <v>492</v>
      </c>
      <c r="E99" s="38" t="s">
        <v>68</v>
      </c>
      <c r="F99" s="38" t="s">
        <v>1481</v>
      </c>
      <c r="G99" s="5" t="s">
        <v>490</v>
      </c>
      <c r="H99" s="39" t="s">
        <v>491</v>
      </c>
      <c r="I99" s="5" t="s">
        <v>884</v>
      </c>
      <c r="J99" s="38"/>
      <c r="K99" s="38" t="s">
        <v>33</v>
      </c>
      <c r="L99" s="5" t="s">
        <v>1340</v>
      </c>
      <c r="M99" s="5"/>
      <c r="N99" s="35"/>
      <c r="O99" s="36"/>
      <c r="P99" s="36"/>
      <c r="Q99" s="36"/>
      <c r="R99" s="36"/>
      <c r="S99" s="36"/>
      <c r="T99" s="36"/>
      <c r="U99" s="36"/>
      <c r="V99" s="37"/>
      <c r="W99" s="35"/>
      <c r="X99" s="36"/>
      <c r="Y99" s="36"/>
      <c r="Z99" s="36"/>
      <c r="AA99" s="37"/>
      <c r="AB99" s="30" t="s">
        <v>33</v>
      </c>
      <c r="AC99" s="30"/>
      <c r="AD99" s="30"/>
      <c r="AE99" s="30"/>
      <c r="AF99" s="32"/>
      <c r="AG99" s="14"/>
    </row>
    <row r="100" spans="1:33" ht="60" customHeight="1">
      <c r="A100" s="30">
        <f t="shared" si="1"/>
        <v>95</v>
      </c>
      <c r="B100" s="30">
        <f t="shared" si="1"/>
        <v>95</v>
      </c>
      <c r="C100" s="5" t="s">
        <v>1484</v>
      </c>
      <c r="D100" s="38" t="s">
        <v>627</v>
      </c>
      <c r="E100" s="38" t="s">
        <v>68</v>
      </c>
      <c r="F100" s="38" t="s">
        <v>1481</v>
      </c>
      <c r="G100" s="5" t="s">
        <v>628</v>
      </c>
      <c r="H100" s="39" t="s">
        <v>629</v>
      </c>
      <c r="I100" s="5" t="s">
        <v>885</v>
      </c>
      <c r="J100" s="38"/>
      <c r="K100" s="38" t="s">
        <v>33</v>
      </c>
      <c r="L100" s="5" t="s">
        <v>1341</v>
      </c>
      <c r="M100" s="5" t="s">
        <v>1485</v>
      </c>
      <c r="N100" s="35"/>
      <c r="O100" s="36"/>
      <c r="P100" s="36"/>
      <c r="Q100" s="36"/>
      <c r="R100" s="36"/>
      <c r="S100" s="36"/>
      <c r="T100" s="36"/>
      <c r="U100" s="36"/>
      <c r="V100" s="37" t="s">
        <v>42</v>
      </c>
      <c r="W100" s="35"/>
      <c r="X100" s="36"/>
      <c r="Y100" s="36"/>
      <c r="Z100" s="36"/>
      <c r="AA100" s="37" t="s">
        <v>42</v>
      </c>
      <c r="AB100" s="30" t="s">
        <v>33</v>
      </c>
      <c r="AC100" s="30"/>
      <c r="AD100" s="30"/>
      <c r="AE100" s="30"/>
      <c r="AF100" s="32"/>
      <c r="AG100" s="14"/>
    </row>
    <row r="101" spans="1:33" ht="60" customHeight="1">
      <c r="A101" s="30">
        <f t="shared" si="1"/>
        <v>96</v>
      </c>
      <c r="B101" s="30">
        <f t="shared" si="1"/>
        <v>96</v>
      </c>
      <c r="C101" s="5" t="s">
        <v>1486</v>
      </c>
      <c r="D101" s="38" t="s">
        <v>108</v>
      </c>
      <c r="E101" s="38" t="s">
        <v>68</v>
      </c>
      <c r="F101" s="38" t="s">
        <v>1487</v>
      </c>
      <c r="G101" s="5" t="s">
        <v>109</v>
      </c>
      <c r="H101" s="39" t="s">
        <v>110</v>
      </c>
      <c r="I101" s="5" t="s">
        <v>886</v>
      </c>
      <c r="J101" s="38" t="s">
        <v>1191</v>
      </c>
      <c r="K101" s="38"/>
      <c r="L101" s="5" t="s">
        <v>1342</v>
      </c>
      <c r="M101" s="5" t="s">
        <v>1343</v>
      </c>
      <c r="N101" s="35" t="s">
        <v>33</v>
      </c>
      <c r="O101" s="36"/>
      <c r="P101" s="36"/>
      <c r="Q101" s="36" t="s">
        <v>42</v>
      </c>
      <c r="R101" s="36" t="s">
        <v>42</v>
      </c>
      <c r="S101" s="36"/>
      <c r="T101" s="36"/>
      <c r="U101" s="36"/>
      <c r="V101" s="37"/>
      <c r="W101" s="35"/>
      <c r="X101" s="36" t="s">
        <v>33</v>
      </c>
      <c r="Y101" s="36"/>
      <c r="Z101" s="36" t="s">
        <v>33</v>
      </c>
      <c r="AA101" s="37"/>
      <c r="AB101" s="30"/>
      <c r="AC101" s="30" t="s">
        <v>33</v>
      </c>
      <c r="AD101" s="30"/>
      <c r="AE101" s="30" t="s">
        <v>111</v>
      </c>
      <c r="AF101" s="32" t="s">
        <v>1488</v>
      </c>
      <c r="AG101" s="14"/>
    </row>
    <row r="102" spans="1:33" ht="60" customHeight="1">
      <c r="A102" s="30">
        <f t="shared" si="1"/>
        <v>97</v>
      </c>
      <c r="B102" s="30">
        <f t="shared" si="1"/>
        <v>97</v>
      </c>
      <c r="C102" s="5" t="s">
        <v>1344</v>
      </c>
      <c r="D102" s="38" t="s">
        <v>546</v>
      </c>
      <c r="E102" s="38" t="s">
        <v>68</v>
      </c>
      <c r="F102" s="38" t="s">
        <v>1489</v>
      </c>
      <c r="G102" s="5" t="s">
        <v>544</v>
      </c>
      <c r="H102" s="39" t="s">
        <v>545</v>
      </c>
      <c r="I102" s="5" t="s">
        <v>887</v>
      </c>
      <c r="J102" s="38" t="s">
        <v>1199</v>
      </c>
      <c r="K102" s="38"/>
      <c r="L102" s="5" t="s">
        <v>1345</v>
      </c>
      <c r="M102" s="5" t="s">
        <v>1346</v>
      </c>
      <c r="N102" s="35"/>
      <c r="O102" s="36"/>
      <c r="P102" s="36" t="s">
        <v>33</v>
      </c>
      <c r="Q102" s="36"/>
      <c r="R102" s="36"/>
      <c r="S102" s="36"/>
      <c r="T102" s="36" t="s">
        <v>33</v>
      </c>
      <c r="U102" s="36"/>
      <c r="V102" s="37"/>
      <c r="W102" s="35"/>
      <c r="X102" s="36"/>
      <c r="Y102" s="36"/>
      <c r="Z102" s="36"/>
      <c r="AA102" s="37" t="s">
        <v>33</v>
      </c>
      <c r="AB102" s="30" t="s">
        <v>33</v>
      </c>
      <c r="AC102" s="30"/>
      <c r="AD102" s="30"/>
      <c r="AE102" s="30"/>
      <c r="AF102" s="32"/>
      <c r="AG102" s="14"/>
    </row>
    <row r="103" spans="1:33" ht="60" customHeight="1">
      <c r="A103" s="30">
        <f t="shared" si="1"/>
        <v>98</v>
      </c>
      <c r="B103" s="30">
        <f t="shared" si="1"/>
        <v>98</v>
      </c>
      <c r="C103" s="5" t="s">
        <v>1490</v>
      </c>
      <c r="D103" s="38" t="s">
        <v>564</v>
      </c>
      <c r="E103" s="38" t="s">
        <v>68</v>
      </c>
      <c r="F103" s="38" t="s">
        <v>1487</v>
      </c>
      <c r="G103" s="5" t="s">
        <v>562</v>
      </c>
      <c r="H103" s="39" t="s">
        <v>563</v>
      </c>
      <c r="I103" s="5" t="s">
        <v>888</v>
      </c>
      <c r="J103" s="38"/>
      <c r="K103" s="38" t="s">
        <v>33</v>
      </c>
      <c r="L103" s="5" t="s">
        <v>1347</v>
      </c>
      <c r="M103" s="5" t="s">
        <v>1348</v>
      </c>
      <c r="N103" s="35"/>
      <c r="O103" s="36"/>
      <c r="P103" s="36"/>
      <c r="Q103" s="36"/>
      <c r="R103" s="36"/>
      <c r="S103" s="36"/>
      <c r="T103" s="36" t="s">
        <v>33</v>
      </c>
      <c r="U103" s="36"/>
      <c r="V103" s="37" t="s">
        <v>33</v>
      </c>
      <c r="W103" s="35"/>
      <c r="X103" s="36"/>
      <c r="Y103" s="36"/>
      <c r="Z103" s="36"/>
      <c r="AA103" s="37" t="s">
        <v>33</v>
      </c>
      <c r="AB103" s="30"/>
      <c r="AC103" s="30" t="s">
        <v>33</v>
      </c>
      <c r="AD103" s="30"/>
      <c r="AE103" s="30" t="s">
        <v>31</v>
      </c>
      <c r="AF103" s="32" t="s">
        <v>1491</v>
      </c>
      <c r="AG103" s="14"/>
    </row>
    <row r="104" spans="1:33" ht="60" customHeight="1">
      <c r="A104" s="30">
        <f t="shared" si="1"/>
        <v>99</v>
      </c>
      <c r="B104" s="30">
        <f t="shared" si="1"/>
        <v>99</v>
      </c>
      <c r="C104" s="5" t="s">
        <v>2265</v>
      </c>
      <c r="D104" s="38" t="s">
        <v>2346</v>
      </c>
      <c r="E104" s="38" t="s">
        <v>2211</v>
      </c>
      <c r="F104" s="38" t="s">
        <v>2266</v>
      </c>
      <c r="G104" s="5" t="s">
        <v>2345</v>
      </c>
      <c r="H104" s="39" t="s">
        <v>2264</v>
      </c>
      <c r="I104" s="5"/>
      <c r="J104" s="38" t="s">
        <v>33</v>
      </c>
      <c r="K104" s="38"/>
      <c r="L104" s="5"/>
      <c r="M104" s="5" t="s">
        <v>2267</v>
      </c>
      <c r="N104" s="35"/>
      <c r="O104" s="36"/>
      <c r="P104" s="36"/>
      <c r="Q104" s="36"/>
      <c r="R104" s="36"/>
      <c r="S104" s="36"/>
      <c r="T104" s="36"/>
      <c r="U104" s="36"/>
      <c r="V104" s="37" t="s">
        <v>33</v>
      </c>
      <c r="W104" s="35"/>
      <c r="X104" s="36"/>
      <c r="Y104" s="36"/>
      <c r="Z104" s="36"/>
      <c r="AA104" s="37"/>
      <c r="AB104" s="30"/>
      <c r="AC104" s="30"/>
      <c r="AD104" s="30"/>
      <c r="AE104" s="30"/>
      <c r="AF104" s="32"/>
      <c r="AG104" s="14"/>
    </row>
    <row r="105" spans="1:33" ht="60" customHeight="1">
      <c r="A105" s="30">
        <f t="shared" si="1"/>
        <v>100</v>
      </c>
      <c r="B105" s="30">
        <f t="shared" si="1"/>
        <v>100</v>
      </c>
      <c r="C105" s="5" t="s">
        <v>1492</v>
      </c>
      <c r="D105" s="38" t="s">
        <v>142</v>
      </c>
      <c r="E105" s="38" t="s">
        <v>68</v>
      </c>
      <c r="F105" s="38" t="s">
        <v>1493</v>
      </c>
      <c r="G105" s="5" t="s">
        <v>112</v>
      </c>
      <c r="H105" s="39" t="s">
        <v>113</v>
      </c>
      <c r="I105" s="5"/>
      <c r="J105" s="38" t="s">
        <v>1191</v>
      </c>
      <c r="K105" s="38"/>
      <c r="L105" s="5" t="s">
        <v>1349</v>
      </c>
      <c r="M105" s="5" t="s">
        <v>1350</v>
      </c>
      <c r="N105" s="35"/>
      <c r="O105" s="36"/>
      <c r="P105" s="36"/>
      <c r="Q105" s="36"/>
      <c r="R105" s="36"/>
      <c r="S105" s="36"/>
      <c r="T105" s="36" t="s">
        <v>33</v>
      </c>
      <c r="U105" s="36"/>
      <c r="V105" s="37" t="s">
        <v>33</v>
      </c>
      <c r="W105" s="35"/>
      <c r="X105" s="36"/>
      <c r="Y105" s="36"/>
      <c r="Z105" s="36"/>
      <c r="AA105" s="37"/>
      <c r="AB105" s="30" t="s">
        <v>33</v>
      </c>
      <c r="AC105" s="30"/>
      <c r="AD105" s="30"/>
      <c r="AE105" s="30"/>
      <c r="AF105" s="32"/>
      <c r="AG105" s="14"/>
    </row>
    <row r="106" spans="1:33" ht="60" customHeight="1">
      <c r="A106" s="30">
        <f t="shared" si="1"/>
        <v>101</v>
      </c>
      <c r="B106" s="30">
        <f t="shared" si="1"/>
        <v>101</v>
      </c>
      <c r="C106" s="5" t="s">
        <v>1494</v>
      </c>
      <c r="D106" s="38" t="s">
        <v>114</v>
      </c>
      <c r="E106" s="38" t="s">
        <v>68</v>
      </c>
      <c r="F106" s="38" t="s">
        <v>1493</v>
      </c>
      <c r="G106" s="5" t="s">
        <v>115</v>
      </c>
      <c r="H106" s="39" t="s">
        <v>116</v>
      </c>
      <c r="I106" s="5" t="s">
        <v>889</v>
      </c>
      <c r="J106" s="38" t="s">
        <v>33</v>
      </c>
      <c r="K106" s="38"/>
      <c r="L106" s="5" t="s">
        <v>1351</v>
      </c>
      <c r="M106" s="5" t="s">
        <v>1352</v>
      </c>
      <c r="N106" s="35"/>
      <c r="O106" s="36"/>
      <c r="P106" s="36"/>
      <c r="Q106" s="36"/>
      <c r="R106" s="36"/>
      <c r="S106" s="36"/>
      <c r="T106" s="36" t="s">
        <v>33</v>
      </c>
      <c r="U106" s="36"/>
      <c r="V106" s="37"/>
      <c r="W106" s="35"/>
      <c r="X106" s="36"/>
      <c r="Y106" s="36"/>
      <c r="Z106" s="36"/>
      <c r="AA106" s="37"/>
      <c r="AB106" s="30" t="s">
        <v>33</v>
      </c>
      <c r="AC106" s="30"/>
      <c r="AD106" s="30"/>
      <c r="AE106" s="30"/>
      <c r="AF106" s="32"/>
      <c r="AG106" s="14"/>
    </row>
    <row r="107" spans="1:33" ht="60" customHeight="1">
      <c r="A107" s="30">
        <f t="shared" si="1"/>
        <v>102</v>
      </c>
      <c r="B107" s="30">
        <f t="shared" si="1"/>
        <v>102</v>
      </c>
      <c r="C107" s="5" t="s">
        <v>1353</v>
      </c>
      <c r="D107" s="38" t="s">
        <v>117</v>
      </c>
      <c r="E107" s="38" t="s">
        <v>68</v>
      </c>
      <c r="F107" s="38" t="s">
        <v>1493</v>
      </c>
      <c r="G107" s="5" t="s">
        <v>118</v>
      </c>
      <c r="H107" s="39" t="s">
        <v>2354</v>
      </c>
      <c r="I107" s="5" t="s">
        <v>890</v>
      </c>
      <c r="J107" s="38" t="s">
        <v>1191</v>
      </c>
      <c r="K107" s="38"/>
      <c r="L107" s="5" t="s">
        <v>2355</v>
      </c>
      <c r="M107" s="5" t="s">
        <v>2356</v>
      </c>
      <c r="N107" s="35"/>
      <c r="O107" s="36"/>
      <c r="P107" s="36"/>
      <c r="Q107" s="36"/>
      <c r="R107" s="36"/>
      <c r="S107" s="36"/>
      <c r="T107" s="36" t="s">
        <v>33</v>
      </c>
      <c r="U107" s="36" t="s">
        <v>33</v>
      </c>
      <c r="V107" s="37"/>
      <c r="W107" s="35"/>
      <c r="X107" s="36" t="s">
        <v>33</v>
      </c>
      <c r="Y107" s="36"/>
      <c r="Z107" s="36" t="s">
        <v>1199</v>
      </c>
      <c r="AA107" s="37"/>
      <c r="AB107" s="30"/>
      <c r="AC107" s="30" t="s">
        <v>33</v>
      </c>
      <c r="AD107" s="30"/>
      <c r="AE107" s="30"/>
      <c r="AF107" s="32"/>
      <c r="AG107" s="14"/>
    </row>
    <row r="108" spans="1:33" ht="60" customHeight="1">
      <c r="A108" s="30">
        <f t="shared" si="1"/>
        <v>103</v>
      </c>
      <c r="B108" s="30">
        <f t="shared" si="1"/>
        <v>103</v>
      </c>
      <c r="C108" s="5" t="s">
        <v>1495</v>
      </c>
      <c r="D108" s="38" t="s">
        <v>119</v>
      </c>
      <c r="E108" s="38" t="s">
        <v>68</v>
      </c>
      <c r="F108" s="38" t="s">
        <v>1493</v>
      </c>
      <c r="G108" s="5" t="s">
        <v>120</v>
      </c>
      <c r="H108" s="39" t="s">
        <v>121</v>
      </c>
      <c r="I108" s="5"/>
      <c r="J108" s="38" t="s">
        <v>1191</v>
      </c>
      <c r="K108" s="38"/>
      <c r="L108" s="5" t="s">
        <v>1354</v>
      </c>
      <c r="M108" s="5" t="s">
        <v>1355</v>
      </c>
      <c r="N108" s="35"/>
      <c r="O108" s="36"/>
      <c r="P108" s="36"/>
      <c r="Q108" s="36"/>
      <c r="R108" s="36"/>
      <c r="S108" s="36"/>
      <c r="T108" s="36"/>
      <c r="U108" s="36" t="s">
        <v>33</v>
      </c>
      <c r="V108" s="37"/>
      <c r="W108" s="35"/>
      <c r="X108" s="36"/>
      <c r="Y108" s="36" t="s">
        <v>33</v>
      </c>
      <c r="Z108" s="36"/>
      <c r="AA108" s="37"/>
      <c r="AB108" s="30" t="s">
        <v>33</v>
      </c>
      <c r="AC108" s="30"/>
      <c r="AD108" s="30"/>
      <c r="AE108" s="30"/>
      <c r="AF108" s="32"/>
      <c r="AG108" s="14"/>
    </row>
    <row r="109" spans="1:33" ht="60" customHeight="1">
      <c r="A109" s="30">
        <f t="shared" si="1"/>
        <v>104</v>
      </c>
      <c r="B109" s="30">
        <f t="shared" si="1"/>
        <v>104</v>
      </c>
      <c r="C109" s="5" t="s">
        <v>1496</v>
      </c>
      <c r="D109" s="38" t="s">
        <v>122</v>
      </c>
      <c r="E109" s="38" t="s">
        <v>68</v>
      </c>
      <c r="F109" s="38" t="s">
        <v>1493</v>
      </c>
      <c r="G109" s="5" t="s">
        <v>385</v>
      </c>
      <c r="H109" s="39" t="s">
        <v>123</v>
      </c>
      <c r="I109" s="5"/>
      <c r="J109" s="38"/>
      <c r="K109" s="38" t="s">
        <v>33</v>
      </c>
      <c r="L109" s="5" t="s">
        <v>1356</v>
      </c>
      <c r="M109" s="5" t="s">
        <v>1357</v>
      </c>
      <c r="N109" s="35"/>
      <c r="O109" s="36"/>
      <c r="P109" s="36"/>
      <c r="Q109" s="36"/>
      <c r="R109" s="36"/>
      <c r="S109" s="36"/>
      <c r="T109" s="36" t="s">
        <v>33</v>
      </c>
      <c r="U109" s="36"/>
      <c r="V109" s="37" t="s">
        <v>33</v>
      </c>
      <c r="W109" s="35"/>
      <c r="X109" s="36" t="s">
        <v>33</v>
      </c>
      <c r="Y109" s="36"/>
      <c r="Z109" s="36"/>
      <c r="AA109" s="37"/>
      <c r="AB109" s="30" t="s">
        <v>33</v>
      </c>
      <c r="AC109" s="30"/>
      <c r="AD109" s="30"/>
      <c r="AE109" s="30" t="s">
        <v>58</v>
      </c>
      <c r="AF109" s="32" t="s">
        <v>1497</v>
      </c>
      <c r="AG109" s="14"/>
    </row>
    <row r="110" spans="1:33" ht="60" customHeight="1">
      <c r="A110" s="30">
        <f t="shared" si="1"/>
        <v>105</v>
      </c>
      <c r="B110" s="30">
        <f t="shared" si="1"/>
        <v>105</v>
      </c>
      <c r="C110" s="5" t="s">
        <v>1358</v>
      </c>
      <c r="D110" s="38" t="s">
        <v>122</v>
      </c>
      <c r="E110" s="38" t="s">
        <v>68</v>
      </c>
      <c r="F110" s="38" t="s">
        <v>1493</v>
      </c>
      <c r="G110" s="5" t="s">
        <v>401</v>
      </c>
      <c r="H110" s="39" t="s">
        <v>402</v>
      </c>
      <c r="I110" s="5" t="s">
        <v>891</v>
      </c>
      <c r="J110" s="38" t="s">
        <v>1199</v>
      </c>
      <c r="K110" s="38"/>
      <c r="L110" s="5" t="s">
        <v>1359</v>
      </c>
      <c r="M110" s="5"/>
      <c r="N110" s="35" t="s">
        <v>33</v>
      </c>
      <c r="O110" s="36"/>
      <c r="P110" s="36"/>
      <c r="Q110" s="36"/>
      <c r="R110" s="36"/>
      <c r="S110" s="36"/>
      <c r="T110" s="36"/>
      <c r="U110" s="36" t="s">
        <v>33</v>
      </c>
      <c r="V110" s="37"/>
      <c r="W110" s="35"/>
      <c r="X110" s="36" t="s">
        <v>33</v>
      </c>
      <c r="Y110" s="36"/>
      <c r="Z110" s="36"/>
      <c r="AA110" s="37"/>
      <c r="AB110" s="30" t="s">
        <v>33</v>
      </c>
      <c r="AC110" s="30"/>
      <c r="AD110" s="30"/>
      <c r="AE110" s="30"/>
      <c r="AF110" s="32"/>
      <c r="AG110" s="14"/>
    </row>
    <row r="111" spans="1:33" ht="60" customHeight="1">
      <c r="A111" s="30">
        <f t="shared" si="1"/>
        <v>106</v>
      </c>
      <c r="B111" s="30">
        <f t="shared" si="1"/>
        <v>106</v>
      </c>
      <c r="C111" s="5" t="s">
        <v>1360</v>
      </c>
      <c r="D111" s="38" t="s">
        <v>384</v>
      </c>
      <c r="E111" s="38" t="s">
        <v>68</v>
      </c>
      <c r="F111" s="38" t="s">
        <v>1493</v>
      </c>
      <c r="G111" s="5" t="s">
        <v>382</v>
      </c>
      <c r="H111" s="39" t="s">
        <v>383</v>
      </c>
      <c r="I111" s="5" t="s">
        <v>1031</v>
      </c>
      <c r="J111" s="38" t="s">
        <v>1191</v>
      </c>
      <c r="K111" s="38"/>
      <c r="L111" s="5" t="s">
        <v>1361</v>
      </c>
      <c r="M111" s="5"/>
      <c r="N111" s="35"/>
      <c r="O111" s="36" t="s">
        <v>33</v>
      </c>
      <c r="P111" s="36"/>
      <c r="Q111" s="36"/>
      <c r="R111" s="36"/>
      <c r="S111" s="36"/>
      <c r="T111" s="36"/>
      <c r="U111" s="36"/>
      <c r="V111" s="37"/>
      <c r="W111" s="35"/>
      <c r="X111" s="36" t="s">
        <v>33</v>
      </c>
      <c r="Y111" s="36"/>
      <c r="Z111" s="36"/>
      <c r="AA111" s="37"/>
      <c r="AB111" s="30"/>
      <c r="AC111" s="30" t="s">
        <v>42</v>
      </c>
      <c r="AD111" s="30"/>
      <c r="AE111" s="30"/>
      <c r="AF111" s="32"/>
      <c r="AG111" s="14"/>
    </row>
    <row r="112" spans="1:33" ht="60" customHeight="1">
      <c r="A112" s="30">
        <f t="shared" si="1"/>
        <v>107</v>
      </c>
      <c r="B112" s="30">
        <f t="shared" si="1"/>
        <v>107</v>
      </c>
      <c r="C112" s="5" t="s">
        <v>1498</v>
      </c>
      <c r="D112" s="38" t="s">
        <v>119</v>
      </c>
      <c r="E112" s="38" t="s">
        <v>68</v>
      </c>
      <c r="F112" s="38" t="s">
        <v>1493</v>
      </c>
      <c r="G112" s="5" t="s">
        <v>161</v>
      </c>
      <c r="H112" s="39" t="s">
        <v>160</v>
      </c>
      <c r="I112" s="5"/>
      <c r="J112" s="38" t="s">
        <v>1191</v>
      </c>
      <c r="K112" s="38"/>
      <c r="L112" s="5"/>
      <c r="M112" s="5"/>
      <c r="N112" s="35"/>
      <c r="O112" s="36"/>
      <c r="P112" s="36"/>
      <c r="Q112" s="36"/>
      <c r="R112" s="36"/>
      <c r="S112" s="36"/>
      <c r="T112" s="36" t="s">
        <v>33</v>
      </c>
      <c r="U112" s="36"/>
      <c r="V112" s="37" t="s">
        <v>42</v>
      </c>
      <c r="W112" s="35"/>
      <c r="X112" s="36"/>
      <c r="Y112" s="36"/>
      <c r="Z112" s="36" t="s">
        <v>33</v>
      </c>
      <c r="AA112" s="37"/>
      <c r="AB112" s="30" t="s">
        <v>33</v>
      </c>
      <c r="AC112" s="30"/>
      <c r="AD112" s="30"/>
      <c r="AE112" s="30"/>
      <c r="AF112" s="32"/>
      <c r="AG112" s="14"/>
    </row>
    <row r="113" spans="1:33" ht="60" customHeight="1">
      <c r="A113" s="30">
        <f t="shared" si="1"/>
        <v>108</v>
      </c>
      <c r="B113" s="30">
        <f t="shared" si="1"/>
        <v>108</v>
      </c>
      <c r="C113" s="5" t="s">
        <v>1499</v>
      </c>
      <c r="D113" s="38" t="s">
        <v>119</v>
      </c>
      <c r="E113" s="38" t="s">
        <v>68</v>
      </c>
      <c r="F113" s="38" t="s">
        <v>1493</v>
      </c>
      <c r="G113" s="5" t="s">
        <v>124</v>
      </c>
      <c r="H113" s="39" t="s">
        <v>125</v>
      </c>
      <c r="I113" s="5" t="s">
        <v>892</v>
      </c>
      <c r="J113" s="38" t="s">
        <v>33</v>
      </c>
      <c r="K113" s="38"/>
      <c r="L113" s="5" t="s">
        <v>1362</v>
      </c>
      <c r="M113" s="5" t="s">
        <v>1363</v>
      </c>
      <c r="N113" s="35"/>
      <c r="O113" s="36"/>
      <c r="P113" s="36"/>
      <c r="Q113" s="36"/>
      <c r="R113" s="36"/>
      <c r="S113" s="36"/>
      <c r="T113" s="36" t="s">
        <v>33</v>
      </c>
      <c r="U113" s="36"/>
      <c r="V113" s="37"/>
      <c r="W113" s="35"/>
      <c r="X113" s="36"/>
      <c r="Y113" s="36" t="s">
        <v>33</v>
      </c>
      <c r="Z113" s="36"/>
      <c r="AA113" s="37"/>
      <c r="AB113" s="30" t="s">
        <v>33</v>
      </c>
      <c r="AC113" s="30"/>
      <c r="AD113" s="30"/>
      <c r="AE113" s="30"/>
      <c r="AF113" s="32"/>
      <c r="AG113" s="14"/>
    </row>
    <row r="114" spans="1:33" ht="60" customHeight="1">
      <c r="A114" s="30">
        <f t="shared" si="1"/>
        <v>109</v>
      </c>
      <c r="B114" s="30">
        <f t="shared" si="1"/>
        <v>109</v>
      </c>
      <c r="C114" s="5" t="s">
        <v>1364</v>
      </c>
      <c r="D114" s="38" t="s">
        <v>438</v>
      </c>
      <c r="E114" s="38" t="s">
        <v>68</v>
      </c>
      <c r="F114" s="38" t="s">
        <v>1493</v>
      </c>
      <c r="G114" s="5" t="s">
        <v>439</v>
      </c>
      <c r="H114" s="39" t="s">
        <v>440</v>
      </c>
      <c r="I114" s="5" t="s">
        <v>893</v>
      </c>
      <c r="J114" s="38" t="s">
        <v>33</v>
      </c>
      <c r="K114" s="38"/>
      <c r="L114" s="5" t="s">
        <v>1365</v>
      </c>
      <c r="M114" s="5"/>
      <c r="N114" s="35"/>
      <c r="O114" s="36"/>
      <c r="P114" s="36"/>
      <c r="Q114" s="36"/>
      <c r="R114" s="36"/>
      <c r="S114" s="36"/>
      <c r="T114" s="36"/>
      <c r="U114" s="36" t="s">
        <v>33</v>
      </c>
      <c r="V114" s="37"/>
      <c r="W114" s="35"/>
      <c r="X114" s="36"/>
      <c r="Y114" s="36" t="s">
        <v>33</v>
      </c>
      <c r="Z114" s="36"/>
      <c r="AA114" s="37"/>
      <c r="AB114" s="30" t="s">
        <v>33</v>
      </c>
      <c r="AC114" s="30"/>
      <c r="AD114" s="30"/>
      <c r="AE114" s="30" t="s">
        <v>111</v>
      </c>
      <c r="AF114" s="32" t="s">
        <v>1500</v>
      </c>
      <c r="AG114" s="14"/>
    </row>
    <row r="115" spans="1:33" ht="60" customHeight="1">
      <c r="A115" s="30">
        <f t="shared" si="1"/>
        <v>110</v>
      </c>
      <c r="B115" s="30">
        <f t="shared" si="1"/>
        <v>110</v>
      </c>
      <c r="C115" s="5" t="s">
        <v>1501</v>
      </c>
      <c r="D115" s="38" t="s">
        <v>438</v>
      </c>
      <c r="E115" s="38" t="s">
        <v>68</v>
      </c>
      <c r="F115" s="38" t="s">
        <v>1493</v>
      </c>
      <c r="G115" s="5" t="s">
        <v>493</v>
      </c>
      <c r="H115" s="39" t="s">
        <v>494</v>
      </c>
      <c r="I115" s="5" t="s">
        <v>2220</v>
      </c>
      <c r="J115" s="38" t="s">
        <v>1199</v>
      </c>
      <c r="K115" s="38"/>
      <c r="L115" s="5" t="s">
        <v>1366</v>
      </c>
      <c r="M115" s="5" t="s">
        <v>2221</v>
      </c>
      <c r="N115" s="35"/>
      <c r="O115" s="36"/>
      <c r="P115" s="36"/>
      <c r="Q115" s="36"/>
      <c r="R115" s="36"/>
      <c r="S115" s="36"/>
      <c r="T115" s="36"/>
      <c r="U115" s="36"/>
      <c r="V115" s="37" t="s">
        <v>33</v>
      </c>
      <c r="W115" s="35"/>
      <c r="X115" s="36"/>
      <c r="Y115" s="36"/>
      <c r="Z115" s="36"/>
      <c r="AA115" s="37" t="s">
        <v>33</v>
      </c>
      <c r="AB115" s="30" t="s">
        <v>33</v>
      </c>
      <c r="AC115" s="30"/>
      <c r="AD115" s="30"/>
      <c r="AE115" s="30" t="s">
        <v>58</v>
      </c>
      <c r="AF115" s="32" t="s">
        <v>1502</v>
      </c>
      <c r="AG115" s="14"/>
    </row>
    <row r="116" spans="1:33" ht="60" customHeight="1">
      <c r="A116" s="30">
        <f t="shared" si="1"/>
        <v>111</v>
      </c>
      <c r="B116" s="30">
        <f t="shared" si="1"/>
        <v>111</v>
      </c>
      <c r="C116" s="5" t="s">
        <v>1503</v>
      </c>
      <c r="D116" s="38" t="s">
        <v>1108</v>
      </c>
      <c r="E116" s="38" t="s">
        <v>68</v>
      </c>
      <c r="F116" s="38" t="s">
        <v>1493</v>
      </c>
      <c r="G116" s="5" t="s">
        <v>1109</v>
      </c>
      <c r="H116" s="39" t="s">
        <v>1110</v>
      </c>
      <c r="I116" s="5"/>
      <c r="J116" s="38" t="s">
        <v>33</v>
      </c>
      <c r="K116" s="38"/>
      <c r="L116" s="5" t="s">
        <v>1113</v>
      </c>
      <c r="M116" s="5"/>
      <c r="N116" s="35"/>
      <c r="O116" s="36"/>
      <c r="P116" s="36"/>
      <c r="Q116" s="36"/>
      <c r="R116" s="36"/>
      <c r="S116" s="36"/>
      <c r="T116" s="36"/>
      <c r="U116" s="36"/>
      <c r="V116" s="37" t="s">
        <v>42</v>
      </c>
      <c r="W116" s="35" t="s">
        <v>42</v>
      </c>
      <c r="X116" s="36" t="s">
        <v>42</v>
      </c>
      <c r="Y116" s="36"/>
      <c r="Z116" s="36"/>
      <c r="AA116" s="37"/>
      <c r="AB116" s="30"/>
      <c r="AC116" s="30" t="s">
        <v>42</v>
      </c>
      <c r="AD116" s="30"/>
      <c r="AE116" s="30" t="s">
        <v>1111</v>
      </c>
      <c r="AF116" s="32" t="s">
        <v>1112</v>
      </c>
      <c r="AG116" s="14"/>
    </row>
    <row r="117" spans="1:33" ht="60" customHeight="1">
      <c r="A117" s="30">
        <f t="shared" si="1"/>
        <v>112</v>
      </c>
      <c r="B117" s="30">
        <f t="shared" si="1"/>
        <v>112</v>
      </c>
      <c r="C117" s="5" t="s">
        <v>1504</v>
      </c>
      <c r="D117" s="38" t="s">
        <v>143</v>
      </c>
      <c r="E117" s="38" t="s">
        <v>68</v>
      </c>
      <c r="F117" s="38" t="s">
        <v>1505</v>
      </c>
      <c r="G117" s="5" t="s">
        <v>126</v>
      </c>
      <c r="H117" s="39" t="s">
        <v>127</v>
      </c>
      <c r="I117" s="5" t="s">
        <v>894</v>
      </c>
      <c r="J117" s="38" t="s">
        <v>1199</v>
      </c>
      <c r="K117" s="38"/>
      <c r="L117" s="5" t="s">
        <v>1367</v>
      </c>
      <c r="M117" s="5" t="s">
        <v>1368</v>
      </c>
      <c r="N117" s="35"/>
      <c r="O117" s="36"/>
      <c r="P117" s="36"/>
      <c r="Q117" s="36"/>
      <c r="R117" s="36" t="s">
        <v>33</v>
      </c>
      <c r="S117" s="36"/>
      <c r="T117" s="36"/>
      <c r="U117" s="36"/>
      <c r="V117" s="37"/>
      <c r="W117" s="35"/>
      <c r="X117" s="36"/>
      <c r="Y117" s="36" t="s">
        <v>33</v>
      </c>
      <c r="Z117" s="36"/>
      <c r="AA117" s="37"/>
      <c r="AB117" s="30" t="s">
        <v>33</v>
      </c>
      <c r="AC117" s="30"/>
      <c r="AD117" s="30"/>
      <c r="AE117" s="30"/>
      <c r="AF117" s="32"/>
      <c r="AG117" s="14"/>
    </row>
    <row r="118" spans="1:33" ht="60" customHeight="1">
      <c r="A118" s="30">
        <f t="shared" si="1"/>
        <v>113</v>
      </c>
      <c r="B118" s="30">
        <f t="shared" si="1"/>
        <v>113</v>
      </c>
      <c r="C118" s="5" t="s">
        <v>1506</v>
      </c>
      <c r="D118" s="38" t="s">
        <v>649</v>
      </c>
      <c r="E118" s="38" t="s">
        <v>68</v>
      </c>
      <c r="F118" s="38" t="s">
        <v>1505</v>
      </c>
      <c r="G118" s="5" t="s">
        <v>650</v>
      </c>
      <c r="H118" s="39" t="s">
        <v>698</v>
      </c>
      <c r="I118" s="5"/>
      <c r="J118" s="38"/>
      <c r="K118" s="38" t="s">
        <v>33</v>
      </c>
      <c r="L118" s="5" t="s">
        <v>1369</v>
      </c>
      <c r="M118" s="5"/>
      <c r="N118" s="35" t="s">
        <v>33</v>
      </c>
      <c r="O118" s="36"/>
      <c r="P118" s="36" t="s">
        <v>33</v>
      </c>
      <c r="Q118" s="36" t="s">
        <v>33</v>
      </c>
      <c r="R118" s="36"/>
      <c r="S118" s="36"/>
      <c r="T118" s="36"/>
      <c r="U118" s="36"/>
      <c r="V118" s="37"/>
      <c r="W118" s="35"/>
      <c r="X118" s="36"/>
      <c r="Y118" s="36"/>
      <c r="Z118" s="36" t="s">
        <v>1191</v>
      </c>
      <c r="AA118" s="37"/>
      <c r="AB118" s="30"/>
      <c r="AC118" s="30" t="s">
        <v>33</v>
      </c>
      <c r="AD118" s="30"/>
      <c r="AE118" s="30"/>
      <c r="AF118" s="32"/>
      <c r="AG118" s="14"/>
    </row>
    <row r="119" spans="1:33" ht="60" customHeight="1">
      <c r="A119" s="30">
        <f t="shared" si="1"/>
        <v>114</v>
      </c>
      <c r="B119" s="30">
        <f t="shared" si="1"/>
        <v>114</v>
      </c>
      <c r="C119" s="5" t="s">
        <v>1370</v>
      </c>
      <c r="D119" s="38" t="s">
        <v>164</v>
      </c>
      <c r="E119" s="38" t="s">
        <v>68</v>
      </c>
      <c r="F119" s="38" t="s">
        <v>1507</v>
      </c>
      <c r="G119" s="5" t="s">
        <v>162</v>
      </c>
      <c r="H119" s="39" t="s">
        <v>163</v>
      </c>
      <c r="I119" s="5" t="s">
        <v>895</v>
      </c>
      <c r="J119" s="38" t="s">
        <v>1199</v>
      </c>
      <c r="K119" s="38"/>
      <c r="L119" s="5" t="s">
        <v>1371</v>
      </c>
      <c r="M119" s="5" t="s">
        <v>1508</v>
      </c>
      <c r="N119" s="35"/>
      <c r="O119" s="36"/>
      <c r="P119" s="36"/>
      <c r="Q119" s="36"/>
      <c r="R119" s="36" t="s">
        <v>33</v>
      </c>
      <c r="S119" s="36"/>
      <c r="T119" s="36"/>
      <c r="U119" s="36"/>
      <c r="V119" s="37"/>
      <c r="W119" s="35"/>
      <c r="X119" s="36"/>
      <c r="Y119" s="36" t="s">
        <v>33</v>
      </c>
      <c r="Z119" s="36"/>
      <c r="AA119" s="37"/>
      <c r="AB119" s="30"/>
      <c r="AC119" s="30" t="s">
        <v>33</v>
      </c>
      <c r="AD119" s="30"/>
      <c r="AE119" s="30"/>
      <c r="AF119" s="32"/>
      <c r="AG119" s="14"/>
    </row>
    <row r="120" spans="1:33" ht="60" customHeight="1">
      <c r="A120" s="30">
        <f t="shared" si="1"/>
        <v>115</v>
      </c>
      <c r="B120" s="30">
        <f t="shared" si="1"/>
        <v>115</v>
      </c>
      <c r="C120" s="5" t="s">
        <v>1509</v>
      </c>
      <c r="D120" s="38" t="s">
        <v>427</v>
      </c>
      <c r="E120" s="38" t="s">
        <v>68</v>
      </c>
      <c r="F120" s="38" t="s">
        <v>1507</v>
      </c>
      <c r="G120" s="5" t="s">
        <v>425</v>
      </c>
      <c r="H120" s="39" t="s">
        <v>426</v>
      </c>
      <c r="I120" s="5" t="s">
        <v>896</v>
      </c>
      <c r="J120" s="38" t="s">
        <v>1191</v>
      </c>
      <c r="K120" s="38"/>
      <c r="L120" s="5" t="s">
        <v>1510</v>
      </c>
      <c r="M120" s="5" t="s">
        <v>1511</v>
      </c>
      <c r="N120" s="35"/>
      <c r="O120" s="36"/>
      <c r="P120" s="36"/>
      <c r="Q120" s="36"/>
      <c r="R120" s="36"/>
      <c r="S120" s="36"/>
      <c r="T120" s="36"/>
      <c r="U120" s="36" t="s">
        <v>33</v>
      </c>
      <c r="V120" s="37"/>
      <c r="W120" s="35"/>
      <c r="X120" s="36"/>
      <c r="Y120" s="36" t="s">
        <v>33</v>
      </c>
      <c r="Z120" s="36" t="s">
        <v>33</v>
      </c>
      <c r="AA120" s="37"/>
      <c r="AB120" s="30"/>
      <c r="AC120" s="30" t="s">
        <v>33</v>
      </c>
      <c r="AD120" s="30"/>
      <c r="AE120" s="30"/>
      <c r="AF120" s="32"/>
      <c r="AG120" s="14"/>
    </row>
    <row r="121" spans="1:33" ht="60" customHeight="1">
      <c r="A121" s="30">
        <f t="shared" si="1"/>
        <v>116</v>
      </c>
      <c r="B121" s="30">
        <f t="shared" si="1"/>
        <v>116</v>
      </c>
      <c r="C121" s="5" t="s">
        <v>2247</v>
      </c>
      <c r="D121" s="38" t="s">
        <v>2244</v>
      </c>
      <c r="E121" s="38" t="s">
        <v>2211</v>
      </c>
      <c r="F121" s="38" t="s">
        <v>2245</v>
      </c>
      <c r="G121" s="5" t="s">
        <v>2246</v>
      </c>
      <c r="H121" s="39" t="s">
        <v>2248</v>
      </c>
      <c r="I121" s="5" t="s">
        <v>2249</v>
      </c>
      <c r="J121" s="38" t="s">
        <v>42</v>
      </c>
      <c r="K121" s="38"/>
      <c r="L121" s="5" t="s">
        <v>2250</v>
      </c>
      <c r="M121" s="5" t="s">
        <v>2251</v>
      </c>
      <c r="N121" s="35"/>
      <c r="O121" s="36"/>
      <c r="P121" s="36"/>
      <c r="Q121" s="36"/>
      <c r="R121" s="36"/>
      <c r="S121" s="36"/>
      <c r="T121" s="36" t="s">
        <v>42</v>
      </c>
      <c r="U121" s="36"/>
      <c r="V121" s="37"/>
      <c r="W121" s="35" t="s">
        <v>42</v>
      </c>
      <c r="X121" s="36"/>
      <c r="Y121" s="36"/>
      <c r="Z121" s="36" t="s">
        <v>42</v>
      </c>
      <c r="AA121" s="37"/>
      <c r="AB121" s="30" t="s">
        <v>42</v>
      </c>
      <c r="AC121" s="30"/>
      <c r="AD121" s="30"/>
      <c r="AE121" s="30"/>
      <c r="AF121" s="32"/>
      <c r="AG121" s="14"/>
    </row>
    <row r="122" spans="1:33" ht="60" customHeight="1">
      <c r="A122" s="30">
        <f t="shared" si="1"/>
        <v>117</v>
      </c>
      <c r="B122" s="30">
        <f t="shared" si="1"/>
        <v>117</v>
      </c>
      <c r="C122" s="5" t="s">
        <v>1512</v>
      </c>
      <c r="D122" s="38" t="s">
        <v>144</v>
      </c>
      <c r="E122" s="38" t="s">
        <v>68</v>
      </c>
      <c r="F122" s="38" t="s">
        <v>1011</v>
      </c>
      <c r="G122" s="5" t="s">
        <v>128</v>
      </c>
      <c r="H122" s="39" t="s">
        <v>129</v>
      </c>
      <c r="I122" s="5"/>
      <c r="J122" s="38" t="s">
        <v>1513</v>
      </c>
      <c r="K122" s="38"/>
      <c r="L122" s="5" t="s">
        <v>1514</v>
      </c>
      <c r="M122" s="5" t="s">
        <v>1372</v>
      </c>
      <c r="N122" s="35"/>
      <c r="O122" s="36"/>
      <c r="P122" s="36"/>
      <c r="Q122" s="36"/>
      <c r="R122" s="36"/>
      <c r="S122" s="36"/>
      <c r="T122" s="36"/>
      <c r="U122" s="36"/>
      <c r="V122" s="37"/>
      <c r="W122" s="35"/>
      <c r="X122" s="36"/>
      <c r="Y122" s="36"/>
      <c r="Z122" s="36"/>
      <c r="AA122" s="37" t="s">
        <v>33</v>
      </c>
      <c r="AB122" s="30" t="s">
        <v>33</v>
      </c>
      <c r="AC122" s="30"/>
      <c r="AD122" s="30"/>
      <c r="AE122" s="30" t="s">
        <v>29</v>
      </c>
      <c r="AF122" s="32" t="s">
        <v>1515</v>
      </c>
      <c r="AG122" s="14"/>
    </row>
    <row r="123" spans="1:33" ht="60" customHeight="1">
      <c r="A123" s="30">
        <f t="shared" si="1"/>
        <v>118</v>
      </c>
      <c r="B123" s="30">
        <f t="shared" si="1"/>
        <v>118</v>
      </c>
      <c r="C123" s="5" t="s">
        <v>1516</v>
      </c>
      <c r="D123" s="38" t="s">
        <v>644</v>
      </c>
      <c r="E123" s="38" t="s">
        <v>68</v>
      </c>
      <c r="F123" s="38" t="s">
        <v>1011</v>
      </c>
      <c r="G123" s="5" t="s">
        <v>645</v>
      </c>
      <c r="H123" s="39"/>
      <c r="I123" s="5" t="s">
        <v>897</v>
      </c>
      <c r="J123" s="38"/>
      <c r="K123" s="38" t="s">
        <v>33</v>
      </c>
      <c r="L123" s="5" t="s">
        <v>1373</v>
      </c>
      <c r="M123" s="5"/>
      <c r="N123" s="35"/>
      <c r="O123" s="36"/>
      <c r="P123" s="36" t="s">
        <v>33</v>
      </c>
      <c r="Q123" s="36"/>
      <c r="R123" s="36"/>
      <c r="S123" s="36"/>
      <c r="T123" s="36"/>
      <c r="U123" s="36"/>
      <c r="V123" s="37"/>
      <c r="W123" s="35"/>
      <c r="X123" s="36"/>
      <c r="Y123" s="36"/>
      <c r="Z123" s="36"/>
      <c r="AA123" s="37" t="s">
        <v>33</v>
      </c>
      <c r="AB123" s="30" t="s">
        <v>33</v>
      </c>
      <c r="AC123" s="30"/>
      <c r="AD123" s="30"/>
      <c r="AE123" s="30"/>
      <c r="AF123" s="32"/>
      <c r="AG123" s="14"/>
    </row>
    <row r="124" spans="1:33" ht="60" customHeight="1">
      <c r="A124" s="30">
        <f t="shared" si="1"/>
        <v>119</v>
      </c>
      <c r="B124" s="30">
        <f t="shared" si="1"/>
        <v>119</v>
      </c>
      <c r="C124" s="5" t="s">
        <v>1517</v>
      </c>
      <c r="D124" s="38" t="s">
        <v>646</v>
      </c>
      <c r="E124" s="38" t="s">
        <v>68</v>
      </c>
      <c r="F124" s="38" t="s">
        <v>1518</v>
      </c>
      <c r="G124" s="5" t="s">
        <v>647</v>
      </c>
      <c r="H124" s="39" t="s">
        <v>648</v>
      </c>
      <c r="I124" s="5" t="s">
        <v>1067</v>
      </c>
      <c r="J124" s="38" t="s">
        <v>33</v>
      </c>
      <c r="K124" s="38"/>
      <c r="L124" s="5" t="s">
        <v>1374</v>
      </c>
      <c r="M124" s="5" t="s">
        <v>1375</v>
      </c>
      <c r="N124" s="35"/>
      <c r="O124" s="36"/>
      <c r="P124" s="36"/>
      <c r="Q124" s="36"/>
      <c r="R124" s="36"/>
      <c r="S124" s="36"/>
      <c r="T124" s="36"/>
      <c r="U124" s="36" t="s">
        <v>33</v>
      </c>
      <c r="V124" s="37"/>
      <c r="W124" s="35"/>
      <c r="X124" s="36"/>
      <c r="Y124" s="36"/>
      <c r="Z124" s="36" t="s">
        <v>1513</v>
      </c>
      <c r="AA124" s="37"/>
      <c r="AB124" s="30" t="s">
        <v>33</v>
      </c>
      <c r="AC124" s="30"/>
      <c r="AD124" s="30"/>
      <c r="AE124" s="30" t="s">
        <v>58</v>
      </c>
      <c r="AF124" s="32" t="s">
        <v>1519</v>
      </c>
      <c r="AG124" s="14"/>
    </row>
    <row r="125" spans="1:33" ht="60" customHeight="1">
      <c r="A125" s="30">
        <f t="shared" si="1"/>
        <v>120</v>
      </c>
      <c r="B125" s="30">
        <f t="shared" si="1"/>
        <v>120</v>
      </c>
      <c r="C125" s="5" t="s">
        <v>1520</v>
      </c>
      <c r="D125" s="38" t="s">
        <v>130</v>
      </c>
      <c r="E125" s="38" t="s">
        <v>68</v>
      </c>
      <c r="F125" s="38" t="s">
        <v>1011</v>
      </c>
      <c r="G125" s="5" t="s">
        <v>509</v>
      </c>
      <c r="H125" s="39" t="s">
        <v>131</v>
      </c>
      <c r="I125" s="5" t="s">
        <v>898</v>
      </c>
      <c r="J125" s="38" t="s">
        <v>1191</v>
      </c>
      <c r="K125" s="38"/>
      <c r="L125" s="5" t="s">
        <v>1376</v>
      </c>
      <c r="M125" s="5" t="s">
        <v>1377</v>
      </c>
      <c r="N125" s="35"/>
      <c r="O125" s="36"/>
      <c r="P125" s="36"/>
      <c r="Q125" s="36"/>
      <c r="R125" s="36"/>
      <c r="S125" s="36"/>
      <c r="T125" s="36" t="s">
        <v>33</v>
      </c>
      <c r="U125" s="36"/>
      <c r="V125" s="37" t="s">
        <v>33</v>
      </c>
      <c r="W125" s="35"/>
      <c r="X125" s="36"/>
      <c r="Y125" s="36"/>
      <c r="Z125" s="36"/>
      <c r="AA125" s="37" t="s">
        <v>33</v>
      </c>
      <c r="AB125" s="30"/>
      <c r="AC125" s="30" t="s">
        <v>33</v>
      </c>
      <c r="AD125" s="30"/>
      <c r="AE125" s="30"/>
      <c r="AF125" s="32"/>
      <c r="AG125" s="14"/>
    </row>
    <row r="126" spans="1:33" ht="60" customHeight="1">
      <c r="A126" s="30">
        <f t="shared" si="1"/>
        <v>121</v>
      </c>
      <c r="B126" s="30">
        <f t="shared" si="1"/>
        <v>121</v>
      </c>
      <c r="C126" s="5" t="s">
        <v>1378</v>
      </c>
      <c r="D126" s="38" t="s">
        <v>708</v>
      </c>
      <c r="E126" s="38" t="s">
        <v>68</v>
      </c>
      <c r="F126" s="38" t="s">
        <v>1011</v>
      </c>
      <c r="G126" s="5" t="s">
        <v>709</v>
      </c>
      <c r="H126" s="39" t="s">
        <v>710</v>
      </c>
      <c r="I126" s="5" t="s">
        <v>899</v>
      </c>
      <c r="J126" s="38"/>
      <c r="K126" s="38" t="s">
        <v>33</v>
      </c>
      <c r="L126" s="5" t="s">
        <v>1379</v>
      </c>
      <c r="M126" s="5" t="s">
        <v>1380</v>
      </c>
      <c r="N126" s="35"/>
      <c r="O126" s="36"/>
      <c r="P126" s="36"/>
      <c r="Q126" s="36"/>
      <c r="R126" s="36"/>
      <c r="S126" s="36"/>
      <c r="T126" s="36" t="s">
        <v>33</v>
      </c>
      <c r="U126" s="36"/>
      <c r="V126" s="37"/>
      <c r="W126" s="35"/>
      <c r="X126" s="36"/>
      <c r="Y126" s="36"/>
      <c r="Z126" s="36"/>
      <c r="AA126" s="37"/>
      <c r="AB126" s="30" t="s">
        <v>33</v>
      </c>
      <c r="AC126" s="30"/>
      <c r="AD126" s="30"/>
      <c r="AE126" s="30"/>
      <c r="AF126" s="32"/>
      <c r="AG126" s="14"/>
    </row>
    <row r="127" spans="1:33" ht="60" customHeight="1">
      <c r="A127" s="30">
        <f t="shared" si="1"/>
        <v>122</v>
      </c>
      <c r="B127" s="30">
        <f t="shared" si="1"/>
        <v>122</v>
      </c>
      <c r="C127" s="5" t="s">
        <v>1007</v>
      </c>
      <c r="D127" s="38" t="s">
        <v>1008</v>
      </c>
      <c r="E127" s="38" t="s">
        <v>68</v>
      </c>
      <c r="F127" s="38" t="s">
        <v>1011</v>
      </c>
      <c r="G127" s="5" t="s">
        <v>1009</v>
      </c>
      <c r="H127" s="39" t="s">
        <v>1010</v>
      </c>
      <c r="I127" s="5"/>
      <c r="J127" s="38" t="s">
        <v>1191</v>
      </c>
      <c r="K127" s="38"/>
      <c r="L127" s="5" t="s">
        <v>1012</v>
      </c>
      <c r="M127" s="5" t="s">
        <v>1013</v>
      </c>
      <c r="N127" s="35"/>
      <c r="O127" s="36"/>
      <c r="P127" s="36"/>
      <c r="Q127" s="36"/>
      <c r="R127" s="36"/>
      <c r="S127" s="36"/>
      <c r="T127" s="36"/>
      <c r="U127" s="36"/>
      <c r="V127" s="37" t="s">
        <v>42</v>
      </c>
      <c r="W127" s="35"/>
      <c r="X127" s="36"/>
      <c r="Y127" s="36"/>
      <c r="Z127" s="36"/>
      <c r="AA127" s="37" t="s">
        <v>42</v>
      </c>
      <c r="AB127" s="30" t="s">
        <v>42</v>
      </c>
      <c r="AC127" s="30"/>
      <c r="AD127" s="30"/>
      <c r="AE127" s="30"/>
      <c r="AF127" s="32"/>
      <c r="AG127" s="14"/>
    </row>
    <row r="128" spans="1:33" ht="60" customHeight="1">
      <c r="A128" s="30">
        <f t="shared" si="1"/>
        <v>123</v>
      </c>
      <c r="B128" s="30">
        <f t="shared" si="1"/>
        <v>123</v>
      </c>
      <c r="C128" s="5" t="s">
        <v>1521</v>
      </c>
      <c r="D128" s="38" t="s">
        <v>736</v>
      </c>
      <c r="E128" s="38" t="s">
        <v>68</v>
      </c>
      <c r="F128" s="38" t="s">
        <v>1522</v>
      </c>
      <c r="G128" s="5" t="s">
        <v>737</v>
      </c>
      <c r="H128" s="39" t="s">
        <v>738</v>
      </c>
      <c r="I128" s="5"/>
      <c r="J128" s="38" t="s">
        <v>1191</v>
      </c>
      <c r="K128" s="38"/>
      <c r="L128" s="5" t="s">
        <v>1381</v>
      </c>
      <c r="M128" s="5" t="s">
        <v>1382</v>
      </c>
      <c r="N128" s="35"/>
      <c r="O128" s="36" t="s">
        <v>33</v>
      </c>
      <c r="P128" s="36"/>
      <c r="Q128" s="36"/>
      <c r="R128" s="36"/>
      <c r="S128" s="36"/>
      <c r="T128" s="36"/>
      <c r="U128" s="36"/>
      <c r="V128" s="37"/>
      <c r="W128" s="35"/>
      <c r="X128" s="36"/>
      <c r="Y128" s="36"/>
      <c r="Z128" s="36"/>
      <c r="AA128" s="37" t="s">
        <v>42</v>
      </c>
      <c r="AB128" s="30"/>
      <c r="AC128" s="30" t="s">
        <v>42</v>
      </c>
      <c r="AD128" s="30"/>
      <c r="AE128" s="30"/>
      <c r="AF128" s="32"/>
      <c r="AG128" s="14"/>
    </row>
    <row r="129" spans="1:33" ht="60" customHeight="1">
      <c r="A129" s="30">
        <f t="shared" si="1"/>
        <v>124</v>
      </c>
      <c r="B129" s="30">
        <f t="shared" si="1"/>
        <v>124</v>
      </c>
      <c r="C129" s="5" t="s">
        <v>1523</v>
      </c>
      <c r="D129" s="38" t="s">
        <v>373</v>
      </c>
      <c r="E129" s="38" t="s">
        <v>68</v>
      </c>
      <c r="F129" s="38" t="s">
        <v>1524</v>
      </c>
      <c r="G129" s="5" t="s">
        <v>1091</v>
      </c>
      <c r="H129" s="39" t="s">
        <v>372</v>
      </c>
      <c r="I129" s="5" t="s">
        <v>1095</v>
      </c>
      <c r="J129" s="38" t="s">
        <v>1191</v>
      </c>
      <c r="K129" s="38"/>
      <c r="L129" s="5" t="s">
        <v>1525</v>
      </c>
      <c r="M129" s="5" t="s">
        <v>1526</v>
      </c>
      <c r="N129" s="35"/>
      <c r="O129" s="36"/>
      <c r="P129" s="36"/>
      <c r="Q129" s="36" t="s">
        <v>33</v>
      </c>
      <c r="R129" s="36"/>
      <c r="S129" s="36"/>
      <c r="T129" s="36" t="s">
        <v>33</v>
      </c>
      <c r="U129" s="36" t="s">
        <v>33</v>
      </c>
      <c r="V129" s="37"/>
      <c r="W129" s="35" t="s">
        <v>33</v>
      </c>
      <c r="X129" s="36" t="s">
        <v>42</v>
      </c>
      <c r="Y129" s="36" t="s">
        <v>42</v>
      </c>
      <c r="Z129" s="36" t="s">
        <v>1191</v>
      </c>
      <c r="AA129" s="37"/>
      <c r="AB129" s="30"/>
      <c r="AC129" s="30"/>
      <c r="AD129" s="30" t="s">
        <v>42</v>
      </c>
      <c r="AE129" s="30" t="s">
        <v>38</v>
      </c>
      <c r="AF129" s="32" t="s">
        <v>1527</v>
      </c>
      <c r="AG129" s="14"/>
    </row>
    <row r="130" spans="1:33" ht="60" customHeight="1">
      <c r="A130" s="30">
        <f t="shared" si="1"/>
        <v>125</v>
      </c>
      <c r="B130" s="30">
        <f t="shared" si="1"/>
        <v>125</v>
      </c>
      <c r="C130" s="5" t="s">
        <v>1097</v>
      </c>
      <c r="D130" s="38" t="s">
        <v>1096</v>
      </c>
      <c r="E130" s="38" t="s">
        <v>68</v>
      </c>
      <c r="F130" s="38" t="s">
        <v>1524</v>
      </c>
      <c r="G130" s="5" t="s">
        <v>1090</v>
      </c>
      <c r="H130" s="39" t="s">
        <v>1098</v>
      </c>
      <c r="I130" s="5" t="s">
        <v>1095</v>
      </c>
      <c r="J130" s="38" t="s">
        <v>1191</v>
      </c>
      <c r="K130" s="38"/>
      <c r="L130" s="5" t="s">
        <v>1528</v>
      </c>
      <c r="M130" s="5" t="s">
        <v>1526</v>
      </c>
      <c r="N130" s="35"/>
      <c r="O130" s="36"/>
      <c r="P130" s="36"/>
      <c r="Q130" s="36" t="s">
        <v>42</v>
      </c>
      <c r="R130" s="36"/>
      <c r="S130" s="36"/>
      <c r="T130" s="36" t="s">
        <v>42</v>
      </c>
      <c r="U130" s="36" t="s">
        <v>33</v>
      </c>
      <c r="V130" s="37"/>
      <c r="W130" s="35" t="s">
        <v>42</v>
      </c>
      <c r="X130" s="36" t="s">
        <v>42</v>
      </c>
      <c r="Y130" s="36" t="s">
        <v>42</v>
      </c>
      <c r="Z130" s="36" t="s">
        <v>33</v>
      </c>
      <c r="AA130" s="37"/>
      <c r="AB130" s="30"/>
      <c r="AC130" s="30"/>
      <c r="AD130" s="30" t="s">
        <v>42</v>
      </c>
      <c r="AE130" s="30" t="s">
        <v>38</v>
      </c>
      <c r="AF130" s="32" t="s">
        <v>1529</v>
      </c>
      <c r="AG130" s="14"/>
    </row>
    <row r="131" spans="1:33" ht="60" customHeight="1">
      <c r="A131" s="30">
        <f t="shared" si="1"/>
        <v>126</v>
      </c>
      <c r="B131" s="30">
        <f t="shared" si="1"/>
        <v>126</v>
      </c>
      <c r="C131" s="5" t="s">
        <v>1530</v>
      </c>
      <c r="D131" s="38" t="s">
        <v>132</v>
      </c>
      <c r="E131" s="38" t="s">
        <v>68</v>
      </c>
      <c r="F131" s="38" t="s">
        <v>1531</v>
      </c>
      <c r="G131" s="5" t="s">
        <v>133</v>
      </c>
      <c r="H131" s="39" t="s">
        <v>134</v>
      </c>
      <c r="I131" s="5"/>
      <c r="J131" s="38" t="s">
        <v>1513</v>
      </c>
      <c r="K131" s="38"/>
      <c r="L131" s="5" t="s">
        <v>1532</v>
      </c>
      <c r="M131" s="5"/>
      <c r="N131" s="35"/>
      <c r="O131" s="36"/>
      <c r="P131" s="36"/>
      <c r="Q131" s="36"/>
      <c r="R131" s="36"/>
      <c r="S131" s="36"/>
      <c r="T131" s="36"/>
      <c r="U131" s="36"/>
      <c r="V131" s="37" t="s">
        <v>33</v>
      </c>
      <c r="W131" s="35"/>
      <c r="X131" s="36"/>
      <c r="Y131" s="36"/>
      <c r="Z131" s="36"/>
      <c r="AA131" s="37" t="s">
        <v>33</v>
      </c>
      <c r="AB131" s="30"/>
      <c r="AC131" s="30" t="s">
        <v>33</v>
      </c>
      <c r="AD131" s="30"/>
      <c r="AE131" s="30"/>
      <c r="AF131" s="32"/>
      <c r="AG131" s="14"/>
    </row>
    <row r="132" spans="1:33" ht="60" customHeight="1">
      <c r="A132" s="30">
        <f t="shared" si="1"/>
        <v>127</v>
      </c>
      <c r="B132" s="30">
        <f t="shared" si="1"/>
        <v>127</v>
      </c>
      <c r="C132" s="5" t="s">
        <v>1533</v>
      </c>
      <c r="D132" s="38" t="s">
        <v>135</v>
      </c>
      <c r="E132" s="38" t="s">
        <v>68</v>
      </c>
      <c r="F132" s="38" t="s">
        <v>1534</v>
      </c>
      <c r="G132" s="5" t="s">
        <v>1092</v>
      </c>
      <c r="H132" s="39" t="s">
        <v>1094</v>
      </c>
      <c r="I132" s="5" t="s">
        <v>1095</v>
      </c>
      <c r="J132" s="38" t="s">
        <v>33</v>
      </c>
      <c r="K132" s="38"/>
      <c r="L132" s="5" t="s">
        <v>1535</v>
      </c>
      <c r="M132" s="5" t="s">
        <v>1536</v>
      </c>
      <c r="N132" s="35"/>
      <c r="O132" s="36"/>
      <c r="P132" s="36"/>
      <c r="Q132" s="36" t="s">
        <v>33</v>
      </c>
      <c r="R132" s="36"/>
      <c r="S132" s="36"/>
      <c r="T132" s="36" t="s">
        <v>33</v>
      </c>
      <c r="U132" s="36" t="s">
        <v>33</v>
      </c>
      <c r="V132" s="37"/>
      <c r="W132" s="35" t="s">
        <v>42</v>
      </c>
      <c r="X132" s="36" t="s">
        <v>33</v>
      </c>
      <c r="Y132" s="36" t="s">
        <v>42</v>
      </c>
      <c r="Z132" s="36" t="s">
        <v>1199</v>
      </c>
      <c r="AA132" s="37"/>
      <c r="AB132" s="30"/>
      <c r="AC132" s="30"/>
      <c r="AD132" s="30" t="s">
        <v>42</v>
      </c>
      <c r="AE132" s="30" t="s">
        <v>38</v>
      </c>
      <c r="AF132" s="32" t="s">
        <v>1529</v>
      </c>
      <c r="AG132" s="14"/>
    </row>
    <row r="133" spans="1:33" ht="60" customHeight="1">
      <c r="A133" s="30">
        <f t="shared" si="1"/>
        <v>128</v>
      </c>
      <c r="B133" s="30">
        <f t="shared" si="1"/>
        <v>128</v>
      </c>
      <c r="C133" s="5" t="s">
        <v>1537</v>
      </c>
      <c r="D133" s="38" t="s">
        <v>553</v>
      </c>
      <c r="E133" s="38" t="s">
        <v>68</v>
      </c>
      <c r="F133" s="38" t="s">
        <v>1538</v>
      </c>
      <c r="G133" s="5" t="s">
        <v>551</v>
      </c>
      <c r="H133" s="39" t="s">
        <v>552</v>
      </c>
      <c r="I133" s="5" t="s">
        <v>900</v>
      </c>
      <c r="J133" s="38" t="s">
        <v>1513</v>
      </c>
      <c r="K133" s="38"/>
      <c r="L133" s="5" t="s">
        <v>1539</v>
      </c>
      <c r="M133" s="5" t="s">
        <v>1540</v>
      </c>
      <c r="N133" s="35"/>
      <c r="O133" s="36"/>
      <c r="P133" s="36"/>
      <c r="Q133" s="36" t="s">
        <v>33</v>
      </c>
      <c r="R133" s="36"/>
      <c r="S133" s="36"/>
      <c r="T133" s="36"/>
      <c r="U133" s="36"/>
      <c r="V133" s="37"/>
      <c r="W133" s="35" t="s">
        <v>33</v>
      </c>
      <c r="X133" s="36"/>
      <c r="Y133" s="36"/>
      <c r="Z133" s="36" t="s">
        <v>33</v>
      </c>
      <c r="AA133" s="37"/>
      <c r="AB133" s="30"/>
      <c r="AC133" s="30" t="s">
        <v>33</v>
      </c>
      <c r="AD133" s="30"/>
      <c r="AE133" s="30"/>
      <c r="AF133" s="32"/>
      <c r="AG133" s="14"/>
    </row>
    <row r="134" spans="1:33" ht="60" customHeight="1">
      <c r="A134" s="30">
        <f t="shared" ref="A134:B197" si="2">ROW(A134)-5</f>
        <v>129</v>
      </c>
      <c r="B134" s="30">
        <f t="shared" si="2"/>
        <v>129</v>
      </c>
      <c r="C134" s="5" t="s">
        <v>1541</v>
      </c>
      <c r="D134" s="38" t="s">
        <v>495</v>
      </c>
      <c r="E134" s="38" t="s">
        <v>68</v>
      </c>
      <c r="F134" s="38" t="s">
        <v>1542</v>
      </c>
      <c r="G134" s="5" t="s">
        <v>496</v>
      </c>
      <c r="H134" s="39" t="s">
        <v>497</v>
      </c>
      <c r="I134" s="5"/>
      <c r="J134" s="38" t="s">
        <v>33</v>
      </c>
      <c r="K134" s="38"/>
      <c r="L134" s="5" t="s">
        <v>1543</v>
      </c>
      <c r="M134" s="5" t="s">
        <v>1544</v>
      </c>
      <c r="N134" s="35" t="s">
        <v>33</v>
      </c>
      <c r="O134" s="36" t="s">
        <v>33</v>
      </c>
      <c r="P134" s="36"/>
      <c r="Q134" s="36"/>
      <c r="R134" s="36"/>
      <c r="S134" s="36"/>
      <c r="T134" s="36"/>
      <c r="U134" s="36"/>
      <c r="V134" s="37"/>
      <c r="W134" s="35" t="s">
        <v>33</v>
      </c>
      <c r="X134" s="36" t="s">
        <v>33</v>
      </c>
      <c r="Y134" s="36"/>
      <c r="Z134" s="36"/>
      <c r="AA134" s="37"/>
      <c r="AB134" s="30" t="s">
        <v>33</v>
      </c>
      <c r="AC134" s="30"/>
      <c r="AD134" s="30"/>
      <c r="AE134" s="30"/>
      <c r="AF134" s="32"/>
      <c r="AG134" s="14"/>
    </row>
    <row r="135" spans="1:33" ht="60" customHeight="1">
      <c r="A135" s="30">
        <f t="shared" si="2"/>
        <v>130</v>
      </c>
      <c r="B135" s="30">
        <f t="shared" si="2"/>
        <v>130</v>
      </c>
      <c r="C135" s="5" t="s">
        <v>1545</v>
      </c>
      <c r="D135" s="38" t="s">
        <v>500</v>
      </c>
      <c r="E135" s="38" t="s">
        <v>68</v>
      </c>
      <c r="F135" s="38" t="s">
        <v>1546</v>
      </c>
      <c r="G135" s="5" t="s">
        <v>498</v>
      </c>
      <c r="H135" s="39" t="s">
        <v>499</v>
      </c>
      <c r="I135" s="5" t="s">
        <v>901</v>
      </c>
      <c r="J135" s="38" t="s">
        <v>1513</v>
      </c>
      <c r="K135" s="38"/>
      <c r="L135" s="5" t="s">
        <v>1547</v>
      </c>
      <c r="M135" s="5" t="s">
        <v>1548</v>
      </c>
      <c r="N135" s="35"/>
      <c r="O135" s="36"/>
      <c r="P135" s="36"/>
      <c r="Q135" s="36"/>
      <c r="R135" s="36"/>
      <c r="S135" s="36"/>
      <c r="T135" s="36"/>
      <c r="U135" s="36"/>
      <c r="V135" s="37" t="s">
        <v>33</v>
      </c>
      <c r="W135" s="35"/>
      <c r="X135" s="36"/>
      <c r="Y135" s="36" t="s">
        <v>33</v>
      </c>
      <c r="Z135" s="36"/>
      <c r="AA135" s="37"/>
      <c r="AB135" s="30"/>
      <c r="AC135" s="30" t="s">
        <v>33</v>
      </c>
      <c r="AD135" s="30"/>
      <c r="AE135" s="30" t="s">
        <v>58</v>
      </c>
      <c r="AF135" s="32" t="s">
        <v>1549</v>
      </c>
      <c r="AG135" s="14"/>
    </row>
    <row r="136" spans="1:33" ht="60" customHeight="1">
      <c r="A136" s="30">
        <f t="shared" si="2"/>
        <v>131</v>
      </c>
      <c r="B136" s="30">
        <f t="shared" si="2"/>
        <v>131</v>
      </c>
      <c r="C136" s="5" t="s">
        <v>1550</v>
      </c>
      <c r="D136" s="38" t="s">
        <v>1077</v>
      </c>
      <c r="E136" s="38" t="s">
        <v>68</v>
      </c>
      <c r="F136" s="38" t="s">
        <v>1551</v>
      </c>
      <c r="G136" s="5" t="s">
        <v>547</v>
      </c>
      <c r="H136" s="39" t="s">
        <v>424</v>
      </c>
      <c r="I136" s="5" t="s">
        <v>1078</v>
      </c>
      <c r="J136" s="38" t="s">
        <v>33</v>
      </c>
      <c r="K136" s="38"/>
      <c r="L136" s="5" t="s">
        <v>1552</v>
      </c>
      <c r="M136" s="5" t="s">
        <v>1553</v>
      </c>
      <c r="N136" s="35"/>
      <c r="O136" s="36"/>
      <c r="P136" s="36"/>
      <c r="Q136" s="36"/>
      <c r="R136" s="36"/>
      <c r="S136" s="36"/>
      <c r="T136" s="36" t="s">
        <v>33</v>
      </c>
      <c r="U136" s="36"/>
      <c r="V136" s="37"/>
      <c r="W136" s="35" t="s">
        <v>33</v>
      </c>
      <c r="X136" s="36"/>
      <c r="Y136" s="36"/>
      <c r="Z136" s="36"/>
      <c r="AA136" s="37"/>
      <c r="AB136" s="30"/>
      <c r="AC136" s="30" t="s">
        <v>33</v>
      </c>
      <c r="AD136" s="30"/>
      <c r="AE136" s="30"/>
      <c r="AF136" s="32"/>
      <c r="AG136" s="14"/>
    </row>
    <row r="137" spans="1:33" ht="60" customHeight="1">
      <c r="A137" s="30">
        <f t="shared" si="2"/>
        <v>132</v>
      </c>
      <c r="B137" s="30">
        <f t="shared" si="2"/>
        <v>132</v>
      </c>
      <c r="C137" s="5" t="s">
        <v>1554</v>
      </c>
      <c r="D137" s="38" t="s">
        <v>568</v>
      </c>
      <c r="E137" s="38" t="s">
        <v>68</v>
      </c>
      <c r="F137" s="38" t="s">
        <v>1555</v>
      </c>
      <c r="G137" s="5" t="s">
        <v>569</v>
      </c>
      <c r="H137" s="39" t="s">
        <v>570</v>
      </c>
      <c r="I137" s="5" t="s">
        <v>902</v>
      </c>
      <c r="J137" s="38" t="s">
        <v>33</v>
      </c>
      <c r="K137" s="38"/>
      <c r="L137" s="5" t="s">
        <v>1556</v>
      </c>
      <c r="M137" s="5" t="s">
        <v>1557</v>
      </c>
      <c r="N137" s="35"/>
      <c r="O137" s="36"/>
      <c r="P137" s="36"/>
      <c r="Q137" s="36"/>
      <c r="R137" s="36"/>
      <c r="S137" s="36"/>
      <c r="T137" s="36" t="s">
        <v>33</v>
      </c>
      <c r="U137" s="36"/>
      <c r="V137" s="37"/>
      <c r="W137" s="35"/>
      <c r="X137" s="36"/>
      <c r="Y137" s="36"/>
      <c r="Z137" s="36" t="s">
        <v>1513</v>
      </c>
      <c r="AA137" s="37"/>
      <c r="AB137" s="30" t="s">
        <v>33</v>
      </c>
      <c r="AC137" s="30"/>
      <c r="AD137" s="30"/>
      <c r="AE137" s="30"/>
      <c r="AF137" s="32"/>
      <c r="AG137" s="14"/>
    </row>
    <row r="138" spans="1:33" ht="60" customHeight="1">
      <c r="A138" s="30">
        <f t="shared" si="2"/>
        <v>133</v>
      </c>
      <c r="B138" s="30">
        <f t="shared" si="2"/>
        <v>133</v>
      </c>
      <c r="C138" s="5" t="s">
        <v>1558</v>
      </c>
      <c r="D138" s="38" t="s">
        <v>568</v>
      </c>
      <c r="E138" s="38" t="s">
        <v>68</v>
      </c>
      <c r="F138" s="38" t="s">
        <v>1555</v>
      </c>
      <c r="G138" s="5" t="s">
        <v>580</v>
      </c>
      <c r="H138" s="39" t="s">
        <v>581</v>
      </c>
      <c r="I138" s="5" t="s">
        <v>903</v>
      </c>
      <c r="J138" s="38"/>
      <c r="K138" s="38" t="s">
        <v>33</v>
      </c>
      <c r="L138" s="5" t="s">
        <v>1559</v>
      </c>
      <c r="M138" s="5"/>
      <c r="N138" s="35"/>
      <c r="O138" s="36"/>
      <c r="P138" s="36"/>
      <c r="Q138" s="36"/>
      <c r="R138" s="36"/>
      <c r="S138" s="36"/>
      <c r="T138" s="36"/>
      <c r="U138" s="36"/>
      <c r="V138" s="37" t="s">
        <v>33</v>
      </c>
      <c r="W138" s="35"/>
      <c r="X138" s="36"/>
      <c r="Y138" s="36"/>
      <c r="Z138" s="36"/>
      <c r="AA138" s="37"/>
      <c r="AB138" s="30" t="s">
        <v>33</v>
      </c>
      <c r="AC138" s="30"/>
      <c r="AD138" s="30"/>
      <c r="AE138" s="30"/>
      <c r="AF138" s="32"/>
      <c r="AG138" s="14"/>
    </row>
    <row r="139" spans="1:33" ht="60" customHeight="1">
      <c r="A139" s="30">
        <f t="shared" si="2"/>
        <v>134</v>
      </c>
      <c r="B139" s="30">
        <f t="shared" si="2"/>
        <v>134</v>
      </c>
      <c r="C139" s="5" t="s">
        <v>1560</v>
      </c>
      <c r="D139" s="38" t="s">
        <v>178</v>
      </c>
      <c r="E139" s="38" t="s">
        <v>68</v>
      </c>
      <c r="F139" s="38" t="s">
        <v>1555</v>
      </c>
      <c r="G139" s="5" t="s">
        <v>176</v>
      </c>
      <c r="H139" s="39" t="s">
        <v>177</v>
      </c>
      <c r="I139" s="5"/>
      <c r="J139" s="38" t="s">
        <v>1513</v>
      </c>
      <c r="K139" s="38"/>
      <c r="L139" s="5" t="s">
        <v>1561</v>
      </c>
      <c r="M139" s="5" t="s">
        <v>1562</v>
      </c>
      <c r="N139" s="35"/>
      <c r="O139" s="36"/>
      <c r="P139" s="36"/>
      <c r="Q139" s="36"/>
      <c r="R139" s="36"/>
      <c r="S139" s="36"/>
      <c r="T139" s="36"/>
      <c r="U139" s="36" t="s">
        <v>33</v>
      </c>
      <c r="V139" s="37"/>
      <c r="W139" s="35" t="s">
        <v>33</v>
      </c>
      <c r="X139" s="36"/>
      <c r="Y139" s="36"/>
      <c r="Z139" s="36"/>
      <c r="AA139" s="37"/>
      <c r="AB139" s="30" t="s">
        <v>33</v>
      </c>
      <c r="AC139" s="30"/>
      <c r="AD139" s="30"/>
      <c r="AE139" s="30"/>
      <c r="AF139" s="32"/>
      <c r="AG139" s="14"/>
    </row>
    <row r="140" spans="1:33" ht="60" customHeight="1">
      <c r="A140" s="30">
        <f t="shared" si="2"/>
        <v>135</v>
      </c>
      <c r="B140" s="30">
        <f t="shared" si="2"/>
        <v>135</v>
      </c>
      <c r="C140" s="5" t="s">
        <v>1563</v>
      </c>
      <c r="D140" s="38" t="s">
        <v>434</v>
      </c>
      <c r="E140" s="38" t="s">
        <v>68</v>
      </c>
      <c r="F140" s="38" t="s">
        <v>1555</v>
      </c>
      <c r="G140" s="5" t="s">
        <v>432</v>
      </c>
      <c r="H140" s="39" t="s">
        <v>433</v>
      </c>
      <c r="I140" s="5" t="s">
        <v>904</v>
      </c>
      <c r="J140" s="38" t="s">
        <v>33</v>
      </c>
      <c r="K140" s="38"/>
      <c r="L140" s="5" t="s">
        <v>1564</v>
      </c>
      <c r="M140" s="5" t="s">
        <v>1565</v>
      </c>
      <c r="N140" s="35"/>
      <c r="O140" s="36"/>
      <c r="P140" s="36"/>
      <c r="Q140" s="36"/>
      <c r="R140" s="36" t="s">
        <v>33</v>
      </c>
      <c r="S140" s="36" t="s">
        <v>33</v>
      </c>
      <c r="T140" s="36"/>
      <c r="U140" s="36"/>
      <c r="V140" s="37"/>
      <c r="W140" s="35" t="s">
        <v>33</v>
      </c>
      <c r="X140" s="36"/>
      <c r="Y140" s="36"/>
      <c r="Z140" s="36"/>
      <c r="AA140" s="37"/>
      <c r="AB140" s="30" t="s">
        <v>33</v>
      </c>
      <c r="AC140" s="30"/>
      <c r="AD140" s="30"/>
      <c r="AE140" s="30"/>
      <c r="AF140" s="32"/>
      <c r="AG140" s="14"/>
    </row>
    <row r="141" spans="1:33" ht="60" customHeight="1">
      <c r="A141" s="30">
        <f t="shared" si="2"/>
        <v>136</v>
      </c>
      <c r="B141" s="30">
        <f t="shared" si="2"/>
        <v>136</v>
      </c>
      <c r="C141" s="5" t="s">
        <v>1566</v>
      </c>
      <c r="D141" s="38" t="s">
        <v>1027</v>
      </c>
      <c r="E141" s="38" t="s">
        <v>68</v>
      </c>
      <c r="F141" s="38" t="s">
        <v>1555</v>
      </c>
      <c r="G141" s="5" t="s">
        <v>1028</v>
      </c>
      <c r="H141" s="39" t="s">
        <v>1029</v>
      </c>
      <c r="I141" s="5" t="s">
        <v>1030</v>
      </c>
      <c r="J141" s="38" t="s">
        <v>1191</v>
      </c>
      <c r="K141" s="38"/>
      <c r="L141" s="5" t="s">
        <v>1567</v>
      </c>
      <c r="M141" s="5"/>
      <c r="N141" s="35"/>
      <c r="O141" s="36"/>
      <c r="P141" s="36"/>
      <c r="Q141" s="36"/>
      <c r="R141" s="36" t="s">
        <v>42</v>
      </c>
      <c r="S141" s="36"/>
      <c r="T141" s="36"/>
      <c r="U141" s="36"/>
      <c r="V141" s="37" t="s">
        <v>42</v>
      </c>
      <c r="W141" s="35" t="s">
        <v>42</v>
      </c>
      <c r="X141" s="36" t="s">
        <v>42</v>
      </c>
      <c r="Y141" s="36" t="s">
        <v>42</v>
      </c>
      <c r="Z141" s="36"/>
      <c r="AA141" s="37"/>
      <c r="AB141" s="30" t="s">
        <v>42</v>
      </c>
      <c r="AC141" s="30"/>
      <c r="AD141" s="30"/>
      <c r="AE141" s="30"/>
      <c r="AF141" s="32"/>
      <c r="AG141" s="14"/>
    </row>
    <row r="142" spans="1:33" ht="60" customHeight="1">
      <c r="A142" s="30">
        <f t="shared" si="2"/>
        <v>137</v>
      </c>
      <c r="B142" s="30">
        <f t="shared" si="2"/>
        <v>137</v>
      </c>
      <c r="C142" s="5" t="s">
        <v>1568</v>
      </c>
      <c r="D142" s="38" t="s">
        <v>398</v>
      </c>
      <c r="E142" s="38" t="s">
        <v>68</v>
      </c>
      <c r="F142" s="38" t="s">
        <v>1569</v>
      </c>
      <c r="G142" s="5" t="s">
        <v>399</v>
      </c>
      <c r="H142" s="39" t="s">
        <v>400</v>
      </c>
      <c r="I142" s="5" t="s">
        <v>905</v>
      </c>
      <c r="J142" s="38" t="s">
        <v>33</v>
      </c>
      <c r="K142" s="38"/>
      <c r="L142" s="5" t="s">
        <v>1570</v>
      </c>
      <c r="M142" s="5" t="s">
        <v>1571</v>
      </c>
      <c r="N142" s="35"/>
      <c r="O142" s="36"/>
      <c r="P142" s="36"/>
      <c r="Q142" s="36"/>
      <c r="R142" s="36"/>
      <c r="S142" s="36" t="s">
        <v>33</v>
      </c>
      <c r="T142" s="36"/>
      <c r="U142" s="36" t="s">
        <v>33</v>
      </c>
      <c r="V142" s="37"/>
      <c r="W142" s="35" t="s">
        <v>33</v>
      </c>
      <c r="X142" s="36"/>
      <c r="Y142" s="36"/>
      <c r="Z142" s="36"/>
      <c r="AA142" s="37"/>
      <c r="AB142" s="30" t="s">
        <v>33</v>
      </c>
      <c r="AC142" s="30"/>
      <c r="AD142" s="30"/>
      <c r="AE142" s="30"/>
      <c r="AF142" s="32"/>
      <c r="AG142" s="14"/>
    </row>
    <row r="143" spans="1:33" ht="60" customHeight="1">
      <c r="A143" s="30">
        <f t="shared" si="2"/>
        <v>138</v>
      </c>
      <c r="B143" s="30">
        <f t="shared" si="2"/>
        <v>138</v>
      </c>
      <c r="C143" s="5" t="s">
        <v>1572</v>
      </c>
      <c r="D143" s="38" t="s">
        <v>166</v>
      </c>
      <c r="E143" s="38" t="s">
        <v>68</v>
      </c>
      <c r="F143" s="38" t="s">
        <v>1573</v>
      </c>
      <c r="G143" s="5" t="s">
        <v>351</v>
      </c>
      <c r="H143" s="39" t="s">
        <v>165</v>
      </c>
      <c r="I143" s="5" t="s">
        <v>906</v>
      </c>
      <c r="J143" s="38" t="s">
        <v>1191</v>
      </c>
      <c r="K143" s="38"/>
      <c r="L143" s="5" t="s">
        <v>1574</v>
      </c>
      <c r="M143" s="5"/>
      <c r="N143" s="35"/>
      <c r="O143" s="36"/>
      <c r="P143" s="36"/>
      <c r="Q143" s="36"/>
      <c r="R143" s="36"/>
      <c r="S143" s="36"/>
      <c r="T143" s="36"/>
      <c r="U143" s="36" t="s">
        <v>33</v>
      </c>
      <c r="V143" s="37" t="s">
        <v>33</v>
      </c>
      <c r="W143" s="35"/>
      <c r="X143" s="36"/>
      <c r="Y143" s="36"/>
      <c r="Z143" s="36"/>
      <c r="AA143" s="37" t="s">
        <v>33</v>
      </c>
      <c r="AB143" s="30" t="s">
        <v>33</v>
      </c>
      <c r="AC143" s="30"/>
      <c r="AD143" s="30"/>
      <c r="AE143" s="30"/>
      <c r="AF143" s="32"/>
      <c r="AG143" s="14"/>
    </row>
    <row r="144" spans="1:33" ht="60" customHeight="1">
      <c r="A144" s="30">
        <f t="shared" si="2"/>
        <v>139</v>
      </c>
      <c r="B144" s="30">
        <f t="shared" si="2"/>
        <v>139</v>
      </c>
      <c r="C144" s="5" t="s">
        <v>1575</v>
      </c>
      <c r="D144" s="38" t="s">
        <v>349</v>
      </c>
      <c r="E144" s="38" t="s">
        <v>68</v>
      </c>
      <c r="F144" s="38" t="s">
        <v>1576</v>
      </c>
      <c r="G144" s="5" t="s">
        <v>352</v>
      </c>
      <c r="H144" s="39" t="s">
        <v>157</v>
      </c>
      <c r="I144" s="5" t="s">
        <v>907</v>
      </c>
      <c r="J144" s="38" t="s">
        <v>1513</v>
      </c>
      <c r="K144" s="38"/>
      <c r="L144" s="5" t="s">
        <v>1577</v>
      </c>
      <c r="M144" s="5" t="s">
        <v>1578</v>
      </c>
      <c r="N144" s="35"/>
      <c r="O144" s="36"/>
      <c r="P144" s="36"/>
      <c r="Q144" s="36" t="s">
        <v>33</v>
      </c>
      <c r="R144" s="36"/>
      <c r="S144" s="36"/>
      <c r="T144" s="36"/>
      <c r="U144" s="36" t="s">
        <v>33</v>
      </c>
      <c r="V144" s="37"/>
      <c r="W144" s="35"/>
      <c r="X144" s="36" t="s">
        <v>33</v>
      </c>
      <c r="Y144" s="36"/>
      <c r="Z144" s="36"/>
      <c r="AA144" s="37"/>
      <c r="AB144" s="30" t="s">
        <v>33</v>
      </c>
      <c r="AC144" s="30"/>
      <c r="AD144" s="30"/>
      <c r="AE144" s="30"/>
      <c r="AF144" s="32"/>
      <c r="AG144" s="14"/>
    </row>
    <row r="145" spans="1:33" ht="60" customHeight="1">
      <c r="A145" s="30">
        <f t="shared" si="2"/>
        <v>140</v>
      </c>
      <c r="B145" s="30">
        <f t="shared" si="2"/>
        <v>140</v>
      </c>
      <c r="C145" s="5" t="s">
        <v>1579</v>
      </c>
      <c r="D145" s="38" t="s">
        <v>501</v>
      </c>
      <c r="E145" s="38" t="s">
        <v>68</v>
      </c>
      <c r="F145" s="38" t="s">
        <v>1580</v>
      </c>
      <c r="G145" s="5" t="s">
        <v>502</v>
      </c>
      <c r="H145" s="39" t="s">
        <v>503</v>
      </c>
      <c r="I145" s="5" t="s">
        <v>908</v>
      </c>
      <c r="J145" s="38" t="s">
        <v>1513</v>
      </c>
      <c r="K145" s="38"/>
      <c r="L145" s="5" t="s">
        <v>1581</v>
      </c>
      <c r="M145" s="5" t="s">
        <v>1582</v>
      </c>
      <c r="N145" s="35"/>
      <c r="O145" s="36"/>
      <c r="P145" s="36"/>
      <c r="Q145" s="36"/>
      <c r="R145" s="36"/>
      <c r="S145" s="36"/>
      <c r="T145" s="36" t="s">
        <v>33</v>
      </c>
      <c r="U145" s="36"/>
      <c r="V145" s="37" t="s">
        <v>33</v>
      </c>
      <c r="W145" s="35"/>
      <c r="X145" s="36"/>
      <c r="Y145" s="36" t="s">
        <v>33</v>
      </c>
      <c r="Z145" s="36"/>
      <c r="AA145" s="37"/>
      <c r="AB145" s="30" t="s">
        <v>33</v>
      </c>
      <c r="AC145" s="30"/>
      <c r="AD145" s="30"/>
      <c r="AE145" s="30"/>
      <c r="AF145" s="32"/>
      <c r="AG145" s="14"/>
    </row>
    <row r="146" spans="1:33" ht="60" customHeight="1">
      <c r="A146" s="30">
        <f t="shared" si="2"/>
        <v>141</v>
      </c>
      <c r="B146" s="30">
        <f t="shared" si="2"/>
        <v>141</v>
      </c>
      <c r="C146" s="5" t="s">
        <v>1583</v>
      </c>
      <c r="D146" s="38" t="s">
        <v>506</v>
      </c>
      <c r="E146" s="38" t="s">
        <v>68</v>
      </c>
      <c r="F146" s="38" t="s">
        <v>1584</v>
      </c>
      <c r="G146" s="5" t="s">
        <v>504</v>
      </c>
      <c r="H146" s="39" t="s">
        <v>505</v>
      </c>
      <c r="I146" s="5" t="s">
        <v>909</v>
      </c>
      <c r="J146" s="38" t="s">
        <v>1513</v>
      </c>
      <c r="K146" s="38"/>
      <c r="L146" s="5" t="s">
        <v>1585</v>
      </c>
      <c r="M146" s="5" t="s">
        <v>1586</v>
      </c>
      <c r="N146" s="35"/>
      <c r="O146" s="36"/>
      <c r="P146" s="36"/>
      <c r="Q146" s="36"/>
      <c r="R146" s="36"/>
      <c r="S146" s="36"/>
      <c r="T146" s="36"/>
      <c r="U146" s="36"/>
      <c r="V146" s="37" t="s">
        <v>33</v>
      </c>
      <c r="W146" s="35" t="s">
        <v>33</v>
      </c>
      <c r="X146" s="36" t="s">
        <v>33</v>
      </c>
      <c r="Y146" s="36" t="s">
        <v>33</v>
      </c>
      <c r="Z146" s="36" t="s">
        <v>1191</v>
      </c>
      <c r="AA146" s="37"/>
      <c r="AB146" s="30"/>
      <c r="AC146" s="30" t="s">
        <v>33</v>
      </c>
      <c r="AD146" s="30"/>
      <c r="AE146" s="30" t="s">
        <v>31</v>
      </c>
      <c r="AF146" s="32" t="s">
        <v>1587</v>
      </c>
      <c r="AG146" s="14"/>
    </row>
    <row r="147" spans="1:33" ht="60" customHeight="1">
      <c r="A147" s="30">
        <f t="shared" si="2"/>
        <v>142</v>
      </c>
      <c r="B147" s="30">
        <f t="shared" si="2"/>
        <v>142</v>
      </c>
      <c r="C147" s="5" t="s">
        <v>1588</v>
      </c>
      <c r="D147" s="38" t="s">
        <v>995</v>
      </c>
      <c r="E147" s="38" t="s">
        <v>68</v>
      </c>
      <c r="F147" s="38" t="s">
        <v>1584</v>
      </c>
      <c r="G147" s="5" t="s">
        <v>996</v>
      </c>
      <c r="H147" s="39" t="s">
        <v>997</v>
      </c>
      <c r="I147" s="5" t="s">
        <v>998</v>
      </c>
      <c r="J147" s="38" t="s">
        <v>1513</v>
      </c>
      <c r="K147" s="38"/>
      <c r="L147" s="5" t="s">
        <v>1589</v>
      </c>
      <c r="M147" s="5" t="s">
        <v>1590</v>
      </c>
      <c r="N147" s="35"/>
      <c r="O147" s="36"/>
      <c r="P147" s="36"/>
      <c r="Q147" s="36"/>
      <c r="R147" s="36"/>
      <c r="S147" s="36"/>
      <c r="T147" s="36"/>
      <c r="U147" s="36" t="s">
        <v>42</v>
      </c>
      <c r="V147" s="37"/>
      <c r="W147" s="35"/>
      <c r="X147" s="36" t="s">
        <v>33</v>
      </c>
      <c r="Y147" s="36"/>
      <c r="Z147" s="36"/>
      <c r="AA147" s="37"/>
      <c r="AB147" s="30" t="s">
        <v>42</v>
      </c>
      <c r="AC147" s="30"/>
      <c r="AD147" s="30"/>
      <c r="AE147" s="30"/>
      <c r="AF147" s="32"/>
      <c r="AG147" s="14"/>
    </row>
    <row r="148" spans="1:33" ht="60" customHeight="1">
      <c r="A148" s="30">
        <f t="shared" si="2"/>
        <v>143</v>
      </c>
      <c r="B148" s="30">
        <f t="shared" si="2"/>
        <v>143</v>
      </c>
      <c r="C148" s="5" t="s">
        <v>1591</v>
      </c>
      <c r="D148" s="38" t="s">
        <v>727</v>
      </c>
      <c r="E148" s="38" t="s">
        <v>68</v>
      </c>
      <c r="F148" s="38" t="s">
        <v>1592</v>
      </c>
      <c r="G148" s="5" t="s">
        <v>726</v>
      </c>
      <c r="H148" s="39" t="s">
        <v>728</v>
      </c>
      <c r="I148" s="5" t="s">
        <v>910</v>
      </c>
      <c r="J148" s="38" t="s">
        <v>33</v>
      </c>
      <c r="K148" s="38"/>
      <c r="L148" s="5" t="s">
        <v>1593</v>
      </c>
      <c r="M148" s="5" t="s">
        <v>1594</v>
      </c>
      <c r="N148" s="35"/>
      <c r="O148" s="36"/>
      <c r="P148" s="36"/>
      <c r="Q148" s="36"/>
      <c r="R148" s="36"/>
      <c r="S148" s="36"/>
      <c r="T148" s="36"/>
      <c r="U148" s="36" t="s">
        <v>33</v>
      </c>
      <c r="V148" s="37"/>
      <c r="W148" s="35"/>
      <c r="X148" s="36"/>
      <c r="Y148" s="36" t="s">
        <v>33</v>
      </c>
      <c r="Z148" s="36"/>
      <c r="AA148" s="37"/>
      <c r="AB148" s="30"/>
      <c r="AC148" s="30" t="s">
        <v>42</v>
      </c>
      <c r="AD148" s="30"/>
      <c r="AE148" s="30" t="s">
        <v>58</v>
      </c>
      <c r="AF148" s="32" t="s">
        <v>1549</v>
      </c>
      <c r="AG148" s="14"/>
    </row>
    <row r="149" spans="1:33" ht="60" customHeight="1">
      <c r="A149" s="30">
        <f t="shared" si="2"/>
        <v>144</v>
      </c>
      <c r="B149" s="30">
        <f t="shared" si="2"/>
        <v>144</v>
      </c>
      <c r="C149" s="5" t="s">
        <v>2257</v>
      </c>
      <c r="D149" s="38" t="s">
        <v>2252</v>
      </c>
      <c r="E149" s="38" t="s">
        <v>2211</v>
      </c>
      <c r="F149" s="38" t="s">
        <v>2253</v>
      </c>
      <c r="G149" s="5" t="s">
        <v>2254</v>
      </c>
      <c r="H149" s="39" t="s">
        <v>2255</v>
      </c>
      <c r="I149" s="5" t="s">
        <v>2256</v>
      </c>
      <c r="J149" s="38" t="s">
        <v>33</v>
      </c>
      <c r="K149" s="38"/>
      <c r="L149" s="5" t="s">
        <v>2258</v>
      </c>
      <c r="M149" s="5" t="s">
        <v>2259</v>
      </c>
      <c r="N149" s="35"/>
      <c r="O149" s="36"/>
      <c r="P149" s="36"/>
      <c r="Q149" s="36"/>
      <c r="R149" s="36"/>
      <c r="S149" s="36"/>
      <c r="T149" s="36"/>
      <c r="U149" s="36"/>
      <c r="V149" s="37"/>
      <c r="W149" s="35"/>
      <c r="X149" s="36" t="s">
        <v>33</v>
      </c>
      <c r="Y149" s="36"/>
      <c r="Z149" s="36"/>
      <c r="AA149" s="37"/>
      <c r="AB149" s="30" t="s">
        <v>42</v>
      </c>
      <c r="AC149" s="30"/>
      <c r="AD149" s="30"/>
      <c r="AE149" s="30"/>
      <c r="AF149" s="32"/>
      <c r="AG149" s="14"/>
    </row>
    <row r="150" spans="1:33" ht="60" customHeight="1">
      <c r="A150" s="30">
        <f t="shared" si="2"/>
        <v>145</v>
      </c>
      <c r="B150" s="30">
        <f t="shared" si="2"/>
        <v>145</v>
      </c>
      <c r="C150" s="5" t="s">
        <v>1595</v>
      </c>
      <c r="D150" s="38" t="s">
        <v>174</v>
      </c>
      <c r="E150" s="38" t="s">
        <v>68</v>
      </c>
      <c r="F150" s="38" t="s">
        <v>1596</v>
      </c>
      <c r="G150" s="5" t="s">
        <v>353</v>
      </c>
      <c r="H150" s="39" t="s">
        <v>173</v>
      </c>
      <c r="I150" s="5" t="s">
        <v>911</v>
      </c>
      <c r="J150" s="38" t="s">
        <v>1513</v>
      </c>
      <c r="K150" s="38"/>
      <c r="L150" s="5" t="s">
        <v>1597</v>
      </c>
      <c r="M150" s="5"/>
      <c r="N150" s="35"/>
      <c r="O150" s="36" t="s">
        <v>33</v>
      </c>
      <c r="P150" s="36"/>
      <c r="Q150" s="36" t="s">
        <v>33</v>
      </c>
      <c r="R150" s="36"/>
      <c r="S150" s="36"/>
      <c r="T150" s="36"/>
      <c r="U150" s="36" t="s">
        <v>33</v>
      </c>
      <c r="V150" s="37"/>
      <c r="W150" s="35"/>
      <c r="X150" s="36"/>
      <c r="Y150" s="36"/>
      <c r="Z150" s="36" t="s">
        <v>1191</v>
      </c>
      <c r="AA150" s="37"/>
      <c r="AB150" s="30" t="s">
        <v>33</v>
      </c>
      <c r="AC150" s="30"/>
      <c r="AD150" s="30"/>
      <c r="AE150" s="30"/>
      <c r="AF150" s="32"/>
      <c r="AG150" s="14"/>
    </row>
    <row r="151" spans="1:33" ht="60" customHeight="1">
      <c r="A151" s="30">
        <f t="shared" si="2"/>
        <v>146</v>
      </c>
      <c r="B151" s="30">
        <f t="shared" si="2"/>
        <v>146</v>
      </c>
      <c r="C151" s="5" t="s">
        <v>1598</v>
      </c>
      <c r="D151" s="38" t="s">
        <v>733</v>
      </c>
      <c r="E151" s="38" t="s">
        <v>68</v>
      </c>
      <c r="F151" s="38" t="s">
        <v>1596</v>
      </c>
      <c r="G151" s="5" t="s">
        <v>734</v>
      </c>
      <c r="H151" s="39" t="s">
        <v>735</v>
      </c>
      <c r="I151" s="5" t="s">
        <v>912</v>
      </c>
      <c r="J151" s="38"/>
      <c r="K151" s="38"/>
      <c r="L151" s="5"/>
      <c r="M151" s="5"/>
      <c r="N151" s="35"/>
      <c r="O151" s="36"/>
      <c r="P151" s="36"/>
      <c r="Q151" s="36"/>
      <c r="R151" s="36"/>
      <c r="S151" s="36"/>
      <c r="T151" s="36"/>
      <c r="U151" s="36"/>
      <c r="V151" s="37"/>
      <c r="W151" s="35"/>
      <c r="X151" s="36"/>
      <c r="Y151" s="36"/>
      <c r="Z151" s="36"/>
      <c r="AA151" s="37"/>
      <c r="AB151" s="30"/>
      <c r="AC151" s="30"/>
      <c r="AD151" s="30"/>
      <c r="AE151" s="30"/>
      <c r="AF151" s="32"/>
      <c r="AG151" s="14"/>
    </row>
    <row r="152" spans="1:33" ht="60" customHeight="1">
      <c r="A152" s="30">
        <f t="shared" si="2"/>
        <v>147</v>
      </c>
      <c r="B152" s="30">
        <f t="shared" si="2"/>
        <v>147</v>
      </c>
      <c r="C152" s="5" t="s">
        <v>1599</v>
      </c>
      <c r="D152" s="38" t="s">
        <v>136</v>
      </c>
      <c r="E152" s="38" t="s">
        <v>68</v>
      </c>
      <c r="F152" s="38" t="s">
        <v>1600</v>
      </c>
      <c r="G152" s="5" t="s">
        <v>354</v>
      </c>
      <c r="H152" s="39" t="s">
        <v>137</v>
      </c>
      <c r="I152" s="5" t="s">
        <v>913</v>
      </c>
      <c r="J152" s="38" t="s">
        <v>1191</v>
      </c>
      <c r="K152" s="38"/>
      <c r="L152" s="5" t="s">
        <v>1601</v>
      </c>
      <c r="M152" s="5" t="s">
        <v>1602</v>
      </c>
      <c r="N152" s="35"/>
      <c r="O152" s="36"/>
      <c r="P152" s="36"/>
      <c r="Q152" s="36"/>
      <c r="R152" s="36"/>
      <c r="S152" s="36"/>
      <c r="T152" s="36"/>
      <c r="U152" s="36" t="s">
        <v>33</v>
      </c>
      <c r="V152" s="37"/>
      <c r="W152" s="35"/>
      <c r="X152" s="36"/>
      <c r="Y152" s="36"/>
      <c r="Z152" s="36"/>
      <c r="AA152" s="37" t="s">
        <v>33</v>
      </c>
      <c r="AB152" s="30"/>
      <c r="AC152" s="30" t="s">
        <v>33</v>
      </c>
      <c r="AD152" s="30"/>
      <c r="AE152" s="30" t="s">
        <v>34</v>
      </c>
      <c r="AF152" s="32" t="s">
        <v>1603</v>
      </c>
      <c r="AG152" s="14"/>
    </row>
    <row r="153" spans="1:33" ht="60" customHeight="1">
      <c r="A153" s="30">
        <f t="shared" si="2"/>
        <v>148</v>
      </c>
      <c r="B153" s="30">
        <f t="shared" si="2"/>
        <v>148</v>
      </c>
      <c r="C153" s="5" t="s">
        <v>1604</v>
      </c>
      <c r="D153" s="38" t="s">
        <v>508</v>
      </c>
      <c r="E153" s="38" t="s">
        <v>68</v>
      </c>
      <c r="F153" s="38" t="s">
        <v>1600</v>
      </c>
      <c r="G153" s="5" t="s">
        <v>1026</v>
      </c>
      <c r="H153" s="39" t="s">
        <v>507</v>
      </c>
      <c r="I153" s="5" t="s">
        <v>914</v>
      </c>
      <c r="J153" s="38" t="s">
        <v>1513</v>
      </c>
      <c r="K153" s="38"/>
      <c r="L153" s="5" t="s">
        <v>1605</v>
      </c>
      <c r="M153" s="5" t="s">
        <v>1606</v>
      </c>
      <c r="N153" s="35"/>
      <c r="O153" s="36" t="s">
        <v>33</v>
      </c>
      <c r="P153" s="36"/>
      <c r="Q153" s="36" t="s">
        <v>42</v>
      </c>
      <c r="R153" s="36"/>
      <c r="S153" s="36"/>
      <c r="T153" s="36" t="s">
        <v>42</v>
      </c>
      <c r="U153" s="36" t="s">
        <v>42</v>
      </c>
      <c r="V153" s="37"/>
      <c r="W153" s="35"/>
      <c r="X153" s="36" t="s">
        <v>33</v>
      </c>
      <c r="Y153" s="36"/>
      <c r="Z153" s="36" t="s">
        <v>1191</v>
      </c>
      <c r="AA153" s="37" t="s">
        <v>33</v>
      </c>
      <c r="AB153" s="30" t="s">
        <v>33</v>
      </c>
      <c r="AC153" s="30"/>
      <c r="AD153" s="30"/>
      <c r="AE153" s="30"/>
      <c r="AF153" s="32"/>
      <c r="AG153" s="14"/>
    </row>
    <row r="154" spans="1:33" ht="60" customHeight="1">
      <c r="A154" s="30">
        <f t="shared" si="2"/>
        <v>149</v>
      </c>
      <c r="B154" s="30">
        <f t="shared" si="2"/>
        <v>149</v>
      </c>
      <c r="C154" s="5" t="s">
        <v>1607</v>
      </c>
      <c r="D154" s="38" t="s">
        <v>136</v>
      </c>
      <c r="E154" s="38" t="s">
        <v>68</v>
      </c>
      <c r="F154" s="38" t="s">
        <v>1600</v>
      </c>
      <c r="G154" s="5" t="s">
        <v>717</v>
      </c>
      <c r="H154" s="39" t="s">
        <v>718</v>
      </c>
      <c r="I154" s="5" t="s">
        <v>915</v>
      </c>
      <c r="J154" s="38" t="s">
        <v>1199</v>
      </c>
      <c r="K154" s="38"/>
      <c r="L154" s="5" t="s">
        <v>1608</v>
      </c>
      <c r="M154" s="5" t="s">
        <v>1609</v>
      </c>
      <c r="N154" s="35"/>
      <c r="O154" s="36"/>
      <c r="P154" s="36"/>
      <c r="Q154" s="36"/>
      <c r="R154" s="36"/>
      <c r="S154" s="36"/>
      <c r="T154" s="36" t="s">
        <v>33</v>
      </c>
      <c r="U154" s="36"/>
      <c r="V154" s="37" t="s">
        <v>33</v>
      </c>
      <c r="W154" s="35" t="s">
        <v>33</v>
      </c>
      <c r="X154" s="36"/>
      <c r="Y154" s="36"/>
      <c r="Z154" s="36" t="s">
        <v>1191</v>
      </c>
      <c r="AA154" s="37"/>
      <c r="AB154" s="30"/>
      <c r="AC154" s="30" t="s">
        <v>33</v>
      </c>
      <c r="AD154" s="30"/>
      <c r="AE154" s="30"/>
      <c r="AF154" s="32"/>
      <c r="AG154" s="14"/>
    </row>
    <row r="155" spans="1:33" ht="60" customHeight="1">
      <c r="A155" s="30">
        <f t="shared" si="2"/>
        <v>150</v>
      </c>
      <c r="B155" s="30">
        <f t="shared" si="2"/>
        <v>150</v>
      </c>
      <c r="C155" s="5" t="s">
        <v>1610</v>
      </c>
      <c r="D155" s="38" t="s">
        <v>1014</v>
      </c>
      <c r="E155" s="38" t="s">
        <v>68</v>
      </c>
      <c r="F155" s="38" t="s">
        <v>1611</v>
      </c>
      <c r="G155" s="5" t="s">
        <v>1015</v>
      </c>
      <c r="H155" s="39" t="s">
        <v>1016</v>
      </c>
      <c r="I155" s="5" t="s">
        <v>1017</v>
      </c>
      <c r="J155" s="38" t="s">
        <v>1513</v>
      </c>
      <c r="K155" s="38"/>
      <c r="L155" s="5" t="s">
        <v>1612</v>
      </c>
      <c r="M155" s="5" t="s">
        <v>1613</v>
      </c>
      <c r="N155" s="35"/>
      <c r="O155" s="36"/>
      <c r="P155" s="36"/>
      <c r="Q155" s="36"/>
      <c r="R155" s="36"/>
      <c r="S155" s="36"/>
      <c r="T155" s="36" t="s">
        <v>42</v>
      </c>
      <c r="U155" s="36"/>
      <c r="V155" s="37" t="s">
        <v>42</v>
      </c>
      <c r="W155" s="35"/>
      <c r="X155" s="36"/>
      <c r="Y155" s="36"/>
      <c r="Z155" s="36" t="s">
        <v>1513</v>
      </c>
      <c r="AA155" s="37" t="s">
        <v>42</v>
      </c>
      <c r="AB155" s="30" t="s">
        <v>42</v>
      </c>
      <c r="AC155" s="30"/>
      <c r="AD155" s="30"/>
      <c r="AE155" s="30"/>
      <c r="AF155" s="32"/>
      <c r="AG155" s="14"/>
    </row>
    <row r="156" spans="1:33" ht="60" customHeight="1">
      <c r="A156" s="30">
        <f t="shared" si="2"/>
        <v>151</v>
      </c>
      <c r="B156" s="30">
        <f t="shared" si="2"/>
        <v>151</v>
      </c>
      <c r="C156" s="5" t="s">
        <v>1093</v>
      </c>
      <c r="D156" s="38" t="s">
        <v>1099</v>
      </c>
      <c r="E156" s="38" t="s">
        <v>68</v>
      </c>
      <c r="F156" s="38" t="s">
        <v>1614</v>
      </c>
      <c r="G156" s="5" t="s">
        <v>374</v>
      </c>
      <c r="H156" s="39" t="s">
        <v>375</v>
      </c>
      <c r="I156" s="5" t="s">
        <v>1095</v>
      </c>
      <c r="J156" s="38" t="s">
        <v>1191</v>
      </c>
      <c r="K156" s="38"/>
      <c r="L156" s="5" t="s">
        <v>1525</v>
      </c>
      <c r="M156" s="5" t="s">
        <v>1536</v>
      </c>
      <c r="N156" s="35"/>
      <c r="O156" s="36"/>
      <c r="P156" s="36"/>
      <c r="Q156" s="36" t="s">
        <v>33</v>
      </c>
      <c r="R156" s="36"/>
      <c r="S156" s="36"/>
      <c r="T156" s="36" t="s">
        <v>33</v>
      </c>
      <c r="U156" s="36" t="s">
        <v>33</v>
      </c>
      <c r="V156" s="37"/>
      <c r="W156" s="35" t="s">
        <v>42</v>
      </c>
      <c r="X156" s="36" t="s">
        <v>42</v>
      </c>
      <c r="Y156" s="36" t="s">
        <v>42</v>
      </c>
      <c r="Z156" s="36" t="s">
        <v>33</v>
      </c>
      <c r="AA156" s="37"/>
      <c r="AB156" s="30"/>
      <c r="AC156" s="30"/>
      <c r="AD156" s="30" t="s">
        <v>42</v>
      </c>
      <c r="AE156" s="30" t="s">
        <v>38</v>
      </c>
      <c r="AF156" s="32" t="s">
        <v>1529</v>
      </c>
      <c r="AG156" s="14"/>
    </row>
    <row r="157" spans="1:33" ht="60" customHeight="1">
      <c r="A157" s="30">
        <f t="shared" si="2"/>
        <v>152</v>
      </c>
      <c r="B157" s="30">
        <f t="shared" si="2"/>
        <v>152</v>
      </c>
      <c r="C157" s="5" t="s">
        <v>1615</v>
      </c>
      <c r="D157" s="38" t="s">
        <v>350</v>
      </c>
      <c r="E157" s="38" t="s">
        <v>68</v>
      </c>
      <c r="F157" s="38" t="s">
        <v>1616</v>
      </c>
      <c r="G157" s="5" t="s">
        <v>355</v>
      </c>
      <c r="H157" s="39" t="s">
        <v>167</v>
      </c>
      <c r="I157" s="5" t="s">
        <v>906</v>
      </c>
      <c r="J157" s="38"/>
      <c r="K157" s="38" t="s">
        <v>33</v>
      </c>
      <c r="L157" s="5" t="s">
        <v>1617</v>
      </c>
      <c r="M157" s="5" t="s">
        <v>1618</v>
      </c>
      <c r="N157" s="35"/>
      <c r="O157" s="36"/>
      <c r="P157" s="36"/>
      <c r="Q157" s="36"/>
      <c r="R157" s="36"/>
      <c r="S157" s="36"/>
      <c r="T157" s="36"/>
      <c r="U157" s="36" t="s">
        <v>33</v>
      </c>
      <c r="V157" s="37"/>
      <c r="W157" s="35"/>
      <c r="X157" s="36"/>
      <c r="Y157" s="36" t="s">
        <v>33</v>
      </c>
      <c r="Z157" s="36"/>
      <c r="AA157" s="37"/>
      <c r="AB157" s="30" t="s">
        <v>33</v>
      </c>
      <c r="AC157" s="30"/>
      <c r="AD157" s="30"/>
      <c r="AE157" s="30"/>
      <c r="AF157" s="32"/>
      <c r="AG157" s="14"/>
    </row>
    <row r="158" spans="1:33" ht="60" customHeight="1">
      <c r="A158" s="30">
        <f t="shared" si="2"/>
        <v>153</v>
      </c>
      <c r="B158" s="30">
        <f t="shared" si="2"/>
        <v>153</v>
      </c>
      <c r="C158" s="5" t="s">
        <v>1619</v>
      </c>
      <c r="D158" s="38" t="s">
        <v>1052</v>
      </c>
      <c r="E158" s="38" t="s">
        <v>68</v>
      </c>
      <c r="F158" s="38" t="s">
        <v>1620</v>
      </c>
      <c r="G158" s="5" t="s">
        <v>1050</v>
      </c>
      <c r="H158" s="39" t="s">
        <v>1051</v>
      </c>
      <c r="I158" s="5"/>
      <c r="J158" s="38"/>
      <c r="K158" s="38"/>
      <c r="L158" s="5" t="s">
        <v>1621</v>
      </c>
      <c r="M158" s="5" t="s">
        <v>1622</v>
      </c>
      <c r="N158" s="35"/>
      <c r="O158" s="36"/>
      <c r="P158" s="36"/>
      <c r="Q158" s="36"/>
      <c r="R158" s="36"/>
      <c r="S158" s="36"/>
      <c r="T158" s="36"/>
      <c r="U158" s="36"/>
      <c r="V158" s="37" t="s">
        <v>42</v>
      </c>
      <c r="W158" s="35"/>
      <c r="X158" s="36"/>
      <c r="Y158" s="36"/>
      <c r="Z158" s="36"/>
      <c r="AA158" s="37" t="s">
        <v>42</v>
      </c>
      <c r="AB158" s="30" t="s">
        <v>42</v>
      </c>
      <c r="AC158" s="30"/>
      <c r="AD158" s="30"/>
      <c r="AE158" s="30"/>
      <c r="AF158" s="32"/>
      <c r="AG158" s="14"/>
    </row>
    <row r="159" spans="1:33" ht="60" customHeight="1">
      <c r="A159" s="30">
        <f t="shared" si="2"/>
        <v>154</v>
      </c>
      <c r="B159" s="30">
        <f t="shared" si="2"/>
        <v>154</v>
      </c>
      <c r="C159" s="5" t="s">
        <v>2240</v>
      </c>
      <c r="D159" s="38" t="s">
        <v>2241</v>
      </c>
      <c r="E159" s="38" t="s">
        <v>2211</v>
      </c>
      <c r="F159" s="38" t="s">
        <v>2242</v>
      </c>
      <c r="G159" s="5" t="s">
        <v>2243</v>
      </c>
      <c r="H159" s="39" t="s">
        <v>2357</v>
      </c>
      <c r="I159" s="5" t="s">
        <v>1064</v>
      </c>
      <c r="J159" s="38" t="s">
        <v>33</v>
      </c>
      <c r="K159" s="38"/>
      <c r="L159" s="5" t="s">
        <v>2358</v>
      </c>
      <c r="M159" s="5" t="s">
        <v>2359</v>
      </c>
      <c r="N159" s="35"/>
      <c r="O159" s="36"/>
      <c r="P159" s="36" t="s">
        <v>42</v>
      </c>
      <c r="Q159" s="36"/>
      <c r="R159" s="36"/>
      <c r="S159" s="36"/>
      <c r="T159" s="36" t="s">
        <v>42</v>
      </c>
      <c r="U159" s="36"/>
      <c r="V159" s="36" t="s">
        <v>42</v>
      </c>
      <c r="W159" s="35" t="s">
        <v>42</v>
      </c>
      <c r="X159" s="36"/>
      <c r="Y159" s="36" t="s">
        <v>42</v>
      </c>
      <c r="Z159" s="36"/>
      <c r="AA159" s="37"/>
      <c r="AB159" s="30" t="s">
        <v>42</v>
      </c>
      <c r="AC159" s="30"/>
      <c r="AD159" s="30"/>
      <c r="AE159" s="30"/>
      <c r="AF159" s="32"/>
      <c r="AG159" s="14"/>
    </row>
    <row r="160" spans="1:33" ht="60" customHeight="1">
      <c r="A160" s="30">
        <f t="shared" si="2"/>
        <v>155</v>
      </c>
      <c r="B160" s="30">
        <f t="shared" si="2"/>
        <v>155</v>
      </c>
      <c r="C160" s="5" t="s">
        <v>1623</v>
      </c>
      <c r="D160" s="38" t="s">
        <v>725</v>
      </c>
      <c r="E160" s="38" t="s">
        <v>68</v>
      </c>
      <c r="F160" s="38" t="s">
        <v>1624</v>
      </c>
      <c r="G160" s="5" t="s">
        <v>723</v>
      </c>
      <c r="H160" s="39" t="s">
        <v>724</v>
      </c>
      <c r="I160" s="5" t="s">
        <v>916</v>
      </c>
      <c r="J160" s="38" t="s">
        <v>33</v>
      </c>
      <c r="K160" s="38"/>
      <c r="L160" s="5"/>
      <c r="M160" s="5" t="s">
        <v>1625</v>
      </c>
      <c r="N160" s="35"/>
      <c r="O160" s="36"/>
      <c r="P160" s="36"/>
      <c r="Q160" s="36"/>
      <c r="R160" s="36"/>
      <c r="S160" s="36"/>
      <c r="T160" s="36"/>
      <c r="U160" s="36"/>
      <c r="V160" s="37" t="s">
        <v>33</v>
      </c>
      <c r="W160" s="35"/>
      <c r="X160" s="36" t="s">
        <v>33</v>
      </c>
      <c r="Y160" s="36"/>
      <c r="Z160" s="36"/>
      <c r="AA160" s="37"/>
      <c r="AB160" s="30" t="s">
        <v>42</v>
      </c>
      <c r="AC160" s="30"/>
      <c r="AD160" s="30"/>
      <c r="AE160" s="30"/>
      <c r="AF160" s="32"/>
      <c r="AG160" s="14"/>
    </row>
    <row r="161" spans="1:33" ht="60" customHeight="1">
      <c r="A161" s="30">
        <f t="shared" si="2"/>
        <v>156</v>
      </c>
      <c r="B161" s="30">
        <f t="shared" si="2"/>
        <v>156</v>
      </c>
      <c r="C161" s="5" t="s">
        <v>1626</v>
      </c>
      <c r="D161" s="38" t="s">
        <v>624</v>
      </c>
      <c r="E161" s="38" t="s">
        <v>68</v>
      </c>
      <c r="F161" s="38" t="s">
        <v>1627</v>
      </c>
      <c r="G161" s="5" t="s">
        <v>625</v>
      </c>
      <c r="H161" s="39" t="s">
        <v>626</v>
      </c>
      <c r="I161" s="5"/>
      <c r="J161" s="38"/>
      <c r="K161" s="38" t="s">
        <v>33</v>
      </c>
      <c r="L161" s="5" t="s">
        <v>1628</v>
      </c>
      <c r="M161" s="5"/>
      <c r="N161" s="35" t="s">
        <v>33</v>
      </c>
      <c r="O161" s="36" t="s">
        <v>33</v>
      </c>
      <c r="P161" s="36"/>
      <c r="Q161" s="36"/>
      <c r="R161" s="36"/>
      <c r="S161" s="36" t="s">
        <v>33</v>
      </c>
      <c r="T161" s="36"/>
      <c r="U161" s="36"/>
      <c r="V161" s="37"/>
      <c r="W161" s="35"/>
      <c r="X161" s="36"/>
      <c r="Y161" s="36"/>
      <c r="Z161" s="36"/>
      <c r="AA161" s="37"/>
      <c r="AB161" s="30" t="s">
        <v>42</v>
      </c>
      <c r="AC161" s="30"/>
      <c r="AD161" s="30"/>
      <c r="AE161" s="30"/>
      <c r="AF161" s="32"/>
      <c r="AG161" s="14"/>
    </row>
    <row r="162" spans="1:33" ht="60" customHeight="1">
      <c r="A162" s="30">
        <f t="shared" si="2"/>
        <v>157</v>
      </c>
      <c r="B162" s="30">
        <f>ROW(B162)-162</f>
        <v>0</v>
      </c>
      <c r="C162" s="5" t="s">
        <v>1629</v>
      </c>
      <c r="D162" s="38" t="s">
        <v>148</v>
      </c>
      <c r="E162" s="38" t="s">
        <v>1630</v>
      </c>
      <c r="F162" s="38" t="s">
        <v>1631</v>
      </c>
      <c r="G162" s="5" t="s">
        <v>149</v>
      </c>
      <c r="H162" s="39" t="s">
        <v>150</v>
      </c>
      <c r="I162" s="5" t="s">
        <v>917</v>
      </c>
      <c r="J162" s="38" t="s">
        <v>1191</v>
      </c>
      <c r="K162" s="38"/>
      <c r="L162" s="5" t="s">
        <v>1632</v>
      </c>
      <c r="M162" s="5" t="s">
        <v>1633</v>
      </c>
      <c r="N162" s="35"/>
      <c r="O162" s="36" t="s">
        <v>42</v>
      </c>
      <c r="P162" s="36"/>
      <c r="Q162" s="36"/>
      <c r="R162" s="36"/>
      <c r="S162" s="36"/>
      <c r="T162" s="36"/>
      <c r="U162" s="36"/>
      <c r="V162" s="37"/>
      <c r="W162" s="35" t="s">
        <v>42</v>
      </c>
      <c r="X162" s="36" t="s">
        <v>42</v>
      </c>
      <c r="Y162" s="36"/>
      <c r="Z162" s="36"/>
      <c r="AA162" s="37"/>
      <c r="AB162" s="30" t="s">
        <v>42</v>
      </c>
      <c r="AC162" s="30"/>
      <c r="AD162" s="30"/>
      <c r="AE162" s="30"/>
      <c r="AF162" s="32"/>
      <c r="AG162" s="14"/>
    </row>
    <row r="163" spans="1:33" ht="60" customHeight="1">
      <c r="A163" s="30">
        <f t="shared" si="2"/>
        <v>158</v>
      </c>
      <c r="B163" s="30">
        <f t="shared" ref="B163:B193" si="3">ROW(B163)-162</f>
        <v>1</v>
      </c>
      <c r="C163" s="5" t="s">
        <v>1634</v>
      </c>
      <c r="D163" s="38" t="s">
        <v>146</v>
      </c>
      <c r="E163" s="38" t="s">
        <v>1635</v>
      </c>
      <c r="F163" s="38" t="s">
        <v>1636</v>
      </c>
      <c r="G163" s="5" t="s">
        <v>182</v>
      </c>
      <c r="H163" s="39" t="s">
        <v>147</v>
      </c>
      <c r="I163" s="5" t="s">
        <v>918</v>
      </c>
      <c r="J163" s="38" t="s">
        <v>1191</v>
      </c>
      <c r="K163" s="38"/>
      <c r="L163" s="5" t="s">
        <v>1637</v>
      </c>
      <c r="M163" s="5" t="s">
        <v>1638</v>
      </c>
      <c r="N163" s="35" t="s">
        <v>42</v>
      </c>
      <c r="O163" s="36" t="s">
        <v>42</v>
      </c>
      <c r="P163" s="36"/>
      <c r="Q163" s="36"/>
      <c r="R163" s="36"/>
      <c r="S163" s="36"/>
      <c r="T163" s="36"/>
      <c r="U163" s="36"/>
      <c r="V163" s="37"/>
      <c r="W163" s="35"/>
      <c r="X163" s="36" t="s">
        <v>42</v>
      </c>
      <c r="Y163" s="36"/>
      <c r="Z163" s="36"/>
      <c r="AA163" s="37"/>
      <c r="AB163" s="30"/>
      <c r="AC163" s="30" t="s">
        <v>42</v>
      </c>
      <c r="AD163" s="30"/>
      <c r="AE163" s="30" t="s">
        <v>180</v>
      </c>
      <c r="AF163" s="32" t="s">
        <v>1639</v>
      </c>
      <c r="AG163" s="14"/>
    </row>
    <row r="164" spans="1:33" ht="60" customHeight="1">
      <c r="A164" s="30">
        <f t="shared" si="2"/>
        <v>159</v>
      </c>
      <c r="B164" s="30">
        <f t="shared" si="3"/>
        <v>2</v>
      </c>
      <c r="C164" s="5" t="s">
        <v>1640</v>
      </c>
      <c r="D164" s="38" t="s">
        <v>151</v>
      </c>
      <c r="E164" s="38" t="s">
        <v>1630</v>
      </c>
      <c r="F164" s="38" t="s">
        <v>1641</v>
      </c>
      <c r="G164" s="5" t="s">
        <v>152</v>
      </c>
      <c r="H164" s="39" t="s">
        <v>153</v>
      </c>
      <c r="I164" s="5" t="s">
        <v>919</v>
      </c>
      <c r="J164" s="38" t="s">
        <v>1513</v>
      </c>
      <c r="K164" s="38"/>
      <c r="L164" s="5" t="s">
        <v>1642</v>
      </c>
      <c r="M164" s="5" t="s">
        <v>1643</v>
      </c>
      <c r="N164" s="35"/>
      <c r="O164" s="36"/>
      <c r="P164" s="36"/>
      <c r="Q164" s="36"/>
      <c r="R164" s="36"/>
      <c r="S164" s="36"/>
      <c r="T164" s="36"/>
      <c r="U164" s="36" t="s">
        <v>42</v>
      </c>
      <c r="V164" s="37"/>
      <c r="W164" s="35"/>
      <c r="X164" s="36" t="s">
        <v>42</v>
      </c>
      <c r="Y164" s="36"/>
      <c r="Z164" s="36" t="s">
        <v>33</v>
      </c>
      <c r="AA164" s="37"/>
      <c r="AB164" s="30" t="s">
        <v>42</v>
      </c>
      <c r="AC164" s="30"/>
      <c r="AD164" s="30"/>
      <c r="AE164" s="30" t="s">
        <v>191</v>
      </c>
      <c r="AF164" s="32" t="s">
        <v>1644</v>
      </c>
      <c r="AG164" s="14"/>
    </row>
    <row r="165" spans="1:33" ht="60" customHeight="1">
      <c r="A165" s="30">
        <f t="shared" si="2"/>
        <v>160</v>
      </c>
      <c r="B165" s="30">
        <f t="shared" si="3"/>
        <v>3</v>
      </c>
      <c r="C165" s="5" t="s">
        <v>1645</v>
      </c>
      <c r="D165" s="38" t="s">
        <v>151</v>
      </c>
      <c r="E165" s="38" t="s">
        <v>1646</v>
      </c>
      <c r="F165" s="38" t="s">
        <v>1641</v>
      </c>
      <c r="G165" s="5" t="s">
        <v>183</v>
      </c>
      <c r="H165" s="39" t="s">
        <v>179</v>
      </c>
      <c r="I165" s="5" t="s">
        <v>920</v>
      </c>
      <c r="J165" s="38" t="s">
        <v>33</v>
      </c>
      <c r="K165" s="38"/>
      <c r="L165" s="5" t="s">
        <v>1647</v>
      </c>
      <c r="M165" s="5" t="s">
        <v>1648</v>
      </c>
      <c r="N165" s="35" t="s">
        <v>42</v>
      </c>
      <c r="O165" s="36" t="s">
        <v>42</v>
      </c>
      <c r="P165" s="36"/>
      <c r="Q165" s="36" t="s">
        <v>42</v>
      </c>
      <c r="R165" s="36" t="s">
        <v>42</v>
      </c>
      <c r="S165" s="36" t="s">
        <v>42</v>
      </c>
      <c r="T165" s="36"/>
      <c r="U165" s="36"/>
      <c r="V165" s="37"/>
      <c r="W165" s="35" t="s">
        <v>42</v>
      </c>
      <c r="X165" s="36" t="s">
        <v>42</v>
      </c>
      <c r="Y165" s="36"/>
      <c r="Z165" s="36"/>
      <c r="AA165" s="37"/>
      <c r="AB165" s="30" t="s">
        <v>42</v>
      </c>
      <c r="AC165" s="30"/>
      <c r="AD165" s="30"/>
      <c r="AE165" s="30" t="s">
        <v>180</v>
      </c>
      <c r="AF165" s="32" t="s">
        <v>1649</v>
      </c>
      <c r="AG165" s="14"/>
    </row>
    <row r="166" spans="1:33" ht="60" customHeight="1">
      <c r="A166" s="30">
        <f t="shared" si="2"/>
        <v>161</v>
      </c>
      <c r="B166" s="30">
        <f t="shared" si="3"/>
        <v>4</v>
      </c>
      <c r="C166" s="5" t="s">
        <v>1650</v>
      </c>
      <c r="D166" s="38" t="s">
        <v>184</v>
      </c>
      <c r="E166" s="38" t="s">
        <v>1646</v>
      </c>
      <c r="F166" s="38" t="s">
        <v>1651</v>
      </c>
      <c r="G166" s="5" t="s">
        <v>185</v>
      </c>
      <c r="H166" s="39" t="s">
        <v>186</v>
      </c>
      <c r="I166" s="5" t="s">
        <v>921</v>
      </c>
      <c r="J166" s="38"/>
      <c r="K166" s="38" t="s">
        <v>42</v>
      </c>
      <c r="L166" s="5" t="s">
        <v>1652</v>
      </c>
      <c r="M166" s="5"/>
      <c r="N166" s="35"/>
      <c r="O166" s="36"/>
      <c r="P166" s="36"/>
      <c r="Q166" s="36"/>
      <c r="R166" s="36"/>
      <c r="S166" s="36"/>
      <c r="T166" s="36"/>
      <c r="U166" s="36"/>
      <c r="V166" s="37" t="s">
        <v>42</v>
      </c>
      <c r="W166" s="35"/>
      <c r="X166" s="36"/>
      <c r="Y166" s="36"/>
      <c r="Z166" s="36"/>
      <c r="AA166" s="37" t="s">
        <v>42</v>
      </c>
      <c r="AB166" s="30" t="s">
        <v>42</v>
      </c>
      <c r="AC166" s="30"/>
      <c r="AD166" s="30"/>
      <c r="AE166" s="30"/>
      <c r="AF166" s="32"/>
      <c r="AG166" s="14"/>
    </row>
    <row r="167" spans="1:33" ht="60" customHeight="1">
      <c r="A167" s="30">
        <f t="shared" si="2"/>
        <v>162</v>
      </c>
      <c r="B167" s="30">
        <f t="shared" si="3"/>
        <v>5</v>
      </c>
      <c r="C167" s="5" t="s">
        <v>1653</v>
      </c>
      <c r="D167" s="38" t="s">
        <v>512</v>
      </c>
      <c r="E167" s="38" t="s">
        <v>1646</v>
      </c>
      <c r="F167" s="38" t="s">
        <v>1651</v>
      </c>
      <c r="G167" s="5" t="s">
        <v>743</v>
      </c>
      <c r="H167" s="39" t="s">
        <v>513</v>
      </c>
      <c r="I167" s="5" t="s">
        <v>922</v>
      </c>
      <c r="J167" s="38" t="s">
        <v>1513</v>
      </c>
      <c r="K167" s="38"/>
      <c r="L167" s="5" t="s">
        <v>1654</v>
      </c>
      <c r="M167" s="5" t="s">
        <v>1655</v>
      </c>
      <c r="N167" s="35"/>
      <c r="O167" s="36"/>
      <c r="P167" s="36"/>
      <c r="Q167" s="36"/>
      <c r="R167" s="36"/>
      <c r="S167" s="36"/>
      <c r="T167" s="36" t="s">
        <v>42</v>
      </c>
      <c r="U167" s="36"/>
      <c r="V167" s="37"/>
      <c r="W167" s="35"/>
      <c r="X167" s="36" t="s">
        <v>42</v>
      </c>
      <c r="Y167" s="36"/>
      <c r="Z167" s="36"/>
      <c r="AA167" s="37"/>
      <c r="AB167" s="30" t="s">
        <v>42</v>
      </c>
      <c r="AC167" s="30"/>
      <c r="AD167" s="30"/>
      <c r="AE167" s="30"/>
      <c r="AF167" s="32"/>
      <c r="AG167" s="14"/>
    </row>
    <row r="168" spans="1:33" ht="60" customHeight="1">
      <c r="A168" s="30">
        <f t="shared" si="2"/>
        <v>163</v>
      </c>
      <c r="B168" s="30">
        <f t="shared" si="3"/>
        <v>6</v>
      </c>
      <c r="C168" s="5" t="s">
        <v>1656</v>
      </c>
      <c r="D168" s="38" t="s">
        <v>514</v>
      </c>
      <c r="E168" s="38" t="s">
        <v>1646</v>
      </c>
      <c r="F168" s="38" t="s">
        <v>1657</v>
      </c>
      <c r="G168" s="5" t="s">
        <v>744</v>
      </c>
      <c r="H168" s="39" t="s">
        <v>515</v>
      </c>
      <c r="I168" s="5" t="s">
        <v>923</v>
      </c>
      <c r="J168" s="38" t="s">
        <v>1513</v>
      </c>
      <c r="K168" s="38"/>
      <c r="L168" s="5" t="s">
        <v>1658</v>
      </c>
      <c r="M168" s="5" t="s">
        <v>1659</v>
      </c>
      <c r="N168" s="35"/>
      <c r="O168" s="36"/>
      <c r="P168" s="36"/>
      <c r="Q168" s="36"/>
      <c r="R168" s="36"/>
      <c r="S168" s="36"/>
      <c r="T168" s="36" t="s">
        <v>42</v>
      </c>
      <c r="U168" s="36"/>
      <c r="V168" s="37"/>
      <c r="W168" s="35" t="s">
        <v>42</v>
      </c>
      <c r="X168" s="36" t="s">
        <v>42</v>
      </c>
      <c r="Y168" s="36"/>
      <c r="Z168" s="36" t="s">
        <v>1513</v>
      </c>
      <c r="AA168" s="37"/>
      <c r="AB168" s="30" t="s">
        <v>42</v>
      </c>
      <c r="AC168" s="30"/>
      <c r="AD168" s="30"/>
      <c r="AE168" s="30"/>
      <c r="AF168" s="32"/>
      <c r="AG168" s="14"/>
    </row>
    <row r="169" spans="1:33" ht="60" customHeight="1">
      <c r="A169" s="30">
        <f t="shared" si="2"/>
        <v>164</v>
      </c>
      <c r="B169" s="30">
        <f t="shared" si="3"/>
        <v>7</v>
      </c>
      <c r="C169" s="5" t="s">
        <v>1660</v>
      </c>
      <c r="D169" s="38" t="s">
        <v>181</v>
      </c>
      <c r="E169" s="38" t="s">
        <v>1635</v>
      </c>
      <c r="F169" s="38" t="s">
        <v>1661</v>
      </c>
      <c r="G169" s="5" t="s">
        <v>187</v>
      </c>
      <c r="H169" s="39" t="s">
        <v>188</v>
      </c>
      <c r="I169" s="5" t="s">
        <v>924</v>
      </c>
      <c r="J169" s="38" t="s">
        <v>1513</v>
      </c>
      <c r="K169" s="38"/>
      <c r="L169" s="5" t="s">
        <v>1662</v>
      </c>
      <c r="M169" s="5" t="s">
        <v>1663</v>
      </c>
      <c r="N169" s="35"/>
      <c r="O169" s="36"/>
      <c r="P169" s="36"/>
      <c r="Q169" s="36"/>
      <c r="R169" s="36"/>
      <c r="S169" s="36"/>
      <c r="T169" s="36"/>
      <c r="U169" s="36"/>
      <c r="V169" s="37" t="s">
        <v>42</v>
      </c>
      <c r="W169" s="35"/>
      <c r="X169" s="36"/>
      <c r="Y169" s="36"/>
      <c r="Z169" s="36"/>
      <c r="AA169" s="37" t="s">
        <v>42</v>
      </c>
      <c r="AB169" s="30" t="s">
        <v>42</v>
      </c>
      <c r="AC169" s="30"/>
      <c r="AD169" s="30"/>
      <c r="AE169" s="30" t="s">
        <v>191</v>
      </c>
      <c r="AF169" s="32" t="s">
        <v>1664</v>
      </c>
      <c r="AG169" s="14"/>
    </row>
    <row r="170" spans="1:33" ht="60" customHeight="1">
      <c r="A170" s="30">
        <f t="shared" si="2"/>
        <v>165</v>
      </c>
      <c r="B170" s="30">
        <f t="shared" si="3"/>
        <v>8</v>
      </c>
      <c r="C170" s="5" t="s">
        <v>1665</v>
      </c>
      <c r="D170" s="38" t="s">
        <v>189</v>
      </c>
      <c r="E170" s="38" t="s">
        <v>1646</v>
      </c>
      <c r="F170" s="38" t="s">
        <v>1666</v>
      </c>
      <c r="G170" s="5" t="s">
        <v>614</v>
      </c>
      <c r="H170" s="39" t="s">
        <v>190</v>
      </c>
      <c r="I170" s="5" t="s">
        <v>925</v>
      </c>
      <c r="J170" s="38"/>
      <c r="K170" s="38" t="s">
        <v>42</v>
      </c>
      <c r="L170" s="5" t="s">
        <v>1667</v>
      </c>
      <c r="M170" s="5" t="s">
        <v>1668</v>
      </c>
      <c r="N170" s="35"/>
      <c r="O170" s="36"/>
      <c r="P170" s="36"/>
      <c r="Q170" s="36"/>
      <c r="R170" s="36"/>
      <c r="S170" s="36"/>
      <c r="T170" s="36"/>
      <c r="U170" s="36"/>
      <c r="V170" s="37" t="s">
        <v>42</v>
      </c>
      <c r="W170" s="35"/>
      <c r="X170" s="36" t="s">
        <v>42</v>
      </c>
      <c r="Y170" s="36"/>
      <c r="Z170" s="36"/>
      <c r="AA170" s="37"/>
      <c r="AB170" s="30"/>
      <c r="AC170" s="30" t="s">
        <v>42</v>
      </c>
      <c r="AD170" s="30"/>
      <c r="AE170" s="30"/>
      <c r="AF170" s="32"/>
      <c r="AG170" s="14"/>
    </row>
    <row r="171" spans="1:33" ht="60" customHeight="1">
      <c r="A171" s="30">
        <f t="shared" si="2"/>
        <v>166</v>
      </c>
      <c r="B171" s="30">
        <f t="shared" si="3"/>
        <v>9</v>
      </c>
      <c r="C171" s="5" t="s">
        <v>1669</v>
      </c>
      <c r="D171" s="38" t="s">
        <v>510</v>
      </c>
      <c r="E171" s="38" t="s">
        <v>1646</v>
      </c>
      <c r="F171" s="38" t="s">
        <v>1670</v>
      </c>
      <c r="G171" s="5" t="s">
        <v>745</v>
      </c>
      <c r="H171" s="39" t="s">
        <v>511</v>
      </c>
      <c r="I171" s="5" t="s">
        <v>926</v>
      </c>
      <c r="J171" s="38" t="s">
        <v>33</v>
      </c>
      <c r="K171" s="38"/>
      <c r="L171" s="5" t="s">
        <v>1671</v>
      </c>
      <c r="M171" s="5" t="s">
        <v>1672</v>
      </c>
      <c r="N171" s="35"/>
      <c r="O171" s="36"/>
      <c r="P171" s="36"/>
      <c r="Q171" s="36"/>
      <c r="R171" s="36"/>
      <c r="S171" s="36"/>
      <c r="T171" s="36"/>
      <c r="U171" s="36" t="s">
        <v>42</v>
      </c>
      <c r="V171" s="37"/>
      <c r="W171" s="35"/>
      <c r="X171" s="36"/>
      <c r="Y171" s="36"/>
      <c r="Z171" s="36"/>
      <c r="AA171" s="37" t="s">
        <v>42</v>
      </c>
      <c r="AB171" s="30"/>
      <c r="AC171" s="30" t="s">
        <v>42</v>
      </c>
      <c r="AD171" s="30"/>
      <c r="AE171" s="30" t="s">
        <v>180</v>
      </c>
      <c r="AF171" s="32" t="s">
        <v>1673</v>
      </c>
      <c r="AG171" s="14"/>
    </row>
    <row r="172" spans="1:33" ht="60" customHeight="1">
      <c r="A172" s="30">
        <f t="shared" si="2"/>
        <v>167</v>
      </c>
      <c r="B172" s="30">
        <f t="shared" si="3"/>
        <v>10</v>
      </c>
      <c r="C172" s="5" t="s">
        <v>1674</v>
      </c>
      <c r="D172" s="38" t="s">
        <v>39</v>
      </c>
      <c r="E172" s="38" t="s">
        <v>1675</v>
      </c>
      <c r="F172" s="38" t="s">
        <v>1676</v>
      </c>
      <c r="G172" s="5" t="s">
        <v>527</v>
      </c>
      <c r="H172" s="39" t="s">
        <v>41</v>
      </c>
      <c r="I172" s="5" t="s">
        <v>927</v>
      </c>
      <c r="J172" s="38" t="s">
        <v>33</v>
      </c>
      <c r="K172" s="38"/>
      <c r="L172" s="5" t="s">
        <v>1677</v>
      </c>
      <c r="M172" s="5" t="s">
        <v>1678</v>
      </c>
      <c r="N172" s="35"/>
      <c r="O172" s="36"/>
      <c r="P172" s="36" t="s">
        <v>42</v>
      </c>
      <c r="Q172" s="36"/>
      <c r="R172" s="36"/>
      <c r="S172" s="36"/>
      <c r="T172" s="36"/>
      <c r="U172" s="36"/>
      <c r="V172" s="37" t="s">
        <v>200</v>
      </c>
      <c r="W172" s="35"/>
      <c r="X172" s="36"/>
      <c r="Y172" s="36" t="s">
        <v>42</v>
      </c>
      <c r="Z172" s="36"/>
      <c r="AA172" s="37"/>
      <c r="AB172" s="30" t="s">
        <v>42</v>
      </c>
      <c r="AC172" s="30"/>
      <c r="AD172" s="30"/>
      <c r="AE172" s="30" t="s">
        <v>201</v>
      </c>
      <c r="AF172" s="32" t="s">
        <v>1679</v>
      </c>
      <c r="AG172" s="14"/>
    </row>
    <row r="173" spans="1:33" ht="60" customHeight="1">
      <c r="A173" s="30">
        <f t="shared" si="2"/>
        <v>168</v>
      </c>
      <c r="B173" s="30">
        <f t="shared" si="3"/>
        <v>11</v>
      </c>
      <c r="C173" s="5" t="s">
        <v>1680</v>
      </c>
      <c r="D173" s="38" t="s">
        <v>43</v>
      </c>
      <c r="E173" s="38" t="s">
        <v>1681</v>
      </c>
      <c r="F173" s="38" t="s">
        <v>1682</v>
      </c>
      <c r="G173" s="5" t="s">
        <v>1123</v>
      </c>
      <c r="H173" s="39" t="s">
        <v>44</v>
      </c>
      <c r="I173" s="5" t="s">
        <v>928</v>
      </c>
      <c r="J173" s="38" t="s">
        <v>1513</v>
      </c>
      <c r="K173" s="38"/>
      <c r="L173" s="5" t="s">
        <v>1683</v>
      </c>
      <c r="M173" s="5" t="s">
        <v>1684</v>
      </c>
      <c r="N173" s="35"/>
      <c r="O173" s="36"/>
      <c r="P173" s="36" t="s">
        <v>42</v>
      </c>
      <c r="Q173" s="36"/>
      <c r="R173" s="36"/>
      <c r="S173" s="36"/>
      <c r="T173" s="36" t="s">
        <v>42</v>
      </c>
      <c r="U173" s="36"/>
      <c r="V173" s="37"/>
      <c r="W173" s="35"/>
      <c r="X173" s="36"/>
      <c r="Y173" s="36"/>
      <c r="Z173" s="36"/>
      <c r="AA173" s="37" t="s">
        <v>42</v>
      </c>
      <c r="AB173" s="30"/>
      <c r="AC173" s="30" t="s">
        <v>42</v>
      </c>
      <c r="AD173" s="30"/>
      <c r="AE173" s="30"/>
      <c r="AF173" s="32"/>
      <c r="AG173" s="14"/>
    </row>
    <row r="174" spans="1:33" ht="60" customHeight="1">
      <c r="A174" s="30">
        <f t="shared" si="2"/>
        <v>169</v>
      </c>
      <c r="B174" s="30">
        <f t="shared" si="3"/>
        <v>12</v>
      </c>
      <c r="C174" s="5" t="s">
        <v>1685</v>
      </c>
      <c r="D174" s="38" t="s">
        <v>528</v>
      </c>
      <c r="E174" s="38" t="s">
        <v>1686</v>
      </c>
      <c r="F174" s="38" t="s">
        <v>1676</v>
      </c>
      <c r="G174" s="5" t="s">
        <v>445</v>
      </c>
      <c r="H174" s="39" t="s">
        <v>529</v>
      </c>
      <c r="I174" s="5" t="s">
        <v>929</v>
      </c>
      <c r="J174" s="38" t="s">
        <v>1191</v>
      </c>
      <c r="K174" s="38"/>
      <c r="L174" s="5" t="s">
        <v>1687</v>
      </c>
      <c r="M174" s="5" t="s">
        <v>1688</v>
      </c>
      <c r="N174" s="35"/>
      <c r="O174" s="36"/>
      <c r="P174" s="36"/>
      <c r="Q174" s="36"/>
      <c r="R174" s="36"/>
      <c r="S174" s="36" t="s">
        <v>42</v>
      </c>
      <c r="T174" s="36"/>
      <c r="U174" s="36"/>
      <c r="V174" s="37"/>
      <c r="W174" s="35" t="s">
        <v>42</v>
      </c>
      <c r="X174" s="36" t="s">
        <v>42</v>
      </c>
      <c r="Y174" s="36"/>
      <c r="Z174" s="36" t="s">
        <v>1513</v>
      </c>
      <c r="AA174" s="37"/>
      <c r="AB174" s="30"/>
      <c r="AC174" s="30" t="s">
        <v>42</v>
      </c>
      <c r="AD174" s="30"/>
      <c r="AE174" s="30" t="s">
        <v>446</v>
      </c>
      <c r="AF174" s="32" t="s">
        <v>1689</v>
      </c>
      <c r="AG174" s="14"/>
    </row>
    <row r="175" spans="1:33" ht="60" customHeight="1">
      <c r="A175" s="30">
        <f t="shared" si="2"/>
        <v>170</v>
      </c>
      <c r="B175" s="30">
        <f t="shared" si="3"/>
        <v>13</v>
      </c>
      <c r="C175" s="5" t="s">
        <v>1690</v>
      </c>
      <c r="D175" s="38" t="s">
        <v>530</v>
      </c>
      <c r="E175" s="38" t="s">
        <v>1686</v>
      </c>
      <c r="F175" s="38" t="s">
        <v>1691</v>
      </c>
      <c r="G175" s="5" t="s">
        <v>531</v>
      </c>
      <c r="H175" s="39" t="s">
        <v>532</v>
      </c>
      <c r="I175" s="5" t="s">
        <v>930</v>
      </c>
      <c r="J175" s="38" t="s">
        <v>1191</v>
      </c>
      <c r="K175" s="38"/>
      <c r="L175" s="5" t="s">
        <v>1692</v>
      </c>
      <c r="M175" s="5" t="s">
        <v>1693</v>
      </c>
      <c r="N175" s="35"/>
      <c r="O175" s="36"/>
      <c r="P175" s="36" t="s">
        <v>42</v>
      </c>
      <c r="Q175" s="36" t="s">
        <v>42</v>
      </c>
      <c r="R175" s="36"/>
      <c r="S175" s="36"/>
      <c r="T175" s="36"/>
      <c r="U175" s="36"/>
      <c r="V175" s="37"/>
      <c r="W175" s="35"/>
      <c r="X175" s="36"/>
      <c r="Y175" s="36"/>
      <c r="Z175" s="36" t="s">
        <v>1191</v>
      </c>
      <c r="AA175" s="37"/>
      <c r="AB175" s="30"/>
      <c r="AC175" s="30" t="s">
        <v>42</v>
      </c>
      <c r="AD175" s="30"/>
      <c r="AE175" s="30"/>
      <c r="AF175" s="32"/>
      <c r="AG175" s="14"/>
    </row>
    <row r="176" spans="1:33" ht="60" customHeight="1">
      <c r="A176" s="30">
        <f t="shared" si="2"/>
        <v>171</v>
      </c>
      <c r="B176" s="30">
        <f t="shared" si="3"/>
        <v>14</v>
      </c>
      <c r="C176" s="5" t="s">
        <v>1694</v>
      </c>
      <c r="D176" s="38" t="s">
        <v>45</v>
      </c>
      <c r="E176" s="38" t="s">
        <v>1695</v>
      </c>
      <c r="F176" s="38" t="s">
        <v>1691</v>
      </c>
      <c r="G176" s="5" t="s">
        <v>533</v>
      </c>
      <c r="H176" s="39" t="s">
        <v>46</v>
      </c>
      <c r="I176" s="5"/>
      <c r="J176" s="38" t="s">
        <v>1513</v>
      </c>
      <c r="K176" s="38"/>
      <c r="L176" s="5" t="s">
        <v>1696</v>
      </c>
      <c r="M176" s="5" t="s">
        <v>1697</v>
      </c>
      <c r="N176" s="35"/>
      <c r="O176" s="36"/>
      <c r="P176" s="36"/>
      <c r="Q176" s="36"/>
      <c r="R176" s="36"/>
      <c r="S176" s="36"/>
      <c r="T176" s="36"/>
      <c r="U176" s="36"/>
      <c r="V176" s="37" t="s">
        <v>42</v>
      </c>
      <c r="W176" s="35"/>
      <c r="X176" s="36" t="s">
        <v>42</v>
      </c>
      <c r="Y176" s="36"/>
      <c r="Z176" s="36"/>
      <c r="AA176" s="37"/>
      <c r="AB176" s="30"/>
      <c r="AC176" s="30" t="s">
        <v>42</v>
      </c>
      <c r="AD176" s="30"/>
      <c r="AE176" s="30" t="s">
        <v>180</v>
      </c>
      <c r="AF176" s="32" t="s">
        <v>1698</v>
      </c>
      <c r="AG176" s="14"/>
    </row>
    <row r="177" spans="1:33" ht="60" customHeight="1">
      <c r="A177" s="30">
        <f t="shared" si="2"/>
        <v>172</v>
      </c>
      <c r="B177" s="30">
        <f t="shared" si="3"/>
        <v>15</v>
      </c>
      <c r="C177" s="5" t="s">
        <v>1699</v>
      </c>
      <c r="D177" s="38" t="s">
        <v>193</v>
      </c>
      <c r="E177" s="38" t="s">
        <v>1686</v>
      </c>
      <c r="F177" s="38" t="s">
        <v>1700</v>
      </c>
      <c r="G177" s="5" t="s">
        <v>194</v>
      </c>
      <c r="H177" s="39" t="s">
        <v>195</v>
      </c>
      <c r="I177" s="5" t="s">
        <v>931</v>
      </c>
      <c r="J177" s="38" t="s">
        <v>33</v>
      </c>
      <c r="K177" s="38"/>
      <c r="L177" s="5" t="s">
        <v>1692</v>
      </c>
      <c r="M177" s="5"/>
      <c r="N177" s="35"/>
      <c r="O177" s="36"/>
      <c r="P177" s="36"/>
      <c r="Q177" s="36"/>
      <c r="R177" s="36"/>
      <c r="S177" s="36" t="s">
        <v>42</v>
      </c>
      <c r="T177" s="36"/>
      <c r="U177" s="36"/>
      <c r="V177" s="37"/>
      <c r="W177" s="35"/>
      <c r="X177" s="36" t="s">
        <v>42</v>
      </c>
      <c r="Y177" s="36"/>
      <c r="Z177" s="36"/>
      <c r="AA177" s="37"/>
      <c r="AB177" s="30" t="s">
        <v>42</v>
      </c>
      <c r="AC177" s="30"/>
      <c r="AD177" s="30"/>
      <c r="AE177" s="30" t="s">
        <v>202</v>
      </c>
      <c r="AF177" s="32" t="s">
        <v>1701</v>
      </c>
      <c r="AG177" s="14"/>
    </row>
    <row r="178" spans="1:33" ht="60" customHeight="1">
      <c r="A178" s="30">
        <f t="shared" si="2"/>
        <v>173</v>
      </c>
      <c r="B178" s="30">
        <f t="shared" si="3"/>
        <v>16</v>
      </c>
      <c r="C178" s="5" t="s">
        <v>1702</v>
      </c>
      <c r="D178" s="38" t="s">
        <v>534</v>
      </c>
      <c r="E178" s="38" t="s">
        <v>1681</v>
      </c>
      <c r="F178" s="38" t="s">
        <v>1700</v>
      </c>
      <c r="G178" s="5" t="s">
        <v>447</v>
      </c>
      <c r="H178" s="39" t="s">
        <v>535</v>
      </c>
      <c r="I178" s="5" t="s">
        <v>932</v>
      </c>
      <c r="J178" s="38" t="s">
        <v>1513</v>
      </c>
      <c r="K178" s="38"/>
      <c r="L178" s="5" t="s">
        <v>1703</v>
      </c>
      <c r="M178" s="5" t="s">
        <v>1704</v>
      </c>
      <c r="N178" s="35" t="s">
        <v>42</v>
      </c>
      <c r="O178" s="36"/>
      <c r="P178" s="36"/>
      <c r="Q178" s="36"/>
      <c r="R178" s="36"/>
      <c r="S178" s="36"/>
      <c r="T178" s="36" t="s">
        <v>42</v>
      </c>
      <c r="U178" s="36"/>
      <c r="V178" s="37"/>
      <c r="W178" s="35"/>
      <c r="X178" s="36"/>
      <c r="Y178" s="36" t="s">
        <v>42</v>
      </c>
      <c r="Z178" s="36"/>
      <c r="AA178" s="37"/>
      <c r="AB178" s="30" t="s">
        <v>42</v>
      </c>
      <c r="AC178" s="30"/>
      <c r="AD178" s="30"/>
      <c r="AE178" s="30"/>
      <c r="AF178" s="32"/>
      <c r="AG178" s="14"/>
    </row>
    <row r="179" spans="1:33" ht="60" customHeight="1">
      <c r="A179" s="30">
        <f t="shared" si="2"/>
        <v>174</v>
      </c>
      <c r="B179" s="30">
        <f t="shared" si="3"/>
        <v>17</v>
      </c>
      <c r="C179" s="5" t="s">
        <v>1705</v>
      </c>
      <c r="D179" s="38" t="s">
        <v>47</v>
      </c>
      <c r="E179" s="38" t="s">
        <v>1686</v>
      </c>
      <c r="F179" s="38" t="s">
        <v>1706</v>
      </c>
      <c r="G179" s="5" t="s">
        <v>48</v>
      </c>
      <c r="H179" s="39" t="s">
        <v>49</v>
      </c>
      <c r="I179" s="5" t="s">
        <v>933</v>
      </c>
      <c r="J179" s="38" t="s">
        <v>1513</v>
      </c>
      <c r="K179" s="38"/>
      <c r="L179" s="5" t="s">
        <v>1707</v>
      </c>
      <c r="M179" s="5"/>
      <c r="N179" s="35"/>
      <c r="O179" s="36" t="s">
        <v>42</v>
      </c>
      <c r="P179" s="36"/>
      <c r="Q179" s="36"/>
      <c r="R179" s="36"/>
      <c r="S179" s="36"/>
      <c r="T179" s="36"/>
      <c r="U179" s="36"/>
      <c r="V179" s="37"/>
      <c r="W179" s="35"/>
      <c r="X179" s="36" t="s">
        <v>42</v>
      </c>
      <c r="Y179" s="36"/>
      <c r="Z179" s="36"/>
      <c r="AA179" s="37"/>
      <c r="AB179" s="30"/>
      <c r="AC179" s="30" t="s">
        <v>42</v>
      </c>
      <c r="AD179" s="30"/>
      <c r="AE179" s="30"/>
      <c r="AF179" s="32"/>
      <c r="AG179" s="14"/>
    </row>
    <row r="180" spans="1:33" ht="60" customHeight="1">
      <c r="A180" s="30">
        <f t="shared" si="2"/>
        <v>175</v>
      </c>
      <c r="B180" s="30">
        <f t="shared" si="3"/>
        <v>18</v>
      </c>
      <c r="C180" s="5" t="s">
        <v>1708</v>
      </c>
      <c r="D180" s="38" t="s">
        <v>50</v>
      </c>
      <c r="E180" s="38" t="s">
        <v>1681</v>
      </c>
      <c r="F180" s="38" t="s">
        <v>1709</v>
      </c>
      <c r="G180" s="5" t="s">
        <v>196</v>
      </c>
      <c r="H180" s="39" t="s">
        <v>51</v>
      </c>
      <c r="I180" s="5" t="s">
        <v>934</v>
      </c>
      <c r="J180" s="38" t="s">
        <v>33</v>
      </c>
      <c r="K180" s="38"/>
      <c r="L180" s="5" t="s">
        <v>1710</v>
      </c>
      <c r="M180" s="5" t="s">
        <v>1711</v>
      </c>
      <c r="N180" s="35"/>
      <c r="O180" s="36"/>
      <c r="P180" s="36" t="s">
        <v>42</v>
      </c>
      <c r="Q180" s="36"/>
      <c r="R180" s="36"/>
      <c r="S180" s="36"/>
      <c r="T180" s="36"/>
      <c r="U180" s="36"/>
      <c r="V180" s="37"/>
      <c r="W180" s="35"/>
      <c r="X180" s="36"/>
      <c r="Y180" s="36" t="s">
        <v>42</v>
      </c>
      <c r="Z180" s="36"/>
      <c r="AA180" s="37"/>
      <c r="AB180" s="30" t="s">
        <v>42</v>
      </c>
      <c r="AC180" s="30"/>
      <c r="AD180" s="30"/>
      <c r="AE180" s="30"/>
      <c r="AF180" s="32"/>
      <c r="AG180" s="14"/>
    </row>
    <row r="181" spans="1:33" ht="60" customHeight="1">
      <c r="A181" s="30">
        <f t="shared" si="2"/>
        <v>176</v>
      </c>
      <c r="B181" s="30">
        <f t="shared" si="3"/>
        <v>19</v>
      </c>
      <c r="C181" s="5" t="s">
        <v>1712</v>
      </c>
      <c r="D181" s="38" t="s">
        <v>50</v>
      </c>
      <c r="E181" s="38" t="s">
        <v>1695</v>
      </c>
      <c r="F181" s="38" t="s">
        <v>1709</v>
      </c>
      <c r="G181" s="5" t="s">
        <v>1156</v>
      </c>
      <c r="H181" s="39" t="s">
        <v>1157</v>
      </c>
      <c r="I181" s="5" t="s">
        <v>1158</v>
      </c>
      <c r="J181" s="38" t="s">
        <v>1191</v>
      </c>
      <c r="K181" s="38"/>
      <c r="L181" s="5" t="s">
        <v>1713</v>
      </c>
      <c r="M181" s="5"/>
      <c r="N181" s="35"/>
      <c r="O181" s="36"/>
      <c r="P181" s="36" t="s">
        <v>42</v>
      </c>
      <c r="Q181" s="36"/>
      <c r="R181" s="36"/>
      <c r="S181" s="36"/>
      <c r="T181" s="36" t="s">
        <v>42</v>
      </c>
      <c r="U181" s="36"/>
      <c r="V181" s="37" t="s">
        <v>42</v>
      </c>
      <c r="W181" s="35"/>
      <c r="X181" s="36"/>
      <c r="Y181" s="36"/>
      <c r="Z181" s="36"/>
      <c r="AA181" s="37"/>
      <c r="AB181" s="30"/>
      <c r="AC181" s="30" t="s">
        <v>42</v>
      </c>
      <c r="AD181" s="30"/>
      <c r="AE181" s="30"/>
      <c r="AF181" s="32"/>
      <c r="AG181" s="14"/>
    </row>
    <row r="182" spans="1:33" ht="60" customHeight="1">
      <c r="A182" s="30">
        <f t="shared" si="2"/>
        <v>177</v>
      </c>
      <c r="B182" s="30">
        <f t="shared" si="3"/>
        <v>20</v>
      </c>
      <c r="C182" s="5" t="s">
        <v>1714</v>
      </c>
      <c r="D182" s="38" t="s">
        <v>52</v>
      </c>
      <c r="E182" s="38" t="s">
        <v>1681</v>
      </c>
      <c r="F182" s="38" t="s">
        <v>1715</v>
      </c>
      <c r="G182" s="5" t="s">
        <v>53</v>
      </c>
      <c r="H182" s="39" t="s">
        <v>54</v>
      </c>
      <c r="I182" s="5" t="s">
        <v>935</v>
      </c>
      <c r="J182" s="38" t="s">
        <v>1513</v>
      </c>
      <c r="K182" s="38"/>
      <c r="L182" s="5" t="s">
        <v>1716</v>
      </c>
      <c r="M182" s="5"/>
      <c r="N182" s="35"/>
      <c r="O182" s="36" t="s">
        <v>42</v>
      </c>
      <c r="P182" s="36"/>
      <c r="Q182" s="36"/>
      <c r="R182" s="36"/>
      <c r="S182" s="36"/>
      <c r="T182" s="36"/>
      <c r="U182" s="36"/>
      <c r="V182" s="37"/>
      <c r="W182" s="35"/>
      <c r="X182" s="36" t="s">
        <v>42</v>
      </c>
      <c r="Y182" s="36"/>
      <c r="Z182" s="36"/>
      <c r="AA182" s="37"/>
      <c r="AB182" s="30"/>
      <c r="AC182" s="30" t="s">
        <v>42</v>
      </c>
      <c r="AD182" s="30"/>
      <c r="AE182" s="30"/>
      <c r="AF182" s="32"/>
      <c r="AG182" s="14"/>
    </row>
    <row r="183" spans="1:33" ht="60" customHeight="1">
      <c r="A183" s="30">
        <f t="shared" si="2"/>
        <v>178</v>
      </c>
      <c r="B183" s="30">
        <f t="shared" si="3"/>
        <v>21</v>
      </c>
      <c r="C183" s="5" t="s">
        <v>1717</v>
      </c>
      <c r="D183" s="38" t="s">
        <v>55</v>
      </c>
      <c r="E183" s="38" t="s">
        <v>1675</v>
      </c>
      <c r="F183" s="38" t="s">
        <v>1718</v>
      </c>
      <c r="G183" s="5" t="s">
        <v>56</v>
      </c>
      <c r="H183" s="39" t="s">
        <v>57</v>
      </c>
      <c r="I183" s="5" t="s">
        <v>936</v>
      </c>
      <c r="J183" s="38" t="s">
        <v>33</v>
      </c>
      <c r="K183" s="38"/>
      <c r="L183" s="5" t="s">
        <v>1719</v>
      </c>
      <c r="M183" s="5" t="s">
        <v>1720</v>
      </c>
      <c r="N183" s="35"/>
      <c r="O183" s="36"/>
      <c r="P183" s="36"/>
      <c r="Q183" s="36"/>
      <c r="R183" s="36"/>
      <c r="S183" s="36"/>
      <c r="T183" s="36"/>
      <c r="U183" s="36"/>
      <c r="V183" s="37" t="s">
        <v>42</v>
      </c>
      <c r="W183" s="35"/>
      <c r="X183" s="36" t="s">
        <v>42</v>
      </c>
      <c r="Y183" s="36"/>
      <c r="Z183" s="36"/>
      <c r="AA183" s="37"/>
      <c r="AB183" s="30"/>
      <c r="AC183" s="30" t="s">
        <v>42</v>
      </c>
      <c r="AD183" s="30"/>
      <c r="AE183" s="30" t="s">
        <v>192</v>
      </c>
      <c r="AF183" s="32" t="s">
        <v>1721</v>
      </c>
      <c r="AG183" s="14"/>
    </row>
    <row r="184" spans="1:33" ht="60" customHeight="1">
      <c r="A184" s="30">
        <f t="shared" si="2"/>
        <v>179</v>
      </c>
      <c r="B184" s="30">
        <f t="shared" si="3"/>
        <v>22</v>
      </c>
      <c r="C184" s="5" t="s">
        <v>1722</v>
      </c>
      <c r="D184" s="38" t="s">
        <v>55</v>
      </c>
      <c r="E184" s="38" t="s">
        <v>1681</v>
      </c>
      <c r="F184" s="38" t="s">
        <v>1718</v>
      </c>
      <c r="G184" s="5" t="s">
        <v>197</v>
      </c>
      <c r="H184" s="39" t="s">
        <v>59</v>
      </c>
      <c r="I184" s="5" t="s">
        <v>936</v>
      </c>
      <c r="J184" s="38" t="s">
        <v>1191</v>
      </c>
      <c r="K184" s="38"/>
      <c r="L184" s="5" t="s">
        <v>1723</v>
      </c>
      <c r="M184" s="5" t="s">
        <v>1724</v>
      </c>
      <c r="N184" s="35"/>
      <c r="O184" s="36"/>
      <c r="P184" s="36"/>
      <c r="Q184" s="36"/>
      <c r="R184" s="36"/>
      <c r="S184" s="36"/>
      <c r="T184" s="36"/>
      <c r="U184" s="36"/>
      <c r="V184" s="37" t="s">
        <v>42</v>
      </c>
      <c r="W184" s="35"/>
      <c r="X184" s="36"/>
      <c r="Y184" s="36"/>
      <c r="Z184" s="36"/>
      <c r="AA184" s="37" t="s">
        <v>42</v>
      </c>
      <c r="AB184" s="30" t="s">
        <v>42</v>
      </c>
      <c r="AC184" s="30"/>
      <c r="AD184" s="30"/>
      <c r="AE184" s="30" t="s">
        <v>192</v>
      </c>
      <c r="AF184" s="32" t="s">
        <v>1725</v>
      </c>
      <c r="AG184" s="14"/>
    </row>
    <row r="185" spans="1:33" ht="60" customHeight="1">
      <c r="A185" s="30">
        <f t="shared" si="2"/>
        <v>180</v>
      </c>
      <c r="B185" s="30">
        <f t="shared" si="3"/>
        <v>23</v>
      </c>
      <c r="C185" s="5" t="s">
        <v>1726</v>
      </c>
      <c r="D185" s="38" t="s">
        <v>55</v>
      </c>
      <c r="E185" s="38" t="s">
        <v>40</v>
      </c>
      <c r="F185" s="38" t="s">
        <v>1718</v>
      </c>
      <c r="G185" s="5" t="s">
        <v>684</v>
      </c>
      <c r="H185" s="39" t="s">
        <v>1124</v>
      </c>
      <c r="I185" s="5" t="s">
        <v>936</v>
      </c>
      <c r="J185" s="38" t="s">
        <v>1191</v>
      </c>
      <c r="K185" s="38"/>
      <c r="L185" s="5" t="s">
        <v>1727</v>
      </c>
      <c r="M185" s="5" t="s">
        <v>1728</v>
      </c>
      <c r="N185" s="35"/>
      <c r="O185" s="36"/>
      <c r="P185" s="36"/>
      <c r="Q185" s="36"/>
      <c r="R185" s="36"/>
      <c r="S185" s="36"/>
      <c r="T185" s="36" t="s">
        <v>42</v>
      </c>
      <c r="U185" s="36"/>
      <c r="V185" s="37"/>
      <c r="W185" s="35"/>
      <c r="X185" s="36"/>
      <c r="Y185" s="36"/>
      <c r="Z185" s="36"/>
      <c r="AA185" s="37" t="s">
        <v>42</v>
      </c>
      <c r="AB185" s="30" t="s">
        <v>42</v>
      </c>
      <c r="AC185" s="30"/>
      <c r="AD185" s="30"/>
      <c r="AE185" s="30" t="s">
        <v>192</v>
      </c>
      <c r="AF185" s="32" t="s">
        <v>1729</v>
      </c>
      <c r="AG185" s="14"/>
    </row>
    <row r="186" spans="1:33" ht="60" customHeight="1">
      <c r="A186" s="30">
        <f t="shared" si="2"/>
        <v>181</v>
      </c>
      <c r="B186" s="30">
        <f t="shared" si="3"/>
        <v>24</v>
      </c>
      <c r="C186" s="5" t="s">
        <v>1730</v>
      </c>
      <c r="D186" s="38" t="s">
        <v>60</v>
      </c>
      <c r="E186" s="38" t="s">
        <v>1695</v>
      </c>
      <c r="F186" s="38" t="s">
        <v>1731</v>
      </c>
      <c r="G186" s="5" t="s">
        <v>198</v>
      </c>
      <c r="H186" s="39" t="s">
        <v>61</v>
      </c>
      <c r="I186" s="5" t="s">
        <v>937</v>
      </c>
      <c r="J186" s="38" t="s">
        <v>1191</v>
      </c>
      <c r="K186" s="38"/>
      <c r="L186" s="5" t="s">
        <v>1732</v>
      </c>
      <c r="M186" s="5" t="s">
        <v>1733</v>
      </c>
      <c r="N186" s="35"/>
      <c r="O186" s="36"/>
      <c r="P186" s="36"/>
      <c r="Q186" s="36"/>
      <c r="R186" s="36"/>
      <c r="S186" s="36"/>
      <c r="T186" s="36" t="s">
        <v>42</v>
      </c>
      <c r="U186" s="36"/>
      <c r="V186" s="37"/>
      <c r="W186" s="35"/>
      <c r="X186" s="36"/>
      <c r="Y186" s="36"/>
      <c r="Z186" s="36"/>
      <c r="AA186" s="37" t="s">
        <v>42</v>
      </c>
      <c r="AB186" s="30" t="s">
        <v>42</v>
      </c>
      <c r="AC186" s="30"/>
      <c r="AD186" s="30"/>
      <c r="AE186" s="30"/>
      <c r="AF186" s="32"/>
      <c r="AG186" s="14"/>
    </row>
    <row r="187" spans="1:33" ht="60" customHeight="1">
      <c r="A187" s="30">
        <f t="shared" si="2"/>
        <v>182</v>
      </c>
      <c r="B187" s="30">
        <f t="shared" si="3"/>
        <v>25</v>
      </c>
      <c r="C187" s="5" t="s">
        <v>1734</v>
      </c>
      <c r="D187" s="38" t="s">
        <v>62</v>
      </c>
      <c r="E187" s="38" t="s">
        <v>1686</v>
      </c>
      <c r="F187" s="38" t="s">
        <v>1735</v>
      </c>
      <c r="G187" s="5" t="s">
        <v>536</v>
      </c>
      <c r="H187" s="39" t="s">
        <v>63</v>
      </c>
      <c r="I187" s="5" t="s">
        <v>938</v>
      </c>
      <c r="J187" s="38" t="s">
        <v>1191</v>
      </c>
      <c r="K187" s="38"/>
      <c r="L187" s="5" t="s">
        <v>1736</v>
      </c>
      <c r="M187" s="5" t="s">
        <v>1737</v>
      </c>
      <c r="N187" s="35"/>
      <c r="O187" s="36"/>
      <c r="P187" s="36"/>
      <c r="Q187" s="36"/>
      <c r="R187" s="36"/>
      <c r="S187" s="36"/>
      <c r="T187" s="36"/>
      <c r="U187" s="36"/>
      <c r="V187" s="37" t="s">
        <v>42</v>
      </c>
      <c r="W187" s="35"/>
      <c r="X187" s="36"/>
      <c r="Y187" s="36"/>
      <c r="Z187" s="36"/>
      <c r="AA187" s="37" t="s">
        <v>42</v>
      </c>
      <c r="AB187" s="30" t="s">
        <v>42</v>
      </c>
      <c r="AC187" s="30"/>
      <c r="AD187" s="30"/>
      <c r="AE187" s="30" t="s">
        <v>203</v>
      </c>
      <c r="AF187" s="32" t="s">
        <v>1738</v>
      </c>
      <c r="AG187" s="14"/>
    </row>
    <row r="188" spans="1:33" ht="60" customHeight="1">
      <c r="A188" s="30">
        <f t="shared" si="2"/>
        <v>183</v>
      </c>
      <c r="B188" s="30">
        <f t="shared" si="3"/>
        <v>26</v>
      </c>
      <c r="C188" s="5" t="s">
        <v>1739</v>
      </c>
      <c r="D188" s="38" t="s">
        <v>357</v>
      </c>
      <c r="E188" s="38" t="s">
        <v>40</v>
      </c>
      <c r="F188" s="38" t="s">
        <v>1740</v>
      </c>
      <c r="G188" s="5" t="s">
        <v>358</v>
      </c>
      <c r="H188" s="39" t="s">
        <v>537</v>
      </c>
      <c r="I188" s="5" t="s">
        <v>939</v>
      </c>
      <c r="J188" s="38" t="s">
        <v>33</v>
      </c>
      <c r="K188" s="38"/>
      <c r="L188" s="5" t="s">
        <v>1741</v>
      </c>
      <c r="M188" s="5" t="s">
        <v>1742</v>
      </c>
      <c r="N188" s="35"/>
      <c r="O188" s="36"/>
      <c r="P188" s="36"/>
      <c r="Q188" s="36"/>
      <c r="R188" s="36" t="s">
        <v>42</v>
      </c>
      <c r="S188" s="36"/>
      <c r="T188" s="36" t="s">
        <v>42</v>
      </c>
      <c r="U188" s="36"/>
      <c r="V188" s="37"/>
      <c r="W188" s="35" t="s">
        <v>42</v>
      </c>
      <c r="X188" s="36" t="s">
        <v>42</v>
      </c>
      <c r="Y188" s="36"/>
      <c r="Z188" s="36"/>
      <c r="AA188" s="37"/>
      <c r="AB188" s="30" t="s">
        <v>42</v>
      </c>
      <c r="AC188" s="30"/>
      <c r="AD188" s="30"/>
      <c r="AE188" s="30"/>
      <c r="AF188" s="32"/>
      <c r="AG188" s="14"/>
    </row>
    <row r="189" spans="1:33" ht="60" customHeight="1">
      <c r="A189" s="30">
        <f t="shared" si="2"/>
        <v>184</v>
      </c>
      <c r="B189" s="30">
        <f t="shared" si="3"/>
        <v>27</v>
      </c>
      <c r="C189" s="5" t="s">
        <v>1743</v>
      </c>
      <c r="D189" s="38" t="s">
        <v>64</v>
      </c>
      <c r="E189" s="38" t="s">
        <v>1681</v>
      </c>
      <c r="F189" s="38" t="s">
        <v>1744</v>
      </c>
      <c r="G189" s="5" t="s">
        <v>199</v>
      </c>
      <c r="H189" s="39" t="s">
        <v>65</v>
      </c>
      <c r="I189" s="5"/>
      <c r="J189" s="38"/>
      <c r="K189" s="38" t="s">
        <v>42</v>
      </c>
      <c r="L189" s="5" t="s">
        <v>1745</v>
      </c>
      <c r="M189" s="5" t="s">
        <v>1746</v>
      </c>
      <c r="N189" s="35" t="s">
        <v>42</v>
      </c>
      <c r="O189" s="36" t="s">
        <v>42</v>
      </c>
      <c r="P189" s="36" t="s">
        <v>42</v>
      </c>
      <c r="Q189" s="36" t="s">
        <v>42</v>
      </c>
      <c r="R189" s="36" t="s">
        <v>42</v>
      </c>
      <c r="S189" s="36"/>
      <c r="T189" s="36" t="s">
        <v>42</v>
      </c>
      <c r="U189" s="36"/>
      <c r="V189" s="37"/>
      <c r="W189" s="35"/>
      <c r="X189" s="36"/>
      <c r="Y189" s="36" t="s">
        <v>42</v>
      </c>
      <c r="Z189" s="36" t="s">
        <v>1191</v>
      </c>
      <c r="AA189" s="37"/>
      <c r="AB189" s="30" t="s">
        <v>42</v>
      </c>
      <c r="AC189" s="30"/>
      <c r="AD189" s="30"/>
      <c r="AE189" s="30"/>
      <c r="AF189" s="32"/>
      <c r="AG189" s="14"/>
    </row>
    <row r="190" spans="1:33" ht="60" customHeight="1">
      <c r="A190" s="30">
        <f t="shared" si="2"/>
        <v>185</v>
      </c>
      <c r="B190" s="30">
        <f t="shared" si="3"/>
        <v>28</v>
      </c>
      <c r="C190" s="5" t="s">
        <v>1747</v>
      </c>
      <c r="D190" s="38" t="s">
        <v>66</v>
      </c>
      <c r="E190" s="38" t="s">
        <v>1686</v>
      </c>
      <c r="F190" s="38" t="s">
        <v>1748</v>
      </c>
      <c r="G190" s="5" t="s">
        <v>538</v>
      </c>
      <c r="H190" s="39" t="s">
        <v>67</v>
      </c>
      <c r="I190" s="5"/>
      <c r="J190" s="38" t="s">
        <v>1191</v>
      </c>
      <c r="K190" s="38"/>
      <c r="L190" s="5" t="s">
        <v>1749</v>
      </c>
      <c r="M190" s="5" t="s">
        <v>1750</v>
      </c>
      <c r="N190" s="35"/>
      <c r="O190" s="36"/>
      <c r="P190" s="36"/>
      <c r="Q190" s="36"/>
      <c r="R190" s="36"/>
      <c r="S190" s="36"/>
      <c r="T190" s="36"/>
      <c r="U190" s="36"/>
      <c r="V190" s="37" t="s">
        <v>42</v>
      </c>
      <c r="W190" s="35"/>
      <c r="X190" s="36" t="s">
        <v>42</v>
      </c>
      <c r="Y190" s="36"/>
      <c r="Z190" s="36"/>
      <c r="AA190" s="37"/>
      <c r="AB190" s="30"/>
      <c r="AC190" s="30" t="s">
        <v>42</v>
      </c>
      <c r="AD190" s="30"/>
      <c r="AE190" s="30" t="s">
        <v>180</v>
      </c>
      <c r="AF190" s="32" t="s">
        <v>1751</v>
      </c>
      <c r="AG190" s="14"/>
    </row>
    <row r="191" spans="1:33" ht="60" customHeight="1">
      <c r="A191" s="30">
        <f t="shared" si="2"/>
        <v>186</v>
      </c>
      <c r="B191" s="30">
        <f t="shared" si="3"/>
        <v>29</v>
      </c>
      <c r="C191" s="5" t="s">
        <v>1752</v>
      </c>
      <c r="D191" s="38" t="s">
        <v>539</v>
      </c>
      <c r="E191" s="38" t="s">
        <v>1681</v>
      </c>
      <c r="F191" s="38" t="s">
        <v>1753</v>
      </c>
      <c r="G191" s="5" t="s">
        <v>540</v>
      </c>
      <c r="H191" s="39" t="s">
        <v>541</v>
      </c>
      <c r="I191" s="5"/>
      <c r="J191" s="38" t="s">
        <v>1513</v>
      </c>
      <c r="K191" s="38"/>
      <c r="L191" s="5" t="s">
        <v>1754</v>
      </c>
      <c r="M191" s="5" t="s">
        <v>1755</v>
      </c>
      <c r="N191" s="35"/>
      <c r="O191" s="36"/>
      <c r="P191" s="36"/>
      <c r="Q191" s="36"/>
      <c r="R191" s="36"/>
      <c r="S191" s="36"/>
      <c r="T191" s="36" t="s">
        <v>42</v>
      </c>
      <c r="U191" s="36"/>
      <c r="V191" s="37"/>
      <c r="W191" s="35"/>
      <c r="X191" s="36"/>
      <c r="Y191" s="36" t="s">
        <v>42</v>
      </c>
      <c r="Z191" s="36"/>
      <c r="AA191" s="37" t="s">
        <v>42</v>
      </c>
      <c r="AB191" s="30"/>
      <c r="AC191" s="30" t="s">
        <v>42</v>
      </c>
      <c r="AD191" s="30"/>
      <c r="AE191" s="30" t="s">
        <v>542</v>
      </c>
      <c r="AF191" s="32" t="s">
        <v>1756</v>
      </c>
      <c r="AG191" s="14"/>
    </row>
    <row r="192" spans="1:33" ht="60" customHeight="1">
      <c r="A192" s="30">
        <f t="shared" si="2"/>
        <v>187</v>
      </c>
      <c r="B192" s="30">
        <f t="shared" si="3"/>
        <v>30</v>
      </c>
      <c r="C192" s="5" t="s">
        <v>1757</v>
      </c>
      <c r="D192" s="38" t="s">
        <v>539</v>
      </c>
      <c r="E192" s="38" t="s">
        <v>1681</v>
      </c>
      <c r="F192" s="38" t="s">
        <v>1748</v>
      </c>
      <c r="G192" s="5" t="s">
        <v>540</v>
      </c>
      <c r="H192" s="39" t="s">
        <v>541</v>
      </c>
      <c r="I192" s="5"/>
      <c r="J192" s="38" t="s">
        <v>1513</v>
      </c>
      <c r="K192" s="38"/>
      <c r="L192" s="5" t="s">
        <v>1754</v>
      </c>
      <c r="M192" s="5" t="s">
        <v>1758</v>
      </c>
      <c r="N192" s="35"/>
      <c r="O192" s="36"/>
      <c r="P192" s="36"/>
      <c r="Q192" s="36"/>
      <c r="R192" s="36"/>
      <c r="S192" s="36"/>
      <c r="T192" s="36" t="s">
        <v>42</v>
      </c>
      <c r="U192" s="36"/>
      <c r="V192" s="37"/>
      <c r="W192" s="35"/>
      <c r="X192" s="36"/>
      <c r="Y192" s="36" t="s">
        <v>42</v>
      </c>
      <c r="Z192" s="36"/>
      <c r="AA192" s="37" t="s">
        <v>42</v>
      </c>
      <c r="AB192" s="30"/>
      <c r="AC192" s="30" t="s">
        <v>42</v>
      </c>
      <c r="AD192" s="30"/>
      <c r="AE192" s="30" t="s">
        <v>356</v>
      </c>
      <c r="AF192" s="32" t="s">
        <v>1759</v>
      </c>
      <c r="AG192" s="14"/>
    </row>
    <row r="193" spans="1:33" ht="60" customHeight="1">
      <c r="A193" s="30">
        <f t="shared" si="2"/>
        <v>188</v>
      </c>
      <c r="B193" s="30">
        <f t="shared" si="3"/>
        <v>31</v>
      </c>
      <c r="C193" s="5" t="s">
        <v>1760</v>
      </c>
      <c r="D193" s="38" t="s">
        <v>448</v>
      </c>
      <c r="E193" s="38" t="s">
        <v>1695</v>
      </c>
      <c r="F193" s="38" t="s">
        <v>1761</v>
      </c>
      <c r="G193" s="5" t="s">
        <v>449</v>
      </c>
      <c r="H193" s="39" t="s">
        <v>543</v>
      </c>
      <c r="I193" s="5"/>
      <c r="J193" s="38" t="s">
        <v>1513</v>
      </c>
      <c r="K193" s="38"/>
      <c r="L193" s="5" t="s">
        <v>1754</v>
      </c>
      <c r="M193" s="5" t="s">
        <v>1758</v>
      </c>
      <c r="N193" s="35"/>
      <c r="O193" s="36"/>
      <c r="P193" s="36"/>
      <c r="Q193" s="36"/>
      <c r="R193" s="36"/>
      <c r="S193" s="36"/>
      <c r="T193" s="36"/>
      <c r="U193" s="36" t="s">
        <v>42</v>
      </c>
      <c r="V193" s="37" t="s">
        <v>42</v>
      </c>
      <c r="W193" s="35"/>
      <c r="X193" s="36"/>
      <c r="Y193" s="36"/>
      <c r="Z193" s="36"/>
      <c r="AA193" s="37" t="s">
        <v>42</v>
      </c>
      <c r="AB193" s="30" t="s">
        <v>42</v>
      </c>
      <c r="AC193" s="30"/>
      <c r="AD193" s="30"/>
      <c r="AE193" s="30" t="s">
        <v>356</v>
      </c>
      <c r="AF193" s="32" t="s">
        <v>1762</v>
      </c>
      <c r="AG193" s="14"/>
    </row>
    <row r="194" spans="1:33" ht="60" customHeight="1">
      <c r="A194" s="30">
        <f t="shared" si="2"/>
        <v>189</v>
      </c>
      <c r="B194" s="30">
        <f>ROW(B194)-194</f>
        <v>0</v>
      </c>
      <c r="C194" s="5" t="s">
        <v>1763</v>
      </c>
      <c r="D194" s="38" t="s">
        <v>1125</v>
      </c>
      <c r="E194" s="38" t="s">
        <v>37</v>
      </c>
      <c r="F194" s="38" t="s">
        <v>1764</v>
      </c>
      <c r="G194" s="5" t="s">
        <v>651</v>
      </c>
      <c r="H194" s="39" t="s">
        <v>599</v>
      </c>
      <c r="I194" s="5" t="s">
        <v>940</v>
      </c>
      <c r="J194" s="38" t="s">
        <v>561</v>
      </c>
      <c r="K194" s="38"/>
      <c r="L194" s="5" t="s">
        <v>1765</v>
      </c>
      <c r="M194" s="5" t="s">
        <v>1766</v>
      </c>
      <c r="N194" s="35"/>
      <c r="O194" s="36"/>
      <c r="P194" s="36"/>
      <c r="Q194" s="36"/>
      <c r="R194" s="36"/>
      <c r="S194" s="36"/>
      <c r="T194" s="36" t="s">
        <v>42</v>
      </c>
      <c r="U194" s="36"/>
      <c r="V194" s="37"/>
      <c r="W194" s="35"/>
      <c r="X194" s="36"/>
      <c r="Y194" s="36"/>
      <c r="Z194" s="36"/>
      <c r="AA194" s="37"/>
      <c r="AB194" s="30" t="s">
        <v>42</v>
      </c>
      <c r="AC194" s="30"/>
      <c r="AD194" s="30"/>
      <c r="AE194" s="30"/>
      <c r="AF194" s="32"/>
      <c r="AG194" s="14"/>
    </row>
    <row r="195" spans="1:33" ht="60" customHeight="1">
      <c r="A195" s="30">
        <f t="shared" si="2"/>
        <v>190</v>
      </c>
      <c r="B195" s="30">
        <f t="shared" ref="B195:B215" si="4">ROW(B195)-194</f>
        <v>1</v>
      </c>
      <c r="C195" s="5" t="s">
        <v>2268</v>
      </c>
      <c r="D195" s="38" t="s">
        <v>585</v>
      </c>
      <c r="E195" s="38" t="s">
        <v>37</v>
      </c>
      <c r="F195" s="38" t="s">
        <v>1767</v>
      </c>
      <c r="G195" s="5" t="s">
        <v>600</v>
      </c>
      <c r="H195" s="39" t="s">
        <v>601</v>
      </c>
      <c r="I195" s="5"/>
      <c r="J195" s="38" t="s">
        <v>561</v>
      </c>
      <c r="K195" s="38"/>
      <c r="L195" s="5" t="s">
        <v>1768</v>
      </c>
      <c r="M195" s="5" t="s">
        <v>1769</v>
      </c>
      <c r="N195" s="35"/>
      <c r="O195" s="36"/>
      <c r="P195" s="36"/>
      <c r="Q195" s="36"/>
      <c r="R195" s="36"/>
      <c r="S195" s="36"/>
      <c r="T195" s="36" t="s">
        <v>42</v>
      </c>
      <c r="U195" s="36"/>
      <c r="V195" s="37"/>
      <c r="W195" s="35"/>
      <c r="X195" s="36"/>
      <c r="Y195" s="36"/>
      <c r="Z195" s="36"/>
      <c r="AA195" s="37" t="s">
        <v>42</v>
      </c>
      <c r="AB195" s="30" t="s">
        <v>42</v>
      </c>
      <c r="AC195" s="30"/>
      <c r="AD195" s="30"/>
      <c r="AE195" s="30"/>
      <c r="AF195" s="32"/>
      <c r="AG195" s="14"/>
    </row>
    <row r="196" spans="1:33" ht="60" customHeight="1">
      <c r="A196" s="30">
        <f t="shared" si="2"/>
        <v>191</v>
      </c>
      <c r="B196" s="30">
        <f t="shared" si="4"/>
        <v>2</v>
      </c>
      <c r="C196" s="5" t="s">
        <v>2269</v>
      </c>
      <c r="D196" s="38" t="s">
        <v>217</v>
      </c>
      <c r="E196" s="38" t="s">
        <v>37</v>
      </c>
      <c r="F196" s="38" t="s">
        <v>1770</v>
      </c>
      <c r="G196" s="5" t="s">
        <v>218</v>
      </c>
      <c r="H196" s="39" t="s">
        <v>219</v>
      </c>
      <c r="I196" s="5" t="s">
        <v>941</v>
      </c>
      <c r="J196" s="38" t="s">
        <v>561</v>
      </c>
      <c r="K196" s="38"/>
      <c r="L196" s="5" t="s">
        <v>1771</v>
      </c>
      <c r="M196" s="5" t="s">
        <v>1772</v>
      </c>
      <c r="N196" s="35"/>
      <c r="O196" s="36"/>
      <c r="P196" s="36"/>
      <c r="Q196" s="36"/>
      <c r="R196" s="36"/>
      <c r="S196" s="36"/>
      <c r="T196" s="36"/>
      <c r="U196" s="36" t="s">
        <v>42</v>
      </c>
      <c r="V196" s="37"/>
      <c r="W196" s="35" t="s">
        <v>42</v>
      </c>
      <c r="X196" s="36" t="s">
        <v>42</v>
      </c>
      <c r="Y196" s="36"/>
      <c r="Z196" s="36"/>
      <c r="AA196" s="37"/>
      <c r="AB196" s="30"/>
      <c r="AC196" s="30" t="s">
        <v>42</v>
      </c>
      <c r="AD196" s="30"/>
      <c r="AE196" s="30"/>
      <c r="AF196" s="32"/>
      <c r="AG196" s="14"/>
    </row>
    <row r="197" spans="1:33" ht="60" customHeight="1">
      <c r="A197" s="30">
        <f t="shared" si="2"/>
        <v>192</v>
      </c>
      <c r="B197" s="30">
        <f t="shared" si="4"/>
        <v>3</v>
      </c>
      <c r="C197" s="5" t="s">
        <v>2270</v>
      </c>
      <c r="D197" s="38" t="s">
        <v>586</v>
      </c>
      <c r="E197" s="38" t="s">
        <v>37</v>
      </c>
      <c r="F197" s="38" t="s">
        <v>2271</v>
      </c>
      <c r="G197" s="5" t="s">
        <v>587</v>
      </c>
      <c r="H197" s="39" t="s">
        <v>602</v>
      </c>
      <c r="I197" s="5" t="s">
        <v>942</v>
      </c>
      <c r="J197" s="38" t="s">
        <v>561</v>
      </c>
      <c r="K197" s="38"/>
      <c r="L197" s="5" t="s">
        <v>1773</v>
      </c>
      <c r="M197" s="5" t="s">
        <v>1774</v>
      </c>
      <c r="N197" s="35"/>
      <c r="O197" s="36"/>
      <c r="P197" s="36"/>
      <c r="Q197" s="36"/>
      <c r="R197" s="36" t="s">
        <v>42</v>
      </c>
      <c r="S197" s="36"/>
      <c r="T197" s="36" t="s">
        <v>42</v>
      </c>
      <c r="U197" s="36" t="s">
        <v>42</v>
      </c>
      <c r="V197" s="37" t="s">
        <v>42</v>
      </c>
      <c r="W197" s="35" t="s">
        <v>42</v>
      </c>
      <c r="X197" s="36" t="s">
        <v>42</v>
      </c>
      <c r="Y197" s="36" t="s">
        <v>42</v>
      </c>
      <c r="Z197" s="36" t="s">
        <v>561</v>
      </c>
      <c r="AA197" s="37" t="s">
        <v>42</v>
      </c>
      <c r="AB197" s="30"/>
      <c r="AC197" s="30" t="s">
        <v>42</v>
      </c>
      <c r="AD197" s="30"/>
      <c r="AE197" s="30"/>
      <c r="AF197" s="32"/>
      <c r="AG197" s="14"/>
    </row>
    <row r="198" spans="1:33" ht="60" customHeight="1">
      <c r="A198" s="30">
        <f t="shared" ref="A198:A261" si="5">ROW(A198)-5</f>
        <v>193</v>
      </c>
      <c r="B198" s="30">
        <f t="shared" si="4"/>
        <v>4</v>
      </c>
      <c r="C198" s="5" t="s">
        <v>1775</v>
      </c>
      <c r="D198" s="38" t="s">
        <v>456</v>
      </c>
      <c r="E198" s="38" t="s">
        <v>37</v>
      </c>
      <c r="F198" s="38" t="s">
        <v>1776</v>
      </c>
      <c r="G198" s="5" t="s">
        <v>457</v>
      </c>
      <c r="H198" s="39" t="s">
        <v>458</v>
      </c>
      <c r="I198" s="5" t="s">
        <v>878</v>
      </c>
      <c r="J198" s="38" t="s">
        <v>561</v>
      </c>
      <c r="K198" s="38"/>
      <c r="L198" s="5" t="s">
        <v>2272</v>
      </c>
      <c r="M198" s="5" t="s">
        <v>2273</v>
      </c>
      <c r="N198" s="35"/>
      <c r="O198" s="36" t="s">
        <v>2274</v>
      </c>
      <c r="P198" s="36"/>
      <c r="Q198" s="36" t="s">
        <v>42</v>
      </c>
      <c r="R198" s="36"/>
      <c r="S198" s="36"/>
      <c r="T198" s="36"/>
      <c r="U198" s="36" t="s">
        <v>561</v>
      </c>
      <c r="V198" s="37"/>
      <c r="W198" s="35"/>
      <c r="X198" s="36"/>
      <c r="Y198" s="36"/>
      <c r="Z198" s="36" t="s">
        <v>561</v>
      </c>
      <c r="AA198" s="37" t="s">
        <v>561</v>
      </c>
      <c r="AB198" s="30"/>
      <c r="AC198" s="30" t="s">
        <v>42</v>
      </c>
      <c r="AD198" s="30"/>
      <c r="AE198" s="30" t="s">
        <v>446</v>
      </c>
      <c r="AF198" s="32" t="s">
        <v>1777</v>
      </c>
      <c r="AG198" s="14"/>
    </row>
    <row r="199" spans="1:33" ht="60" customHeight="1">
      <c r="A199" s="30">
        <f t="shared" si="5"/>
        <v>194</v>
      </c>
      <c r="B199" s="30">
        <f t="shared" si="4"/>
        <v>5</v>
      </c>
      <c r="C199" s="5" t="s">
        <v>2275</v>
      </c>
      <c r="D199" s="38" t="s">
        <v>208</v>
      </c>
      <c r="E199" s="38" t="s">
        <v>37</v>
      </c>
      <c r="F199" s="38" t="s">
        <v>1778</v>
      </c>
      <c r="G199" s="5" t="s">
        <v>209</v>
      </c>
      <c r="H199" s="39" t="s">
        <v>210</v>
      </c>
      <c r="I199" s="5" t="s">
        <v>915</v>
      </c>
      <c r="J199" s="38" t="s">
        <v>561</v>
      </c>
      <c r="K199" s="38"/>
      <c r="L199" s="5" t="s">
        <v>1779</v>
      </c>
      <c r="M199" s="5" t="s">
        <v>1780</v>
      </c>
      <c r="N199" s="35"/>
      <c r="O199" s="36"/>
      <c r="P199" s="36"/>
      <c r="Q199" s="36"/>
      <c r="R199" s="36"/>
      <c r="S199" s="36"/>
      <c r="T199" s="36" t="s">
        <v>42</v>
      </c>
      <c r="U199" s="36"/>
      <c r="V199" s="37"/>
      <c r="W199" s="35"/>
      <c r="X199" s="36"/>
      <c r="Y199" s="36" t="s">
        <v>42</v>
      </c>
      <c r="Z199" s="36"/>
      <c r="AA199" s="37" t="s">
        <v>42</v>
      </c>
      <c r="AB199" s="30" t="s">
        <v>42</v>
      </c>
      <c r="AC199" s="30"/>
      <c r="AD199" s="30"/>
      <c r="AE199" s="30"/>
      <c r="AF199" s="32"/>
      <c r="AG199" s="14"/>
    </row>
    <row r="200" spans="1:33" ht="60" customHeight="1">
      <c r="A200" s="30">
        <f t="shared" si="5"/>
        <v>195</v>
      </c>
      <c r="B200" s="30">
        <f t="shared" si="4"/>
        <v>6</v>
      </c>
      <c r="C200" s="5" t="s">
        <v>1781</v>
      </c>
      <c r="D200" s="38" t="s">
        <v>211</v>
      </c>
      <c r="E200" s="38" t="s">
        <v>37</v>
      </c>
      <c r="F200" s="38" t="s">
        <v>1782</v>
      </c>
      <c r="G200" s="5" t="s">
        <v>212</v>
      </c>
      <c r="H200" s="39" t="s">
        <v>213</v>
      </c>
      <c r="I200" s="5" t="s">
        <v>943</v>
      </c>
      <c r="J200" s="38" t="s">
        <v>561</v>
      </c>
      <c r="K200" s="38"/>
      <c r="L200" s="5" t="s">
        <v>1783</v>
      </c>
      <c r="M200" s="5" t="s">
        <v>1784</v>
      </c>
      <c r="N200" s="35"/>
      <c r="O200" s="36"/>
      <c r="P200" s="36"/>
      <c r="Q200" s="36" t="s">
        <v>42</v>
      </c>
      <c r="R200" s="36"/>
      <c r="S200" s="36"/>
      <c r="T200" s="36"/>
      <c r="U200" s="36" t="s">
        <v>42</v>
      </c>
      <c r="V200" s="37"/>
      <c r="W200" s="35" t="s">
        <v>42</v>
      </c>
      <c r="X200" s="36" t="s">
        <v>42</v>
      </c>
      <c r="Y200" s="36"/>
      <c r="Z200" s="36" t="s">
        <v>561</v>
      </c>
      <c r="AA200" s="37"/>
      <c r="AB200" s="30"/>
      <c r="AC200" s="30" t="s">
        <v>42</v>
      </c>
      <c r="AD200" s="30"/>
      <c r="AE200" s="30" t="s">
        <v>207</v>
      </c>
      <c r="AF200" s="32" t="s">
        <v>1785</v>
      </c>
      <c r="AG200" s="14"/>
    </row>
    <row r="201" spans="1:33" ht="60" customHeight="1">
      <c r="A201" s="30">
        <f t="shared" si="5"/>
        <v>196</v>
      </c>
      <c r="B201" s="30">
        <f t="shared" si="4"/>
        <v>7</v>
      </c>
      <c r="C201" s="5" t="s">
        <v>1786</v>
      </c>
      <c r="D201" s="38" t="s">
        <v>603</v>
      </c>
      <c r="E201" s="38" t="s">
        <v>37</v>
      </c>
      <c r="F201" s="38" t="s">
        <v>1782</v>
      </c>
      <c r="G201" s="5" t="s">
        <v>588</v>
      </c>
      <c r="H201" s="39" t="s">
        <v>604</v>
      </c>
      <c r="I201" s="5" t="s">
        <v>944</v>
      </c>
      <c r="J201" s="38" t="s">
        <v>561</v>
      </c>
      <c r="K201" s="38"/>
      <c r="L201" s="5" t="s">
        <v>1787</v>
      </c>
      <c r="M201" s="5" t="s">
        <v>1788</v>
      </c>
      <c r="N201" s="35"/>
      <c r="O201" s="36"/>
      <c r="P201" s="36"/>
      <c r="Q201" s="36" t="s">
        <v>42</v>
      </c>
      <c r="R201" s="36"/>
      <c r="S201" s="36"/>
      <c r="T201" s="36"/>
      <c r="U201" s="36" t="s">
        <v>42</v>
      </c>
      <c r="V201" s="37"/>
      <c r="W201" s="35" t="s">
        <v>42</v>
      </c>
      <c r="X201" s="36" t="s">
        <v>42</v>
      </c>
      <c r="Y201" s="36" t="s">
        <v>42</v>
      </c>
      <c r="Z201" s="36"/>
      <c r="AA201" s="37"/>
      <c r="AB201" s="30" t="s">
        <v>42</v>
      </c>
      <c r="AC201" s="30"/>
      <c r="AD201" s="30"/>
      <c r="AE201" s="30"/>
      <c r="AF201" s="32"/>
      <c r="AG201" s="14"/>
    </row>
    <row r="202" spans="1:33" ht="60" customHeight="1">
      <c r="A202" s="30">
        <f t="shared" si="5"/>
        <v>197</v>
      </c>
      <c r="B202" s="30">
        <f t="shared" si="4"/>
        <v>8</v>
      </c>
      <c r="C202" s="5" t="s">
        <v>1789</v>
      </c>
      <c r="D202" s="38" t="s">
        <v>589</v>
      </c>
      <c r="E202" s="38" t="s">
        <v>37</v>
      </c>
      <c r="F202" s="38" t="s">
        <v>1790</v>
      </c>
      <c r="G202" s="5" t="s">
        <v>590</v>
      </c>
      <c r="H202" s="39" t="s">
        <v>591</v>
      </c>
      <c r="I202" s="5" t="s">
        <v>945</v>
      </c>
      <c r="J202" s="38" t="s">
        <v>561</v>
      </c>
      <c r="K202" s="38"/>
      <c r="L202" s="5" t="s">
        <v>1791</v>
      </c>
      <c r="M202" s="5" t="s">
        <v>1792</v>
      </c>
      <c r="N202" s="35"/>
      <c r="O202" s="36"/>
      <c r="P202" s="36"/>
      <c r="Q202" s="36"/>
      <c r="R202" s="36"/>
      <c r="S202" s="36"/>
      <c r="T202" s="36"/>
      <c r="U202" s="36" t="s">
        <v>42</v>
      </c>
      <c r="V202" s="37"/>
      <c r="W202" s="35"/>
      <c r="X202" s="36"/>
      <c r="Y202" s="36"/>
      <c r="Z202" s="36"/>
      <c r="AA202" s="37" t="s">
        <v>42</v>
      </c>
      <c r="AB202" s="30" t="s">
        <v>42</v>
      </c>
      <c r="AC202" s="30"/>
      <c r="AD202" s="30"/>
      <c r="AE202" s="30" t="s">
        <v>592</v>
      </c>
      <c r="AF202" s="32" t="s">
        <v>1793</v>
      </c>
      <c r="AG202" s="14"/>
    </row>
    <row r="203" spans="1:33" ht="60" customHeight="1">
      <c r="A203" s="30">
        <f t="shared" si="5"/>
        <v>198</v>
      </c>
      <c r="B203" s="30">
        <f t="shared" si="4"/>
        <v>9</v>
      </c>
      <c r="C203" s="5" t="s">
        <v>1794</v>
      </c>
      <c r="D203" s="38" t="s">
        <v>204</v>
      </c>
      <c r="E203" s="38" t="s">
        <v>37</v>
      </c>
      <c r="F203" s="38" t="s">
        <v>1790</v>
      </c>
      <c r="G203" s="5" t="s">
        <v>205</v>
      </c>
      <c r="H203" s="39" t="s">
        <v>206</v>
      </c>
      <c r="I203" s="5" t="s">
        <v>946</v>
      </c>
      <c r="J203" s="38" t="s">
        <v>2276</v>
      </c>
      <c r="K203" s="38"/>
      <c r="L203" s="5" t="s">
        <v>1795</v>
      </c>
      <c r="M203" s="5"/>
      <c r="N203" s="35"/>
      <c r="O203" s="36"/>
      <c r="P203" s="36"/>
      <c r="Q203" s="36"/>
      <c r="R203" s="36"/>
      <c r="S203" s="36"/>
      <c r="T203" s="36"/>
      <c r="U203" s="36" t="s">
        <v>42</v>
      </c>
      <c r="V203" s="37"/>
      <c r="W203" s="35"/>
      <c r="X203" s="36"/>
      <c r="Y203" s="36"/>
      <c r="Z203" s="36"/>
      <c r="AA203" s="37" t="s">
        <v>42</v>
      </c>
      <c r="AB203" s="30" t="s">
        <v>42</v>
      </c>
      <c r="AC203" s="30"/>
      <c r="AD203" s="30"/>
      <c r="AE203" s="30" t="s">
        <v>207</v>
      </c>
      <c r="AF203" s="32" t="s">
        <v>1796</v>
      </c>
      <c r="AG203" s="14"/>
    </row>
    <row r="204" spans="1:33" ht="60" customHeight="1">
      <c r="A204" s="30">
        <f t="shared" si="5"/>
        <v>199</v>
      </c>
      <c r="B204" s="30">
        <f t="shared" si="4"/>
        <v>10</v>
      </c>
      <c r="C204" s="5" t="s">
        <v>1797</v>
      </c>
      <c r="D204" s="38" t="s">
        <v>605</v>
      </c>
      <c r="E204" s="38" t="s">
        <v>37</v>
      </c>
      <c r="F204" s="38" t="s">
        <v>1798</v>
      </c>
      <c r="G204" s="5" t="s">
        <v>593</v>
      </c>
      <c r="H204" s="39" t="s">
        <v>606</v>
      </c>
      <c r="I204" s="5" t="s">
        <v>947</v>
      </c>
      <c r="J204" s="38" t="s">
        <v>561</v>
      </c>
      <c r="K204" s="38"/>
      <c r="L204" s="5" t="s">
        <v>1799</v>
      </c>
      <c r="M204" s="5" t="s">
        <v>1800</v>
      </c>
      <c r="N204" s="35"/>
      <c r="O204" s="36"/>
      <c r="P204" s="36"/>
      <c r="Q204" s="36"/>
      <c r="R204" s="36"/>
      <c r="S204" s="36"/>
      <c r="T204" s="36"/>
      <c r="U204" s="36" t="s">
        <v>42</v>
      </c>
      <c r="V204" s="37"/>
      <c r="W204" s="35"/>
      <c r="X204" s="36"/>
      <c r="Y204" s="36"/>
      <c r="Z204" s="36"/>
      <c r="AA204" s="37" t="s">
        <v>42</v>
      </c>
      <c r="AB204" s="30"/>
      <c r="AC204" s="30" t="s">
        <v>42</v>
      </c>
      <c r="AD204" s="30"/>
      <c r="AE204" s="30" t="s">
        <v>594</v>
      </c>
      <c r="AF204" s="32" t="s">
        <v>1801</v>
      </c>
      <c r="AG204" s="14"/>
    </row>
    <row r="205" spans="1:33" ht="60" customHeight="1">
      <c r="A205" s="30">
        <f t="shared" si="5"/>
        <v>200</v>
      </c>
      <c r="B205" s="30">
        <f t="shared" si="4"/>
        <v>11</v>
      </c>
      <c r="C205" s="5" t="s">
        <v>2277</v>
      </c>
      <c r="D205" s="38" t="s">
        <v>2278</v>
      </c>
      <c r="E205" s="38" t="s">
        <v>37</v>
      </c>
      <c r="F205" s="38" t="s">
        <v>2279</v>
      </c>
      <c r="G205" s="5" t="s">
        <v>2280</v>
      </c>
      <c r="H205" s="39" t="s">
        <v>2281</v>
      </c>
      <c r="I205" s="40" t="s">
        <v>2282</v>
      </c>
      <c r="J205" s="38" t="s">
        <v>561</v>
      </c>
      <c r="K205" s="38"/>
      <c r="L205" s="5" t="s">
        <v>2283</v>
      </c>
      <c r="M205" s="5" t="s">
        <v>2284</v>
      </c>
      <c r="N205" s="35"/>
      <c r="O205" s="36"/>
      <c r="P205" s="36"/>
      <c r="Q205" s="36" t="s">
        <v>42</v>
      </c>
      <c r="R205" s="36"/>
      <c r="S205" s="36"/>
      <c r="T205" s="36"/>
      <c r="U205" s="41" t="s">
        <v>561</v>
      </c>
      <c r="V205" s="37"/>
      <c r="W205" s="35"/>
      <c r="X205" s="36"/>
      <c r="Y205" s="36"/>
      <c r="Z205" s="36" t="s">
        <v>561</v>
      </c>
      <c r="AA205" s="37" t="s">
        <v>42</v>
      </c>
      <c r="AB205" s="30" t="s">
        <v>42</v>
      </c>
      <c r="AC205" s="30"/>
      <c r="AD205" s="30"/>
      <c r="AE205" s="30" t="s">
        <v>207</v>
      </c>
      <c r="AF205" s="32" t="s">
        <v>1803</v>
      </c>
      <c r="AG205" s="14"/>
    </row>
    <row r="206" spans="1:33" ht="60" customHeight="1">
      <c r="A206" s="30">
        <f t="shared" si="5"/>
        <v>201</v>
      </c>
      <c r="B206" s="30">
        <f t="shared" si="4"/>
        <v>12</v>
      </c>
      <c r="C206" s="5" t="s">
        <v>1804</v>
      </c>
      <c r="D206" s="38" t="s">
        <v>607</v>
      </c>
      <c r="E206" s="38" t="s">
        <v>37</v>
      </c>
      <c r="F206" s="38" t="s">
        <v>1802</v>
      </c>
      <c r="G206" s="5" t="s">
        <v>595</v>
      </c>
      <c r="H206" s="39" t="s">
        <v>608</v>
      </c>
      <c r="I206" s="5" t="s">
        <v>948</v>
      </c>
      <c r="J206" s="38" t="s">
        <v>2276</v>
      </c>
      <c r="K206" s="38"/>
      <c r="L206" s="5" t="s">
        <v>2285</v>
      </c>
      <c r="M206" s="5" t="s">
        <v>2286</v>
      </c>
      <c r="N206" s="35"/>
      <c r="O206" s="36"/>
      <c r="P206" s="36"/>
      <c r="Q206" s="36"/>
      <c r="R206" s="36"/>
      <c r="S206" s="36"/>
      <c r="T206" s="36" t="s">
        <v>42</v>
      </c>
      <c r="U206" s="36" t="s">
        <v>42</v>
      </c>
      <c r="V206" s="37"/>
      <c r="W206" s="35" t="s">
        <v>2274</v>
      </c>
      <c r="X206" s="41" t="s">
        <v>2274</v>
      </c>
      <c r="Y206" s="36"/>
      <c r="Z206" s="36" t="s">
        <v>561</v>
      </c>
      <c r="AA206" s="37"/>
      <c r="AB206" s="30" t="s">
        <v>42</v>
      </c>
      <c r="AC206" s="30"/>
      <c r="AD206" s="30"/>
      <c r="AE206" s="30"/>
      <c r="AF206" s="32"/>
      <c r="AG206" s="14"/>
    </row>
    <row r="207" spans="1:33" ht="60" customHeight="1">
      <c r="A207" s="30">
        <f t="shared" si="5"/>
        <v>202</v>
      </c>
      <c r="B207" s="30">
        <f t="shared" si="4"/>
        <v>13</v>
      </c>
      <c r="C207" s="5" t="s">
        <v>1805</v>
      </c>
      <c r="D207" s="38" t="s">
        <v>214</v>
      </c>
      <c r="E207" s="38" t="s">
        <v>37</v>
      </c>
      <c r="F207" s="38" t="s">
        <v>1806</v>
      </c>
      <c r="G207" s="5" t="s">
        <v>215</v>
      </c>
      <c r="H207" s="39" t="s">
        <v>216</v>
      </c>
      <c r="I207" s="5" t="s">
        <v>949</v>
      </c>
      <c r="J207" s="38" t="s">
        <v>561</v>
      </c>
      <c r="K207" s="38"/>
      <c r="L207" s="5" t="s">
        <v>1807</v>
      </c>
      <c r="M207" s="5" t="s">
        <v>1808</v>
      </c>
      <c r="N207" s="35"/>
      <c r="O207" s="36"/>
      <c r="P207" s="36"/>
      <c r="Q207" s="36"/>
      <c r="R207" s="36"/>
      <c r="S207" s="36"/>
      <c r="T207" s="36" t="s">
        <v>42</v>
      </c>
      <c r="U207" s="36" t="s">
        <v>42</v>
      </c>
      <c r="V207" s="37" t="s">
        <v>42</v>
      </c>
      <c r="W207" s="35"/>
      <c r="X207" s="36"/>
      <c r="Y207" s="36" t="s">
        <v>42</v>
      </c>
      <c r="Z207" s="36"/>
      <c r="AA207" s="37"/>
      <c r="AB207" s="30" t="s">
        <v>42</v>
      </c>
      <c r="AC207" s="30"/>
      <c r="AD207" s="30"/>
      <c r="AE207" s="30"/>
      <c r="AF207" s="32"/>
      <c r="AG207" s="14"/>
    </row>
    <row r="208" spans="1:33" ht="60" customHeight="1">
      <c r="A208" s="30">
        <f t="shared" si="5"/>
        <v>203</v>
      </c>
      <c r="B208" s="30">
        <f t="shared" si="4"/>
        <v>14</v>
      </c>
      <c r="C208" s="5" t="s">
        <v>1809</v>
      </c>
      <c r="D208" s="38" t="s">
        <v>224</v>
      </c>
      <c r="E208" s="38" t="s">
        <v>37</v>
      </c>
      <c r="F208" s="38" t="s">
        <v>2287</v>
      </c>
      <c r="G208" s="5" t="s">
        <v>596</v>
      </c>
      <c r="H208" s="39" t="s">
        <v>225</v>
      </c>
      <c r="I208" s="5" t="s">
        <v>950</v>
      </c>
      <c r="J208" s="38" t="s">
        <v>561</v>
      </c>
      <c r="K208" s="38"/>
      <c r="L208" s="5" t="s">
        <v>1810</v>
      </c>
      <c r="M208" s="5"/>
      <c r="N208" s="35"/>
      <c r="O208" s="36"/>
      <c r="P208" s="36"/>
      <c r="Q208" s="36"/>
      <c r="R208" s="36"/>
      <c r="S208" s="36"/>
      <c r="T208" s="36" t="s">
        <v>42</v>
      </c>
      <c r="U208" s="36"/>
      <c r="V208" s="37"/>
      <c r="W208" s="35"/>
      <c r="X208" s="36" t="s">
        <v>42</v>
      </c>
      <c r="Y208" s="36"/>
      <c r="Z208" s="36"/>
      <c r="AA208" s="37" t="s">
        <v>42</v>
      </c>
      <c r="AB208" s="30" t="s">
        <v>42</v>
      </c>
      <c r="AC208" s="30"/>
      <c r="AD208" s="30"/>
      <c r="AE208" s="30"/>
      <c r="AF208" s="32"/>
      <c r="AG208" s="14"/>
    </row>
    <row r="209" spans="1:33" ht="60" customHeight="1">
      <c r="A209" s="30">
        <f t="shared" si="5"/>
        <v>204</v>
      </c>
      <c r="B209" s="30">
        <f t="shared" si="4"/>
        <v>15</v>
      </c>
      <c r="C209" s="5" t="s">
        <v>1811</v>
      </c>
      <c r="D209" s="38" t="s">
        <v>597</v>
      </c>
      <c r="E209" s="38" t="s">
        <v>37</v>
      </c>
      <c r="F209" s="38" t="s">
        <v>1806</v>
      </c>
      <c r="G209" s="5" t="s">
        <v>609</v>
      </c>
      <c r="H209" s="39" t="s">
        <v>610</v>
      </c>
      <c r="I209" s="5" t="s">
        <v>951</v>
      </c>
      <c r="J209" s="38" t="s">
        <v>2276</v>
      </c>
      <c r="K209" s="38"/>
      <c r="L209" s="5" t="s">
        <v>1812</v>
      </c>
      <c r="M209" s="5" t="s">
        <v>1813</v>
      </c>
      <c r="N209" s="35"/>
      <c r="O209" s="36"/>
      <c r="P209" s="36"/>
      <c r="Q209" s="36"/>
      <c r="R209" s="36"/>
      <c r="S209" s="36"/>
      <c r="T209" s="36" t="s">
        <v>42</v>
      </c>
      <c r="U209" s="36"/>
      <c r="V209" s="37"/>
      <c r="W209" s="35"/>
      <c r="X209" s="36"/>
      <c r="Y209" s="36"/>
      <c r="Z209" s="36" t="s">
        <v>561</v>
      </c>
      <c r="AA209" s="37" t="s">
        <v>42</v>
      </c>
      <c r="AB209" s="30"/>
      <c r="AC209" s="30" t="s">
        <v>42</v>
      </c>
      <c r="AD209" s="30"/>
      <c r="AE209" s="30"/>
      <c r="AF209" s="32"/>
      <c r="AG209" s="14"/>
    </row>
    <row r="210" spans="1:33" ht="60" customHeight="1">
      <c r="A210" s="30">
        <f t="shared" si="5"/>
        <v>205</v>
      </c>
      <c r="B210" s="30">
        <f t="shared" si="4"/>
        <v>16</v>
      </c>
      <c r="C210" s="5" t="s">
        <v>1814</v>
      </c>
      <c r="D210" s="38" t="s">
        <v>611</v>
      </c>
      <c r="E210" s="38" t="s">
        <v>37</v>
      </c>
      <c r="F210" s="38" t="s">
        <v>1806</v>
      </c>
      <c r="G210" s="5" t="s">
        <v>598</v>
      </c>
      <c r="H210" s="39" t="s">
        <v>612</v>
      </c>
      <c r="I210" s="5" t="s">
        <v>952</v>
      </c>
      <c r="J210" s="38" t="s">
        <v>561</v>
      </c>
      <c r="K210" s="38"/>
      <c r="L210" s="5" t="s">
        <v>1815</v>
      </c>
      <c r="M210" s="5" t="s">
        <v>1816</v>
      </c>
      <c r="N210" s="35"/>
      <c r="O210" s="36"/>
      <c r="P210" s="36"/>
      <c r="Q210" s="36"/>
      <c r="R210" s="36"/>
      <c r="S210" s="36"/>
      <c r="T210" s="36" t="s">
        <v>42</v>
      </c>
      <c r="U210" s="36" t="s">
        <v>42</v>
      </c>
      <c r="V210" s="37"/>
      <c r="W210" s="35"/>
      <c r="X210" s="36" t="s">
        <v>42</v>
      </c>
      <c r="Y210" s="36"/>
      <c r="Z210" s="36"/>
      <c r="AA210" s="37"/>
      <c r="AB210" s="30"/>
      <c r="AC210" s="30" t="s">
        <v>42</v>
      </c>
      <c r="AD210" s="30"/>
      <c r="AE210" s="30" t="s">
        <v>58</v>
      </c>
      <c r="AF210" s="32" t="s">
        <v>1817</v>
      </c>
      <c r="AG210" s="14"/>
    </row>
    <row r="211" spans="1:33" ht="60" customHeight="1">
      <c r="A211" s="30">
        <f t="shared" si="5"/>
        <v>206</v>
      </c>
      <c r="B211" s="30">
        <f t="shared" si="4"/>
        <v>17</v>
      </c>
      <c r="C211" s="5" t="s">
        <v>1818</v>
      </c>
      <c r="D211" s="38" t="s">
        <v>223</v>
      </c>
      <c r="E211" s="38" t="s">
        <v>37</v>
      </c>
      <c r="F211" s="38" t="s">
        <v>1819</v>
      </c>
      <c r="G211" s="5" t="s">
        <v>226</v>
      </c>
      <c r="H211" s="39" t="s">
        <v>227</v>
      </c>
      <c r="I211" s="5" t="s">
        <v>953</v>
      </c>
      <c r="J211" s="38" t="s">
        <v>561</v>
      </c>
      <c r="K211" s="38"/>
      <c r="L211" s="5" t="s">
        <v>1820</v>
      </c>
      <c r="M211" s="5" t="s">
        <v>1821</v>
      </c>
      <c r="N211" s="35"/>
      <c r="O211" s="36"/>
      <c r="P211" s="36"/>
      <c r="Q211" s="36"/>
      <c r="R211" s="36"/>
      <c r="S211" s="36"/>
      <c r="T211" s="36"/>
      <c r="U211" s="36"/>
      <c r="V211" s="37" t="s">
        <v>42</v>
      </c>
      <c r="W211" s="35"/>
      <c r="X211" s="36" t="s">
        <v>42</v>
      </c>
      <c r="Y211" s="36"/>
      <c r="Z211" s="36"/>
      <c r="AA211" s="37"/>
      <c r="AB211" s="30" t="s">
        <v>42</v>
      </c>
      <c r="AC211" s="30"/>
      <c r="AD211" s="30"/>
      <c r="AE211" s="30" t="s">
        <v>180</v>
      </c>
      <c r="AF211" s="32" t="s">
        <v>1822</v>
      </c>
      <c r="AG211" s="14"/>
    </row>
    <row r="212" spans="1:33" ht="60" customHeight="1">
      <c r="A212" s="30">
        <f t="shared" si="5"/>
        <v>207</v>
      </c>
      <c r="B212" s="30">
        <f t="shared" si="4"/>
        <v>18</v>
      </c>
      <c r="C212" s="5" t="s">
        <v>1823</v>
      </c>
      <c r="D212" s="38" t="s">
        <v>220</v>
      </c>
      <c r="E212" s="38" t="s">
        <v>37</v>
      </c>
      <c r="F212" s="38" t="s">
        <v>1824</v>
      </c>
      <c r="G212" s="5" t="s">
        <v>221</v>
      </c>
      <c r="H212" s="39" t="s">
        <v>222</v>
      </c>
      <c r="I212" s="5" t="s">
        <v>954</v>
      </c>
      <c r="J212" s="38" t="s">
        <v>561</v>
      </c>
      <c r="K212" s="38"/>
      <c r="L212" s="5" t="s">
        <v>1825</v>
      </c>
      <c r="M212" s="5" t="s">
        <v>1826</v>
      </c>
      <c r="N212" s="35"/>
      <c r="O212" s="36"/>
      <c r="P212" s="36"/>
      <c r="Q212" s="36"/>
      <c r="R212" s="36"/>
      <c r="S212" s="36"/>
      <c r="T212" s="36"/>
      <c r="U212" s="36" t="s">
        <v>42</v>
      </c>
      <c r="V212" s="37"/>
      <c r="W212" s="35"/>
      <c r="X212" s="36"/>
      <c r="Y212" s="36" t="s">
        <v>42</v>
      </c>
      <c r="Z212" s="36"/>
      <c r="AA212" s="37"/>
      <c r="AB212" s="30" t="s">
        <v>42</v>
      </c>
      <c r="AC212" s="30"/>
      <c r="AD212" s="30"/>
      <c r="AE212" s="30"/>
      <c r="AF212" s="32"/>
      <c r="AG212" s="14"/>
    </row>
    <row r="213" spans="1:33" ht="60" customHeight="1">
      <c r="A213" s="30">
        <f t="shared" si="5"/>
        <v>208</v>
      </c>
      <c r="B213" s="30">
        <f t="shared" si="4"/>
        <v>19</v>
      </c>
      <c r="C213" s="5" t="s">
        <v>1827</v>
      </c>
      <c r="D213" s="38" t="s">
        <v>1126</v>
      </c>
      <c r="E213" s="38" t="s">
        <v>37</v>
      </c>
      <c r="F213" s="38" t="s">
        <v>1828</v>
      </c>
      <c r="G213" s="5" t="s">
        <v>1127</v>
      </c>
      <c r="H213" s="39" t="s">
        <v>613</v>
      </c>
      <c r="I213" s="5" t="s">
        <v>1128</v>
      </c>
      <c r="J213" s="38" t="s">
        <v>561</v>
      </c>
      <c r="K213" s="38"/>
      <c r="L213" s="5" t="s">
        <v>1829</v>
      </c>
      <c r="M213" s="5" t="s">
        <v>1830</v>
      </c>
      <c r="N213" s="35"/>
      <c r="O213" s="36"/>
      <c r="P213" s="36"/>
      <c r="Q213" s="36"/>
      <c r="R213" s="36"/>
      <c r="S213" s="36"/>
      <c r="T213" s="36" t="s">
        <v>42</v>
      </c>
      <c r="U213" s="36"/>
      <c r="V213" s="37"/>
      <c r="W213" s="35" t="s">
        <v>42</v>
      </c>
      <c r="X213" s="36"/>
      <c r="Y213" s="36"/>
      <c r="Z213" s="36"/>
      <c r="AA213" s="37"/>
      <c r="AB213" s="30"/>
      <c r="AC213" s="30" t="s">
        <v>42</v>
      </c>
      <c r="AD213" s="30"/>
      <c r="AE213" s="30"/>
      <c r="AF213" s="32"/>
      <c r="AG213" s="14"/>
    </row>
    <row r="214" spans="1:33" ht="60" customHeight="1">
      <c r="A214" s="30">
        <f t="shared" si="5"/>
        <v>209</v>
      </c>
      <c r="B214" s="30">
        <f t="shared" si="4"/>
        <v>20</v>
      </c>
      <c r="C214" s="5" t="s">
        <v>1831</v>
      </c>
      <c r="D214" s="38" t="s">
        <v>1129</v>
      </c>
      <c r="E214" s="38" t="s">
        <v>37</v>
      </c>
      <c r="F214" s="38" t="s">
        <v>2288</v>
      </c>
      <c r="G214" s="5" t="s">
        <v>1130</v>
      </c>
      <c r="H214" s="39" t="s">
        <v>1181</v>
      </c>
      <c r="I214" s="5" t="s">
        <v>1131</v>
      </c>
      <c r="J214" s="38" t="s">
        <v>561</v>
      </c>
      <c r="K214" s="38"/>
      <c r="L214" s="5" t="s">
        <v>1832</v>
      </c>
      <c r="M214" s="5" t="s">
        <v>1833</v>
      </c>
      <c r="N214" s="35"/>
      <c r="O214" s="36"/>
      <c r="P214" s="36"/>
      <c r="Q214" s="36" t="s">
        <v>42</v>
      </c>
      <c r="R214" s="36"/>
      <c r="S214" s="36"/>
      <c r="T214" s="36"/>
      <c r="U214" s="36" t="s">
        <v>42</v>
      </c>
      <c r="V214" s="37"/>
      <c r="W214" s="35" t="s">
        <v>42</v>
      </c>
      <c r="X214" s="36"/>
      <c r="Y214" s="36"/>
      <c r="Z214" s="36" t="s">
        <v>561</v>
      </c>
      <c r="AA214" s="37" t="s">
        <v>42</v>
      </c>
      <c r="AB214" s="30"/>
      <c r="AC214" s="30" t="s">
        <v>42</v>
      </c>
      <c r="AD214" s="30"/>
      <c r="AE214" s="30"/>
      <c r="AF214" s="32"/>
      <c r="AG214" s="14"/>
    </row>
    <row r="215" spans="1:33" ht="60" customHeight="1">
      <c r="A215" s="30">
        <f t="shared" si="5"/>
        <v>210</v>
      </c>
      <c r="B215" s="30">
        <f t="shared" si="4"/>
        <v>21</v>
      </c>
      <c r="C215" s="42" t="s">
        <v>2289</v>
      </c>
      <c r="D215" s="43" t="s">
        <v>2290</v>
      </c>
      <c r="E215" s="43" t="s">
        <v>2291</v>
      </c>
      <c r="F215" s="44" t="s">
        <v>2292</v>
      </c>
      <c r="G215" s="45" t="s">
        <v>2293</v>
      </c>
      <c r="H215" s="43" t="s">
        <v>2294</v>
      </c>
      <c r="I215" s="45" t="s">
        <v>2295</v>
      </c>
      <c r="J215" s="38" t="s">
        <v>2276</v>
      </c>
      <c r="K215" s="38"/>
      <c r="L215" s="5" t="s">
        <v>2296</v>
      </c>
      <c r="M215" s="5" t="s">
        <v>2297</v>
      </c>
      <c r="N215" s="35"/>
      <c r="O215" s="36"/>
      <c r="P215" s="36"/>
      <c r="Q215" s="36"/>
      <c r="R215" s="36"/>
      <c r="S215" s="36"/>
      <c r="T215" s="36"/>
      <c r="U215" s="36"/>
      <c r="V215" s="37" t="s">
        <v>2298</v>
      </c>
      <c r="W215" s="35" t="s">
        <v>42</v>
      </c>
      <c r="X215" s="41" t="s">
        <v>2298</v>
      </c>
      <c r="Y215" s="41" t="s">
        <v>2298</v>
      </c>
      <c r="Z215" s="36"/>
      <c r="AA215" s="37"/>
      <c r="AB215" s="30" t="s">
        <v>2298</v>
      </c>
      <c r="AC215" s="30"/>
      <c r="AD215" s="30"/>
      <c r="AE215" s="30" t="s">
        <v>2299</v>
      </c>
      <c r="AF215" s="32" t="s">
        <v>2300</v>
      </c>
      <c r="AG215" s="14"/>
    </row>
    <row r="216" spans="1:33" ht="60" customHeight="1">
      <c r="A216" s="30">
        <f t="shared" si="5"/>
        <v>211</v>
      </c>
      <c r="B216" s="30">
        <f>ROW(B216)-216</f>
        <v>0</v>
      </c>
      <c r="C216" s="5" t="s">
        <v>1834</v>
      </c>
      <c r="D216" s="38" t="s">
        <v>746</v>
      </c>
      <c r="E216" s="38" t="s">
        <v>1835</v>
      </c>
      <c r="F216" s="38" t="s">
        <v>1836</v>
      </c>
      <c r="G216" s="5" t="s">
        <v>652</v>
      </c>
      <c r="H216" s="39" t="s">
        <v>653</v>
      </c>
      <c r="I216" s="5" t="str">
        <f>HYPERLINK("#", "https://www.realize-fig.jp/")</f>
        <v>https://www.realize-fig.jp/</v>
      </c>
      <c r="J216" s="38" t="s">
        <v>1191</v>
      </c>
      <c r="K216" s="38"/>
      <c r="L216" s="5" t="s">
        <v>1837</v>
      </c>
      <c r="M216" s="5" t="s">
        <v>1838</v>
      </c>
      <c r="N216" s="35" t="s">
        <v>42</v>
      </c>
      <c r="O216" s="36"/>
      <c r="P216" s="36"/>
      <c r="Q216" s="36"/>
      <c r="R216" s="36"/>
      <c r="S216" s="36"/>
      <c r="T216" s="36" t="s">
        <v>42</v>
      </c>
      <c r="U216" s="36"/>
      <c r="V216" s="37" t="s">
        <v>42</v>
      </c>
      <c r="W216" s="35"/>
      <c r="X216" s="36" t="s">
        <v>42</v>
      </c>
      <c r="Y216" s="36"/>
      <c r="Z216" s="36" t="s">
        <v>33</v>
      </c>
      <c r="AA216" s="37"/>
      <c r="AB216" s="30"/>
      <c r="AC216" s="30" t="s">
        <v>42</v>
      </c>
      <c r="AD216" s="30"/>
      <c r="AE216" s="30"/>
      <c r="AF216" s="32"/>
      <c r="AG216" s="14" t="s">
        <v>1159</v>
      </c>
    </row>
    <row r="217" spans="1:33" ht="60" customHeight="1">
      <c r="A217" s="30">
        <f t="shared" si="5"/>
        <v>212</v>
      </c>
      <c r="B217" s="30">
        <f t="shared" ref="B217:B265" si="6">ROW(B217)-216</f>
        <v>1</v>
      </c>
      <c r="C217" s="5" t="s">
        <v>2363</v>
      </c>
      <c r="D217" s="38" t="s">
        <v>654</v>
      </c>
      <c r="E217" s="38" t="s">
        <v>1839</v>
      </c>
      <c r="F217" s="38" t="s">
        <v>1840</v>
      </c>
      <c r="G217" s="5" t="s">
        <v>655</v>
      </c>
      <c r="H217" s="39" t="s">
        <v>661</v>
      </c>
      <c r="I217" s="5" t="str">
        <f>HYPERLINK("#", "https://www.ueki.co.jp/")</f>
        <v>https://www.ueki.co.jp/</v>
      </c>
      <c r="J217" s="38" t="s">
        <v>1513</v>
      </c>
      <c r="K217" s="38"/>
      <c r="L217" s="5" t="s">
        <v>1841</v>
      </c>
      <c r="M217" s="5" t="s">
        <v>1842</v>
      </c>
      <c r="N217" s="35"/>
      <c r="O217" s="36"/>
      <c r="P217" s="36"/>
      <c r="Q217" s="36"/>
      <c r="R217" s="36"/>
      <c r="S217" s="36"/>
      <c r="T217" s="36"/>
      <c r="U217" s="36"/>
      <c r="V217" s="37" t="s">
        <v>42</v>
      </c>
      <c r="W217" s="35"/>
      <c r="X217" s="36"/>
      <c r="Y217" s="36"/>
      <c r="Z217" s="36"/>
      <c r="AA217" s="37"/>
      <c r="AB217" s="30" t="s">
        <v>42</v>
      </c>
      <c r="AC217" s="30"/>
      <c r="AD217" s="30"/>
      <c r="AE217" s="30" t="s">
        <v>1132</v>
      </c>
      <c r="AF217" s="32" t="s">
        <v>1843</v>
      </c>
      <c r="AG217" s="14"/>
    </row>
    <row r="218" spans="1:33" ht="60" customHeight="1">
      <c r="A218" s="30">
        <f t="shared" si="5"/>
        <v>213</v>
      </c>
      <c r="B218" s="30">
        <f t="shared" si="6"/>
        <v>2</v>
      </c>
      <c r="C218" s="5" t="s">
        <v>1844</v>
      </c>
      <c r="D218" s="38" t="s">
        <v>518</v>
      </c>
      <c r="E218" s="38" t="s">
        <v>1835</v>
      </c>
      <c r="F218" s="38" t="s">
        <v>1840</v>
      </c>
      <c r="G218" s="5" t="s">
        <v>519</v>
      </c>
      <c r="H218" s="39" t="s">
        <v>520</v>
      </c>
      <c r="I218" s="5" t="str">
        <f>HYPERLINK("#", "http://www.etoss.co.jp/")</f>
        <v>http://www.etoss.co.jp/</v>
      </c>
      <c r="J218" s="38" t="s">
        <v>33</v>
      </c>
      <c r="K218" s="38"/>
      <c r="L218" s="5" t="s">
        <v>1845</v>
      </c>
      <c r="M218" s="5" t="s">
        <v>1846</v>
      </c>
      <c r="N218" s="35"/>
      <c r="O218" s="36"/>
      <c r="P218" s="36"/>
      <c r="Q218" s="36"/>
      <c r="R218" s="36"/>
      <c r="S218" s="36" t="s">
        <v>42</v>
      </c>
      <c r="T218" s="36"/>
      <c r="U218" s="36"/>
      <c r="V218" s="37"/>
      <c r="W218" s="35"/>
      <c r="X218" s="36"/>
      <c r="Y218" s="36"/>
      <c r="Z218" s="36"/>
      <c r="AA218" s="37" t="s">
        <v>42</v>
      </c>
      <c r="AB218" s="30" t="s">
        <v>42</v>
      </c>
      <c r="AC218" s="30"/>
      <c r="AD218" s="30"/>
      <c r="AE218" s="30"/>
      <c r="AF218" s="32"/>
      <c r="AG218" s="14"/>
    </row>
    <row r="219" spans="1:33" ht="60" customHeight="1">
      <c r="A219" s="30">
        <f t="shared" si="5"/>
        <v>214</v>
      </c>
      <c r="B219" s="30">
        <f t="shared" si="6"/>
        <v>3</v>
      </c>
      <c r="C219" s="5" t="s">
        <v>1847</v>
      </c>
      <c r="D219" s="38" t="s">
        <v>662</v>
      </c>
      <c r="E219" s="38" t="s">
        <v>1835</v>
      </c>
      <c r="F219" s="38" t="s">
        <v>1840</v>
      </c>
      <c r="G219" s="5" t="s">
        <v>663</v>
      </c>
      <c r="H219" s="39" t="s">
        <v>664</v>
      </c>
      <c r="I219" s="5" t="str">
        <f>HYPERLINK("#", "https://orient-oita.com/csr.php/")</f>
        <v>https://orient-oita.com/csr.php/</v>
      </c>
      <c r="J219" s="38"/>
      <c r="K219" s="38" t="s">
        <v>42</v>
      </c>
      <c r="L219" s="5" t="s">
        <v>1848</v>
      </c>
      <c r="M219" s="5"/>
      <c r="N219" s="35"/>
      <c r="O219" s="36"/>
      <c r="P219" s="36"/>
      <c r="Q219" s="36"/>
      <c r="R219" s="36"/>
      <c r="S219" s="36"/>
      <c r="T219" s="36"/>
      <c r="U219" s="36" t="s">
        <v>42</v>
      </c>
      <c r="V219" s="37"/>
      <c r="W219" s="35"/>
      <c r="X219" s="36"/>
      <c r="Y219" s="36"/>
      <c r="Z219" s="36"/>
      <c r="AA219" s="37"/>
      <c r="AB219" s="30"/>
      <c r="AC219" s="30"/>
      <c r="AD219" s="30"/>
      <c r="AE219" s="30"/>
      <c r="AF219" s="32"/>
      <c r="AG219" s="14"/>
    </row>
    <row r="220" spans="1:33" ht="60" customHeight="1">
      <c r="A220" s="30">
        <f t="shared" si="5"/>
        <v>215</v>
      </c>
      <c r="B220" s="30">
        <f t="shared" si="6"/>
        <v>4</v>
      </c>
      <c r="C220" s="5" t="s">
        <v>1849</v>
      </c>
      <c r="D220" s="38" t="s">
        <v>656</v>
      </c>
      <c r="E220" s="38" t="s">
        <v>1839</v>
      </c>
      <c r="F220" s="38" t="s">
        <v>1836</v>
      </c>
      <c r="G220" s="5" t="s">
        <v>657</v>
      </c>
      <c r="H220" s="39" t="s">
        <v>665</v>
      </c>
      <c r="I220" s="5" t="str">
        <f>HYPERLINK("#", "http://www.todaka-oita.jp/todaka_company.html")</f>
        <v>http://www.todaka-oita.jp/todaka_company.html</v>
      </c>
      <c r="J220" s="38" t="s">
        <v>1513</v>
      </c>
      <c r="K220" s="38"/>
      <c r="L220" s="5" t="s">
        <v>1850</v>
      </c>
      <c r="M220" s="5" t="s">
        <v>1851</v>
      </c>
      <c r="N220" s="35"/>
      <c r="O220" s="36"/>
      <c r="P220" s="36"/>
      <c r="Q220" s="36"/>
      <c r="R220" s="36"/>
      <c r="S220" s="36"/>
      <c r="T220" s="36" t="s">
        <v>42</v>
      </c>
      <c r="U220" s="36"/>
      <c r="V220" s="37"/>
      <c r="W220" s="35"/>
      <c r="X220" s="36"/>
      <c r="Y220" s="36"/>
      <c r="Z220" s="36"/>
      <c r="AA220" s="37"/>
      <c r="AB220" s="30" t="s">
        <v>42</v>
      </c>
      <c r="AC220" s="30"/>
      <c r="AD220" s="30"/>
      <c r="AE220" s="30"/>
      <c r="AF220" s="32"/>
      <c r="AG220" s="14" t="s">
        <v>1160</v>
      </c>
    </row>
    <row r="221" spans="1:33" ht="60" customHeight="1">
      <c r="A221" s="30">
        <f t="shared" si="5"/>
        <v>216</v>
      </c>
      <c r="B221" s="30">
        <f t="shared" si="6"/>
        <v>5</v>
      </c>
      <c r="C221" s="5" t="s">
        <v>1852</v>
      </c>
      <c r="D221" s="38" t="s">
        <v>233</v>
      </c>
      <c r="E221" s="38" t="s">
        <v>1853</v>
      </c>
      <c r="F221" s="38" t="s">
        <v>1836</v>
      </c>
      <c r="G221" s="5" t="s">
        <v>658</v>
      </c>
      <c r="H221" s="39" t="s">
        <v>666</v>
      </c>
      <c r="I221" s="5" t="str">
        <f>HYPERLINK("#", "https://www.scas.co.jp/")</f>
        <v>https://www.scas.co.jp/</v>
      </c>
      <c r="J221" s="38" t="s">
        <v>1191</v>
      </c>
      <c r="K221" s="38"/>
      <c r="L221" s="5" t="s">
        <v>1854</v>
      </c>
      <c r="M221" s="5"/>
      <c r="N221" s="35"/>
      <c r="O221" s="36"/>
      <c r="P221" s="36"/>
      <c r="Q221" s="36"/>
      <c r="R221" s="36"/>
      <c r="S221" s="36"/>
      <c r="T221" s="36"/>
      <c r="U221" s="36"/>
      <c r="V221" s="37" t="s">
        <v>42</v>
      </c>
      <c r="W221" s="35"/>
      <c r="X221" s="36"/>
      <c r="Y221" s="36"/>
      <c r="Z221" s="36"/>
      <c r="AA221" s="37"/>
      <c r="AB221" s="30"/>
      <c r="AC221" s="30"/>
      <c r="AD221" s="30"/>
      <c r="AE221" s="30"/>
      <c r="AF221" s="32"/>
      <c r="AG221" s="14"/>
    </row>
    <row r="222" spans="1:33" ht="60" customHeight="1">
      <c r="A222" s="30">
        <f t="shared" si="5"/>
        <v>217</v>
      </c>
      <c r="B222" s="30">
        <f t="shared" si="6"/>
        <v>6</v>
      </c>
      <c r="C222" s="5" t="s">
        <v>1855</v>
      </c>
      <c r="D222" s="38" t="s">
        <v>659</v>
      </c>
      <c r="E222" s="38" t="s">
        <v>1839</v>
      </c>
      <c r="F222" s="38" t="s">
        <v>1836</v>
      </c>
      <c r="G222" s="5" t="s">
        <v>660</v>
      </c>
      <c r="H222" s="39" t="s">
        <v>667</v>
      </c>
      <c r="I222" s="5" t="str">
        <f>HYPERLINK("#", "https://www.stk-net.co.jp/")</f>
        <v>https://www.stk-net.co.jp/</v>
      </c>
      <c r="J222" s="38" t="s">
        <v>1199</v>
      </c>
      <c r="K222" s="38"/>
      <c r="L222" s="5" t="s">
        <v>1856</v>
      </c>
      <c r="M222" s="5" t="s">
        <v>1857</v>
      </c>
      <c r="N222" s="35"/>
      <c r="O222" s="36"/>
      <c r="P222" s="36"/>
      <c r="Q222" s="36"/>
      <c r="R222" s="36"/>
      <c r="S222" s="36"/>
      <c r="T222" s="36" t="s">
        <v>42</v>
      </c>
      <c r="U222" s="36"/>
      <c r="V222" s="37"/>
      <c r="W222" s="35"/>
      <c r="X222" s="36"/>
      <c r="Y222" s="36"/>
      <c r="Z222" s="36"/>
      <c r="AA222" s="37"/>
      <c r="AB222" s="30"/>
      <c r="AC222" s="30" t="s">
        <v>42</v>
      </c>
      <c r="AD222" s="30"/>
      <c r="AE222" s="30"/>
      <c r="AF222" s="32"/>
      <c r="AG222" s="14"/>
    </row>
    <row r="223" spans="1:33" ht="60" customHeight="1">
      <c r="A223" s="30">
        <f t="shared" si="5"/>
        <v>218</v>
      </c>
      <c r="B223" s="30">
        <f t="shared" si="6"/>
        <v>7</v>
      </c>
      <c r="C223" s="5" t="s">
        <v>1858</v>
      </c>
      <c r="D223" s="38" t="s">
        <v>234</v>
      </c>
      <c r="E223" s="38" t="s">
        <v>1835</v>
      </c>
      <c r="F223" s="38" t="s">
        <v>1840</v>
      </c>
      <c r="G223" s="5" t="s">
        <v>235</v>
      </c>
      <c r="H223" s="39" t="s">
        <v>236</v>
      </c>
      <c r="I223" s="5" t="str">
        <f>HYPERLINK("#", "http://www.mjc.co.jp/")</f>
        <v>http://www.mjc.co.jp/</v>
      </c>
      <c r="J223" s="38" t="s">
        <v>1513</v>
      </c>
      <c r="K223" s="38"/>
      <c r="L223" s="5" t="s">
        <v>1859</v>
      </c>
      <c r="M223" s="5" t="s">
        <v>1860</v>
      </c>
      <c r="N223" s="35"/>
      <c r="O223" s="36"/>
      <c r="P223" s="36"/>
      <c r="Q223" s="36"/>
      <c r="R223" s="36"/>
      <c r="S223" s="36"/>
      <c r="T223" s="36"/>
      <c r="U223" s="36" t="s">
        <v>42</v>
      </c>
      <c r="V223" s="37"/>
      <c r="W223" s="35"/>
      <c r="X223" s="36" t="s">
        <v>42</v>
      </c>
      <c r="Y223" s="36"/>
      <c r="Z223" s="36"/>
      <c r="AA223" s="37"/>
      <c r="AB223" s="30"/>
      <c r="AC223" s="30" t="s">
        <v>42</v>
      </c>
      <c r="AD223" s="30"/>
      <c r="AE223" s="30" t="s">
        <v>180</v>
      </c>
      <c r="AF223" s="32" t="s">
        <v>1861</v>
      </c>
      <c r="AG223" s="14"/>
    </row>
    <row r="224" spans="1:33" ht="60" customHeight="1">
      <c r="A224" s="30">
        <f t="shared" si="5"/>
        <v>219</v>
      </c>
      <c r="B224" s="30">
        <f t="shared" si="6"/>
        <v>8</v>
      </c>
      <c r="C224" s="5" t="s">
        <v>1862</v>
      </c>
      <c r="D224" s="38" t="s">
        <v>237</v>
      </c>
      <c r="E224" s="38" t="s">
        <v>1835</v>
      </c>
      <c r="F224" s="38" t="s">
        <v>1840</v>
      </c>
      <c r="G224" s="5" t="s">
        <v>238</v>
      </c>
      <c r="H224" s="39" t="s">
        <v>239</v>
      </c>
      <c r="I224" s="5" t="str">
        <f>HYPERLINK("#", "http://www.odt.co.jp/")</f>
        <v>http://www.odt.co.jp/</v>
      </c>
      <c r="J224" s="38" t="s">
        <v>1513</v>
      </c>
      <c r="K224" s="38"/>
      <c r="L224" s="5" t="s">
        <v>1863</v>
      </c>
      <c r="M224" s="5" t="s">
        <v>1864</v>
      </c>
      <c r="N224" s="35"/>
      <c r="O224" s="36" t="s">
        <v>42</v>
      </c>
      <c r="P224" s="36"/>
      <c r="Q224" s="36"/>
      <c r="R224" s="36"/>
      <c r="S224" s="36"/>
      <c r="T224" s="36"/>
      <c r="U224" s="36" t="s">
        <v>42</v>
      </c>
      <c r="V224" s="37"/>
      <c r="W224" s="35"/>
      <c r="X224" s="36"/>
      <c r="Y224" s="36"/>
      <c r="Z224" s="36"/>
      <c r="AA224" s="37" t="s">
        <v>42</v>
      </c>
      <c r="AB224" s="30"/>
      <c r="AC224" s="30" t="s">
        <v>42</v>
      </c>
      <c r="AD224" s="30"/>
      <c r="AE224" s="30"/>
      <c r="AF224" s="32"/>
      <c r="AG224" s="14"/>
    </row>
    <row r="225" spans="1:33" ht="60" customHeight="1">
      <c r="A225" s="30">
        <f t="shared" si="5"/>
        <v>220</v>
      </c>
      <c r="B225" s="30">
        <f t="shared" si="6"/>
        <v>9</v>
      </c>
      <c r="C225" s="5" t="s">
        <v>1865</v>
      </c>
      <c r="D225" s="38" t="s">
        <v>668</v>
      </c>
      <c r="E225" s="38" t="s">
        <v>1839</v>
      </c>
      <c r="F225" s="38" t="s">
        <v>1866</v>
      </c>
      <c r="G225" s="5" t="s">
        <v>1133</v>
      </c>
      <c r="H225" s="39" t="s">
        <v>669</v>
      </c>
      <c r="I225" s="5" t="str">
        <f>HYPERLINK("#", "http://www.zynas.co.jp")</f>
        <v>http://www.zynas.co.jp</v>
      </c>
      <c r="J225" s="38" t="s">
        <v>33</v>
      </c>
      <c r="K225" s="38"/>
      <c r="L225" s="5" t="s">
        <v>1867</v>
      </c>
      <c r="M225" s="5" t="s">
        <v>1868</v>
      </c>
      <c r="N225" s="35"/>
      <c r="O225" s="36"/>
      <c r="P225" s="36" t="s">
        <v>42</v>
      </c>
      <c r="Q225" s="36"/>
      <c r="R225" s="36"/>
      <c r="S225" s="36"/>
      <c r="T225" s="36"/>
      <c r="U225" s="36" t="s">
        <v>42</v>
      </c>
      <c r="V225" s="37"/>
      <c r="W225" s="35"/>
      <c r="X225" s="36"/>
      <c r="Y225" s="36"/>
      <c r="Z225" s="36" t="s">
        <v>1191</v>
      </c>
      <c r="AA225" s="37" t="s">
        <v>42</v>
      </c>
      <c r="AB225" s="30"/>
      <c r="AC225" s="30" t="s">
        <v>42</v>
      </c>
      <c r="AD225" s="30"/>
      <c r="AE225" s="30"/>
      <c r="AF225" s="32"/>
      <c r="AG225" s="14"/>
    </row>
    <row r="226" spans="1:33" ht="60" customHeight="1">
      <c r="A226" s="30">
        <f t="shared" si="5"/>
        <v>221</v>
      </c>
      <c r="B226" s="30">
        <f t="shared" si="6"/>
        <v>10</v>
      </c>
      <c r="C226" s="5" t="s">
        <v>1869</v>
      </c>
      <c r="D226" s="38" t="s">
        <v>288</v>
      </c>
      <c r="E226" s="38" t="s">
        <v>1839</v>
      </c>
      <c r="F226" s="38" t="s">
        <v>1836</v>
      </c>
      <c r="G226" s="5" t="s">
        <v>289</v>
      </c>
      <c r="H226" s="39" t="s">
        <v>670</v>
      </c>
      <c r="I226" s="5" t="str">
        <f>HYPERLINK("#", "http://www.btec-net.co.jp/")</f>
        <v>http://www.btec-net.co.jp/</v>
      </c>
      <c r="J226" s="38"/>
      <c r="K226" s="38" t="s">
        <v>42</v>
      </c>
      <c r="L226" s="5" t="s">
        <v>1870</v>
      </c>
      <c r="M226" s="5" t="s">
        <v>1871</v>
      </c>
      <c r="N226" s="35"/>
      <c r="O226" s="36"/>
      <c r="P226" s="36"/>
      <c r="Q226" s="36"/>
      <c r="R226" s="36"/>
      <c r="S226" s="36"/>
      <c r="T226" s="36"/>
      <c r="U226" s="36" t="s">
        <v>42</v>
      </c>
      <c r="V226" s="37"/>
      <c r="W226" s="35"/>
      <c r="X226" s="36"/>
      <c r="Y226" s="36"/>
      <c r="Z226" s="36"/>
      <c r="AA226" s="37"/>
      <c r="AB226" s="30" t="s">
        <v>42</v>
      </c>
      <c r="AC226" s="30"/>
      <c r="AD226" s="30"/>
      <c r="AE226" s="30"/>
      <c r="AF226" s="32"/>
      <c r="AG226" s="14"/>
    </row>
    <row r="227" spans="1:33" ht="60" customHeight="1">
      <c r="A227" s="30">
        <f t="shared" si="5"/>
        <v>222</v>
      </c>
      <c r="B227" s="30">
        <f t="shared" si="6"/>
        <v>11</v>
      </c>
      <c r="C227" s="5" t="s">
        <v>1872</v>
      </c>
      <c r="D227" s="38" t="s">
        <v>747</v>
      </c>
      <c r="E227" s="38" t="s">
        <v>1839</v>
      </c>
      <c r="F227" s="38" t="s">
        <v>1836</v>
      </c>
      <c r="G227" s="5" t="s">
        <v>1134</v>
      </c>
      <c r="H227" s="39" t="s">
        <v>290</v>
      </c>
      <c r="I227" s="5" t="str">
        <f>HYPERLINK("#", "http://www.shinsei-llc.co.jp/")</f>
        <v>http://www.shinsei-llc.co.jp/</v>
      </c>
      <c r="J227" s="38"/>
      <c r="K227" s="38" t="s">
        <v>42</v>
      </c>
      <c r="L227" s="5" t="s">
        <v>1873</v>
      </c>
      <c r="M227" s="5" t="s">
        <v>1874</v>
      </c>
      <c r="N227" s="35"/>
      <c r="O227" s="36"/>
      <c r="P227" s="36"/>
      <c r="Q227" s="36"/>
      <c r="R227" s="36"/>
      <c r="S227" s="36"/>
      <c r="T227" s="36"/>
      <c r="U227" s="36" t="s">
        <v>42</v>
      </c>
      <c r="V227" s="37"/>
      <c r="W227" s="35"/>
      <c r="X227" s="36"/>
      <c r="Y227" s="36"/>
      <c r="Z227" s="36"/>
      <c r="AA227" s="37"/>
      <c r="AB227" s="30"/>
      <c r="AC227" s="30" t="s">
        <v>42</v>
      </c>
      <c r="AD227" s="30"/>
      <c r="AE227" s="30"/>
      <c r="AF227" s="32"/>
      <c r="AG227" s="14"/>
    </row>
    <row r="228" spans="1:33" ht="60" customHeight="1">
      <c r="A228" s="30">
        <f t="shared" si="5"/>
        <v>223</v>
      </c>
      <c r="B228" s="30">
        <f t="shared" si="6"/>
        <v>12</v>
      </c>
      <c r="C228" s="5" t="s">
        <v>1875</v>
      </c>
      <c r="D228" s="38" t="s">
        <v>231</v>
      </c>
      <c r="E228" s="38" t="s">
        <v>1835</v>
      </c>
      <c r="F228" s="38" t="s">
        <v>1876</v>
      </c>
      <c r="G228" s="5" t="s">
        <v>232</v>
      </c>
      <c r="H228" s="39" t="s">
        <v>293</v>
      </c>
      <c r="I228" s="5" t="str">
        <f>HYPERLINK("#", "https://www.nstec.nipponsteel.com/")</f>
        <v>https://www.nstec.nipponsteel.com/</v>
      </c>
      <c r="J228" s="38"/>
      <c r="K228" s="38" t="s">
        <v>42</v>
      </c>
      <c r="L228" s="5" t="s">
        <v>1877</v>
      </c>
      <c r="M228" s="5"/>
      <c r="N228" s="35"/>
      <c r="O228" s="36"/>
      <c r="P228" s="36"/>
      <c r="Q228" s="36"/>
      <c r="R228" s="36"/>
      <c r="S228" s="36"/>
      <c r="T228" s="36"/>
      <c r="U228" s="36"/>
      <c r="V228" s="37" t="s">
        <v>42</v>
      </c>
      <c r="W228" s="35"/>
      <c r="X228" s="36"/>
      <c r="Y228" s="36"/>
      <c r="Z228" s="36"/>
      <c r="AA228" s="37"/>
      <c r="AB228" s="30"/>
      <c r="AC228" s="30" t="s">
        <v>42</v>
      </c>
      <c r="AD228" s="30"/>
      <c r="AE228" s="30" t="s">
        <v>180</v>
      </c>
      <c r="AF228" s="32" t="s">
        <v>1878</v>
      </c>
      <c r="AG228" s="14"/>
    </row>
    <row r="229" spans="1:33" ht="60" customHeight="1">
      <c r="A229" s="30">
        <f t="shared" si="5"/>
        <v>224</v>
      </c>
      <c r="B229" s="30">
        <f t="shared" si="6"/>
        <v>13</v>
      </c>
      <c r="C229" s="5" t="s">
        <v>1879</v>
      </c>
      <c r="D229" s="38" t="s">
        <v>233</v>
      </c>
      <c r="E229" s="38" t="s">
        <v>1839</v>
      </c>
      <c r="F229" s="38" t="s">
        <v>1866</v>
      </c>
      <c r="G229" s="5" t="s">
        <v>344</v>
      </c>
      <c r="H229" s="39" t="s">
        <v>347</v>
      </c>
      <c r="I229" s="5" t="str">
        <f>HYPERLINK("#", "http://www.kawanodenki.co.jp/")</f>
        <v>http://www.kawanodenki.co.jp/</v>
      </c>
      <c r="J229" s="38" t="s">
        <v>33</v>
      </c>
      <c r="K229" s="38"/>
      <c r="L229" s="5" t="s">
        <v>1880</v>
      </c>
      <c r="M229" s="5" t="s">
        <v>1881</v>
      </c>
      <c r="N229" s="35"/>
      <c r="O229" s="36"/>
      <c r="P229" s="36"/>
      <c r="Q229" s="36"/>
      <c r="R229" s="36"/>
      <c r="S229" s="36"/>
      <c r="T229" s="36"/>
      <c r="U229" s="36"/>
      <c r="V229" s="37" t="s">
        <v>42</v>
      </c>
      <c r="W229" s="35"/>
      <c r="X229" s="36"/>
      <c r="Y229" s="36"/>
      <c r="Z229" s="36"/>
      <c r="AA229" s="37"/>
      <c r="AB229" s="30"/>
      <c r="AC229" s="30" t="s">
        <v>42</v>
      </c>
      <c r="AD229" s="30"/>
      <c r="AE229" s="30"/>
      <c r="AF229" s="32"/>
      <c r="AG229" s="14"/>
    </row>
    <row r="230" spans="1:33" ht="60" customHeight="1">
      <c r="A230" s="30">
        <f t="shared" si="5"/>
        <v>225</v>
      </c>
      <c r="B230" s="30">
        <f t="shared" si="6"/>
        <v>14</v>
      </c>
      <c r="C230" s="5" t="s">
        <v>1882</v>
      </c>
      <c r="D230" s="38" t="s">
        <v>671</v>
      </c>
      <c r="E230" s="38" t="s">
        <v>1835</v>
      </c>
      <c r="F230" s="38" t="s">
        <v>1883</v>
      </c>
      <c r="G230" s="5" t="s">
        <v>1135</v>
      </c>
      <c r="H230" s="39" t="s">
        <v>672</v>
      </c>
      <c r="I230" s="5" t="str">
        <f>HYPERLINK("#", "https://kudou-densetsu.jp/")</f>
        <v>https://kudou-densetsu.jp/</v>
      </c>
      <c r="J230" s="38"/>
      <c r="K230" s="38" t="s">
        <v>42</v>
      </c>
      <c r="L230" s="5" t="s">
        <v>1884</v>
      </c>
      <c r="M230" s="5" t="s">
        <v>1885</v>
      </c>
      <c r="N230" s="35"/>
      <c r="O230" s="36"/>
      <c r="P230" s="36"/>
      <c r="Q230" s="36"/>
      <c r="R230" s="36"/>
      <c r="S230" s="36"/>
      <c r="T230" s="36"/>
      <c r="U230" s="36"/>
      <c r="V230" s="37" t="s">
        <v>42</v>
      </c>
      <c r="W230" s="35"/>
      <c r="X230" s="36"/>
      <c r="Y230" s="36"/>
      <c r="Z230" s="36"/>
      <c r="AA230" s="37"/>
      <c r="AB230" s="30" t="s">
        <v>42</v>
      </c>
      <c r="AC230" s="30"/>
      <c r="AD230" s="30"/>
      <c r="AE230" s="30"/>
      <c r="AF230" s="32"/>
      <c r="AG230" s="14"/>
    </row>
    <row r="231" spans="1:33" ht="60" customHeight="1">
      <c r="A231" s="30">
        <f t="shared" si="5"/>
        <v>226</v>
      </c>
      <c r="B231" s="30">
        <f t="shared" si="6"/>
        <v>15</v>
      </c>
      <c r="C231" s="5" t="s">
        <v>1886</v>
      </c>
      <c r="D231" s="38" t="s">
        <v>671</v>
      </c>
      <c r="E231" s="38" t="s">
        <v>1835</v>
      </c>
      <c r="F231" s="38" t="s">
        <v>1883</v>
      </c>
      <c r="G231" s="5" t="s">
        <v>1136</v>
      </c>
      <c r="H231" s="39" t="s">
        <v>673</v>
      </c>
      <c r="I231" s="5" t="str">
        <f>HYPERLINK("#", "https://www.tyoptics-group.com/")</f>
        <v>https://www.tyoptics-group.com/</v>
      </c>
      <c r="J231" s="38" t="s">
        <v>33</v>
      </c>
      <c r="K231" s="38"/>
      <c r="L231" s="5" t="s">
        <v>1887</v>
      </c>
      <c r="M231" s="5"/>
      <c r="N231" s="35"/>
      <c r="O231" s="36"/>
      <c r="P231" s="36"/>
      <c r="Q231" s="36"/>
      <c r="R231" s="36"/>
      <c r="S231" s="36"/>
      <c r="T231" s="36"/>
      <c r="U231" s="36" t="s">
        <v>42</v>
      </c>
      <c r="V231" s="37"/>
      <c r="W231" s="35"/>
      <c r="X231" s="36"/>
      <c r="Y231" s="36"/>
      <c r="Z231" s="36"/>
      <c r="AA231" s="37"/>
      <c r="AB231" s="30" t="s">
        <v>42</v>
      </c>
      <c r="AC231" s="30"/>
      <c r="AD231" s="30"/>
      <c r="AE231" s="30" t="s">
        <v>1137</v>
      </c>
      <c r="AF231" s="32" t="s">
        <v>1888</v>
      </c>
      <c r="AG231" s="14"/>
    </row>
    <row r="232" spans="1:33" ht="60" customHeight="1">
      <c r="A232" s="30">
        <f t="shared" si="5"/>
        <v>227</v>
      </c>
      <c r="B232" s="30">
        <f t="shared" si="6"/>
        <v>16</v>
      </c>
      <c r="C232" s="5" t="s">
        <v>1889</v>
      </c>
      <c r="D232" s="38" t="s">
        <v>240</v>
      </c>
      <c r="E232" s="38" t="s">
        <v>1835</v>
      </c>
      <c r="F232" s="38" t="s">
        <v>1890</v>
      </c>
      <c r="G232" s="5" t="s">
        <v>241</v>
      </c>
      <c r="H232" s="39" t="s">
        <v>228</v>
      </c>
      <c r="I232" s="5" t="str">
        <f>HYPERLINK("#", "https://sdk-info.com/")</f>
        <v>https://sdk-info.com/</v>
      </c>
      <c r="J232" s="38"/>
      <c r="K232" s="38" t="s">
        <v>42</v>
      </c>
      <c r="L232" s="5" t="s">
        <v>1891</v>
      </c>
      <c r="M232" s="5" t="s">
        <v>1892</v>
      </c>
      <c r="N232" s="35"/>
      <c r="O232" s="36" t="s">
        <v>42</v>
      </c>
      <c r="P232" s="36"/>
      <c r="Q232" s="36"/>
      <c r="R232" s="36"/>
      <c r="S232" s="36"/>
      <c r="T232" s="36"/>
      <c r="U232" s="36" t="s">
        <v>42</v>
      </c>
      <c r="V232" s="37"/>
      <c r="W232" s="35"/>
      <c r="X232" s="36" t="s">
        <v>42</v>
      </c>
      <c r="Y232" s="36"/>
      <c r="Z232" s="36"/>
      <c r="AA232" s="37"/>
      <c r="AB232" s="30" t="s">
        <v>42</v>
      </c>
      <c r="AC232" s="30"/>
      <c r="AD232" s="30"/>
      <c r="AE232" s="30"/>
      <c r="AF232" s="32"/>
      <c r="AG232" s="14"/>
    </row>
    <row r="233" spans="1:33" ht="60" customHeight="1">
      <c r="A233" s="30">
        <f t="shared" si="5"/>
        <v>228</v>
      </c>
      <c r="B233" s="30">
        <f t="shared" si="6"/>
        <v>17</v>
      </c>
      <c r="C233" s="5" t="s">
        <v>1893</v>
      </c>
      <c r="D233" s="38" t="s">
        <v>1161</v>
      </c>
      <c r="E233" s="38" t="s">
        <v>1839</v>
      </c>
      <c r="F233" s="38" t="s">
        <v>1890</v>
      </c>
      <c r="G233" s="5" t="s">
        <v>1162</v>
      </c>
      <c r="H233" s="39" t="s">
        <v>1163</v>
      </c>
      <c r="I233" s="5" t="str">
        <f>HYPERLINK("#", "http://www.daikyonishikawa.co.jp")</f>
        <v>http://www.daikyonishikawa.co.jp</v>
      </c>
      <c r="J233" s="38" t="s">
        <v>1513</v>
      </c>
      <c r="K233" s="38"/>
      <c r="L233" s="5" t="s">
        <v>1164</v>
      </c>
      <c r="M233" s="5" t="s">
        <v>1165</v>
      </c>
      <c r="N233" s="35"/>
      <c r="O233" s="36"/>
      <c r="P233" s="36"/>
      <c r="Q233" s="36"/>
      <c r="R233" s="36"/>
      <c r="S233" s="36"/>
      <c r="T233" s="36"/>
      <c r="U233" s="36"/>
      <c r="V233" s="37"/>
      <c r="W233" s="35"/>
      <c r="X233" s="36"/>
      <c r="Y233" s="36" t="s">
        <v>42</v>
      </c>
      <c r="Z233" s="36"/>
      <c r="AA233" s="37"/>
      <c r="AB233" s="30" t="s">
        <v>42</v>
      </c>
      <c r="AC233" s="30"/>
      <c r="AD233" s="30"/>
      <c r="AE233" s="30" t="s">
        <v>356</v>
      </c>
      <c r="AF233" s="32" t="s">
        <v>1894</v>
      </c>
      <c r="AG233" s="14" t="s">
        <v>1166</v>
      </c>
    </row>
    <row r="234" spans="1:33" ht="60" customHeight="1">
      <c r="A234" s="30">
        <f t="shared" si="5"/>
        <v>229</v>
      </c>
      <c r="B234" s="30">
        <f t="shared" si="6"/>
        <v>18</v>
      </c>
      <c r="C234" s="5" t="s">
        <v>1895</v>
      </c>
      <c r="D234" s="38" t="s">
        <v>1138</v>
      </c>
      <c r="E234" s="38" t="s">
        <v>1835</v>
      </c>
      <c r="F234" s="38" t="s">
        <v>1896</v>
      </c>
      <c r="G234" s="5" t="s">
        <v>1139</v>
      </c>
      <c r="H234" s="39" t="s">
        <v>1140</v>
      </c>
      <c r="I234" s="5" t="str">
        <f>HYPERLINK("#", "http://www.nakatsu-k.co.jp")</f>
        <v>http://www.nakatsu-k.co.jp</v>
      </c>
      <c r="J234" s="38" t="s">
        <v>1191</v>
      </c>
      <c r="K234" s="38"/>
      <c r="L234" s="5" t="s">
        <v>1897</v>
      </c>
      <c r="M234" s="5"/>
      <c r="N234" s="35"/>
      <c r="O234" s="36"/>
      <c r="P234" s="36"/>
      <c r="Q234" s="36"/>
      <c r="R234" s="36"/>
      <c r="S234" s="36"/>
      <c r="T234" s="36"/>
      <c r="U234" s="36" t="s">
        <v>42</v>
      </c>
      <c r="V234" s="37"/>
      <c r="W234" s="35" t="s">
        <v>42</v>
      </c>
      <c r="X234" s="36"/>
      <c r="Y234" s="36"/>
      <c r="Z234" s="36"/>
      <c r="AA234" s="37"/>
      <c r="AB234" s="30" t="s">
        <v>42</v>
      </c>
      <c r="AC234" s="30"/>
      <c r="AD234" s="30"/>
      <c r="AE234" s="30" t="s">
        <v>1141</v>
      </c>
      <c r="AF234" s="32" t="s">
        <v>1898</v>
      </c>
      <c r="AG234" s="14"/>
    </row>
    <row r="235" spans="1:33" ht="60" customHeight="1">
      <c r="A235" s="30">
        <f t="shared" si="5"/>
        <v>230</v>
      </c>
      <c r="B235" s="30">
        <f t="shared" si="6"/>
        <v>19</v>
      </c>
      <c r="C235" s="5" t="s">
        <v>1899</v>
      </c>
      <c r="D235" s="38" t="s">
        <v>674</v>
      </c>
      <c r="E235" s="38" t="s">
        <v>1835</v>
      </c>
      <c r="F235" s="38" t="s">
        <v>1896</v>
      </c>
      <c r="G235" s="5" t="s">
        <v>675</v>
      </c>
      <c r="H235" s="39" t="s">
        <v>676</v>
      </c>
      <c r="I235" s="5" t="str">
        <f>HYPERLINK("#", "https://www.tocos-j.co.jp/jp/info/factory/factory.html")</f>
        <v>https://www.tocos-j.co.jp/jp/info/factory/factory.html</v>
      </c>
      <c r="J235" s="38" t="s">
        <v>1513</v>
      </c>
      <c r="K235" s="38"/>
      <c r="L235" s="5" t="s">
        <v>1900</v>
      </c>
      <c r="M235" s="5" t="s">
        <v>1901</v>
      </c>
      <c r="N235" s="35"/>
      <c r="O235" s="36"/>
      <c r="P235" s="36"/>
      <c r="Q235" s="36" t="s">
        <v>42</v>
      </c>
      <c r="R235" s="36"/>
      <c r="S235" s="36"/>
      <c r="T235" s="36"/>
      <c r="U235" s="36" t="s">
        <v>42</v>
      </c>
      <c r="V235" s="37"/>
      <c r="W235" s="35"/>
      <c r="X235" s="36"/>
      <c r="Y235" s="36" t="s">
        <v>42</v>
      </c>
      <c r="Z235" s="36" t="s">
        <v>1513</v>
      </c>
      <c r="AA235" s="37"/>
      <c r="AB235" s="30" t="s">
        <v>42</v>
      </c>
      <c r="AC235" s="30"/>
      <c r="AD235" s="30"/>
      <c r="AE235" s="30" t="s">
        <v>1132</v>
      </c>
      <c r="AF235" s="32" t="s">
        <v>1902</v>
      </c>
      <c r="AG235" s="14"/>
    </row>
    <row r="236" spans="1:33" ht="60" customHeight="1">
      <c r="A236" s="30">
        <f t="shared" si="5"/>
        <v>231</v>
      </c>
      <c r="B236" s="30">
        <f t="shared" si="6"/>
        <v>20</v>
      </c>
      <c r="C236" s="5" t="s">
        <v>1903</v>
      </c>
      <c r="D236" s="38" t="s">
        <v>521</v>
      </c>
      <c r="E236" s="38" t="s">
        <v>522</v>
      </c>
      <c r="F236" s="38" t="s">
        <v>1904</v>
      </c>
      <c r="G236" s="5" t="s">
        <v>1142</v>
      </c>
      <c r="H236" s="39" t="s">
        <v>523</v>
      </c>
      <c r="I236" s="5" t="str">
        <f>HYPERLINK("#", "http://asapla.co.jp/")</f>
        <v>http://asapla.co.jp/</v>
      </c>
      <c r="J236" s="38" t="s">
        <v>1191</v>
      </c>
      <c r="K236" s="38"/>
      <c r="L236" s="5" t="s">
        <v>1905</v>
      </c>
      <c r="M236" s="5" t="s">
        <v>1906</v>
      </c>
      <c r="N236" s="35" t="s">
        <v>42</v>
      </c>
      <c r="O236" s="36"/>
      <c r="P236" s="36"/>
      <c r="Q236" s="36" t="s">
        <v>42</v>
      </c>
      <c r="R236" s="36"/>
      <c r="S236" s="36"/>
      <c r="T236" s="36"/>
      <c r="U236" s="36"/>
      <c r="V236" s="37"/>
      <c r="W236" s="35"/>
      <c r="X236" s="36"/>
      <c r="Y236" s="36" t="s">
        <v>42</v>
      </c>
      <c r="Z236" s="36" t="s">
        <v>1191</v>
      </c>
      <c r="AA236" s="37" t="s">
        <v>42</v>
      </c>
      <c r="AB236" s="30" t="s">
        <v>42</v>
      </c>
      <c r="AC236" s="30"/>
      <c r="AD236" s="30"/>
      <c r="AE236" s="30"/>
      <c r="AF236" s="32"/>
      <c r="AG236" s="14"/>
    </row>
    <row r="237" spans="1:33" ht="60" customHeight="1">
      <c r="A237" s="30">
        <f t="shared" si="5"/>
        <v>232</v>
      </c>
      <c r="B237" s="30">
        <f t="shared" si="6"/>
        <v>21</v>
      </c>
      <c r="C237" s="5" t="s">
        <v>1907</v>
      </c>
      <c r="D237" s="38" t="s">
        <v>242</v>
      </c>
      <c r="E237" s="38" t="s">
        <v>1835</v>
      </c>
      <c r="F237" s="38" t="s">
        <v>1908</v>
      </c>
      <c r="G237" s="5" t="s">
        <v>243</v>
      </c>
      <c r="H237" s="39" t="s">
        <v>244</v>
      </c>
      <c r="I237" s="5" t="str">
        <f>HYPERLINK("#", "http://www.oit-p.co.jp/")</f>
        <v>http://www.oit-p.co.jp/</v>
      </c>
      <c r="J237" s="38" t="s">
        <v>1513</v>
      </c>
      <c r="K237" s="38"/>
      <c r="L237" s="5" t="s">
        <v>1909</v>
      </c>
      <c r="M237" s="5" t="s">
        <v>1910</v>
      </c>
      <c r="N237" s="35"/>
      <c r="O237" s="36"/>
      <c r="P237" s="36"/>
      <c r="Q237" s="36"/>
      <c r="R237" s="36"/>
      <c r="S237" s="36"/>
      <c r="T237" s="36"/>
      <c r="U237" s="36" t="s">
        <v>42</v>
      </c>
      <c r="V237" s="37"/>
      <c r="W237" s="35"/>
      <c r="X237" s="36" t="s">
        <v>42</v>
      </c>
      <c r="Y237" s="36" t="s">
        <v>42</v>
      </c>
      <c r="Z237" s="36"/>
      <c r="AA237" s="37"/>
      <c r="AB237" s="30"/>
      <c r="AC237" s="30" t="s">
        <v>42</v>
      </c>
      <c r="AD237" s="30"/>
      <c r="AE237" s="30" t="s">
        <v>180</v>
      </c>
      <c r="AF237" s="32" t="s">
        <v>1911</v>
      </c>
      <c r="AG237" s="14"/>
    </row>
    <row r="238" spans="1:33" ht="60" customHeight="1">
      <c r="A238" s="30">
        <f t="shared" si="5"/>
        <v>233</v>
      </c>
      <c r="B238" s="30">
        <f t="shared" si="6"/>
        <v>22</v>
      </c>
      <c r="C238" s="5" t="s">
        <v>1912</v>
      </c>
      <c r="D238" s="38" t="s">
        <v>242</v>
      </c>
      <c r="E238" s="38" t="s">
        <v>1853</v>
      </c>
      <c r="F238" s="38" t="s">
        <v>1913</v>
      </c>
      <c r="G238" s="5" t="s">
        <v>245</v>
      </c>
      <c r="H238" s="39" t="s">
        <v>246</v>
      </c>
      <c r="I238" s="5" t="str">
        <f>HYPERLINK("#", "http://www.nagaoss.co.jp/")</f>
        <v>http://www.nagaoss.co.jp/</v>
      </c>
      <c r="J238" s="38"/>
      <c r="K238" s="38" t="s">
        <v>42</v>
      </c>
      <c r="L238" s="5" t="s">
        <v>1914</v>
      </c>
      <c r="M238" s="5" t="s">
        <v>1915</v>
      </c>
      <c r="N238" s="35"/>
      <c r="O238" s="36"/>
      <c r="P238" s="36"/>
      <c r="Q238" s="36"/>
      <c r="R238" s="36"/>
      <c r="S238" s="36"/>
      <c r="T238" s="36"/>
      <c r="U238" s="36" t="s">
        <v>42</v>
      </c>
      <c r="V238" s="37" t="s">
        <v>42</v>
      </c>
      <c r="W238" s="35"/>
      <c r="X238" s="36"/>
      <c r="Y238" s="36"/>
      <c r="Z238" s="36"/>
      <c r="AA238" s="37" t="s">
        <v>42</v>
      </c>
      <c r="AB238" s="30"/>
      <c r="AC238" s="30" t="s">
        <v>42</v>
      </c>
      <c r="AD238" s="30"/>
      <c r="AE238" s="30"/>
      <c r="AF238" s="32"/>
      <c r="AG238" s="14"/>
    </row>
    <row r="239" spans="1:33" ht="60" customHeight="1">
      <c r="A239" s="30">
        <f t="shared" si="5"/>
        <v>234</v>
      </c>
      <c r="B239" s="30">
        <f t="shared" si="6"/>
        <v>23</v>
      </c>
      <c r="C239" s="5" t="s">
        <v>1916</v>
      </c>
      <c r="D239" s="38" t="s">
        <v>247</v>
      </c>
      <c r="E239" s="38" t="s">
        <v>1839</v>
      </c>
      <c r="F239" s="38" t="s">
        <v>1917</v>
      </c>
      <c r="G239" s="5" t="s">
        <v>248</v>
      </c>
      <c r="H239" s="39" t="s">
        <v>249</v>
      </c>
      <c r="I239" s="5" t="str">
        <f>HYPERLINK("#", "http://oitaseimitsu.jp/")</f>
        <v>http://oitaseimitsu.jp/</v>
      </c>
      <c r="J239" s="38" t="s">
        <v>1191</v>
      </c>
      <c r="K239" s="38"/>
      <c r="L239" s="5" t="s">
        <v>1918</v>
      </c>
      <c r="M239" s="5"/>
      <c r="N239" s="35"/>
      <c r="O239" s="36"/>
      <c r="P239" s="36"/>
      <c r="Q239" s="36"/>
      <c r="R239" s="36"/>
      <c r="S239" s="36"/>
      <c r="T239" s="36" t="s">
        <v>42</v>
      </c>
      <c r="U239" s="36" t="s">
        <v>42</v>
      </c>
      <c r="V239" s="37"/>
      <c r="W239" s="35"/>
      <c r="X239" s="36" t="s">
        <v>42</v>
      </c>
      <c r="Y239" s="36"/>
      <c r="Z239" s="36"/>
      <c r="AA239" s="37"/>
      <c r="AB239" s="30" t="s">
        <v>42</v>
      </c>
      <c r="AC239" s="30"/>
      <c r="AD239" s="30"/>
      <c r="AE239" s="30"/>
      <c r="AF239" s="32"/>
      <c r="AG239" s="14"/>
    </row>
    <row r="240" spans="1:33" ht="60" customHeight="1">
      <c r="A240" s="30">
        <f t="shared" si="5"/>
        <v>235</v>
      </c>
      <c r="B240" s="30">
        <f t="shared" si="6"/>
        <v>24</v>
      </c>
      <c r="C240" s="5" t="s">
        <v>1919</v>
      </c>
      <c r="D240" s="38" t="s">
        <v>250</v>
      </c>
      <c r="E240" s="38" t="s">
        <v>1853</v>
      </c>
      <c r="F240" s="38" t="s">
        <v>1917</v>
      </c>
      <c r="G240" s="5" t="s">
        <v>251</v>
      </c>
      <c r="H240" s="39" t="s">
        <v>252</v>
      </c>
      <c r="I240" s="5" t="str">
        <f>HYPERLINK("#", "http://www.kkcam.co.jp/")</f>
        <v>http://www.kkcam.co.jp/</v>
      </c>
      <c r="J240" s="38" t="s">
        <v>1513</v>
      </c>
      <c r="K240" s="38"/>
      <c r="L240" s="5" t="s">
        <v>1920</v>
      </c>
      <c r="M240" s="5" t="s">
        <v>1921</v>
      </c>
      <c r="N240" s="35"/>
      <c r="O240" s="36"/>
      <c r="P240" s="36"/>
      <c r="Q240" s="36"/>
      <c r="R240" s="36"/>
      <c r="S240" s="36" t="s">
        <v>42</v>
      </c>
      <c r="T240" s="36"/>
      <c r="U240" s="36" t="s">
        <v>42</v>
      </c>
      <c r="V240" s="37"/>
      <c r="W240" s="35"/>
      <c r="X240" s="36"/>
      <c r="Y240" s="36"/>
      <c r="Z240" s="36"/>
      <c r="AA240" s="37" t="s">
        <v>42</v>
      </c>
      <c r="AB240" s="30" t="s">
        <v>42</v>
      </c>
      <c r="AC240" s="30"/>
      <c r="AD240" s="30"/>
      <c r="AE240" s="30" t="s">
        <v>294</v>
      </c>
      <c r="AF240" s="32" t="s">
        <v>1922</v>
      </c>
      <c r="AG240" s="14" t="s">
        <v>1167</v>
      </c>
    </row>
    <row r="241" spans="1:33" ht="60" customHeight="1">
      <c r="A241" s="30">
        <f t="shared" si="5"/>
        <v>236</v>
      </c>
      <c r="B241" s="30">
        <f t="shared" si="6"/>
        <v>25</v>
      </c>
      <c r="C241" s="5" t="s">
        <v>1923</v>
      </c>
      <c r="D241" s="38" t="s">
        <v>1168</v>
      </c>
      <c r="E241" s="38" t="s">
        <v>1853</v>
      </c>
      <c r="F241" s="38" t="s">
        <v>1924</v>
      </c>
      <c r="G241" s="5" t="s">
        <v>1169</v>
      </c>
      <c r="H241" s="39" t="s">
        <v>229</v>
      </c>
      <c r="I241" s="5" t="str">
        <f>HYPERLINK("#", "http://www.sasaki-se.co.jp")</f>
        <v>http://www.sasaki-se.co.jp</v>
      </c>
      <c r="J241" s="38" t="s">
        <v>1513</v>
      </c>
      <c r="K241" s="38"/>
      <c r="L241" s="5" t="s">
        <v>1170</v>
      </c>
      <c r="M241" s="5" t="s">
        <v>1925</v>
      </c>
      <c r="N241" s="35"/>
      <c r="O241" s="36"/>
      <c r="P241" s="36"/>
      <c r="Q241" s="36"/>
      <c r="R241" s="36"/>
      <c r="S241" s="36"/>
      <c r="T241" s="36" t="s">
        <v>42</v>
      </c>
      <c r="U241" s="36" t="s">
        <v>42</v>
      </c>
      <c r="V241" s="37"/>
      <c r="W241" s="35"/>
      <c r="X241" s="36"/>
      <c r="Y241" s="36" t="s">
        <v>42</v>
      </c>
      <c r="Z241" s="36"/>
      <c r="AA241" s="37"/>
      <c r="AB241" s="30" t="s">
        <v>42</v>
      </c>
      <c r="AC241" s="30"/>
      <c r="AD241" s="30"/>
      <c r="AE241" s="30"/>
      <c r="AF241" s="32"/>
      <c r="AG241" s="14" t="s">
        <v>1171</v>
      </c>
    </row>
    <row r="242" spans="1:33" ht="60" customHeight="1">
      <c r="A242" s="30">
        <f t="shared" si="5"/>
        <v>237</v>
      </c>
      <c r="B242" s="30">
        <f t="shared" si="6"/>
        <v>26</v>
      </c>
      <c r="C242" s="5" t="s">
        <v>1926</v>
      </c>
      <c r="D242" s="38" t="s">
        <v>253</v>
      </c>
      <c r="E242" s="38" t="s">
        <v>1835</v>
      </c>
      <c r="F242" s="38" t="s">
        <v>1927</v>
      </c>
      <c r="G242" s="5" t="s">
        <v>254</v>
      </c>
      <c r="H242" s="39" t="s">
        <v>255</v>
      </c>
      <c r="I242" s="5"/>
      <c r="J242" s="38" t="s">
        <v>1191</v>
      </c>
      <c r="K242" s="38"/>
      <c r="L242" s="5" t="s">
        <v>1928</v>
      </c>
      <c r="M242" s="5" t="s">
        <v>1929</v>
      </c>
      <c r="N242" s="35"/>
      <c r="O242" s="36"/>
      <c r="P242" s="36"/>
      <c r="Q242" s="36"/>
      <c r="R242" s="36"/>
      <c r="S242" s="36"/>
      <c r="T242" s="36"/>
      <c r="U242" s="36" t="s">
        <v>42</v>
      </c>
      <c r="V242" s="37" t="s">
        <v>42</v>
      </c>
      <c r="W242" s="35"/>
      <c r="X242" s="36"/>
      <c r="Y242" s="36"/>
      <c r="Z242" s="36"/>
      <c r="AA242" s="37" t="s">
        <v>42</v>
      </c>
      <c r="AB242" s="30" t="s">
        <v>42</v>
      </c>
      <c r="AC242" s="30"/>
      <c r="AD242" s="30"/>
      <c r="AE242" s="30"/>
      <c r="AF242" s="32"/>
      <c r="AG242" s="14"/>
    </row>
    <row r="243" spans="1:33" ht="60" customHeight="1">
      <c r="A243" s="30">
        <f t="shared" si="5"/>
        <v>238</v>
      </c>
      <c r="B243" s="30">
        <f t="shared" si="6"/>
        <v>27</v>
      </c>
      <c r="C243" s="5" t="s">
        <v>1930</v>
      </c>
      <c r="D243" s="38" t="s">
        <v>450</v>
      </c>
      <c r="E243" s="38" t="s">
        <v>1931</v>
      </c>
      <c r="F243" s="38" t="s">
        <v>1932</v>
      </c>
      <c r="G243" s="5" t="s">
        <v>451</v>
      </c>
      <c r="H243" s="39" t="s">
        <v>452</v>
      </c>
      <c r="I243" s="5"/>
      <c r="J243" s="38" t="s">
        <v>1191</v>
      </c>
      <c r="K243" s="38" t="s">
        <v>453</v>
      </c>
      <c r="L243" s="5" t="s">
        <v>1933</v>
      </c>
      <c r="M243" s="5" t="s">
        <v>1934</v>
      </c>
      <c r="N243" s="35"/>
      <c r="O243" s="36"/>
      <c r="P243" s="36"/>
      <c r="Q243" s="36"/>
      <c r="R243" s="36" t="s">
        <v>42</v>
      </c>
      <c r="S243" s="36"/>
      <c r="T243" s="36" t="s">
        <v>42</v>
      </c>
      <c r="U243" s="36"/>
      <c r="V243" s="37" t="s">
        <v>42</v>
      </c>
      <c r="W243" s="35"/>
      <c r="X243" s="36"/>
      <c r="Y243" s="36"/>
      <c r="Z243" s="36"/>
      <c r="AA243" s="37" t="s">
        <v>42</v>
      </c>
      <c r="AB243" s="30" t="s">
        <v>42</v>
      </c>
      <c r="AC243" s="30"/>
      <c r="AD243" s="30"/>
      <c r="AE243" s="30"/>
      <c r="AF243" s="32"/>
      <c r="AG243" s="14"/>
    </row>
    <row r="244" spans="1:33" ht="60" customHeight="1">
      <c r="A244" s="30">
        <f t="shared" si="5"/>
        <v>239</v>
      </c>
      <c r="B244" s="30">
        <f t="shared" si="6"/>
        <v>28</v>
      </c>
      <c r="C244" s="5" t="s">
        <v>1935</v>
      </c>
      <c r="D244" s="38" t="s">
        <v>677</v>
      </c>
      <c r="E244" s="38" t="s">
        <v>1835</v>
      </c>
      <c r="F244" s="38" t="s">
        <v>1936</v>
      </c>
      <c r="G244" s="5" t="s">
        <v>748</v>
      </c>
      <c r="H244" s="39" t="s">
        <v>257</v>
      </c>
      <c r="I244" s="5" t="str">
        <f>HYPERLINK("#", "http://www.kyushu-semi.co.jp")</f>
        <v>http://www.kyushu-semi.co.jp</v>
      </c>
      <c r="J244" s="38" t="s">
        <v>1513</v>
      </c>
      <c r="K244" s="38"/>
      <c r="L244" s="5" t="s">
        <v>1937</v>
      </c>
      <c r="M244" s="5" t="s">
        <v>1938</v>
      </c>
      <c r="N244" s="35"/>
      <c r="O244" s="36" t="s">
        <v>42</v>
      </c>
      <c r="P244" s="36"/>
      <c r="Q244" s="36"/>
      <c r="R244" s="36"/>
      <c r="S244" s="36"/>
      <c r="T244" s="36"/>
      <c r="U244" s="36" t="s">
        <v>42</v>
      </c>
      <c r="V244" s="37"/>
      <c r="W244" s="35"/>
      <c r="X244" s="36"/>
      <c r="Y244" s="36"/>
      <c r="Z244" s="36" t="s">
        <v>1191</v>
      </c>
      <c r="AA244" s="37"/>
      <c r="AB244" s="30"/>
      <c r="AC244" s="30" t="s">
        <v>42</v>
      </c>
      <c r="AD244" s="30"/>
      <c r="AE244" s="30"/>
      <c r="AF244" s="32"/>
      <c r="AG244" s="14"/>
    </row>
    <row r="245" spans="1:33" ht="60" customHeight="1">
      <c r="A245" s="30">
        <f t="shared" si="5"/>
        <v>240</v>
      </c>
      <c r="B245" s="30">
        <f t="shared" si="6"/>
        <v>29</v>
      </c>
      <c r="C245" s="5" t="s">
        <v>1939</v>
      </c>
      <c r="D245" s="38" t="s">
        <v>258</v>
      </c>
      <c r="E245" s="38" t="s">
        <v>1853</v>
      </c>
      <c r="F245" s="38" t="s">
        <v>1927</v>
      </c>
      <c r="G245" s="5" t="s">
        <v>2364</v>
      </c>
      <c r="H245" s="39" t="s">
        <v>259</v>
      </c>
      <c r="I245" s="5" t="str">
        <f>HYPERLINK("#", "http://www.takaki-kk.co.jp")</f>
        <v>http://www.takaki-kk.co.jp</v>
      </c>
      <c r="J245" s="38"/>
      <c r="K245" s="38" t="s">
        <v>42</v>
      </c>
      <c r="L245" s="5" t="s">
        <v>2365</v>
      </c>
      <c r="M245" s="5" t="s">
        <v>1940</v>
      </c>
      <c r="N245" s="35"/>
      <c r="O245" s="36"/>
      <c r="P245" s="36"/>
      <c r="Q245" s="36"/>
      <c r="R245" s="36"/>
      <c r="S245" s="36"/>
      <c r="T245" s="36"/>
      <c r="U245" s="36" t="s">
        <v>42</v>
      </c>
      <c r="V245" s="37"/>
      <c r="W245" s="35"/>
      <c r="X245" s="36"/>
      <c r="Y245" s="36"/>
      <c r="Z245" s="36"/>
      <c r="AA245" s="37"/>
      <c r="AB245" s="30" t="s">
        <v>42</v>
      </c>
      <c r="AC245" s="30"/>
      <c r="AD245" s="30"/>
      <c r="AE245" s="30"/>
      <c r="AF245" s="32"/>
      <c r="AG245" s="14"/>
    </row>
    <row r="246" spans="1:33" ht="60" customHeight="1">
      <c r="A246" s="30">
        <f t="shared" si="5"/>
        <v>241</v>
      </c>
      <c r="B246" s="30">
        <f t="shared" si="6"/>
        <v>30</v>
      </c>
      <c r="C246" s="5" t="s">
        <v>1941</v>
      </c>
      <c r="D246" s="38" t="s">
        <v>260</v>
      </c>
      <c r="E246" s="38" t="s">
        <v>1931</v>
      </c>
      <c r="F246" s="38" t="s">
        <v>1932</v>
      </c>
      <c r="G246" s="5" t="s">
        <v>261</v>
      </c>
      <c r="H246" s="39" t="s">
        <v>262</v>
      </c>
      <c r="I246" s="5" t="str">
        <f>HYPERLINK("#", "http://www.kts-web.jp")</f>
        <v>http://www.kts-web.jp</v>
      </c>
      <c r="J246" s="38"/>
      <c r="K246" s="38" t="s">
        <v>42</v>
      </c>
      <c r="L246" s="5" t="s">
        <v>1942</v>
      </c>
      <c r="M246" s="5" t="s">
        <v>1943</v>
      </c>
      <c r="N246" s="35"/>
      <c r="O246" s="36"/>
      <c r="P246" s="36"/>
      <c r="Q246" s="36"/>
      <c r="R246" s="36"/>
      <c r="S246" s="36"/>
      <c r="T246" s="36"/>
      <c r="U246" s="36" t="s">
        <v>42</v>
      </c>
      <c r="V246" s="37" t="s">
        <v>42</v>
      </c>
      <c r="W246" s="35"/>
      <c r="X246" s="36"/>
      <c r="Y246" s="36"/>
      <c r="Z246" s="36"/>
      <c r="AA246" s="37"/>
      <c r="AB246" s="30"/>
      <c r="AC246" s="30" t="s">
        <v>42</v>
      </c>
      <c r="AD246" s="30"/>
      <c r="AE246" s="30"/>
      <c r="AF246" s="32"/>
      <c r="AG246" s="14"/>
    </row>
    <row r="247" spans="1:33" ht="60" customHeight="1">
      <c r="A247" s="30">
        <f t="shared" si="5"/>
        <v>242</v>
      </c>
      <c r="B247" s="30">
        <f t="shared" si="6"/>
        <v>31</v>
      </c>
      <c r="C247" s="5" t="s">
        <v>1944</v>
      </c>
      <c r="D247" s="38" t="s">
        <v>454</v>
      </c>
      <c r="E247" s="38" t="s">
        <v>1835</v>
      </c>
      <c r="F247" s="38" t="s">
        <v>1945</v>
      </c>
      <c r="G247" s="5" t="s">
        <v>455</v>
      </c>
      <c r="H247" s="39" t="s">
        <v>678</v>
      </c>
      <c r="I247" s="5"/>
      <c r="J247" s="38"/>
      <c r="K247" s="38" t="s">
        <v>42</v>
      </c>
      <c r="L247" s="5" t="s">
        <v>1946</v>
      </c>
      <c r="M247" s="5" t="s">
        <v>1947</v>
      </c>
      <c r="N247" s="35"/>
      <c r="O247" s="36"/>
      <c r="P247" s="36"/>
      <c r="Q247" s="36"/>
      <c r="R247" s="36"/>
      <c r="S247" s="36"/>
      <c r="T247" s="36" t="s">
        <v>42</v>
      </c>
      <c r="U247" s="36"/>
      <c r="V247" s="37"/>
      <c r="W247" s="35"/>
      <c r="X247" s="36"/>
      <c r="Y247" s="36"/>
      <c r="Z247" s="36"/>
      <c r="AA247" s="37" t="s">
        <v>42</v>
      </c>
      <c r="AB247" s="30" t="s">
        <v>42</v>
      </c>
      <c r="AC247" s="30"/>
      <c r="AD247" s="30"/>
      <c r="AE247" s="30"/>
      <c r="AF247" s="32"/>
      <c r="AG247" s="14"/>
    </row>
    <row r="248" spans="1:33" ht="60" customHeight="1">
      <c r="A248" s="30">
        <f t="shared" si="5"/>
        <v>243</v>
      </c>
      <c r="B248" s="30">
        <f t="shared" si="6"/>
        <v>32</v>
      </c>
      <c r="C248" s="5" t="s">
        <v>1948</v>
      </c>
      <c r="D248" s="38" t="s">
        <v>69</v>
      </c>
      <c r="E248" s="38" t="s">
        <v>1853</v>
      </c>
      <c r="F248" s="38" t="s">
        <v>1949</v>
      </c>
      <c r="G248" s="5" t="s">
        <v>263</v>
      </c>
      <c r="H248" s="39" t="s">
        <v>70</v>
      </c>
      <c r="I248" s="5" t="str">
        <f>HYPERLINK("#", "http://www.nittodensen.co.jp/")</f>
        <v>http://www.nittodensen.co.jp/</v>
      </c>
      <c r="J248" s="38" t="s">
        <v>1513</v>
      </c>
      <c r="K248" s="38"/>
      <c r="L248" s="5" t="s">
        <v>1950</v>
      </c>
      <c r="M248" s="5" t="s">
        <v>1951</v>
      </c>
      <c r="N248" s="35"/>
      <c r="O248" s="36"/>
      <c r="P248" s="36"/>
      <c r="Q248" s="36"/>
      <c r="R248" s="36"/>
      <c r="S248" s="36"/>
      <c r="T248" s="36"/>
      <c r="U248" s="36" t="s">
        <v>42</v>
      </c>
      <c r="V248" s="37" t="s">
        <v>42</v>
      </c>
      <c r="W248" s="35"/>
      <c r="X248" s="36"/>
      <c r="Y248" s="36" t="s">
        <v>42</v>
      </c>
      <c r="Z248" s="36"/>
      <c r="AA248" s="37"/>
      <c r="AB248" s="30" t="s">
        <v>42</v>
      </c>
      <c r="AC248" s="30"/>
      <c r="AD248" s="30"/>
      <c r="AE248" s="30" t="s">
        <v>1172</v>
      </c>
      <c r="AF248" s="32" t="s">
        <v>1952</v>
      </c>
      <c r="AG248" s="14" t="s">
        <v>1173</v>
      </c>
    </row>
    <row r="249" spans="1:33" ht="60" customHeight="1">
      <c r="A249" s="30">
        <f t="shared" si="5"/>
        <v>244</v>
      </c>
      <c r="B249" s="30">
        <f t="shared" si="6"/>
        <v>33</v>
      </c>
      <c r="C249" s="5" t="s">
        <v>1953</v>
      </c>
      <c r="D249" s="38" t="s">
        <v>264</v>
      </c>
      <c r="E249" s="38" t="s">
        <v>1835</v>
      </c>
      <c r="F249" s="38" t="s">
        <v>1954</v>
      </c>
      <c r="G249" s="5" t="s">
        <v>265</v>
      </c>
      <c r="H249" s="39" t="s">
        <v>266</v>
      </c>
      <c r="I249" s="5"/>
      <c r="J249" s="38" t="s">
        <v>1199</v>
      </c>
      <c r="K249" s="38"/>
      <c r="L249" s="5" t="s">
        <v>1955</v>
      </c>
      <c r="M249" s="5" t="s">
        <v>1956</v>
      </c>
      <c r="N249" s="35"/>
      <c r="O249" s="36"/>
      <c r="P249" s="36"/>
      <c r="Q249" s="36"/>
      <c r="R249" s="36"/>
      <c r="S249" s="36"/>
      <c r="T249" s="36"/>
      <c r="U249" s="36" t="s">
        <v>42</v>
      </c>
      <c r="V249" s="37"/>
      <c r="W249" s="35"/>
      <c r="X249" s="36"/>
      <c r="Y249" s="36"/>
      <c r="Z249" s="36" t="s">
        <v>1513</v>
      </c>
      <c r="AA249" s="37"/>
      <c r="AB249" s="30" t="s">
        <v>42</v>
      </c>
      <c r="AC249" s="30"/>
      <c r="AD249" s="30"/>
      <c r="AE249" s="30"/>
      <c r="AF249" s="32"/>
      <c r="AG249" s="14"/>
    </row>
    <row r="250" spans="1:33" ht="60" customHeight="1">
      <c r="A250" s="30">
        <f t="shared" si="5"/>
        <v>245</v>
      </c>
      <c r="B250" s="30">
        <f t="shared" si="6"/>
        <v>34</v>
      </c>
      <c r="C250" s="5" t="s">
        <v>1957</v>
      </c>
      <c r="D250" s="38" t="s">
        <v>267</v>
      </c>
      <c r="E250" s="38" t="s">
        <v>1958</v>
      </c>
      <c r="F250" s="38" t="s">
        <v>1959</v>
      </c>
      <c r="G250" s="5" t="s">
        <v>268</v>
      </c>
      <c r="H250" s="39" t="s">
        <v>269</v>
      </c>
      <c r="I250" s="5" t="str">
        <f>HYPERLINK("#", "http://www.jrm.co.jp/")</f>
        <v>http://www.jrm.co.jp/</v>
      </c>
      <c r="J250" s="38" t="s">
        <v>1191</v>
      </c>
      <c r="K250" s="38"/>
      <c r="L250" s="5" t="s">
        <v>1960</v>
      </c>
      <c r="M250" s="5" t="s">
        <v>1961</v>
      </c>
      <c r="N250" s="35"/>
      <c r="O250" s="36"/>
      <c r="P250" s="36"/>
      <c r="Q250" s="36"/>
      <c r="R250" s="36"/>
      <c r="S250" s="36"/>
      <c r="T250" s="36"/>
      <c r="U250" s="36" t="s">
        <v>42</v>
      </c>
      <c r="V250" s="37"/>
      <c r="W250" s="35"/>
      <c r="X250" s="36"/>
      <c r="Y250" s="36"/>
      <c r="Z250" s="36"/>
      <c r="AA250" s="37" t="s">
        <v>42</v>
      </c>
      <c r="AB250" s="30" t="s">
        <v>42</v>
      </c>
      <c r="AC250" s="30"/>
      <c r="AD250" s="30"/>
      <c r="AE250" s="30" t="s">
        <v>295</v>
      </c>
      <c r="AF250" s="32" t="s">
        <v>1962</v>
      </c>
      <c r="AG250" s="14"/>
    </row>
    <row r="251" spans="1:33" ht="60" customHeight="1">
      <c r="A251" s="30">
        <f t="shared" si="5"/>
        <v>246</v>
      </c>
      <c r="B251" s="30">
        <f t="shared" si="6"/>
        <v>35</v>
      </c>
      <c r="C251" s="5" t="s">
        <v>1963</v>
      </c>
      <c r="D251" s="38" t="s">
        <v>69</v>
      </c>
      <c r="E251" s="38" t="s">
        <v>1835</v>
      </c>
      <c r="F251" s="38" t="s">
        <v>1949</v>
      </c>
      <c r="G251" s="5" t="s">
        <v>270</v>
      </c>
      <c r="H251" s="39" t="s">
        <v>271</v>
      </c>
      <c r="I251" s="5"/>
      <c r="J251" s="38" t="s">
        <v>1191</v>
      </c>
      <c r="K251" s="38"/>
      <c r="L251" s="5" t="s">
        <v>1964</v>
      </c>
      <c r="M251" s="5" t="s">
        <v>1965</v>
      </c>
      <c r="N251" s="35"/>
      <c r="O251" s="36"/>
      <c r="P251" s="36"/>
      <c r="Q251" s="36"/>
      <c r="R251" s="36"/>
      <c r="S251" s="36"/>
      <c r="T251" s="36"/>
      <c r="U251" s="36" t="s">
        <v>42</v>
      </c>
      <c r="V251" s="37"/>
      <c r="W251" s="35"/>
      <c r="X251" s="36"/>
      <c r="Y251" s="36"/>
      <c r="Z251" s="36"/>
      <c r="AA251" s="37" t="s">
        <v>42</v>
      </c>
      <c r="AB251" s="30" t="s">
        <v>42</v>
      </c>
      <c r="AC251" s="30"/>
      <c r="AD251" s="30"/>
      <c r="AE251" s="30"/>
      <c r="AF251" s="32"/>
      <c r="AG251" s="14"/>
    </row>
    <row r="252" spans="1:33" ht="60" customHeight="1">
      <c r="A252" s="30">
        <f t="shared" si="5"/>
        <v>247</v>
      </c>
      <c r="B252" s="30">
        <f t="shared" si="6"/>
        <v>36</v>
      </c>
      <c r="C252" s="5" t="s">
        <v>1966</v>
      </c>
      <c r="D252" s="38" t="s">
        <v>264</v>
      </c>
      <c r="E252" s="38" t="s">
        <v>1958</v>
      </c>
      <c r="F252" s="38" t="s">
        <v>1949</v>
      </c>
      <c r="G252" s="5" t="s">
        <v>272</v>
      </c>
      <c r="H252" s="39" t="s">
        <v>273</v>
      </c>
      <c r="I252" s="5" t="str">
        <f>HYPERLINK("#", "http://www.mizuho-loy.co.jp/kyushu/")</f>
        <v>http://www.mizuho-loy.co.jp/kyushu/</v>
      </c>
      <c r="J252" s="38" t="s">
        <v>1967</v>
      </c>
      <c r="K252" s="38"/>
      <c r="L252" s="5" t="s">
        <v>1968</v>
      </c>
      <c r="M252" s="5" t="s">
        <v>1969</v>
      </c>
      <c r="N252" s="35"/>
      <c r="O252" s="36"/>
      <c r="P252" s="36"/>
      <c r="Q252" s="36"/>
      <c r="R252" s="36"/>
      <c r="S252" s="36"/>
      <c r="T252" s="36"/>
      <c r="U252" s="36" t="s">
        <v>42</v>
      </c>
      <c r="V252" s="37" t="s">
        <v>42</v>
      </c>
      <c r="W252" s="35"/>
      <c r="X252" s="36"/>
      <c r="Y252" s="36"/>
      <c r="Z252" s="36"/>
      <c r="AA252" s="37" t="s">
        <v>42</v>
      </c>
      <c r="AB252" s="30" t="s">
        <v>42</v>
      </c>
      <c r="AC252" s="30"/>
      <c r="AD252" s="30"/>
      <c r="AE252" s="30" t="s">
        <v>296</v>
      </c>
      <c r="AF252" s="32" t="s">
        <v>1970</v>
      </c>
      <c r="AG252" s="14"/>
    </row>
    <row r="253" spans="1:33" ht="60" customHeight="1">
      <c r="A253" s="30">
        <f t="shared" si="5"/>
        <v>248</v>
      </c>
      <c r="B253" s="30">
        <f t="shared" si="6"/>
        <v>37</v>
      </c>
      <c r="C253" s="5" t="s">
        <v>1971</v>
      </c>
      <c r="D253" s="38" t="s">
        <v>524</v>
      </c>
      <c r="E253" s="38" t="s">
        <v>1931</v>
      </c>
      <c r="F253" s="38" t="s">
        <v>1972</v>
      </c>
      <c r="G253" s="5" t="s">
        <v>525</v>
      </c>
      <c r="H253" s="39" t="s">
        <v>526</v>
      </c>
      <c r="I253" s="5" t="str">
        <f>HYPERLINK("#", "http://www.aksys.co.jp")</f>
        <v>http://www.aksys.co.jp</v>
      </c>
      <c r="J253" s="38" t="s">
        <v>1513</v>
      </c>
      <c r="K253" s="38"/>
      <c r="L253" s="5" t="s">
        <v>1973</v>
      </c>
      <c r="M253" s="5" t="s">
        <v>1974</v>
      </c>
      <c r="N253" s="35"/>
      <c r="O253" s="36"/>
      <c r="P253" s="36"/>
      <c r="Q253" s="36"/>
      <c r="R253" s="36"/>
      <c r="S253" s="36"/>
      <c r="T253" s="36" t="s">
        <v>42</v>
      </c>
      <c r="U253" s="36"/>
      <c r="V253" s="37"/>
      <c r="W253" s="35"/>
      <c r="X253" s="36" t="s">
        <v>42</v>
      </c>
      <c r="Y253" s="36" t="s">
        <v>42</v>
      </c>
      <c r="Z253" s="36" t="s">
        <v>1191</v>
      </c>
      <c r="AA253" s="37" t="s">
        <v>42</v>
      </c>
      <c r="AB253" s="30" t="s">
        <v>42</v>
      </c>
      <c r="AC253" s="30"/>
      <c r="AD253" s="30"/>
      <c r="AE253" s="30"/>
      <c r="AF253" s="32"/>
      <c r="AG253" s="14"/>
    </row>
    <row r="254" spans="1:33" ht="60" customHeight="1">
      <c r="A254" s="30">
        <f t="shared" si="5"/>
        <v>249</v>
      </c>
      <c r="B254" s="30">
        <f t="shared" si="6"/>
        <v>38</v>
      </c>
      <c r="C254" s="5" t="s">
        <v>1975</v>
      </c>
      <c r="D254" s="38" t="s">
        <v>71</v>
      </c>
      <c r="E254" s="38" t="s">
        <v>1853</v>
      </c>
      <c r="F254" s="38" t="s">
        <v>1972</v>
      </c>
      <c r="G254" s="5" t="s">
        <v>274</v>
      </c>
      <c r="H254" s="39" t="s">
        <v>275</v>
      </c>
      <c r="I254" s="5" t="str">
        <f>HYPERLINK("#", "http://www.dkn.co.jp/")</f>
        <v>http://www.dkn.co.jp/</v>
      </c>
      <c r="J254" s="38" t="s">
        <v>1513</v>
      </c>
      <c r="K254" s="38"/>
      <c r="L254" s="5" t="s">
        <v>1976</v>
      </c>
      <c r="M254" s="5" t="s">
        <v>1977</v>
      </c>
      <c r="N254" s="35"/>
      <c r="O254" s="36"/>
      <c r="P254" s="36"/>
      <c r="Q254" s="36"/>
      <c r="R254" s="36"/>
      <c r="S254" s="36"/>
      <c r="T254" s="36" t="s">
        <v>42</v>
      </c>
      <c r="U254" s="36" t="s">
        <v>42</v>
      </c>
      <c r="V254" s="37"/>
      <c r="W254" s="35"/>
      <c r="X254" s="36" t="s">
        <v>42</v>
      </c>
      <c r="Y254" s="36"/>
      <c r="Z254" s="36"/>
      <c r="AA254" s="37"/>
      <c r="AB254" s="30"/>
      <c r="AC254" s="30" t="s">
        <v>42</v>
      </c>
      <c r="AD254" s="30"/>
      <c r="AE254" s="30"/>
      <c r="AF254" s="32"/>
      <c r="AG254" s="14"/>
    </row>
    <row r="255" spans="1:33" ht="60" customHeight="1">
      <c r="A255" s="30">
        <f t="shared" si="5"/>
        <v>250</v>
      </c>
      <c r="B255" s="30">
        <f t="shared" si="6"/>
        <v>39</v>
      </c>
      <c r="C255" s="5" t="s">
        <v>1978</v>
      </c>
      <c r="D255" s="38" t="s">
        <v>276</v>
      </c>
      <c r="E255" s="38" t="s">
        <v>1835</v>
      </c>
      <c r="F255" s="38" t="s">
        <v>1979</v>
      </c>
      <c r="G255" s="5" t="s">
        <v>277</v>
      </c>
      <c r="H255" s="39" t="s">
        <v>278</v>
      </c>
      <c r="I255" s="5" t="str">
        <f>HYPERLINK("#", "http://www.teoric.com/")</f>
        <v>http://www.teoric.com/</v>
      </c>
      <c r="J255" s="38" t="s">
        <v>1191</v>
      </c>
      <c r="K255" s="38"/>
      <c r="L255" s="5" t="s">
        <v>1980</v>
      </c>
      <c r="M255" s="5" t="s">
        <v>1981</v>
      </c>
      <c r="N255" s="35"/>
      <c r="O255" s="36"/>
      <c r="P255" s="36"/>
      <c r="Q255" s="36"/>
      <c r="R255" s="36"/>
      <c r="S255" s="36"/>
      <c r="T255" s="36" t="s">
        <v>42</v>
      </c>
      <c r="U255" s="36" t="s">
        <v>42</v>
      </c>
      <c r="V255" s="37"/>
      <c r="W255" s="35"/>
      <c r="X255" s="36"/>
      <c r="Y255" s="36"/>
      <c r="Z255" s="36"/>
      <c r="AA255" s="37" t="s">
        <v>42</v>
      </c>
      <c r="AB255" s="30" t="s">
        <v>42</v>
      </c>
      <c r="AC255" s="30"/>
      <c r="AD255" s="30"/>
      <c r="AE255" s="30"/>
      <c r="AF255" s="32"/>
      <c r="AG255" s="14"/>
    </row>
    <row r="256" spans="1:33" ht="60" customHeight="1">
      <c r="A256" s="30">
        <f t="shared" si="5"/>
        <v>251</v>
      </c>
      <c r="B256" s="30">
        <f t="shared" si="6"/>
        <v>40</v>
      </c>
      <c r="C256" s="5" t="s">
        <v>1982</v>
      </c>
      <c r="D256" s="38" t="s">
        <v>279</v>
      </c>
      <c r="E256" s="38" t="s">
        <v>1958</v>
      </c>
      <c r="F256" s="38" t="s">
        <v>1983</v>
      </c>
      <c r="G256" s="5" t="s">
        <v>280</v>
      </c>
      <c r="H256" s="39" t="s">
        <v>281</v>
      </c>
      <c r="I256" s="5" t="str">
        <f>HYPERLINK("#", "https://rec-reliability-test.com/")</f>
        <v>https://rec-reliability-test.com/</v>
      </c>
      <c r="J256" s="38" t="s">
        <v>1191</v>
      </c>
      <c r="K256" s="38"/>
      <c r="L256" s="5" t="s">
        <v>1984</v>
      </c>
      <c r="M256" s="5" t="s">
        <v>1985</v>
      </c>
      <c r="N256" s="35"/>
      <c r="O256" s="36"/>
      <c r="P256" s="36"/>
      <c r="Q256" s="36"/>
      <c r="R256" s="36"/>
      <c r="S256" s="36"/>
      <c r="T256" s="36"/>
      <c r="U256" s="36" t="s">
        <v>42</v>
      </c>
      <c r="V256" s="37" t="s">
        <v>42</v>
      </c>
      <c r="W256" s="35"/>
      <c r="X256" s="36"/>
      <c r="Y256" s="36"/>
      <c r="Z256" s="36"/>
      <c r="AA256" s="37" t="s">
        <v>42</v>
      </c>
      <c r="AB256" s="30" t="s">
        <v>42</v>
      </c>
      <c r="AC256" s="30"/>
      <c r="AD256" s="30"/>
      <c r="AE256" s="30"/>
      <c r="AF256" s="32"/>
      <c r="AG256" s="14"/>
    </row>
    <row r="257" spans="1:33" ht="60" customHeight="1">
      <c r="A257" s="30">
        <f t="shared" si="5"/>
        <v>252</v>
      </c>
      <c r="B257" s="30">
        <f t="shared" si="6"/>
        <v>41</v>
      </c>
      <c r="C257" s="5" t="s">
        <v>1986</v>
      </c>
      <c r="D257" s="38" t="s">
        <v>679</v>
      </c>
      <c r="E257" s="38" t="s">
        <v>1931</v>
      </c>
      <c r="F257" s="38" t="s">
        <v>1987</v>
      </c>
      <c r="G257" s="5" t="s">
        <v>1143</v>
      </c>
      <c r="H257" s="39" t="s">
        <v>680</v>
      </c>
      <c r="I257" s="5" t="str">
        <f>HYPERLINK("#", "https://kataken-web.com/jp/kandk/")</f>
        <v>https://kataken-web.com/jp/kandk/</v>
      </c>
      <c r="J257" s="38" t="s">
        <v>33</v>
      </c>
      <c r="K257" s="38"/>
      <c r="L257" s="5" t="s">
        <v>1988</v>
      </c>
      <c r="M257" s="5" t="s">
        <v>1989</v>
      </c>
      <c r="N257" s="35"/>
      <c r="O257" s="36"/>
      <c r="P257" s="36"/>
      <c r="Q257" s="36"/>
      <c r="R257" s="36"/>
      <c r="S257" s="36"/>
      <c r="T257" s="36"/>
      <c r="U257" s="36" t="s">
        <v>42</v>
      </c>
      <c r="V257" s="37"/>
      <c r="W257" s="35"/>
      <c r="X257" s="36"/>
      <c r="Y257" s="36"/>
      <c r="Z257" s="36"/>
      <c r="AA257" s="37"/>
      <c r="AB257" s="30" t="s">
        <v>42</v>
      </c>
      <c r="AC257" s="30"/>
      <c r="AD257" s="30"/>
      <c r="AE257" s="30" t="s">
        <v>1144</v>
      </c>
      <c r="AF257" s="32" t="s">
        <v>1990</v>
      </c>
      <c r="AG257" s="14"/>
    </row>
    <row r="258" spans="1:33" ht="60" customHeight="1">
      <c r="A258" s="30">
        <f t="shared" si="5"/>
        <v>253</v>
      </c>
      <c r="B258" s="30">
        <f t="shared" si="6"/>
        <v>42</v>
      </c>
      <c r="C258" s="5" t="s">
        <v>1991</v>
      </c>
      <c r="D258" s="38" t="s">
        <v>679</v>
      </c>
      <c r="E258" s="38" t="s">
        <v>1839</v>
      </c>
      <c r="F258" s="38" t="s">
        <v>1987</v>
      </c>
      <c r="G258" s="5" t="s">
        <v>1145</v>
      </c>
      <c r="H258" s="39" t="s">
        <v>681</v>
      </c>
      <c r="I258" s="5" t="str">
        <f>HYPERLINK("#", "http://www.yufu-gosei.co.jp/")</f>
        <v>http://www.yufu-gosei.co.jp/</v>
      </c>
      <c r="J258" s="38" t="s">
        <v>1199</v>
      </c>
      <c r="K258" s="38"/>
      <c r="L258" s="5" t="s">
        <v>1992</v>
      </c>
      <c r="M258" s="5" t="s">
        <v>1993</v>
      </c>
      <c r="N258" s="35"/>
      <c r="O258" s="36"/>
      <c r="P258" s="36"/>
      <c r="Q258" s="36" t="s">
        <v>42</v>
      </c>
      <c r="R258" s="36"/>
      <c r="S258" s="36" t="s">
        <v>42</v>
      </c>
      <c r="T258" s="36"/>
      <c r="U258" s="36"/>
      <c r="V258" s="37"/>
      <c r="W258" s="35" t="s">
        <v>42</v>
      </c>
      <c r="X258" s="36"/>
      <c r="Y258" s="36" t="s">
        <v>42</v>
      </c>
      <c r="Z258" s="36"/>
      <c r="AA258" s="37"/>
      <c r="AB258" s="30"/>
      <c r="AC258" s="30" t="s">
        <v>42</v>
      </c>
      <c r="AD258" s="30"/>
      <c r="AE258" s="30" t="s">
        <v>1132</v>
      </c>
      <c r="AF258" s="32" t="s">
        <v>1994</v>
      </c>
      <c r="AG258" s="14" t="s">
        <v>1174</v>
      </c>
    </row>
    <row r="259" spans="1:33" ht="60" customHeight="1">
      <c r="A259" s="30">
        <f t="shared" si="5"/>
        <v>254</v>
      </c>
      <c r="B259" s="30">
        <f t="shared" si="6"/>
        <v>43</v>
      </c>
      <c r="C259" s="5" t="s">
        <v>1995</v>
      </c>
      <c r="D259" s="38" t="s">
        <v>682</v>
      </c>
      <c r="E259" s="38" t="s">
        <v>1853</v>
      </c>
      <c r="F259" s="38" t="s">
        <v>1996</v>
      </c>
      <c r="G259" s="5" t="s">
        <v>683</v>
      </c>
      <c r="H259" s="39" t="s">
        <v>1146</v>
      </c>
      <c r="I259" s="5" t="str">
        <f>HYPERLINK("#", "https://amkor.com/jp/")</f>
        <v>https://amkor.com/jp/</v>
      </c>
      <c r="J259" s="38" t="s">
        <v>1513</v>
      </c>
      <c r="K259" s="38"/>
      <c r="L259" s="5" t="s">
        <v>1997</v>
      </c>
      <c r="M259" s="5"/>
      <c r="N259" s="35"/>
      <c r="O259" s="36"/>
      <c r="P259" s="36"/>
      <c r="Q259" s="36" t="s">
        <v>42</v>
      </c>
      <c r="R259" s="36" t="s">
        <v>42</v>
      </c>
      <c r="S259" s="36"/>
      <c r="T259" s="36"/>
      <c r="U259" s="36"/>
      <c r="V259" s="37"/>
      <c r="W259" s="35"/>
      <c r="X259" s="36"/>
      <c r="Y259" s="36"/>
      <c r="Z259" s="36" t="s">
        <v>1967</v>
      </c>
      <c r="AA259" s="37"/>
      <c r="AB259" s="30"/>
      <c r="AC259" s="30" t="s">
        <v>42</v>
      </c>
      <c r="AD259" s="30"/>
      <c r="AE259" s="30" t="s">
        <v>1132</v>
      </c>
      <c r="AF259" s="32" t="s">
        <v>1998</v>
      </c>
      <c r="AG259" s="14"/>
    </row>
    <row r="260" spans="1:33" ht="60" customHeight="1">
      <c r="A260" s="30">
        <f t="shared" si="5"/>
        <v>255</v>
      </c>
      <c r="B260" s="30">
        <f t="shared" si="6"/>
        <v>44</v>
      </c>
      <c r="C260" s="5" t="s">
        <v>1999</v>
      </c>
      <c r="D260" s="38" t="s">
        <v>345</v>
      </c>
      <c r="E260" s="38" t="s">
        <v>1835</v>
      </c>
      <c r="F260" s="38" t="s">
        <v>2000</v>
      </c>
      <c r="G260" s="5" t="s">
        <v>346</v>
      </c>
      <c r="H260" s="39" t="s">
        <v>348</v>
      </c>
      <c r="I260" s="5" t="str">
        <f>HYPERLINK("#", "http://www.eases.jp/")</f>
        <v>http://www.eases.jp/</v>
      </c>
      <c r="J260" s="38" t="s">
        <v>1191</v>
      </c>
      <c r="K260" s="38"/>
      <c r="L260" s="5" t="s">
        <v>2001</v>
      </c>
      <c r="M260" s="5" t="s">
        <v>2002</v>
      </c>
      <c r="N260" s="35"/>
      <c r="O260" s="36"/>
      <c r="P260" s="36" t="s">
        <v>42</v>
      </c>
      <c r="Q260" s="36"/>
      <c r="R260" s="36"/>
      <c r="S260" s="36"/>
      <c r="T260" s="36"/>
      <c r="U260" s="36"/>
      <c r="V260" s="37"/>
      <c r="W260" s="35"/>
      <c r="X260" s="36"/>
      <c r="Y260" s="36"/>
      <c r="Z260" s="36"/>
      <c r="AA260" s="37"/>
      <c r="AB260" s="30" t="s">
        <v>42</v>
      </c>
      <c r="AC260" s="30"/>
      <c r="AD260" s="30"/>
      <c r="AE260" s="30" t="s">
        <v>1147</v>
      </c>
      <c r="AF260" s="32" t="s">
        <v>2003</v>
      </c>
      <c r="AG260" s="14"/>
    </row>
    <row r="261" spans="1:33" ht="60" customHeight="1">
      <c r="A261" s="30">
        <f t="shared" si="5"/>
        <v>256</v>
      </c>
      <c r="B261" s="30">
        <f t="shared" si="6"/>
        <v>45</v>
      </c>
      <c r="C261" s="5" t="s">
        <v>2004</v>
      </c>
      <c r="D261" s="38" t="s">
        <v>282</v>
      </c>
      <c r="E261" s="38" t="s">
        <v>1958</v>
      </c>
      <c r="F261" s="38" t="s">
        <v>2005</v>
      </c>
      <c r="G261" s="5" t="s">
        <v>283</v>
      </c>
      <c r="H261" s="39" t="s">
        <v>284</v>
      </c>
      <c r="I261" s="5" t="str">
        <f>HYPERLINK("#", "http://www.hht.co.jp")</f>
        <v>http://www.hht.co.jp</v>
      </c>
      <c r="J261" s="38" t="s">
        <v>1967</v>
      </c>
      <c r="K261" s="38"/>
      <c r="L261" s="5" t="s">
        <v>2006</v>
      </c>
      <c r="M261" s="5" t="s">
        <v>2007</v>
      </c>
      <c r="N261" s="35"/>
      <c r="O261" s="36" t="s">
        <v>42</v>
      </c>
      <c r="P261" s="36" t="s">
        <v>42</v>
      </c>
      <c r="Q261" s="36" t="s">
        <v>42</v>
      </c>
      <c r="R261" s="36"/>
      <c r="S261" s="36"/>
      <c r="T261" s="36"/>
      <c r="U261" s="36" t="s">
        <v>42</v>
      </c>
      <c r="V261" s="37"/>
      <c r="W261" s="35"/>
      <c r="X261" s="36"/>
      <c r="Y261" s="36" t="s">
        <v>42</v>
      </c>
      <c r="Z261" s="36" t="s">
        <v>33</v>
      </c>
      <c r="AA261" s="37"/>
      <c r="AB261" s="30" t="s">
        <v>42</v>
      </c>
      <c r="AC261" s="30"/>
      <c r="AD261" s="30"/>
      <c r="AE261" s="30"/>
      <c r="AF261" s="32"/>
      <c r="AG261" s="14"/>
    </row>
    <row r="262" spans="1:33" ht="60" customHeight="1">
      <c r="A262" s="30">
        <f t="shared" ref="A262:A322" si="7">ROW(A262)-5</f>
        <v>257</v>
      </c>
      <c r="B262" s="30">
        <f t="shared" si="6"/>
        <v>46</v>
      </c>
      <c r="C262" s="5" t="s">
        <v>2008</v>
      </c>
      <c r="D262" s="38" t="s">
        <v>256</v>
      </c>
      <c r="E262" s="38" t="s">
        <v>1839</v>
      </c>
      <c r="F262" s="38" t="s">
        <v>2000</v>
      </c>
      <c r="G262" s="5" t="s">
        <v>1148</v>
      </c>
      <c r="H262" s="39" t="s">
        <v>285</v>
      </c>
      <c r="I262" s="5" t="str">
        <f>HYPERLINK("#", "http://www.hoks.co.jp/")</f>
        <v>http://www.hoks.co.jp/</v>
      </c>
      <c r="J262" s="38"/>
      <c r="K262" s="38" t="s">
        <v>42</v>
      </c>
      <c r="L262" s="5" t="s">
        <v>2009</v>
      </c>
      <c r="M262" s="5" t="s">
        <v>2010</v>
      </c>
      <c r="N262" s="35"/>
      <c r="O262" s="36"/>
      <c r="P262" s="36"/>
      <c r="Q262" s="36"/>
      <c r="R262" s="36"/>
      <c r="S262" s="36"/>
      <c r="T262" s="36" t="s">
        <v>42</v>
      </c>
      <c r="U262" s="36" t="s">
        <v>42</v>
      </c>
      <c r="V262" s="37"/>
      <c r="W262" s="35"/>
      <c r="X262" s="36"/>
      <c r="Y262" s="36"/>
      <c r="Z262" s="36"/>
      <c r="AA262" s="37"/>
      <c r="AB262" s="30"/>
      <c r="AC262" s="30" t="s">
        <v>42</v>
      </c>
      <c r="AD262" s="30"/>
      <c r="AE262" s="30"/>
      <c r="AF262" s="32"/>
      <c r="AG262" s="14"/>
    </row>
    <row r="263" spans="1:33" ht="60" customHeight="1">
      <c r="A263" s="30">
        <f t="shared" si="7"/>
        <v>258</v>
      </c>
      <c r="B263" s="30">
        <f t="shared" si="6"/>
        <v>47</v>
      </c>
      <c r="C263" s="5" t="s">
        <v>2011</v>
      </c>
      <c r="D263" s="38" t="s">
        <v>256</v>
      </c>
      <c r="E263" s="38" t="s">
        <v>1839</v>
      </c>
      <c r="F263" s="38" t="s">
        <v>2012</v>
      </c>
      <c r="G263" s="5" t="s">
        <v>286</v>
      </c>
      <c r="H263" s="39" t="s">
        <v>287</v>
      </c>
      <c r="I263" s="5" t="str">
        <f>HYPERLINK("#", "https://www.e-ksk.co.jp/")</f>
        <v>https://www.e-ksk.co.jp/</v>
      </c>
      <c r="J263" s="38" t="s">
        <v>1191</v>
      </c>
      <c r="K263" s="38"/>
      <c r="L263" s="5" t="s">
        <v>2013</v>
      </c>
      <c r="M263" s="5" t="s">
        <v>2014</v>
      </c>
      <c r="N263" s="35"/>
      <c r="O263" s="36"/>
      <c r="P263" s="36"/>
      <c r="Q263" s="36"/>
      <c r="R263" s="36"/>
      <c r="S263" s="36"/>
      <c r="T263" s="36"/>
      <c r="U263" s="36"/>
      <c r="V263" s="37" t="s">
        <v>42</v>
      </c>
      <c r="W263" s="35"/>
      <c r="X263" s="36"/>
      <c r="Y263" s="36"/>
      <c r="Z263" s="36"/>
      <c r="AA263" s="37" t="s">
        <v>42</v>
      </c>
      <c r="AB263" s="30" t="s">
        <v>42</v>
      </c>
      <c r="AC263" s="30"/>
      <c r="AD263" s="30"/>
      <c r="AE263" s="30"/>
      <c r="AF263" s="32"/>
      <c r="AG263" s="14"/>
    </row>
    <row r="264" spans="1:33" ht="60" customHeight="1">
      <c r="A264" s="30">
        <f t="shared" si="7"/>
        <v>259</v>
      </c>
      <c r="B264" s="30">
        <f t="shared" si="6"/>
        <v>48</v>
      </c>
      <c r="C264" s="5" t="s">
        <v>2015</v>
      </c>
      <c r="D264" s="38" t="s">
        <v>258</v>
      </c>
      <c r="E264" s="38" t="s">
        <v>1931</v>
      </c>
      <c r="F264" s="38" t="s">
        <v>1932</v>
      </c>
      <c r="G264" s="5" t="s">
        <v>1149</v>
      </c>
      <c r="H264" s="39" t="s">
        <v>1150</v>
      </c>
      <c r="I264" s="5" t="str">
        <f>HYPERLINK("#", "https://www.elia-jp.com/")</f>
        <v>https://www.elia-jp.com/</v>
      </c>
      <c r="J264" s="38" t="s">
        <v>1513</v>
      </c>
      <c r="K264" s="38"/>
      <c r="L264" s="5" t="s">
        <v>2016</v>
      </c>
      <c r="M264" s="5" t="s">
        <v>2017</v>
      </c>
      <c r="N264" s="35"/>
      <c r="O264" s="36" t="s">
        <v>42</v>
      </c>
      <c r="P264" s="36"/>
      <c r="Q264" s="36"/>
      <c r="R264" s="36"/>
      <c r="S264" s="36"/>
      <c r="T264" s="36"/>
      <c r="U264" s="36" t="s">
        <v>42</v>
      </c>
      <c r="V264" s="37"/>
      <c r="W264" s="35" t="s">
        <v>42</v>
      </c>
      <c r="X264" s="36" t="s">
        <v>42</v>
      </c>
      <c r="Y264" s="36"/>
      <c r="Z264" s="36" t="s">
        <v>1967</v>
      </c>
      <c r="AA264" s="37"/>
      <c r="AB264" s="30" t="s">
        <v>42</v>
      </c>
      <c r="AC264" s="30"/>
      <c r="AD264" s="30"/>
      <c r="AE264" s="30"/>
      <c r="AF264" s="32"/>
      <c r="AG264" s="14"/>
    </row>
    <row r="265" spans="1:33" ht="60" customHeight="1">
      <c r="A265" s="30">
        <f t="shared" si="7"/>
        <v>260</v>
      </c>
      <c r="B265" s="30">
        <f t="shared" si="6"/>
        <v>49</v>
      </c>
      <c r="C265" s="5" t="s">
        <v>2018</v>
      </c>
      <c r="D265" s="38" t="s">
        <v>230</v>
      </c>
      <c r="E265" s="38" t="s">
        <v>1835</v>
      </c>
      <c r="F265" s="38" t="s">
        <v>2000</v>
      </c>
      <c r="G265" s="5" t="s">
        <v>291</v>
      </c>
      <c r="H265" s="39" t="s">
        <v>292</v>
      </c>
      <c r="I265" s="5" t="str">
        <f>HYPERLINK("#", "https://www.ak-e.com")</f>
        <v>https://www.ak-e.com</v>
      </c>
      <c r="J265" s="38" t="s">
        <v>33</v>
      </c>
      <c r="K265" s="38"/>
      <c r="L265" s="5" t="s">
        <v>2019</v>
      </c>
      <c r="M265" s="5" t="s">
        <v>2020</v>
      </c>
      <c r="N265" s="35"/>
      <c r="O265" s="36" t="s">
        <v>42</v>
      </c>
      <c r="P265" s="36"/>
      <c r="Q265" s="36" t="s">
        <v>42</v>
      </c>
      <c r="R265" s="36"/>
      <c r="S265" s="36"/>
      <c r="T265" s="36"/>
      <c r="U265" s="36"/>
      <c r="V265" s="37"/>
      <c r="W265" s="35"/>
      <c r="X265" s="36" t="s">
        <v>42</v>
      </c>
      <c r="Y265" s="36"/>
      <c r="Z265" s="36"/>
      <c r="AA265" s="37"/>
      <c r="AB265" s="30" t="s">
        <v>42</v>
      </c>
      <c r="AC265" s="30"/>
      <c r="AD265" s="30"/>
      <c r="AE265" s="30"/>
      <c r="AF265" s="32"/>
      <c r="AG265" s="14"/>
    </row>
    <row r="266" spans="1:33" ht="60" customHeight="1">
      <c r="A266" s="30">
        <f t="shared" si="7"/>
        <v>261</v>
      </c>
      <c r="B266" s="30">
        <f>ROW(B266)-266</f>
        <v>0</v>
      </c>
      <c r="C266" s="5" t="s">
        <v>2021</v>
      </c>
      <c r="D266" s="38" t="s">
        <v>699</v>
      </c>
      <c r="E266" s="38" t="s">
        <v>2022</v>
      </c>
      <c r="F266" s="38" t="s">
        <v>2023</v>
      </c>
      <c r="G266" s="5" t="s">
        <v>700</v>
      </c>
      <c r="H266" s="39" t="s">
        <v>701</v>
      </c>
      <c r="I266" s="5" t="s">
        <v>955</v>
      </c>
      <c r="J266" s="38" t="s">
        <v>561</v>
      </c>
      <c r="K266" s="38"/>
      <c r="L266" s="5" t="s">
        <v>2301</v>
      </c>
      <c r="M266" s="5" t="s">
        <v>2024</v>
      </c>
      <c r="N266" s="35"/>
      <c r="O266" s="36"/>
      <c r="P266" s="36"/>
      <c r="Q266" s="36"/>
      <c r="R266" s="36"/>
      <c r="S266" s="36"/>
      <c r="T266" s="36"/>
      <c r="U266" s="36"/>
      <c r="V266" s="37" t="s">
        <v>42</v>
      </c>
      <c r="W266" s="35"/>
      <c r="X266" s="36"/>
      <c r="Y266" s="36" t="s">
        <v>42</v>
      </c>
      <c r="Z266" s="36"/>
      <c r="AA266" s="37" t="s">
        <v>42</v>
      </c>
      <c r="AB266" s="30"/>
      <c r="AC266" s="30" t="s">
        <v>42</v>
      </c>
      <c r="AD266" s="30"/>
      <c r="AE266" s="30"/>
      <c r="AF266" s="32"/>
      <c r="AG266" s="14"/>
    </row>
    <row r="267" spans="1:33" ht="60" customHeight="1">
      <c r="A267" s="30">
        <f t="shared" si="7"/>
        <v>262</v>
      </c>
      <c r="B267" s="30">
        <f t="shared" ref="B267:B284" si="8">ROW(B267)-266</f>
        <v>1</v>
      </c>
      <c r="C267" s="5" t="s">
        <v>2025</v>
      </c>
      <c r="D267" s="38" t="s">
        <v>298</v>
      </c>
      <c r="E267" s="38" t="s">
        <v>2022</v>
      </c>
      <c r="F267" s="38" t="s">
        <v>2023</v>
      </c>
      <c r="G267" s="5" t="s">
        <v>299</v>
      </c>
      <c r="H267" s="39" t="s">
        <v>1182</v>
      </c>
      <c r="I267" s="5" t="s">
        <v>956</v>
      </c>
      <c r="J267" s="38" t="s">
        <v>561</v>
      </c>
      <c r="K267" s="38"/>
      <c r="L267" s="5" t="s">
        <v>2026</v>
      </c>
      <c r="M267" s="5" t="s">
        <v>2027</v>
      </c>
      <c r="N267" s="35"/>
      <c r="O267" s="36"/>
      <c r="P267" s="36"/>
      <c r="Q267" s="36"/>
      <c r="R267" s="36"/>
      <c r="S267" s="36"/>
      <c r="T267" s="36"/>
      <c r="U267" s="36"/>
      <c r="V267" s="37" t="s">
        <v>42</v>
      </c>
      <c r="W267" s="35"/>
      <c r="X267" s="36"/>
      <c r="Y267" s="36" t="s">
        <v>42</v>
      </c>
      <c r="Z267" s="36"/>
      <c r="AA267" s="37"/>
      <c r="AB267" s="30" t="s">
        <v>42</v>
      </c>
      <c r="AC267" s="30"/>
      <c r="AD267" s="30"/>
      <c r="AE267" s="30"/>
      <c r="AF267" s="32"/>
      <c r="AG267" s="14"/>
    </row>
    <row r="268" spans="1:33" ht="60" customHeight="1">
      <c r="A268" s="30">
        <f t="shared" si="7"/>
        <v>263</v>
      </c>
      <c r="B268" s="30">
        <f t="shared" si="8"/>
        <v>2</v>
      </c>
      <c r="C268" s="5" t="s">
        <v>2028</v>
      </c>
      <c r="D268" s="38" t="s">
        <v>300</v>
      </c>
      <c r="E268" s="38" t="s">
        <v>2022</v>
      </c>
      <c r="F268" s="38" t="s">
        <v>2023</v>
      </c>
      <c r="G268" s="5" t="s">
        <v>1183</v>
      </c>
      <c r="H268" s="39" t="s">
        <v>301</v>
      </c>
      <c r="I268" s="5"/>
      <c r="J268" s="38" t="s">
        <v>561</v>
      </c>
      <c r="K268" s="38"/>
      <c r="L268" s="5" t="s">
        <v>2029</v>
      </c>
      <c r="M268" s="5" t="s">
        <v>2030</v>
      </c>
      <c r="N268" s="35"/>
      <c r="O268" s="36"/>
      <c r="P268" s="36"/>
      <c r="Q268" s="36"/>
      <c r="R268" s="36"/>
      <c r="S268" s="36"/>
      <c r="T268" s="36"/>
      <c r="U268" s="36"/>
      <c r="V268" s="37" t="s">
        <v>42</v>
      </c>
      <c r="W268" s="35"/>
      <c r="X268" s="36"/>
      <c r="Y268" s="36" t="s">
        <v>42</v>
      </c>
      <c r="Z268" s="36" t="s">
        <v>561</v>
      </c>
      <c r="AA268" s="37"/>
      <c r="AB268" s="30" t="s">
        <v>42</v>
      </c>
      <c r="AC268" s="30"/>
      <c r="AD268" s="30"/>
      <c r="AE268" s="30"/>
      <c r="AF268" s="32"/>
      <c r="AG268" s="14"/>
    </row>
    <row r="269" spans="1:33" ht="60" customHeight="1">
      <c r="A269" s="30">
        <f t="shared" si="7"/>
        <v>264</v>
      </c>
      <c r="B269" s="30">
        <f t="shared" si="8"/>
        <v>3</v>
      </c>
      <c r="C269" s="5" t="s">
        <v>2031</v>
      </c>
      <c r="D269" s="38" t="s">
        <v>302</v>
      </c>
      <c r="E269" s="38" t="s">
        <v>2022</v>
      </c>
      <c r="F269" s="38" t="s">
        <v>2023</v>
      </c>
      <c r="G269" s="5" t="s">
        <v>303</v>
      </c>
      <c r="H269" s="39" t="s">
        <v>304</v>
      </c>
      <c r="I269" s="5" t="s">
        <v>957</v>
      </c>
      <c r="J269" s="38" t="s">
        <v>2302</v>
      </c>
      <c r="K269" s="38"/>
      <c r="L269" s="5" t="s">
        <v>2032</v>
      </c>
      <c r="M269" s="5" t="s">
        <v>2033</v>
      </c>
      <c r="N269" s="35" t="s">
        <v>42</v>
      </c>
      <c r="O269" s="36"/>
      <c r="P269" s="36"/>
      <c r="Q269" s="36" t="s">
        <v>42</v>
      </c>
      <c r="R269" s="36"/>
      <c r="S269" s="36"/>
      <c r="T269" s="36"/>
      <c r="U269" s="36"/>
      <c r="V269" s="37"/>
      <c r="W269" s="35" t="s">
        <v>42</v>
      </c>
      <c r="X269" s="36" t="s">
        <v>42</v>
      </c>
      <c r="Y269" s="36"/>
      <c r="Z269" s="36"/>
      <c r="AA269" s="37"/>
      <c r="AB269" s="30"/>
      <c r="AC269" s="30" t="s">
        <v>42</v>
      </c>
      <c r="AD269" s="30"/>
      <c r="AE269" s="30" t="s">
        <v>27</v>
      </c>
      <c r="AF269" s="32" t="s">
        <v>2034</v>
      </c>
      <c r="AG269" s="14"/>
    </row>
    <row r="270" spans="1:33" ht="60" customHeight="1">
      <c r="A270" s="30">
        <f t="shared" si="7"/>
        <v>265</v>
      </c>
      <c r="B270" s="30">
        <f t="shared" si="8"/>
        <v>4</v>
      </c>
      <c r="C270" s="5" t="s">
        <v>2035</v>
      </c>
      <c r="D270" s="38" t="s">
        <v>305</v>
      </c>
      <c r="E270" s="38" t="s">
        <v>2022</v>
      </c>
      <c r="F270" s="38" t="s">
        <v>2023</v>
      </c>
      <c r="G270" s="5" t="s">
        <v>306</v>
      </c>
      <c r="H270" s="39" t="s">
        <v>307</v>
      </c>
      <c r="I270" s="5" t="s">
        <v>958</v>
      </c>
      <c r="J270" s="38" t="s">
        <v>561</v>
      </c>
      <c r="K270" s="38"/>
      <c r="L270" s="5" t="s">
        <v>2036</v>
      </c>
      <c r="M270" s="5" t="s">
        <v>2037</v>
      </c>
      <c r="N270" s="35"/>
      <c r="O270" s="36"/>
      <c r="P270" s="36"/>
      <c r="Q270" s="36"/>
      <c r="R270" s="36"/>
      <c r="S270" s="36"/>
      <c r="T270" s="36"/>
      <c r="U270" s="36"/>
      <c r="V270" s="37" t="s">
        <v>42</v>
      </c>
      <c r="W270" s="35" t="s">
        <v>42</v>
      </c>
      <c r="X270" s="36"/>
      <c r="Y270" s="36"/>
      <c r="Z270" s="36" t="s">
        <v>561</v>
      </c>
      <c r="AA270" s="37"/>
      <c r="AB270" s="30"/>
      <c r="AC270" s="30" t="s">
        <v>42</v>
      </c>
      <c r="AD270" s="30"/>
      <c r="AE270" s="30" t="s">
        <v>29</v>
      </c>
      <c r="AF270" s="32" t="s">
        <v>2038</v>
      </c>
      <c r="AG270" s="14"/>
    </row>
    <row r="271" spans="1:33" ht="60" customHeight="1">
      <c r="A271" s="30">
        <f t="shared" si="7"/>
        <v>266</v>
      </c>
      <c r="B271" s="30">
        <f t="shared" si="8"/>
        <v>5</v>
      </c>
      <c r="C271" s="5" t="s">
        <v>2039</v>
      </c>
      <c r="D271" s="38" t="s">
        <v>308</v>
      </c>
      <c r="E271" s="38" t="s">
        <v>2022</v>
      </c>
      <c r="F271" s="38" t="s">
        <v>2023</v>
      </c>
      <c r="G271" s="5" t="s">
        <v>309</v>
      </c>
      <c r="H271" s="39" t="s">
        <v>1184</v>
      </c>
      <c r="I271" s="5" t="s">
        <v>1185</v>
      </c>
      <c r="J271" s="38" t="s">
        <v>561</v>
      </c>
      <c r="K271" s="38"/>
      <c r="L271" s="5" t="s">
        <v>2040</v>
      </c>
      <c r="M271" s="5" t="s">
        <v>2041</v>
      </c>
      <c r="N271" s="35"/>
      <c r="O271" s="36"/>
      <c r="P271" s="36"/>
      <c r="Q271" s="36"/>
      <c r="R271" s="36"/>
      <c r="S271" s="36" t="s">
        <v>42</v>
      </c>
      <c r="T271" s="36"/>
      <c r="U271" s="36"/>
      <c r="V271" s="37"/>
      <c r="W271" s="35"/>
      <c r="X271" s="36"/>
      <c r="Y271" s="36"/>
      <c r="Z271" s="36"/>
      <c r="AA271" s="37" t="s">
        <v>42</v>
      </c>
      <c r="AB271" s="30"/>
      <c r="AC271" s="30" t="s">
        <v>42</v>
      </c>
      <c r="AD271" s="30"/>
      <c r="AE271" s="30" t="s">
        <v>34</v>
      </c>
      <c r="AF271" s="32" t="s">
        <v>2042</v>
      </c>
      <c r="AG271" s="14"/>
    </row>
    <row r="272" spans="1:33" ht="60" customHeight="1">
      <c r="A272" s="30">
        <f t="shared" si="7"/>
        <v>267</v>
      </c>
      <c r="B272" s="30">
        <f t="shared" si="8"/>
        <v>6</v>
      </c>
      <c r="C272" s="5" t="s">
        <v>2043</v>
      </c>
      <c r="D272" s="38" t="s">
        <v>310</v>
      </c>
      <c r="E272" s="38" t="s">
        <v>2022</v>
      </c>
      <c r="F272" s="38" t="s">
        <v>2023</v>
      </c>
      <c r="G272" s="5" t="s">
        <v>311</v>
      </c>
      <c r="H272" s="39" t="s">
        <v>312</v>
      </c>
      <c r="I272" s="5" t="s">
        <v>1186</v>
      </c>
      <c r="J272" s="38" t="s">
        <v>561</v>
      </c>
      <c r="K272" s="38"/>
      <c r="L272" s="5" t="s">
        <v>2044</v>
      </c>
      <c r="M272" s="5" t="s">
        <v>2045</v>
      </c>
      <c r="N272" s="35"/>
      <c r="O272" s="36"/>
      <c r="P272" s="36"/>
      <c r="Q272" s="36" t="s">
        <v>42</v>
      </c>
      <c r="R272" s="36"/>
      <c r="S272" s="36"/>
      <c r="T272" s="36"/>
      <c r="U272" s="36"/>
      <c r="V272" s="37" t="s">
        <v>42</v>
      </c>
      <c r="W272" s="35"/>
      <c r="X272" s="36" t="s">
        <v>42</v>
      </c>
      <c r="Y272" s="36" t="s">
        <v>42</v>
      </c>
      <c r="Z272" s="36" t="s">
        <v>561</v>
      </c>
      <c r="AA272" s="37"/>
      <c r="AB272" s="30"/>
      <c r="AC272" s="30"/>
      <c r="AD272" s="30" t="s">
        <v>42</v>
      </c>
      <c r="AE272" s="30" t="s">
        <v>27</v>
      </c>
      <c r="AF272" s="32" t="s">
        <v>2046</v>
      </c>
      <c r="AG272" s="14"/>
    </row>
    <row r="273" spans="1:33" ht="60" customHeight="1">
      <c r="A273" s="30">
        <f t="shared" si="7"/>
        <v>268</v>
      </c>
      <c r="B273" s="30">
        <f t="shared" si="8"/>
        <v>7</v>
      </c>
      <c r="C273" s="5" t="s">
        <v>2047</v>
      </c>
      <c r="D273" s="38" t="s">
        <v>583</v>
      </c>
      <c r="E273" s="38" t="s">
        <v>2022</v>
      </c>
      <c r="F273" s="38" t="s">
        <v>2023</v>
      </c>
      <c r="G273" s="5" t="s">
        <v>582</v>
      </c>
      <c r="H273" s="39" t="s">
        <v>584</v>
      </c>
      <c r="I273" s="5" t="s">
        <v>959</v>
      </c>
      <c r="J273" s="38" t="s">
        <v>561</v>
      </c>
      <c r="K273" s="38"/>
      <c r="L273" s="5" t="s">
        <v>2048</v>
      </c>
      <c r="M273" s="5" t="s">
        <v>2049</v>
      </c>
      <c r="N273" s="35"/>
      <c r="O273" s="36"/>
      <c r="P273" s="36"/>
      <c r="Q273" s="36" t="s">
        <v>42</v>
      </c>
      <c r="R273" s="36"/>
      <c r="S273" s="36"/>
      <c r="T273" s="36" t="s">
        <v>42</v>
      </c>
      <c r="U273" s="36" t="s">
        <v>42</v>
      </c>
      <c r="V273" s="37" t="s">
        <v>42</v>
      </c>
      <c r="W273" s="35"/>
      <c r="X273" s="36"/>
      <c r="Y273" s="36"/>
      <c r="Z273" s="36"/>
      <c r="AA273" s="37" t="s">
        <v>42</v>
      </c>
      <c r="AB273" s="30"/>
      <c r="AC273" s="30" t="s">
        <v>42</v>
      </c>
      <c r="AD273" s="30"/>
      <c r="AE273" s="30"/>
      <c r="AF273" s="32"/>
      <c r="AG273" s="14"/>
    </row>
    <row r="274" spans="1:33" ht="60" customHeight="1">
      <c r="A274" s="30">
        <f t="shared" si="7"/>
        <v>269</v>
      </c>
      <c r="B274" s="30">
        <f t="shared" si="8"/>
        <v>8</v>
      </c>
      <c r="C274" s="5" t="s">
        <v>2050</v>
      </c>
      <c r="D274" s="38" t="s">
        <v>313</v>
      </c>
      <c r="E274" s="38" t="s">
        <v>2022</v>
      </c>
      <c r="F274" s="38" t="s">
        <v>2051</v>
      </c>
      <c r="G274" s="5" t="s">
        <v>314</v>
      </c>
      <c r="H274" s="39" t="s">
        <v>315</v>
      </c>
      <c r="I274" s="5" t="s">
        <v>960</v>
      </c>
      <c r="J274" s="38" t="s">
        <v>561</v>
      </c>
      <c r="K274" s="38"/>
      <c r="L274" s="5" t="s">
        <v>2052</v>
      </c>
      <c r="M274" s="5" t="s">
        <v>2053</v>
      </c>
      <c r="N274" s="35"/>
      <c r="O274" s="36"/>
      <c r="P274" s="36"/>
      <c r="Q274" s="36"/>
      <c r="R274" s="36"/>
      <c r="S274" s="36"/>
      <c r="T274" s="36"/>
      <c r="U274" s="36"/>
      <c r="V274" s="37" t="s">
        <v>42</v>
      </c>
      <c r="W274" s="35" t="s">
        <v>42</v>
      </c>
      <c r="X274" s="36"/>
      <c r="Y274" s="36"/>
      <c r="Z274" s="36"/>
      <c r="AA274" s="37" t="s">
        <v>42</v>
      </c>
      <c r="AB274" s="30"/>
      <c r="AC274" s="30" t="s">
        <v>42</v>
      </c>
      <c r="AD274" s="30"/>
      <c r="AE274" s="30"/>
      <c r="AF274" s="32"/>
      <c r="AG274" s="14"/>
    </row>
    <row r="275" spans="1:33" ht="60" customHeight="1">
      <c r="A275" s="30">
        <f t="shared" si="7"/>
        <v>270</v>
      </c>
      <c r="B275" s="30">
        <f t="shared" si="8"/>
        <v>9</v>
      </c>
      <c r="C275" s="5" t="s">
        <v>2054</v>
      </c>
      <c r="D275" s="38" t="s">
        <v>749</v>
      </c>
      <c r="E275" s="38" t="s">
        <v>32</v>
      </c>
      <c r="F275" s="38" t="s">
        <v>2055</v>
      </c>
      <c r="G275" s="5" t="s">
        <v>750</v>
      </c>
      <c r="H275" s="39" t="s">
        <v>751</v>
      </c>
      <c r="I275" s="5" t="s">
        <v>961</v>
      </c>
      <c r="J275" s="38" t="s">
        <v>561</v>
      </c>
      <c r="K275" s="38"/>
      <c r="L275" s="5" t="s">
        <v>2052</v>
      </c>
      <c r="M275" s="5" t="s">
        <v>2053</v>
      </c>
      <c r="N275" s="35"/>
      <c r="O275" s="36"/>
      <c r="P275" s="36"/>
      <c r="Q275" s="36"/>
      <c r="R275" s="36"/>
      <c r="S275" s="36"/>
      <c r="T275" s="36"/>
      <c r="U275" s="36"/>
      <c r="V275" s="37" t="s">
        <v>42</v>
      </c>
      <c r="W275" s="35" t="s">
        <v>42</v>
      </c>
      <c r="X275" s="36"/>
      <c r="Y275" s="36"/>
      <c r="Z275" s="36"/>
      <c r="AA275" s="37" t="s">
        <v>42</v>
      </c>
      <c r="AB275" s="30"/>
      <c r="AC275" s="30" t="s">
        <v>42</v>
      </c>
      <c r="AD275" s="30"/>
      <c r="AE275" s="30"/>
      <c r="AF275" s="32"/>
      <c r="AG275" s="14"/>
    </row>
    <row r="276" spans="1:33" ht="60" customHeight="1">
      <c r="A276" s="30">
        <f t="shared" si="7"/>
        <v>271</v>
      </c>
      <c r="B276" s="30">
        <f t="shared" si="8"/>
        <v>10</v>
      </c>
      <c r="C276" s="5" t="s">
        <v>2056</v>
      </c>
      <c r="D276" s="38" t="s">
        <v>316</v>
      </c>
      <c r="E276" s="38" t="s">
        <v>2303</v>
      </c>
      <c r="F276" s="38" t="s">
        <v>2051</v>
      </c>
      <c r="G276" s="5" t="s">
        <v>317</v>
      </c>
      <c r="H276" s="39" t="s">
        <v>318</v>
      </c>
      <c r="I276" s="5" t="s">
        <v>962</v>
      </c>
      <c r="J276" s="38" t="s">
        <v>561</v>
      </c>
      <c r="K276" s="38"/>
      <c r="L276" s="5" t="s">
        <v>2057</v>
      </c>
      <c r="M276" s="5" t="s">
        <v>2058</v>
      </c>
      <c r="N276" s="35"/>
      <c r="O276" s="36"/>
      <c r="P276" s="36"/>
      <c r="Q276" s="36"/>
      <c r="R276" s="36"/>
      <c r="S276" s="36"/>
      <c r="T276" s="36" t="s">
        <v>42</v>
      </c>
      <c r="U276" s="36"/>
      <c r="V276" s="37"/>
      <c r="W276" s="35" t="s">
        <v>42</v>
      </c>
      <c r="X276" s="36"/>
      <c r="Y276" s="36"/>
      <c r="Z276" s="36"/>
      <c r="AA276" s="37"/>
      <c r="AB276" s="30" t="s">
        <v>42</v>
      </c>
      <c r="AC276" s="30"/>
      <c r="AD276" s="30"/>
      <c r="AE276" s="30"/>
      <c r="AF276" s="32"/>
      <c r="AG276" s="14"/>
    </row>
    <row r="277" spans="1:33" ht="60" customHeight="1">
      <c r="A277" s="30">
        <f t="shared" si="7"/>
        <v>272</v>
      </c>
      <c r="B277" s="30">
        <f t="shared" si="8"/>
        <v>11</v>
      </c>
      <c r="C277" s="5" t="s">
        <v>2304</v>
      </c>
      <c r="D277" s="38" t="s">
        <v>359</v>
      </c>
      <c r="E277" s="38" t="s">
        <v>2022</v>
      </c>
      <c r="F277" s="38" t="s">
        <v>2051</v>
      </c>
      <c r="G277" s="5" t="s">
        <v>360</v>
      </c>
      <c r="H277" s="39" t="s">
        <v>361</v>
      </c>
      <c r="I277" s="5"/>
      <c r="J277" s="38" t="s">
        <v>561</v>
      </c>
      <c r="K277" s="38"/>
      <c r="L277" s="5" t="s">
        <v>2059</v>
      </c>
      <c r="M277" s="5" t="s">
        <v>2060</v>
      </c>
      <c r="N277" s="35"/>
      <c r="O277" s="36"/>
      <c r="P277" s="36"/>
      <c r="Q277" s="36"/>
      <c r="R277" s="36"/>
      <c r="S277" s="36"/>
      <c r="T277" s="36"/>
      <c r="U277" s="36"/>
      <c r="V277" s="37" t="s">
        <v>42</v>
      </c>
      <c r="W277" s="35"/>
      <c r="X277" s="36"/>
      <c r="Y277" s="36"/>
      <c r="Z277" s="36"/>
      <c r="AA277" s="37"/>
      <c r="AB277" s="30" t="s">
        <v>42</v>
      </c>
      <c r="AC277" s="30"/>
      <c r="AD277" s="30"/>
      <c r="AE277" s="30" t="s">
        <v>297</v>
      </c>
      <c r="AF277" s="32"/>
      <c r="AG277" s="14"/>
    </row>
    <row r="278" spans="1:33" ht="60" customHeight="1">
      <c r="A278" s="30">
        <f t="shared" si="7"/>
        <v>273</v>
      </c>
      <c r="B278" s="30">
        <f t="shared" si="8"/>
        <v>12</v>
      </c>
      <c r="C278" s="5" t="s">
        <v>2061</v>
      </c>
      <c r="D278" s="38" t="s">
        <v>35</v>
      </c>
      <c r="E278" s="38" t="s">
        <v>2022</v>
      </c>
      <c r="F278" s="38" t="s">
        <v>2062</v>
      </c>
      <c r="G278" s="5" t="s">
        <v>1188</v>
      </c>
      <c r="H278" s="39" t="s">
        <v>319</v>
      </c>
      <c r="I278" s="5" t="s">
        <v>963</v>
      </c>
      <c r="J278" s="38" t="s">
        <v>561</v>
      </c>
      <c r="K278" s="38"/>
      <c r="L278" s="5" t="s">
        <v>2063</v>
      </c>
      <c r="M278" s="5" t="s">
        <v>2064</v>
      </c>
      <c r="N278" s="35"/>
      <c r="O278" s="36"/>
      <c r="P278" s="36"/>
      <c r="Q278" s="36"/>
      <c r="R278" s="36"/>
      <c r="S278" s="36"/>
      <c r="T278" s="36"/>
      <c r="U278" s="36"/>
      <c r="V278" s="37" t="s">
        <v>42</v>
      </c>
      <c r="W278" s="35"/>
      <c r="X278" s="36" t="s">
        <v>42</v>
      </c>
      <c r="Y278" s="36" t="s">
        <v>42</v>
      </c>
      <c r="Z278" s="36"/>
      <c r="AA278" s="37"/>
      <c r="AB278" s="30" t="s">
        <v>42</v>
      </c>
      <c r="AC278" s="30"/>
      <c r="AD278" s="30"/>
      <c r="AE278" s="30"/>
      <c r="AF278" s="32"/>
      <c r="AG278" s="14"/>
    </row>
    <row r="279" spans="1:33" s="4" customFormat="1" ht="60" customHeight="1">
      <c r="A279" s="30">
        <f t="shared" si="7"/>
        <v>274</v>
      </c>
      <c r="B279" s="30">
        <f t="shared" si="8"/>
        <v>13</v>
      </c>
      <c r="C279" s="5" t="s">
        <v>2305</v>
      </c>
      <c r="D279" s="38" t="s">
        <v>2306</v>
      </c>
      <c r="E279" s="38" t="s">
        <v>2022</v>
      </c>
      <c r="F279" s="38" t="s">
        <v>2307</v>
      </c>
      <c r="G279" s="5" t="s">
        <v>2308</v>
      </c>
      <c r="H279" s="39" t="s">
        <v>2309</v>
      </c>
      <c r="I279" s="40" t="s">
        <v>2310</v>
      </c>
      <c r="J279" s="38" t="s">
        <v>561</v>
      </c>
      <c r="K279" s="38"/>
      <c r="L279" s="5" t="s">
        <v>2311</v>
      </c>
      <c r="M279" s="5" t="s">
        <v>2312</v>
      </c>
      <c r="N279" s="35"/>
      <c r="O279" s="36"/>
      <c r="P279" s="36"/>
      <c r="Q279" s="36"/>
      <c r="R279" s="36"/>
      <c r="S279" s="36"/>
      <c r="T279" s="36"/>
      <c r="U279" s="36" t="s">
        <v>2274</v>
      </c>
      <c r="V279" s="37"/>
      <c r="W279" s="35"/>
      <c r="X279" s="36" t="s">
        <v>42</v>
      </c>
      <c r="Y279" s="36"/>
      <c r="Z279" s="36"/>
      <c r="AA279" s="37"/>
      <c r="AB279" s="30"/>
      <c r="AC279" s="30" t="s">
        <v>42</v>
      </c>
      <c r="AD279" s="30"/>
      <c r="AE279" s="30" t="s">
        <v>1111</v>
      </c>
      <c r="AF279" s="32" t="s">
        <v>2312</v>
      </c>
      <c r="AG279" s="14" t="s">
        <v>2313</v>
      </c>
    </row>
    <row r="280" spans="1:33" ht="60" customHeight="1">
      <c r="A280" s="30">
        <f t="shared" si="7"/>
        <v>275</v>
      </c>
      <c r="B280" s="30">
        <f t="shared" si="8"/>
        <v>14</v>
      </c>
      <c r="C280" s="5" t="s">
        <v>2065</v>
      </c>
      <c r="D280" s="38" t="s">
        <v>320</v>
      </c>
      <c r="E280" s="38" t="s">
        <v>2022</v>
      </c>
      <c r="F280" s="38" t="s">
        <v>2066</v>
      </c>
      <c r="G280" s="5" t="s">
        <v>321</v>
      </c>
      <c r="H280" s="39" t="s">
        <v>322</v>
      </c>
      <c r="I280" s="5" t="s">
        <v>960</v>
      </c>
      <c r="J280" s="38" t="s">
        <v>561</v>
      </c>
      <c r="K280" s="38"/>
      <c r="L280" s="5" t="s">
        <v>2052</v>
      </c>
      <c r="M280" s="5" t="s">
        <v>2053</v>
      </c>
      <c r="N280" s="35"/>
      <c r="O280" s="36"/>
      <c r="P280" s="36"/>
      <c r="Q280" s="36"/>
      <c r="R280" s="36"/>
      <c r="S280" s="36"/>
      <c r="T280" s="36"/>
      <c r="U280" s="36"/>
      <c r="V280" s="37" t="s">
        <v>42</v>
      </c>
      <c r="W280" s="35" t="s">
        <v>42</v>
      </c>
      <c r="X280" s="36"/>
      <c r="Y280" s="36"/>
      <c r="Z280" s="36"/>
      <c r="AA280" s="37" t="s">
        <v>42</v>
      </c>
      <c r="AB280" s="30"/>
      <c r="AC280" s="30" t="s">
        <v>42</v>
      </c>
      <c r="AD280" s="30"/>
      <c r="AE280" s="30"/>
      <c r="AF280" s="32"/>
      <c r="AG280" s="14"/>
    </row>
    <row r="281" spans="1:33" ht="60" customHeight="1">
      <c r="A281" s="30">
        <f t="shared" si="7"/>
        <v>276</v>
      </c>
      <c r="B281" s="30">
        <f t="shared" si="8"/>
        <v>15</v>
      </c>
      <c r="C281" s="5" t="s">
        <v>2067</v>
      </c>
      <c r="D281" s="38" t="s">
        <v>323</v>
      </c>
      <c r="E281" s="38" t="s">
        <v>2022</v>
      </c>
      <c r="F281" s="38" t="s">
        <v>2068</v>
      </c>
      <c r="G281" s="5" t="s">
        <v>324</v>
      </c>
      <c r="H281" s="39" t="s">
        <v>325</v>
      </c>
      <c r="I281" s="5" t="s">
        <v>960</v>
      </c>
      <c r="J281" s="38" t="s">
        <v>561</v>
      </c>
      <c r="K281" s="38"/>
      <c r="L281" s="5" t="s">
        <v>2052</v>
      </c>
      <c r="M281" s="5" t="s">
        <v>2053</v>
      </c>
      <c r="N281" s="35"/>
      <c r="O281" s="36"/>
      <c r="P281" s="36"/>
      <c r="Q281" s="36"/>
      <c r="R281" s="36"/>
      <c r="S281" s="36"/>
      <c r="T281" s="36"/>
      <c r="U281" s="36"/>
      <c r="V281" s="37" t="s">
        <v>42</v>
      </c>
      <c r="W281" s="35" t="s">
        <v>42</v>
      </c>
      <c r="X281" s="36"/>
      <c r="Y281" s="36"/>
      <c r="Z281" s="36"/>
      <c r="AA281" s="37" t="s">
        <v>42</v>
      </c>
      <c r="AB281" s="30"/>
      <c r="AC281" s="30" t="s">
        <v>42</v>
      </c>
      <c r="AD281" s="30"/>
      <c r="AE281" s="30"/>
      <c r="AF281" s="32"/>
      <c r="AG281" s="14"/>
    </row>
    <row r="282" spans="1:33" ht="60" customHeight="1">
      <c r="A282" s="30">
        <f t="shared" si="7"/>
        <v>277</v>
      </c>
      <c r="B282" s="30">
        <f t="shared" si="8"/>
        <v>16</v>
      </c>
      <c r="C282" s="5" t="s">
        <v>2069</v>
      </c>
      <c r="D282" s="38" t="s">
        <v>326</v>
      </c>
      <c r="E282" s="38" t="s">
        <v>2022</v>
      </c>
      <c r="F282" s="38" t="s">
        <v>2070</v>
      </c>
      <c r="G282" s="5" t="s">
        <v>327</v>
      </c>
      <c r="H282" s="39" t="s">
        <v>328</v>
      </c>
      <c r="I282" s="5" t="s">
        <v>1187</v>
      </c>
      <c r="J282" s="38" t="s">
        <v>561</v>
      </c>
      <c r="K282" s="38"/>
      <c r="L282" s="5" t="s">
        <v>2071</v>
      </c>
      <c r="M282" s="5" t="s">
        <v>2072</v>
      </c>
      <c r="N282" s="35"/>
      <c r="O282" s="36"/>
      <c r="P282" s="36"/>
      <c r="Q282" s="36"/>
      <c r="R282" s="36"/>
      <c r="S282" s="36"/>
      <c r="T282" s="36"/>
      <c r="U282" s="36"/>
      <c r="V282" s="37" t="s">
        <v>42</v>
      </c>
      <c r="W282" s="35"/>
      <c r="X282" s="36" t="s">
        <v>42</v>
      </c>
      <c r="Y282" s="36" t="s">
        <v>42</v>
      </c>
      <c r="Z282" s="36"/>
      <c r="AA282" s="37"/>
      <c r="AB282" s="30"/>
      <c r="AC282" s="30" t="s">
        <v>42</v>
      </c>
      <c r="AD282" s="30"/>
      <c r="AE282" s="30" t="s">
        <v>58</v>
      </c>
      <c r="AF282" s="32" t="s">
        <v>1385</v>
      </c>
      <c r="AG282" s="14"/>
    </row>
    <row r="283" spans="1:33" ht="60" customHeight="1">
      <c r="A283" s="30">
        <f t="shared" si="7"/>
        <v>278</v>
      </c>
      <c r="B283" s="30">
        <f t="shared" si="8"/>
        <v>17</v>
      </c>
      <c r="C283" s="5" t="s">
        <v>2314</v>
      </c>
      <c r="D283" s="38" t="s">
        <v>752</v>
      </c>
      <c r="E283" s="38" t="s">
        <v>2022</v>
      </c>
      <c r="F283" s="38" t="s">
        <v>2073</v>
      </c>
      <c r="G283" s="5" t="s">
        <v>329</v>
      </c>
      <c r="H283" s="39" t="s">
        <v>330</v>
      </c>
      <c r="I283" s="5" t="s">
        <v>964</v>
      </c>
      <c r="J283" s="38" t="s">
        <v>561</v>
      </c>
      <c r="K283" s="38"/>
      <c r="L283" s="5" t="s">
        <v>2074</v>
      </c>
      <c r="M283" s="5"/>
      <c r="N283" s="35" t="s">
        <v>42</v>
      </c>
      <c r="O283" s="36" t="s">
        <v>42</v>
      </c>
      <c r="P283" s="36"/>
      <c r="Q283" s="36"/>
      <c r="R283" s="36"/>
      <c r="S283" s="36"/>
      <c r="T283" s="36"/>
      <c r="U283" s="36"/>
      <c r="V283" s="37"/>
      <c r="W283" s="35"/>
      <c r="X283" s="36" t="s">
        <v>42</v>
      </c>
      <c r="Y283" s="36" t="s">
        <v>42</v>
      </c>
      <c r="Z283" s="36"/>
      <c r="AA283" s="37"/>
      <c r="AB283" s="30"/>
      <c r="AC283" s="30" t="s">
        <v>42</v>
      </c>
      <c r="AD283" s="30"/>
      <c r="AE283" s="30"/>
      <c r="AF283" s="32"/>
      <c r="AG283" s="14"/>
    </row>
    <row r="284" spans="1:33" ht="60" customHeight="1">
      <c r="A284" s="30">
        <f t="shared" si="7"/>
        <v>279</v>
      </c>
      <c r="B284" s="30">
        <f t="shared" si="8"/>
        <v>18</v>
      </c>
      <c r="C284" s="5" t="s">
        <v>2075</v>
      </c>
      <c r="D284" s="38" t="s">
        <v>331</v>
      </c>
      <c r="E284" s="38" t="s">
        <v>2022</v>
      </c>
      <c r="F284" s="38" t="s">
        <v>2076</v>
      </c>
      <c r="G284" s="5" t="s">
        <v>332</v>
      </c>
      <c r="H284" s="39" t="s">
        <v>753</v>
      </c>
      <c r="I284" s="5"/>
      <c r="J284" s="38" t="s">
        <v>2302</v>
      </c>
      <c r="K284" s="38"/>
      <c r="L284" s="5" t="s">
        <v>2077</v>
      </c>
      <c r="M284" s="5" t="s">
        <v>1697</v>
      </c>
      <c r="N284" s="35"/>
      <c r="O284" s="36"/>
      <c r="P284" s="36"/>
      <c r="Q284" s="36"/>
      <c r="R284" s="36"/>
      <c r="S284" s="36"/>
      <c r="T284" s="36"/>
      <c r="U284" s="36"/>
      <c r="V284" s="37" t="s">
        <v>42</v>
      </c>
      <c r="W284" s="35"/>
      <c r="X284" s="36"/>
      <c r="Y284" s="36"/>
      <c r="Z284" s="36"/>
      <c r="AA284" s="37"/>
      <c r="AB284" s="30"/>
      <c r="AC284" s="30" t="s">
        <v>42</v>
      </c>
      <c r="AD284" s="30"/>
      <c r="AE284" s="30" t="s">
        <v>36</v>
      </c>
      <c r="AF284" s="32" t="s">
        <v>2078</v>
      </c>
      <c r="AG284" s="14"/>
    </row>
    <row r="285" spans="1:33" ht="60" customHeight="1">
      <c r="A285" s="30">
        <f t="shared" si="7"/>
        <v>280</v>
      </c>
      <c r="B285" s="30">
        <f>ROW(B285)-285</f>
        <v>0</v>
      </c>
      <c r="C285" s="5" t="s">
        <v>2079</v>
      </c>
      <c r="D285" s="38" t="s">
        <v>754</v>
      </c>
      <c r="E285" s="38" t="s">
        <v>28</v>
      </c>
      <c r="F285" s="38" t="s">
        <v>2080</v>
      </c>
      <c r="G285" s="5" t="s">
        <v>755</v>
      </c>
      <c r="H285" s="39" t="s">
        <v>756</v>
      </c>
      <c r="I285" s="5" t="s">
        <v>965</v>
      </c>
      <c r="J285" s="38"/>
      <c r="K285" s="38" t="s">
        <v>42</v>
      </c>
      <c r="L285" s="5" t="s">
        <v>2081</v>
      </c>
      <c r="M285" s="5" t="s">
        <v>2082</v>
      </c>
      <c r="N285" s="35"/>
      <c r="O285" s="36"/>
      <c r="P285" s="36"/>
      <c r="Q285" s="36"/>
      <c r="R285" s="36"/>
      <c r="S285" s="36"/>
      <c r="T285" s="36"/>
      <c r="U285" s="36"/>
      <c r="V285" s="37" t="s">
        <v>42</v>
      </c>
      <c r="W285" s="35"/>
      <c r="X285" s="36"/>
      <c r="Y285" s="36"/>
      <c r="Z285" s="36"/>
      <c r="AA285" s="37"/>
      <c r="AB285" s="30" t="s">
        <v>42</v>
      </c>
      <c r="AC285" s="30"/>
      <c r="AD285" s="30"/>
      <c r="AE285" s="30" t="s">
        <v>30</v>
      </c>
      <c r="AF285" s="32" t="s">
        <v>2083</v>
      </c>
      <c r="AG285" s="14"/>
    </row>
    <row r="286" spans="1:33" ht="60" customHeight="1">
      <c r="A286" s="30">
        <f t="shared" si="7"/>
        <v>281</v>
      </c>
      <c r="B286" s="30">
        <f t="shared" ref="B286:B322" si="9">ROW(B286)-285</f>
        <v>1</v>
      </c>
      <c r="C286" s="5" t="s">
        <v>2084</v>
      </c>
      <c r="D286" s="38" t="s">
        <v>757</v>
      </c>
      <c r="E286" s="38" t="s">
        <v>28</v>
      </c>
      <c r="F286" s="38" t="s">
        <v>2080</v>
      </c>
      <c r="G286" s="5" t="s">
        <v>758</v>
      </c>
      <c r="H286" s="39" t="s">
        <v>759</v>
      </c>
      <c r="I286" s="5" t="s">
        <v>966</v>
      </c>
      <c r="J286" s="38"/>
      <c r="K286" s="38" t="s">
        <v>42</v>
      </c>
      <c r="L286" s="5" t="s">
        <v>2085</v>
      </c>
      <c r="M286" s="5" t="s">
        <v>2086</v>
      </c>
      <c r="N286" s="35"/>
      <c r="O286" s="36"/>
      <c r="P286" s="36" t="s">
        <v>42</v>
      </c>
      <c r="Q286" s="36"/>
      <c r="R286" s="36"/>
      <c r="S286" s="36"/>
      <c r="T286" s="36"/>
      <c r="U286" s="36"/>
      <c r="V286" s="37"/>
      <c r="W286" s="35"/>
      <c r="X286" s="36"/>
      <c r="Y286" s="36"/>
      <c r="Z286" s="36"/>
      <c r="AA286" s="37"/>
      <c r="AB286" s="30" t="s">
        <v>42</v>
      </c>
      <c r="AC286" s="30"/>
      <c r="AD286" s="30"/>
      <c r="AE286" s="30" t="s">
        <v>31</v>
      </c>
      <c r="AF286" s="32" t="s">
        <v>2087</v>
      </c>
      <c r="AG286" s="14"/>
    </row>
    <row r="287" spans="1:33" ht="60" customHeight="1">
      <c r="A287" s="30">
        <f t="shared" si="7"/>
        <v>282</v>
      </c>
      <c r="B287" s="30">
        <f t="shared" si="9"/>
        <v>2</v>
      </c>
      <c r="C287" s="5" t="s">
        <v>2088</v>
      </c>
      <c r="D287" s="38" t="s">
        <v>685</v>
      </c>
      <c r="E287" s="38" t="s">
        <v>28</v>
      </c>
      <c r="F287" s="38" t="s">
        <v>2089</v>
      </c>
      <c r="G287" s="5" t="s">
        <v>760</v>
      </c>
      <c r="H287" s="39" t="s">
        <v>686</v>
      </c>
      <c r="I287" s="5" t="s">
        <v>967</v>
      </c>
      <c r="J287" s="38" t="s">
        <v>561</v>
      </c>
      <c r="K287" s="38"/>
      <c r="L287" s="5" t="s">
        <v>2090</v>
      </c>
      <c r="M287" s="5" t="s">
        <v>2091</v>
      </c>
      <c r="N287" s="35"/>
      <c r="O287" s="36"/>
      <c r="P287" s="36"/>
      <c r="Q287" s="36" t="s">
        <v>42</v>
      </c>
      <c r="R287" s="36"/>
      <c r="S287" s="36"/>
      <c r="T287" s="36"/>
      <c r="U287" s="36"/>
      <c r="V287" s="37" t="s">
        <v>42</v>
      </c>
      <c r="W287" s="35"/>
      <c r="X287" s="36"/>
      <c r="Y287" s="36"/>
      <c r="Z287" s="36"/>
      <c r="AA287" s="37" t="s">
        <v>42</v>
      </c>
      <c r="AB287" s="30"/>
      <c r="AC287" s="30" t="s">
        <v>42</v>
      </c>
      <c r="AD287" s="30"/>
      <c r="AE287" s="30" t="s">
        <v>29</v>
      </c>
      <c r="AF287" s="32" t="s">
        <v>2092</v>
      </c>
      <c r="AG287" s="14"/>
    </row>
    <row r="288" spans="1:33" ht="60" customHeight="1">
      <c r="A288" s="30">
        <f t="shared" si="7"/>
        <v>283</v>
      </c>
      <c r="B288" s="30">
        <f t="shared" si="9"/>
        <v>3</v>
      </c>
      <c r="C288" s="5" t="s">
        <v>2093</v>
      </c>
      <c r="D288" s="38" t="s">
        <v>687</v>
      </c>
      <c r="E288" s="38" t="s">
        <v>28</v>
      </c>
      <c r="F288" s="38" t="s">
        <v>2094</v>
      </c>
      <c r="G288" s="5" t="s">
        <v>761</v>
      </c>
      <c r="H288" s="39" t="s">
        <v>688</v>
      </c>
      <c r="I288" s="5" t="s">
        <v>968</v>
      </c>
      <c r="J288" s="38"/>
      <c r="K288" s="38" t="s">
        <v>42</v>
      </c>
      <c r="L288" s="5" t="s">
        <v>2095</v>
      </c>
      <c r="M288" s="5" t="s">
        <v>2096</v>
      </c>
      <c r="N288" s="35"/>
      <c r="O288" s="36"/>
      <c r="P288" s="36"/>
      <c r="Q288" s="36"/>
      <c r="R288" s="36"/>
      <c r="S288" s="36"/>
      <c r="T288" s="36"/>
      <c r="U288" s="36"/>
      <c r="V288" s="37" t="s">
        <v>42</v>
      </c>
      <c r="W288" s="35"/>
      <c r="X288" s="36"/>
      <c r="Y288" s="36"/>
      <c r="Z288" s="36"/>
      <c r="AA288" s="37"/>
      <c r="AB288" s="30"/>
      <c r="AC288" s="30" t="s">
        <v>42</v>
      </c>
      <c r="AD288" s="30"/>
      <c r="AE288" s="30" t="s">
        <v>31</v>
      </c>
      <c r="AF288" s="32" t="s">
        <v>2097</v>
      </c>
      <c r="AG288" s="14"/>
    </row>
    <row r="289" spans="1:33" ht="60" customHeight="1">
      <c r="A289" s="30">
        <f t="shared" si="7"/>
        <v>284</v>
      </c>
      <c r="B289" s="30">
        <f t="shared" si="9"/>
        <v>4</v>
      </c>
      <c r="C289" s="5" t="s">
        <v>2098</v>
      </c>
      <c r="D289" s="38" t="s">
        <v>689</v>
      </c>
      <c r="E289" s="38" t="s">
        <v>28</v>
      </c>
      <c r="F289" s="38" t="s">
        <v>2099</v>
      </c>
      <c r="G289" s="5" t="s">
        <v>762</v>
      </c>
      <c r="H289" s="39" t="s">
        <v>690</v>
      </c>
      <c r="I289" s="5" t="s">
        <v>969</v>
      </c>
      <c r="J289" s="38"/>
      <c r="K289" s="38" t="s">
        <v>42</v>
      </c>
      <c r="L289" s="5" t="s">
        <v>2100</v>
      </c>
      <c r="M289" s="5"/>
      <c r="N289" s="35"/>
      <c r="O289" s="36" t="s">
        <v>42</v>
      </c>
      <c r="P289" s="36"/>
      <c r="Q289" s="36"/>
      <c r="R289" s="36"/>
      <c r="S289" s="36"/>
      <c r="T289" s="36"/>
      <c r="U289" s="36"/>
      <c r="V289" s="37"/>
      <c r="W289" s="35"/>
      <c r="X289" s="36"/>
      <c r="Y289" s="36"/>
      <c r="Z289" s="36"/>
      <c r="AA289" s="37"/>
      <c r="AB289" s="30" t="s">
        <v>42</v>
      </c>
      <c r="AC289" s="30"/>
      <c r="AD289" s="30"/>
      <c r="AE289" s="30" t="s">
        <v>691</v>
      </c>
      <c r="AF289" s="32" t="s">
        <v>2101</v>
      </c>
      <c r="AG289" s="14"/>
    </row>
    <row r="290" spans="1:33" ht="60" customHeight="1">
      <c r="A290" s="30">
        <f t="shared" si="7"/>
        <v>285</v>
      </c>
      <c r="B290" s="30">
        <f t="shared" si="9"/>
        <v>5</v>
      </c>
      <c r="C290" s="5" t="s">
        <v>2315</v>
      </c>
      <c r="D290" s="38" t="s">
        <v>763</v>
      </c>
      <c r="E290" s="38" t="s">
        <v>28</v>
      </c>
      <c r="F290" s="38" t="s">
        <v>2102</v>
      </c>
      <c r="G290" s="5" t="s">
        <v>764</v>
      </c>
      <c r="H290" s="39" t="s">
        <v>765</v>
      </c>
      <c r="I290" s="5" t="s">
        <v>970</v>
      </c>
      <c r="J290" s="38"/>
      <c r="K290" s="38" t="s">
        <v>42</v>
      </c>
      <c r="L290" s="5" t="s">
        <v>1236</v>
      </c>
      <c r="M290" s="5"/>
      <c r="N290" s="35"/>
      <c r="O290" s="36"/>
      <c r="P290" s="36"/>
      <c r="Q290" s="36"/>
      <c r="R290" s="36"/>
      <c r="S290" s="36"/>
      <c r="T290" s="36"/>
      <c r="U290" s="36"/>
      <c r="V290" s="37" t="s">
        <v>42</v>
      </c>
      <c r="W290" s="35"/>
      <c r="X290" s="36"/>
      <c r="Y290" s="36"/>
      <c r="Z290" s="36"/>
      <c r="AA290" s="37"/>
      <c r="AB290" s="30" t="s">
        <v>42</v>
      </c>
      <c r="AC290" s="30"/>
      <c r="AD290" s="30"/>
      <c r="AE290" s="30"/>
      <c r="AF290" s="32"/>
      <c r="AG290" s="14"/>
    </row>
    <row r="291" spans="1:33" ht="60" customHeight="1">
      <c r="A291" s="30">
        <f t="shared" si="7"/>
        <v>286</v>
      </c>
      <c r="B291" s="30">
        <f t="shared" si="9"/>
        <v>6</v>
      </c>
      <c r="C291" s="5" t="s">
        <v>2103</v>
      </c>
      <c r="D291" s="38" t="s">
        <v>766</v>
      </c>
      <c r="E291" s="38" t="s">
        <v>28</v>
      </c>
      <c r="F291" s="38" t="s">
        <v>2099</v>
      </c>
      <c r="G291" s="5" t="s">
        <v>692</v>
      </c>
      <c r="H291" s="39" t="s">
        <v>767</v>
      </c>
      <c r="I291" s="5" t="s">
        <v>971</v>
      </c>
      <c r="J291" s="38" t="s">
        <v>561</v>
      </c>
      <c r="K291" s="38"/>
      <c r="L291" s="5" t="s">
        <v>2104</v>
      </c>
      <c r="M291" s="5"/>
      <c r="N291" s="35"/>
      <c r="O291" s="36"/>
      <c r="P291" s="36"/>
      <c r="Q291" s="36" t="s">
        <v>42</v>
      </c>
      <c r="R291" s="36"/>
      <c r="S291" s="36"/>
      <c r="T291" s="36"/>
      <c r="U291" s="36"/>
      <c r="V291" s="37"/>
      <c r="W291" s="35"/>
      <c r="X291" s="36"/>
      <c r="Y291" s="36"/>
      <c r="Z291" s="36"/>
      <c r="AA291" s="37"/>
      <c r="AB291" s="30"/>
      <c r="AC291" s="30" t="s">
        <v>42</v>
      </c>
      <c r="AD291" s="30"/>
      <c r="AE291" s="30"/>
      <c r="AF291" s="32"/>
      <c r="AG291" s="14"/>
    </row>
    <row r="292" spans="1:33" ht="60" customHeight="1">
      <c r="A292" s="30">
        <f t="shared" si="7"/>
        <v>287</v>
      </c>
      <c r="B292" s="30">
        <f t="shared" si="9"/>
        <v>7</v>
      </c>
      <c r="C292" s="5" t="s">
        <v>2316</v>
      </c>
      <c r="D292" s="38" t="s">
        <v>768</v>
      </c>
      <c r="E292" s="38" t="s">
        <v>28</v>
      </c>
      <c r="F292" s="38" t="s">
        <v>2105</v>
      </c>
      <c r="G292" s="5" t="s">
        <v>769</v>
      </c>
      <c r="H292" s="39" t="s">
        <v>770</v>
      </c>
      <c r="I292" s="5" t="s">
        <v>972</v>
      </c>
      <c r="J292" s="38" t="s">
        <v>561</v>
      </c>
      <c r="K292" s="38"/>
      <c r="L292" s="5" t="s">
        <v>2106</v>
      </c>
      <c r="M292" s="5" t="s">
        <v>2107</v>
      </c>
      <c r="N292" s="35"/>
      <c r="O292" s="36"/>
      <c r="P292" s="36"/>
      <c r="Q292" s="36"/>
      <c r="R292" s="36"/>
      <c r="S292" s="36"/>
      <c r="T292" s="36"/>
      <c r="U292" s="36"/>
      <c r="V292" s="37" t="s">
        <v>42</v>
      </c>
      <c r="W292" s="35"/>
      <c r="X292" s="36"/>
      <c r="Y292" s="36"/>
      <c r="Z292" s="36"/>
      <c r="AA292" s="37"/>
      <c r="AB292" s="30"/>
      <c r="AC292" s="30" t="s">
        <v>42</v>
      </c>
      <c r="AD292" s="30"/>
      <c r="AE292" s="30" t="s">
        <v>693</v>
      </c>
      <c r="AF292" s="32" t="s">
        <v>2107</v>
      </c>
      <c r="AG292" s="14"/>
    </row>
    <row r="293" spans="1:33" ht="60" customHeight="1">
      <c r="A293" s="30">
        <f t="shared" si="7"/>
        <v>288</v>
      </c>
      <c r="B293" s="30">
        <f t="shared" si="9"/>
        <v>8</v>
      </c>
      <c r="C293" s="5" t="s">
        <v>2108</v>
      </c>
      <c r="D293" s="38" t="s">
        <v>694</v>
      </c>
      <c r="E293" s="38" t="s">
        <v>28</v>
      </c>
      <c r="F293" s="38" t="s">
        <v>2102</v>
      </c>
      <c r="G293" s="5" t="s">
        <v>695</v>
      </c>
      <c r="H293" s="39" t="s">
        <v>696</v>
      </c>
      <c r="I293" s="5"/>
      <c r="J293" s="38"/>
      <c r="K293" s="38" t="s">
        <v>42</v>
      </c>
      <c r="L293" s="5" t="s">
        <v>2109</v>
      </c>
      <c r="M293" s="5" t="s">
        <v>2110</v>
      </c>
      <c r="N293" s="35" t="s">
        <v>42</v>
      </c>
      <c r="O293" s="36"/>
      <c r="P293" s="36"/>
      <c r="Q293" s="36"/>
      <c r="R293" s="36"/>
      <c r="S293" s="36"/>
      <c r="T293" s="36"/>
      <c r="U293" s="36"/>
      <c r="V293" s="37"/>
      <c r="W293" s="35"/>
      <c r="X293" s="36"/>
      <c r="Y293" s="36"/>
      <c r="Z293" s="36"/>
      <c r="AA293" s="37"/>
      <c r="AB293" s="30"/>
      <c r="AC293" s="30"/>
      <c r="AD293" s="30"/>
      <c r="AE293" s="30"/>
      <c r="AF293" s="32"/>
      <c r="AG293" s="14"/>
    </row>
    <row r="294" spans="1:33" ht="60" customHeight="1">
      <c r="A294" s="30">
        <f t="shared" si="7"/>
        <v>289</v>
      </c>
      <c r="B294" s="30">
        <f t="shared" si="9"/>
        <v>9</v>
      </c>
      <c r="C294" s="5" t="s">
        <v>2317</v>
      </c>
      <c r="D294" s="38" t="s">
        <v>697</v>
      </c>
      <c r="E294" s="38" t="s">
        <v>28</v>
      </c>
      <c r="F294" s="38" t="s">
        <v>2318</v>
      </c>
      <c r="G294" s="5" t="s">
        <v>771</v>
      </c>
      <c r="H294" s="39" t="s">
        <v>772</v>
      </c>
      <c r="I294" s="5" t="s">
        <v>973</v>
      </c>
      <c r="J294" s="38"/>
      <c r="K294" s="38" t="s">
        <v>42</v>
      </c>
      <c r="L294" s="5" t="s">
        <v>2111</v>
      </c>
      <c r="M294" s="5"/>
      <c r="N294" s="35"/>
      <c r="O294" s="36"/>
      <c r="P294" s="36"/>
      <c r="Q294" s="36"/>
      <c r="R294" s="36"/>
      <c r="S294" s="36"/>
      <c r="T294" s="36"/>
      <c r="U294" s="36"/>
      <c r="V294" s="37"/>
      <c r="W294" s="35"/>
      <c r="X294" s="36"/>
      <c r="Y294" s="36"/>
      <c r="Z294" s="36"/>
      <c r="AA294" s="37"/>
      <c r="AB294" s="30"/>
      <c r="AC294" s="30"/>
      <c r="AD294" s="30"/>
      <c r="AE294" s="30"/>
      <c r="AF294" s="32"/>
      <c r="AG294" s="14"/>
    </row>
    <row r="295" spans="1:33" ht="60" customHeight="1">
      <c r="A295" s="30">
        <f t="shared" si="7"/>
        <v>290</v>
      </c>
      <c r="B295" s="30">
        <f t="shared" si="9"/>
        <v>10</v>
      </c>
      <c r="C295" s="5" t="s">
        <v>2112</v>
      </c>
      <c r="D295" s="38" t="s">
        <v>773</v>
      </c>
      <c r="E295" s="38" t="s">
        <v>2113</v>
      </c>
      <c r="F295" s="38" t="s">
        <v>2080</v>
      </c>
      <c r="G295" s="5" t="s">
        <v>774</v>
      </c>
      <c r="H295" s="39" t="s">
        <v>775</v>
      </c>
      <c r="I295" s="5" t="s">
        <v>1151</v>
      </c>
      <c r="J295" s="38" t="s">
        <v>561</v>
      </c>
      <c r="K295" s="38"/>
      <c r="L295" s="5" t="s">
        <v>2319</v>
      </c>
      <c r="M295" s="5" t="s">
        <v>2320</v>
      </c>
      <c r="N295" s="35"/>
      <c r="O295" s="36"/>
      <c r="P295" s="36"/>
      <c r="Q295" s="36"/>
      <c r="R295" s="36"/>
      <c r="S295" s="36"/>
      <c r="T295" s="36"/>
      <c r="U295" s="36"/>
      <c r="V295" s="37"/>
      <c r="W295" s="35"/>
      <c r="X295" s="36"/>
      <c r="Y295" s="36"/>
      <c r="Z295" s="36"/>
      <c r="AA295" s="37" t="s">
        <v>42</v>
      </c>
      <c r="AB295" s="30" t="s">
        <v>42</v>
      </c>
      <c r="AC295" s="30"/>
      <c r="AD295" s="30"/>
      <c r="AE295" s="30"/>
      <c r="AF295" s="32" t="s">
        <v>2321</v>
      </c>
      <c r="AG295" s="14"/>
    </row>
    <row r="296" spans="1:33" ht="60" customHeight="1">
      <c r="A296" s="30">
        <f t="shared" si="7"/>
        <v>291</v>
      </c>
      <c r="B296" s="30">
        <f t="shared" si="9"/>
        <v>11</v>
      </c>
      <c r="C296" s="5" t="s">
        <v>2114</v>
      </c>
      <c r="D296" s="38" t="s">
        <v>776</v>
      </c>
      <c r="E296" s="38" t="s">
        <v>2113</v>
      </c>
      <c r="F296" s="38" t="s">
        <v>2115</v>
      </c>
      <c r="G296" s="5" t="s">
        <v>777</v>
      </c>
      <c r="H296" s="39" t="s">
        <v>778</v>
      </c>
      <c r="I296" s="5" t="s">
        <v>974</v>
      </c>
      <c r="J296" s="38"/>
      <c r="K296" s="38" t="s">
        <v>42</v>
      </c>
      <c r="L296" s="5" t="s">
        <v>2116</v>
      </c>
      <c r="M296" s="5" t="s">
        <v>2117</v>
      </c>
      <c r="N296" s="35"/>
      <c r="O296" s="36"/>
      <c r="P296" s="36"/>
      <c r="Q296" s="36"/>
      <c r="R296" s="36"/>
      <c r="S296" s="36"/>
      <c r="T296" s="36"/>
      <c r="U296" s="36"/>
      <c r="V296" s="37"/>
      <c r="W296" s="35"/>
      <c r="X296" s="36"/>
      <c r="Y296" s="36"/>
      <c r="Z296" s="36"/>
      <c r="AA296" s="37" t="s">
        <v>42</v>
      </c>
      <c r="AB296" s="30" t="s">
        <v>42</v>
      </c>
      <c r="AC296" s="30"/>
      <c r="AD296" s="30"/>
      <c r="AE296" s="30" t="s">
        <v>333</v>
      </c>
      <c r="AF296" s="32" t="s">
        <v>2118</v>
      </c>
      <c r="AG296" s="14"/>
    </row>
    <row r="297" spans="1:33" ht="60" customHeight="1">
      <c r="A297" s="30">
        <f t="shared" si="7"/>
        <v>292</v>
      </c>
      <c r="B297" s="30">
        <f t="shared" si="9"/>
        <v>12</v>
      </c>
      <c r="C297" s="5" t="s">
        <v>2119</v>
      </c>
      <c r="D297" s="38" t="s">
        <v>779</v>
      </c>
      <c r="E297" s="38" t="s">
        <v>2113</v>
      </c>
      <c r="F297" s="38" t="s">
        <v>2105</v>
      </c>
      <c r="G297" s="5" t="s">
        <v>780</v>
      </c>
      <c r="H297" s="39" t="s">
        <v>781</v>
      </c>
      <c r="I297" s="5" t="s">
        <v>975</v>
      </c>
      <c r="J297" s="38"/>
      <c r="K297" s="38" t="s">
        <v>42</v>
      </c>
      <c r="L297" s="5" t="s">
        <v>2322</v>
      </c>
      <c r="M297" s="5" t="s">
        <v>2120</v>
      </c>
      <c r="N297" s="35"/>
      <c r="O297" s="36"/>
      <c r="P297" s="36"/>
      <c r="Q297" s="36"/>
      <c r="R297" s="36"/>
      <c r="S297" s="36"/>
      <c r="T297" s="36"/>
      <c r="U297" s="36"/>
      <c r="V297" s="37"/>
      <c r="W297" s="35"/>
      <c r="X297" s="36"/>
      <c r="Y297" s="36"/>
      <c r="Z297" s="36"/>
      <c r="AA297" s="37" t="s">
        <v>42</v>
      </c>
      <c r="AB297" s="30" t="s">
        <v>42</v>
      </c>
      <c r="AC297" s="30"/>
      <c r="AD297" s="30"/>
      <c r="AE297" s="30" t="s">
        <v>333</v>
      </c>
      <c r="AF297" s="32" t="s">
        <v>2323</v>
      </c>
      <c r="AG297" s="14"/>
    </row>
    <row r="298" spans="1:33" ht="60" customHeight="1">
      <c r="A298" s="30">
        <f t="shared" si="7"/>
        <v>293</v>
      </c>
      <c r="B298" s="30">
        <f t="shared" si="9"/>
        <v>13</v>
      </c>
      <c r="C298" s="5" t="s">
        <v>2324</v>
      </c>
      <c r="D298" s="38" t="s">
        <v>782</v>
      </c>
      <c r="E298" s="38" t="s">
        <v>2113</v>
      </c>
      <c r="F298" s="38" t="s">
        <v>2121</v>
      </c>
      <c r="G298" s="5" t="s">
        <v>783</v>
      </c>
      <c r="H298" s="39" t="s">
        <v>784</v>
      </c>
      <c r="I298" s="5" t="s">
        <v>976</v>
      </c>
      <c r="J298" s="38"/>
      <c r="K298" s="38" t="s">
        <v>42</v>
      </c>
      <c r="L298" s="5" t="s">
        <v>2122</v>
      </c>
      <c r="M298" s="5" t="s">
        <v>2123</v>
      </c>
      <c r="N298" s="35"/>
      <c r="O298" s="36"/>
      <c r="P298" s="36"/>
      <c r="Q298" s="36"/>
      <c r="R298" s="36"/>
      <c r="S298" s="36"/>
      <c r="T298" s="36"/>
      <c r="U298" s="36"/>
      <c r="V298" s="37"/>
      <c r="W298" s="35"/>
      <c r="X298" s="36"/>
      <c r="Y298" s="36"/>
      <c r="Z298" s="36"/>
      <c r="AA298" s="37" t="s">
        <v>42</v>
      </c>
      <c r="AB298" s="30" t="s">
        <v>42</v>
      </c>
      <c r="AC298" s="30"/>
      <c r="AD298" s="30"/>
      <c r="AE298" s="30" t="s">
        <v>30</v>
      </c>
      <c r="AF298" s="32" t="s">
        <v>2124</v>
      </c>
      <c r="AG298" s="14"/>
    </row>
    <row r="299" spans="1:33" ht="60" customHeight="1">
      <c r="A299" s="30">
        <f t="shared" si="7"/>
        <v>294</v>
      </c>
      <c r="B299" s="30">
        <f t="shared" si="9"/>
        <v>14</v>
      </c>
      <c r="C299" s="5" t="s">
        <v>2125</v>
      </c>
      <c r="D299" s="38" t="s">
        <v>785</v>
      </c>
      <c r="E299" s="38" t="s">
        <v>2113</v>
      </c>
      <c r="F299" s="38" t="s">
        <v>2126</v>
      </c>
      <c r="G299" s="5" t="s">
        <v>786</v>
      </c>
      <c r="H299" s="39" t="s">
        <v>787</v>
      </c>
      <c r="I299" s="5" t="s">
        <v>977</v>
      </c>
      <c r="J299" s="38"/>
      <c r="K299" s="38" t="s">
        <v>42</v>
      </c>
      <c r="L299" s="5" t="s">
        <v>2127</v>
      </c>
      <c r="M299" s="5" t="s">
        <v>2128</v>
      </c>
      <c r="N299" s="35"/>
      <c r="O299" s="36"/>
      <c r="P299" s="36"/>
      <c r="Q299" s="36"/>
      <c r="R299" s="36"/>
      <c r="S299" s="36"/>
      <c r="T299" s="36"/>
      <c r="U299" s="36"/>
      <c r="V299" s="37"/>
      <c r="W299" s="35"/>
      <c r="X299" s="36"/>
      <c r="Y299" s="36"/>
      <c r="Z299" s="36"/>
      <c r="AA299" s="37" t="s">
        <v>42</v>
      </c>
      <c r="AB299" s="30" t="s">
        <v>42</v>
      </c>
      <c r="AC299" s="30"/>
      <c r="AD299" s="30"/>
      <c r="AE299" s="30" t="s">
        <v>333</v>
      </c>
      <c r="AF299" s="32" t="s">
        <v>2129</v>
      </c>
      <c r="AG299" s="14"/>
    </row>
    <row r="300" spans="1:33" ht="60" customHeight="1">
      <c r="A300" s="30">
        <f t="shared" si="7"/>
        <v>295</v>
      </c>
      <c r="B300" s="30">
        <f t="shared" si="9"/>
        <v>15</v>
      </c>
      <c r="C300" s="5" t="s">
        <v>2130</v>
      </c>
      <c r="D300" s="38" t="s">
        <v>788</v>
      </c>
      <c r="E300" s="38" t="s">
        <v>2113</v>
      </c>
      <c r="F300" s="38" t="s">
        <v>2325</v>
      </c>
      <c r="G300" s="5" t="s">
        <v>334</v>
      </c>
      <c r="H300" s="39" t="s">
        <v>789</v>
      </c>
      <c r="I300" s="5" t="s">
        <v>978</v>
      </c>
      <c r="J300" s="38"/>
      <c r="K300" s="38"/>
      <c r="L300" s="5" t="s">
        <v>2131</v>
      </c>
      <c r="M300" s="5" t="s">
        <v>2132</v>
      </c>
      <c r="N300" s="35"/>
      <c r="O300" s="36"/>
      <c r="P300" s="36"/>
      <c r="Q300" s="36"/>
      <c r="R300" s="36"/>
      <c r="S300" s="36"/>
      <c r="T300" s="36"/>
      <c r="U300" s="36"/>
      <c r="V300" s="37"/>
      <c r="W300" s="35"/>
      <c r="X300" s="36"/>
      <c r="Y300" s="36"/>
      <c r="Z300" s="36"/>
      <c r="AA300" s="37" t="s">
        <v>42</v>
      </c>
      <c r="AB300" s="30" t="s">
        <v>42</v>
      </c>
      <c r="AC300" s="30"/>
      <c r="AD300" s="30"/>
      <c r="AE300" s="30" t="s">
        <v>335</v>
      </c>
      <c r="AF300" s="32" t="s">
        <v>2133</v>
      </c>
      <c r="AG300" s="14"/>
    </row>
    <row r="301" spans="1:33" ht="60" customHeight="1">
      <c r="A301" s="30">
        <f t="shared" si="7"/>
        <v>296</v>
      </c>
      <c r="B301" s="30">
        <f t="shared" si="9"/>
        <v>16</v>
      </c>
      <c r="C301" s="5" t="s">
        <v>2134</v>
      </c>
      <c r="D301" s="38" t="s">
        <v>516</v>
      </c>
      <c r="E301" s="38" t="s">
        <v>28</v>
      </c>
      <c r="F301" s="38" t="s">
        <v>2115</v>
      </c>
      <c r="G301" s="5" t="s">
        <v>336</v>
      </c>
      <c r="H301" s="39" t="s">
        <v>517</v>
      </c>
      <c r="I301" s="5" t="s">
        <v>979</v>
      </c>
      <c r="J301" s="38" t="s">
        <v>561</v>
      </c>
      <c r="K301" s="38"/>
      <c r="L301" s="5" t="s">
        <v>2135</v>
      </c>
      <c r="M301" s="5"/>
      <c r="N301" s="35"/>
      <c r="O301" s="36"/>
      <c r="P301" s="36"/>
      <c r="Q301" s="36"/>
      <c r="R301" s="36"/>
      <c r="S301" s="36"/>
      <c r="T301" s="36"/>
      <c r="U301" s="36"/>
      <c r="V301" s="37" t="s">
        <v>42</v>
      </c>
      <c r="W301" s="35"/>
      <c r="X301" s="36"/>
      <c r="Y301" s="36"/>
      <c r="Z301" s="36"/>
      <c r="AA301" s="37" t="s">
        <v>42</v>
      </c>
      <c r="AB301" s="30"/>
      <c r="AC301" s="30" t="s">
        <v>42</v>
      </c>
      <c r="AD301" s="30"/>
      <c r="AE301" s="30" t="s">
        <v>30</v>
      </c>
      <c r="AF301" s="32" t="s">
        <v>2136</v>
      </c>
      <c r="AG301" s="14"/>
    </row>
    <row r="302" spans="1:33" ht="60" customHeight="1">
      <c r="A302" s="30">
        <f t="shared" si="7"/>
        <v>297</v>
      </c>
      <c r="B302" s="30">
        <f t="shared" si="9"/>
        <v>17</v>
      </c>
      <c r="C302" s="5" t="s">
        <v>2137</v>
      </c>
      <c r="D302" s="38" t="s">
        <v>615</v>
      </c>
      <c r="E302" s="38" t="s">
        <v>28</v>
      </c>
      <c r="F302" s="38" t="s">
        <v>2080</v>
      </c>
      <c r="G302" s="5" t="s">
        <v>337</v>
      </c>
      <c r="H302" s="39" t="s">
        <v>616</v>
      </c>
      <c r="I302" s="5" t="s">
        <v>980</v>
      </c>
      <c r="J302" s="38" t="s">
        <v>561</v>
      </c>
      <c r="K302" s="38"/>
      <c r="L302" s="5" t="s">
        <v>2138</v>
      </c>
      <c r="M302" s="5" t="s">
        <v>2139</v>
      </c>
      <c r="N302" s="35"/>
      <c r="O302" s="36"/>
      <c r="P302" s="36"/>
      <c r="Q302" s="36"/>
      <c r="R302" s="36"/>
      <c r="S302" s="36"/>
      <c r="T302" s="36"/>
      <c r="U302" s="36" t="s">
        <v>42</v>
      </c>
      <c r="V302" s="37"/>
      <c r="W302" s="35" t="s">
        <v>42</v>
      </c>
      <c r="X302" s="36" t="s">
        <v>42</v>
      </c>
      <c r="Y302" s="36"/>
      <c r="Z302" s="36"/>
      <c r="AA302" s="37"/>
      <c r="AB302" s="30" t="s">
        <v>42</v>
      </c>
      <c r="AC302" s="30"/>
      <c r="AD302" s="30"/>
      <c r="AE302" s="30"/>
      <c r="AF302" s="32"/>
      <c r="AG302" s="14"/>
    </row>
    <row r="303" spans="1:33" ht="60" customHeight="1">
      <c r="A303" s="30">
        <f t="shared" si="7"/>
        <v>298</v>
      </c>
      <c r="B303" s="30">
        <f t="shared" si="9"/>
        <v>18</v>
      </c>
      <c r="C303" s="5" t="s">
        <v>2140</v>
      </c>
      <c r="D303" s="38" t="s">
        <v>790</v>
      </c>
      <c r="E303" s="38" t="s">
        <v>28</v>
      </c>
      <c r="F303" s="38" t="s">
        <v>2105</v>
      </c>
      <c r="G303" s="5" t="s">
        <v>791</v>
      </c>
      <c r="H303" s="39" t="s">
        <v>792</v>
      </c>
      <c r="I303" s="5" t="s">
        <v>1175</v>
      </c>
      <c r="J303" s="38"/>
      <c r="K303" s="38" t="s">
        <v>42</v>
      </c>
      <c r="L303" s="5" t="s">
        <v>2141</v>
      </c>
      <c r="M303" s="5" t="s">
        <v>2142</v>
      </c>
      <c r="N303" s="35"/>
      <c r="O303" s="36" t="s">
        <v>42</v>
      </c>
      <c r="P303" s="36"/>
      <c r="Q303" s="36"/>
      <c r="R303" s="36"/>
      <c r="S303" s="36"/>
      <c r="T303" s="36"/>
      <c r="U303" s="36"/>
      <c r="V303" s="37" t="s">
        <v>42</v>
      </c>
      <c r="W303" s="35"/>
      <c r="X303" s="36"/>
      <c r="Y303" s="36"/>
      <c r="Z303" s="36"/>
      <c r="AA303" s="37" t="s">
        <v>42</v>
      </c>
      <c r="AB303" s="30" t="s">
        <v>42</v>
      </c>
      <c r="AC303" s="30"/>
      <c r="AD303" s="30"/>
      <c r="AE303" s="30" t="s">
        <v>34</v>
      </c>
      <c r="AF303" s="32" t="s">
        <v>2143</v>
      </c>
      <c r="AG303" s="14"/>
    </row>
    <row r="304" spans="1:33" ht="60" customHeight="1">
      <c r="A304" s="30">
        <f t="shared" si="7"/>
        <v>299</v>
      </c>
      <c r="B304" s="30">
        <f t="shared" si="9"/>
        <v>19</v>
      </c>
      <c r="C304" s="5" t="s">
        <v>2144</v>
      </c>
      <c r="D304" s="38" t="s">
        <v>793</v>
      </c>
      <c r="E304" s="38" t="s">
        <v>28</v>
      </c>
      <c r="F304" s="38" t="s">
        <v>2145</v>
      </c>
      <c r="G304" s="5" t="s">
        <v>338</v>
      </c>
      <c r="H304" s="39" t="s">
        <v>794</v>
      </c>
      <c r="I304" s="5" t="s">
        <v>795</v>
      </c>
      <c r="J304" s="38"/>
      <c r="K304" s="38" t="s">
        <v>42</v>
      </c>
      <c r="L304" s="5" t="s">
        <v>2146</v>
      </c>
      <c r="M304" s="5"/>
      <c r="N304" s="35"/>
      <c r="O304" s="36"/>
      <c r="P304" s="36"/>
      <c r="Q304" s="36"/>
      <c r="R304" s="36"/>
      <c r="S304" s="36"/>
      <c r="T304" s="36"/>
      <c r="U304" s="36"/>
      <c r="V304" s="37" t="s">
        <v>42</v>
      </c>
      <c r="W304" s="35"/>
      <c r="X304" s="36"/>
      <c r="Y304" s="36"/>
      <c r="Z304" s="36"/>
      <c r="AA304" s="37" t="s">
        <v>42</v>
      </c>
      <c r="AB304" s="30" t="s">
        <v>42</v>
      </c>
      <c r="AC304" s="30"/>
      <c r="AD304" s="30"/>
      <c r="AE304" s="30" t="s">
        <v>58</v>
      </c>
      <c r="AF304" s="32" t="s">
        <v>2147</v>
      </c>
      <c r="AG304" s="14"/>
    </row>
    <row r="305" spans="1:33" ht="60" customHeight="1">
      <c r="A305" s="30">
        <f t="shared" si="7"/>
        <v>300</v>
      </c>
      <c r="B305" s="30">
        <f t="shared" si="9"/>
        <v>20</v>
      </c>
      <c r="C305" s="5" t="s">
        <v>2148</v>
      </c>
      <c r="D305" s="38" t="s">
        <v>339</v>
      </c>
      <c r="E305" s="38" t="s">
        <v>2113</v>
      </c>
      <c r="F305" s="38" t="s">
        <v>2080</v>
      </c>
      <c r="G305" s="5" t="s">
        <v>796</v>
      </c>
      <c r="H305" s="39" t="s">
        <v>340</v>
      </c>
      <c r="I305" s="5" t="s">
        <v>981</v>
      </c>
      <c r="J305" s="38"/>
      <c r="K305" s="38" t="s">
        <v>42</v>
      </c>
      <c r="L305" s="5" t="s">
        <v>2149</v>
      </c>
      <c r="M305" s="5" t="s">
        <v>2150</v>
      </c>
      <c r="N305" s="35"/>
      <c r="O305" s="36"/>
      <c r="P305" s="36"/>
      <c r="Q305" s="36"/>
      <c r="R305" s="36"/>
      <c r="S305" s="36"/>
      <c r="T305" s="36"/>
      <c r="U305" s="36"/>
      <c r="V305" s="37"/>
      <c r="W305" s="35"/>
      <c r="X305" s="36"/>
      <c r="Y305" s="36"/>
      <c r="Z305" s="36"/>
      <c r="AA305" s="37" t="s">
        <v>42</v>
      </c>
      <c r="AB305" s="30" t="s">
        <v>42</v>
      </c>
      <c r="AC305" s="30"/>
      <c r="AD305" s="30"/>
      <c r="AE305" s="30" t="s">
        <v>31</v>
      </c>
      <c r="AF305" s="32" t="s">
        <v>2151</v>
      </c>
      <c r="AG305" s="14"/>
    </row>
    <row r="306" spans="1:33" ht="60" customHeight="1">
      <c r="A306" s="30">
        <f t="shared" si="7"/>
        <v>301</v>
      </c>
      <c r="B306" s="30">
        <f t="shared" si="9"/>
        <v>21</v>
      </c>
      <c r="C306" s="5" t="s">
        <v>2152</v>
      </c>
      <c r="D306" s="38" t="s">
        <v>797</v>
      </c>
      <c r="E306" s="38" t="s">
        <v>2113</v>
      </c>
      <c r="F306" s="38" t="s">
        <v>2105</v>
      </c>
      <c r="G306" s="5" t="s">
        <v>798</v>
      </c>
      <c r="H306" s="39" t="s">
        <v>799</v>
      </c>
      <c r="I306" s="5" t="s">
        <v>982</v>
      </c>
      <c r="J306" s="38"/>
      <c r="K306" s="38" t="s">
        <v>42</v>
      </c>
      <c r="L306" s="5" t="s">
        <v>2153</v>
      </c>
      <c r="M306" s="5" t="s">
        <v>2154</v>
      </c>
      <c r="N306" s="35"/>
      <c r="O306" s="36"/>
      <c r="P306" s="36"/>
      <c r="Q306" s="36"/>
      <c r="R306" s="36"/>
      <c r="S306" s="36"/>
      <c r="T306" s="36" t="s">
        <v>42</v>
      </c>
      <c r="U306" s="36"/>
      <c r="V306" s="37"/>
      <c r="W306" s="35"/>
      <c r="X306" s="36"/>
      <c r="Y306" s="36"/>
      <c r="Z306" s="36"/>
      <c r="AA306" s="37" t="s">
        <v>42</v>
      </c>
      <c r="AB306" s="30" t="s">
        <v>42</v>
      </c>
      <c r="AC306" s="30"/>
      <c r="AD306" s="30"/>
      <c r="AE306" s="30"/>
      <c r="AF306" s="32"/>
      <c r="AG306" s="14"/>
    </row>
    <row r="307" spans="1:33" ht="60" customHeight="1">
      <c r="A307" s="30">
        <f t="shared" si="7"/>
        <v>302</v>
      </c>
      <c r="B307" s="30">
        <f t="shared" si="9"/>
        <v>22</v>
      </c>
      <c r="C307" s="5" t="s">
        <v>2155</v>
      </c>
      <c r="D307" s="38" t="s">
        <v>800</v>
      </c>
      <c r="E307" s="38" t="s">
        <v>2113</v>
      </c>
      <c r="F307" s="38" t="s">
        <v>2156</v>
      </c>
      <c r="G307" s="5" t="s">
        <v>801</v>
      </c>
      <c r="H307" s="39" t="s">
        <v>802</v>
      </c>
      <c r="I307" s="5" t="s">
        <v>1176</v>
      </c>
      <c r="J307" s="38"/>
      <c r="K307" s="38" t="s">
        <v>42</v>
      </c>
      <c r="L307" s="5" t="s">
        <v>2157</v>
      </c>
      <c r="M307" s="5"/>
      <c r="N307" s="35"/>
      <c r="O307" s="36"/>
      <c r="P307" s="36"/>
      <c r="Q307" s="36"/>
      <c r="R307" s="36"/>
      <c r="S307" s="36"/>
      <c r="T307" s="36"/>
      <c r="U307" s="36"/>
      <c r="V307" s="37"/>
      <c r="W307" s="35"/>
      <c r="X307" s="36"/>
      <c r="Y307" s="36"/>
      <c r="Z307" s="36"/>
      <c r="AA307" s="37"/>
      <c r="AB307" s="30"/>
      <c r="AC307" s="30"/>
      <c r="AD307" s="30"/>
      <c r="AE307" s="30"/>
      <c r="AF307" s="32"/>
      <c r="AG307" s="14"/>
    </row>
    <row r="308" spans="1:33" ht="60" customHeight="1">
      <c r="A308" s="30">
        <f t="shared" si="7"/>
        <v>303</v>
      </c>
      <c r="B308" s="30">
        <f t="shared" si="9"/>
        <v>23</v>
      </c>
      <c r="C308" s="5" t="s">
        <v>2158</v>
      </c>
      <c r="D308" s="38" t="s">
        <v>803</v>
      </c>
      <c r="E308" s="38" t="s">
        <v>28</v>
      </c>
      <c r="F308" s="38" t="s">
        <v>2094</v>
      </c>
      <c r="G308" s="5" t="s">
        <v>341</v>
      </c>
      <c r="H308" s="39" t="s">
        <v>804</v>
      </c>
      <c r="I308" s="5" t="s">
        <v>805</v>
      </c>
      <c r="J308" s="38"/>
      <c r="K308" s="38" t="s">
        <v>42</v>
      </c>
      <c r="L308" s="5" t="s">
        <v>2159</v>
      </c>
      <c r="M308" s="5"/>
      <c r="N308" s="35"/>
      <c r="O308" s="36"/>
      <c r="P308" s="36"/>
      <c r="Q308" s="36"/>
      <c r="R308" s="36"/>
      <c r="S308" s="36"/>
      <c r="T308" s="36"/>
      <c r="U308" s="36"/>
      <c r="V308" s="37" t="s">
        <v>42</v>
      </c>
      <c r="W308" s="35"/>
      <c r="X308" s="36"/>
      <c r="Y308" s="36"/>
      <c r="Z308" s="36"/>
      <c r="AA308" s="37" t="s">
        <v>42</v>
      </c>
      <c r="AB308" s="30"/>
      <c r="AC308" s="30"/>
      <c r="AD308" s="30"/>
      <c r="AE308" s="30"/>
      <c r="AF308" s="32"/>
      <c r="AG308" s="14"/>
    </row>
    <row r="309" spans="1:33" ht="60" customHeight="1">
      <c r="A309" s="30">
        <f t="shared" si="7"/>
        <v>304</v>
      </c>
      <c r="B309" s="30">
        <f t="shared" si="9"/>
        <v>24</v>
      </c>
      <c r="C309" s="5" t="s">
        <v>2160</v>
      </c>
      <c r="D309" s="38" t="s">
        <v>806</v>
      </c>
      <c r="E309" s="38" t="s">
        <v>2113</v>
      </c>
      <c r="F309" s="38" t="s">
        <v>2161</v>
      </c>
      <c r="G309" s="5" t="s">
        <v>807</v>
      </c>
      <c r="H309" s="39" t="s">
        <v>808</v>
      </c>
      <c r="I309" s="5" t="s">
        <v>983</v>
      </c>
      <c r="J309" s="38"/>
      <c r="K309" s="38" t="s">
        <v>42</v>
      </c>
      <c r="L309" s="5" t="s">
        <v>2162</v>
      </c>
      <c r="M309" s="5" t="s">
        <v>2163</v>
      </c>
      <c r="N309" s="35"/>
      <c r="O309" s="36"/>
      <c r="P309" s="36"/>
      <c r="Q309" s="36"/>
      <c r="R309" s="36"/>
      <c r="S309" s="36"/>
      <c r="T309" s="36"/>
      <c r="U309" s="36"/>
      <c r="V309" s="37"/>
      <c r="W309" s="35"/>
      <c r="X309" s="36"/>
      <c r="Y309" s="36"/>
      <c r="Z309" s="36"/>
      <c r="AA309" s="37"/>
      <c r="AB309" s="30"/>
      <c r="AC309" s="30"/>
      <c r="AD309" s="30"/>
      <c r="AE309" s="30" t="s">
        <v>333</v>
      </c>
      <c r="AF309" s="32" t="s">
        <v>2164</v>
      </c>
      <c r="AG309" s="14"/>
    </row>
    <row r="310" spans="1:33" ht="60" customHeight="1">
      <c r="A310" s="30">
        <f t="shared" si="7"/>
        <v>305</v>
      </c>
      <c r="B310" s="30">
        <f t="shared" si="9"/>
        <v>25</v>
      </c>
      <c r="C310" s="5" t="s">
        <v>2326</v>
      </c>
      <c r="D310" s="38" t="s">
        <v>617</v>
      </c>
      <c r="E310" s="38" t="s">
        <v>28</v>
      </c>
      <c r="F310" s="38" t="s">
        <v>2165</v>
      </c>
      <c r="G310" s="5" t="s">
        <v>459</v>
      </c>
      <c r="H310" s="39" t="s">
        <v>618</v>
      </c>
      <c r="I310" s="40" t="s">
        <v>2327</v>
      </c>
      <c r="J310" s="38" t="s">
        <v>561</v>
      </c>
      <c r="K310" s="38"/>
      <c r="L310" s="5" t="s">
        <v>2166</v>
      </c>
      <c r="M310" s="5" t="s">
        <v>2328</v>
      </c>
      <c r="N310" s="35"/>
      <c r="O310" s="36"/>
      <c r="P310" s="36"/>
      <c r="Q310" s="36"/>
      <c r="R310" s="36"/>
      <c r="S310" s="36"/>
      <c r="T310" s="36"/>
      <c r="U310" s="36" t="s">
        <v>42</v>
      </c>
      <c r="V310" s="37"/>
      <c r="W310" s="35"/>
      <c r="X310" s="36"/>
      <c r="Y310" s="36"/>
      <c r="Z310" s="36"/>
      <c r="AA310" s="37" t="s">
        <v>42</v>
      </c>
      <c r="AB310" s="30" t="s">
        <v>42</v>
      </c>
      <c r="AC310" s="30"/>
      <c r="AD310" s="30"/>
      <c r="AE310" s="30"/>
      <c r="AF310" s="32"/>
      <c r="AG310" s="14"/>
    </row>
    <row r="311" spans="1:33" ht="60" customHeight="1">
      <c r="A311" s="30">
        <f t="shared" si="7"/>
        <v>306</v>
      </c>
      <c r="B311" s="30">
        <f t="shared" si="9"/>
        <v>26</v>
      </c>
      <c r="C311" s="5" t="s">
        <v>2167</v>
      </c>
      <c r="D311" s="38" t="s">
        <v>809</v>
      </c>
      <c r="E311" s="38" t="s">
        <v>28</v>
      </c>
      <c r="F311" s="38" t="s">
        <v>2168</v>
      </c>
      <c r="G311" s="5" t="s">
        <v>342</v>
      </c>
      <c r="H311" s="39" t="s">
        <v>810</v>
      </c>
      <c r="I311" s="5" t="s">
        <v>811</v>
      </c>
      <c r="J311" s="38"/>
      <c r="K311" s="38" t="s">
        <v>42</v>
      </c>
      <c r="L311" s="5" t="s">
        <v>2169</v>
      </c>
      <c r="M311" s="5" t="s">
        <v>2170</v>
      </c>
      <c r="N311" s="35"/>
      <c r="O311" s="36"/>
      <c r="P311" s="36"/>
      <c r="Q311" s="36"/>
      <c r="R311" s="36"/>
      <c r="S311" s="36"/>
      <c r="T311" s="36"/>
      <c r="U311" s="36"/>
      <c r="V311" s="37" t="s">
        <v>42</v>
      </c>
      <c r="W311" s="35"/>
      <c r="X311" s="36"/>
      <c r="Y311" s="36"/>
      <c r="Z311" s="36"/>
      <c r="AA311" s="37" t="s">
        <v>42</v>
      </c>
      <c r="AB311" s="30" t="s">
        <v>42</v>
      </c>
      <c r="AC311" s="30"/>
      <c r="AD311" s="30"/>
      <c r="AE311" s="30"/>
      <c r="AF311" s="32"/>
      <c r="AG311" s="14"/>
    </row>
    <row r="312" spans="1:33" ht="60" customHeight="1">
      <c r="A312" s="30">
        <f t="shared" si="7"/>
        <v>307</v>
      </c>
      <c r="B312" s="30">
        <f t="shared" si="9"/>
        <v>27</v>
      </c>
      <c r="C312" s="5" t="s">
        <v>2171</v>
      </c>
      <c r="D312" s="38" t="s">
        <v>619</v>
      </c>
      <c r="E312" s="38" t="s">
        <v>28</v>
      </c>
      <c r="F312" s="38" t="s">
        <v>2172</v>
      </c>
      <c r="G312" s="5" t="s">
        <v>343</v>
      </c>
      <c r="H312" s="39" t="s">
        <v>620</v>
      </c>
      <c r="I312" s="5" t="s">
        <v>984</v>
      </c>
      <c r="J312" s="38" t="s">
        <v>2329</v>
      </c>
      <c r="K312" s="38"/>
      <c r="L312" s="5" t="s">
        <v>2173</v>
      </c>
      <c r="M312" s="5" t="s">
        <v>2174</v>
      </c>
      <c r="N312" s="35"/>
      <c r="O312" s="36" t="s">
        <v>42</v>
      </c>
      <c r="P312" s="36"/>
      <c r="Q312" s="36"/>
      <c r="R312" s="36"/>
      <c r="S312" s="36"/>
      <c r="T312" s="36"/>
      <c r="U312" s="36" t="s">
        <v>42</v>
      </c>
      <c r="V312" s="37"/>
      <c r="W312" s="35" t="s">
        <v>42</v>
      </c>
      <c r="X312" s="36"/>
      <c r="Y312" s="36" t="s">
        <v>42</v>
      </c>
      <c r="Z312" s="36" t="s">
        <v>561</v>
      </c>
      <c r="AA312" s="37"/>
      <c r="AB312" s="30" t="s">
        <v>42</v>
      </c>
      <c r="AC312" s="30"/>
      <c r="AD312" s="30"/>
      <c r="AE312" s="30" t="s">
        <v>38</v>
      </c>
      <c r="AF312" s="32" t="s">
        <v>2175</v>
      </c>
      <c r="AG312" s="14"/>
    </row>
    <row r="313" spans="1:33" ht="60" customHeight="1">
      <c r="A313" s="30">
        <f t="shared" si="7"/>
        <v>308</v>
      </c>
      <c r="B313" s="30">
        <f t="shared" si="9"/>
        <v>28</v>
      </c>
      <c r="C313" s="5" t="s">
        <v>2176</v>
      </c>
      <c r="D313" s="38" t="s">
        <v>812</v>
      </c>
      <c r="E313" s="38" t="s">
        <v>28</v>
      </c>
      <c r="F313" s="38" t="s">
        <v>2089</v>
      </c>
      <c r="G313" s="5" t="s">
        <v>813</v>
      </c>
      <c r="H313" s="39" t="s">
        <v>814</v>
      </c>
      <c r="I313" s="5" t="s">
        <v>815</v>
      </c>
      <c r="J313" s="38"/>
      <c r="K313" s="38" t="s">
        <v>42</v>
      </c>
      <c r="L313" s="5" t="s">
        <v>2177</v>
      </c>
      <c r="M313" s="5" t="s">
        <v>2178</v>
      </c>
      <c r="N313" s="35"/>
      <c r="O313" s="36" t="s">
        <v>42</v>
      </c>
      <c r="P313" s="36"/>
      <c r="Q313" s="36"/>
      <c r="R313" s="36"/>
      <c r="S313" s="36"/>
      <c r="T313" s="36"/>
      <c r="U313" s="36"/>
      <c r="V313" s="37" t="s">
        <v>42</v>
      </c>
      <c r="W313" s="35"/>
      <c r="X313" s="36"/>
      <c r="Y313" s="36"/>
      <c r="Z313" s="36"/>
      <c r="AA313" s="37" t="s">
        <v>42</v>
      </c>
      <c r="AB313" s="30" t="s">
        <v>42</v>
      </c>
      <c r="AC313" s="30"/>
      <c r="AD313" s="30"/>
      <c r="AE313" s="30"/>
      <c r="AF313" s="32"/>
      <c r="AG313" s="14"/>
    </row>
    <row r="314" spans="1:33" ht="60" customHeight="1">
      <c r="A314" s="30">
        <f t="shared" si="7"/>
        <v>309</v>
      </c>
      <c r="B314" s="30">
        <f t="shared" si="9"/>
        <v>29</v>
      </c>
      <c r="C314" s="5" t="s">
        <v>2179</v>
      </c>
      <c r="D314" s="38" t="s">
        <v>362</v>
      </c>
      <c r="E314" s="38" t="s">
        <v>2180</v>
      </c>
      <c r="F314" s="38" t="s">
        <v>2181</v>
      </c>
      <c r="G314" s="5" t="s">
        <v>363</v>
      </c>
      <c r="H314" s="39" t="s">
        <v>816</v>
      </c>
      <c r="I314" s="5" t="s">
        <v>985</v>
      </c>
      <c r="J314" s="38"/>
      <c r="K314" s="38" t="s">
        <v>42</v>
      </c>
      <c r="L314" s="5" t="s">
        <v>2182</v>
      </c>
      <c r="M314" s="5" t="s">
        <v>2183</v>
      </c>
      <c r="N314" s="35"/>
      <c r="O314" s="36"/>
      <c r="P314" s="36"/>
      <c r="Q314" s="36"/>
      <c r="R314" s="36"/>
      <c r="S314" s="36"/>
      <c r="T314" s="36"/>
      <c r="U314" s="36" t="s">
        <v>42</v>
      </c>
      <c r="V314" s="37"/>
      <c r="W314" s="35"/>
      <c r="X314" s="36"/>
      <c r="Y314" s="36"/>
      <c r="Z314" s="36" t="s">
        <v>561</v>
      </c>
      <c r="AA314" s="37" t="s">
        <v>42</v>
      </c>
      <c r="AB314" s="30"/>
      <c r="AC314" s="30"/>
      <c r="AD314" s="30"/>
      <c r="AE314" s="30"/>
      <c r="AF314" s="32"/>
      <c r="AG314" s="14"/>
    </row>
    <row r="315" spans="1:33" ht="60" customHeight="1">
      <c r="A315" s="30">
        <f t="shared" si="7"/>
        <v>310</v>
      </c>
      <c r="B315" s="30">
        <f t="shared" si="9"/>
        <v>30</v>
      </c>
      <c r="C315" s="5" t="s">
        <v>2330</v>
      </c>
      <c r="D315" s="38" t="s">
        <v>364</v>
      </c>
      <c r="E315" s="38" t="s">
        <v>2180</v>
      </c>
      <c r="F315" s="38" t="s">
        <v>2184</v>
      </c>
      <c r="G315" s="5" t="s">
        <v>365</v>
      </c>
      <c r="H315" s="39" t="s">
        <v>817</v>
      </c>
      <c r="I315" s="5" t="s">
        <v>986</v>
      </c>
      <c r="J315" s="38"/>
      <c r="K315" s="38" t="s">
        <v>42</v>
      </c>
      <c r="L315" s="5" t="s">
        <v>2185</v>
      </c>
      <c r="M315" s="5"/>
      <c r="N315" s="35"/>
      <c r="O315" s="36"/>
      <c r="P315" s="36"/>
      <c r="Q315" s="36"/>
      <c r="R315" s="36"/>
      <c r="S315" s="36"/>
      <c r="T315" s="36"/>
      <c r="U315" s="36" t="s">
        <v>42</v>
      </c>
      <c r="V315" s="37"/>
      <c r="W315" s="35"/>
      <c r="X315" s="36"/>
      <c r="Y315" s="36"/>
      <c r="Z315" s="36" t="s">
        <v>561</v>
      </c>
      <c r="AA315" s="37" t="s">
        <v>42</v>
      </c>
      <c r="AB315" s="30"/>
      <c r="AC315" s="30"/>
      <c r="AD315" s="30"/>
      <c r="AE315" s="30" t="s">
        <v>297</v>
      </c>
      <c r="AF315" s="32" t="s">
        <v>2186</v>
      </c>
      <c r="AG315" s="14"/>
    </row>
    <row r="316" spans="1:33" ht="60" customHeight="1">
      <c r="A316" s="30">
        <f t="shared" si="7"/>
        <v>311</v>
      </c>
      <c r="B316" s="30">
        <f t="shared" si="9"/>
        <v>31</v>
      </c>
      <c r="C316" s="5" t="s">
        <v>2187</v>
      </c>
      <c r="D316" s="38" t="s">
        <v>362</v>
      </c>
      <c r="E316" s="38" t="s">
        <v>2331</v>
      </c>
      <c r="F316" s="38" t="s">
        <v>2181</v>
      </c>
      <c r="G316" s="5" t="s">
        <v>366</v>
      </c>
      <c r="H316" s="39" t="s">
        <v>818</v>
      </c>
      <c r="I316" s="5" t="s">
        <v>987</v>
      </c>
      <c r="J316" s="38"/>
      <c r="K316" s="38" t="s">
        <v>42</v>
      </c>
      <c r="L316" s="5" t="s">
        <v>2188</v>
      </c>
      <c r="M316" s="5" t="s">
        <v>2189</v>
      </c>
      <c r="N316" s="35"/>
      <c r="O316" s="36"/>
      <c r="P316" s="36"/>
      <c r="Q316" s="36"/>
      <c r="R316" s="36"/>
      <c r="S316" s="36"/>
      <c r="T316" s="36"/>
      <c r="U316" s="36" t="s">
        <v>42</v>
      </c>
      <c r="V316" s="37"/>
      <c r="W316" s="35"/>
      <c r="X316" s="36"/>
      <c r="Y316" s="36"/>
      <c r="Z316" s="36" t="s">
        <v>561</v>
      </c>
      <c r="AA316" s="37" t="s">
        <v>42</v>
      </c>
      <c r="AB316" s="30"/>
      <c r="AC316" s="30"/>
      <c r="AD316" s="30"/>
      <c r="AE316" s="30" t="s">
        <v>191</v>
      </c>
      <c r="AF316" s="32" t="s">
        <v>2190</v>
      </c>
      <c r="AG316" s="14"/>
    </row>
    <row r="317" spans="1:33" ht="60" customHeight="1">
      <c r="A317" s="30">
        <f t="shared" si="7"/>
        <v>312</v>
      </c>
      <c r="B317" s="30">
        <f t="shared" si="9"/>
        <v>32</v>
      </c>
      <c r="C317" s="5" t="s">
        <v>2191</v>
      </c>
      <c r="D317" s="38" t="s">
        <v>819</v>
      </c>
      <c r="E317" s="38" t="s">
        <v>28</v>
      </c>
      <c r="F317" s="38" t="s">
        <v>2094</v>
      </c>
      <c r="G317" s="5" t="s">
        <v>621</v>
      </c>
      <c r="H317" s="39" t="s">
        <v>820</v>
      </c>
      <c r="I317" s="5" t="s">
        <v>988</v>
      </c>
      <c r="J317" s="38"/>
      <c r="K317" s="38" t="s">
        <v>42</v>
      </c>
      <c r="L317" s="5" t="s">
        <v>2192</v>
      </c>
      <c r="M317" s="5" t="s">
        <v>2193</v>
      </c>
      <c r="N317" s="35" t="s">
        <v>42</v>
      </c>
      <c r="O317" s="36"/>
      <c r="P317" s="36"/>
      <c r="Q317" s="36" t="s">
        <v>42</v>
      </c>
      <c r="R317" s="36" t="s">
        <v>42</v>
      </c>
      <c r="S317" s="36"/>
      <c r="T317" s="36" t="s">
        <v>42</v>
      </c>
      <c r="U317" s="36"/>
      <c r="V317" s="37" t="s">
        <v>42</v>
      </c>
      <c r="W317" s="35"/>
      <c r="X317" s="36"/>
      <c r="Y317" s="36"/>
      <c r="Z317" s="36"/>
      <c r="AA317" s="37"/>
      <c r="AB317" s="30" t="s">
        <v>42</v>
      </c>
      <c r="AC317" s="30"/>
      <c r="AD317" s="30"/>
      <c r="AE317" s="30"/>
      <c r="AF317" s="32"/>
      <c r="AG317" s="14"/>
    </row>
    <row r="318" spans="1:33" ht="60" customHeight="1">
      <c r="A318" s="30">
        <f t="shared" si="7"/>
        <v>313</v>
      </c>
      <c r="B318" s="30">
        <f t="shared" si="9"/>
        <v>33</v>
      </c>
      <c r="C318" s="5" t="s">
        <v>2194</v>
      </c>
      <c r="D318" s="38" t="s">
        <v>821</v>
      </c>
      <c r="E318" s="38" t="s">
        <v>28</v>
      </c>
      <c r="F318" s="38" t="s">
        <v>2094</v>
      </c>
      <c r="G318" s="5" t="s">
        <v>622</v>
      </c>
      <c r="H318" s="39" t="s">
        <v>822</v>
      </c>
      <c r="I318" s="5" t="s">
        <v>989</v>
      </c>
      <c r="J318" s="38" t="s">
        <v>561</v>
      </c>
      <c r="K318" s="38"/>
      <c r="L318" s="5" t="s">
        <v>2195</v>
      </c>
      <c r="M318" s="5" t="s">
        <v>2196</v>
      </c>
      <c r="N318" s="35"/>
      <c r="O318" s="36"/>
      <c r="P318" s="36"/>
      <c r="Q318" s="36"/>
      <c r="R318" s="36"/>
      <c r="S318" s="36"/>
      <c r="T318" s="36" t="s">
        <v>42</v>
      </c>
      <c r="U318" s="36"/>
      <c r="V318" s="37"/>
      <c r="W318" s="35"/>
      <c r="X318" s="36"/>
      <c r="Y318" s="36"/>
      <c r="Z318" s="36"/>
      <c r="AA318" s="37"/>
      <c r="AB318" s="30" t="s">
        <v>42</v>
      </c>
      <c r="AC318" s="30"/>
      <c r="AD318" s="30"/>
      <c r="AE318" s="30"/>
      <c r="AF318" s="32"/>
      <c r="AG318" s="14"/>
    </row>
    <row r="319" spans="1:33" ht="60" customHeight="1">
      <c r="A319" s="30">
        <f t="shared" si="7"/>
        <v>314</v>
      </c>
      <c r="B319" s="30">
        <f t="shared" si="9"/>
        <v>34</v>
      </c>
      <c r="C319" s="5" t="s">
        <v>2197</v>
      </c>
      <c r="D319" s="38" t="s">
        <v>823</v>
      </c>
      <c r="E319" s="38" t="s">
        <v>28</v>
      </c>
      <c r="F319" s="38" t="s">
        <v>2198</v>
      </c>
      <c r="G319" s="5" t="s">
        <v>824</v>
      </c>
      <c r="H319" s="39" t="s">
        <v>825</v>
      </c>
      <c r="I319" s="5" t="s">
        <v>990</v>
      </c>
      <c r="J319" s="38" t="s">
        <v>561</v>
      </c>
      <c r="K319" s="38"/>
      <c r="L319" s="5" t="s">
        <v>2199</v>
      </c>
      <c r="M319" s="5"/>
      <c r="N319" s="35"/>
      <c r="O319" s="36"/>
      <c r="P319" s="36"/>
      <c r="Q319" s="36"/>
      <c r="R319" s="36"/>
      <c r="S319" s="36"/>
      <c r="T319" s="36" t="s">
        <v>42</v>
      </c>
      <c r="U319" s="36"/>
      <c r="V319" s="37"/>
      <c r="W319" s="35"/>
      <c r="X319" s="36"/>
      <c r="Y319" s="36"/>
      <c r="Z319" s="36"/>
      <c r="AA319" s="37" t="s">
        <v>42</v>
      </c>
      <c r="AB319" s="30"/>
      <c r="AC319" s="30" t="s">
        <v>42</v>
      </c>
      <c r="AD319" s="30"/>
      <c r="AE319" s="30" t="s">
        <v>180</v>
      </c>
      <c r="AF319" s="32" t="s">
        <v>2200</v>
      </c>
      <c r="AG319" s="14"/>
    </row>
    <row r="320" spans="1:33" ht="60" customHeight="1">
      <c r="A320" s="30">
        <f t="shared" si="7"/>
        <v>315</v>
      </c>
      <c r="B320" s="30">
        <f t="shared" si="9"/>
        <v>35</v>
      </c>
      <c r="C320" s="5" t="s">
        <v>2201</v>
      </c>
      <c r="D320" s="38" t="s">
        <v>1152</v>
      </c>
      <c r="E320" s="38" t="s">
        <v>2180</v>
      </c>
      <c r="F320" s="38" t="s">
        <v>2184</v>
      </c>
      <c r="G320" s="5" t="s">
        <v>1153</v>
      </c>
      <c r="H320" s="39" t="s">
        <v>1154</v>
      </c>
      <c r="I320" s="5" t="s">
        <v>1155</v>
      </c>
      <c r="J320" s="38" t="s">
        <v>2332</v>
      </c>
      <c r="K320" s="38"/>
      <c r="L320" s="5" t="s">
        <v>2333</v>
      </c>
      <c r="M320" s="5" t="s">
        <v>2202</v>
      </c>
      <c r="N320" s="35"/>
      <c r="O320" s="36"/>
      <c r="P320" s="36"/>
      <c r="Q320" s="36"/>
      <c r="R320" s="36"/>
      <c r="S320" s="36"/>
      <c r="T320" s="36" t="s">
        <v>42</v>
      </c>
      <c r="U320" s="36"/>
      <c r="V320" s="37"/>
      <c r="W320" s="35"/>
      <c r="X320" s="36"/>
      <c r="Y320" s="36"/>
      <c r="Z320" s="36"/>
      <c r="AA320" s="37" t="s">
        <v>42</v>
      </c>
      <c r="AB320" s="30" t="s">
        <v>42</v>
      </c>
      <c r="AC320" s="30"/>
      <c r="AD320" s="30"/>
      <c r="AE320" s="30"/>
      <c r="AF320" s="32"/>
      <c r="AG320" s="14"/>
    </row>
    <row r="321" spans="1:33" ht="60" customHeight="1">
      <c r="A321" s="30">
        <f t="shared" si="7"/>
        <v>316</v>
      </c>
      <c r="B321" s="30">
        <f t="shared" si="9"/>
        <v>36</v>
      </c>
      <c r="C321" s="5" t="s">
        <v>2203</v>
      </c>
      <c r="D321" s="38" t="s">
        <v>1177</v>
      </c>
      <c r="E321" s="38" t="s">
        <v>2180</v>
      </c>
      <c r="F321" s="38" t="s">
        <v>2094</v>
      </c>
      <c r="G321" s="5" t="s">
        <v>1178</v>
      </c>
      <c r="H321" s="39" t="s">
        <v>1179</v>
      </c>
      <c r="I321" s="5" t="s">
        <v>1180</v>
      </c>
      <c r="J321" s="38" t="s">
        <v>561</v>
      </c>
      <c r="K321" s="38"/>
      <c r="L321" s="5" t="s">
        <v>2334</v>
      </c>
      <c r="M321" s="5" t="s">
        <v>2335</v>
      </c>
      <c r="N321" s="35"/>
      <c r="O321" s="36"/>
      <c r="P321" s="36"/>
      <c r="Q321" s="36"/>
      <c r="R321" s="36"/>
      <c r="S321" s="36"/>
      <c r="T321" s="36" t="s">
        <v>42</v>
      </c>
      <c r="U321" s="36" t="s">
        <v>42</v>
      </c>
      <c r="V321" s="37"/>
      <c r="W321" s="35"/>
      <c r="X321" s="36"/>
      <c r="Y321" s="36" t="s">
        <v>42</v>
      </c>
      <c r="Z321" s="36" t="s">
        <v>561</v>
      </c>
      <c r="AA321" s="37"/>
      <c r="AB321" s="30" t="s">
        <v>42</v>
      </c>
      <c r="AC321" s="30"/>
      <c r="AD321" s="30"/>
      <c r="AE321" s="30" t="s">
        <v>691</v>
      </c>
      <c r="AF321" s="32" t="s">
        <v>2204</v>
      </c>
      <c r="AG321" s="14"/>
    </row>
    <row r="322" spans="1:33" s="4" customFormat="1" ht="60" customHeight="1">
      <c r="A322" s="30">
        <f t="shared" si="7"/>
        <v>317</v>
      </c>
      <c r="B322" s="30">
        <f t="shared" si="9"/>
        <v>37</v>
      </c>
      <c r="C322" s="5" t="s">
        <v>2336</v>
      </c>
      <c r="D322" s="38" t="s">
        <v>2337</v>
      </c>
      <c r="E322" s="38" t="s">
        <v>2338</v>
      </c>
      <c r="F322" s="38" t="s">
        <v>2339</v>
      </c>
      <c r="G322" s="5" t="s">
        <v>2340</v>
      </c>
      <c r="H322" s="39" t="s">
        <v>2341</v>
      </c>
      <c r="I322" s="40" t="s">
        <v>2342</v>
      </c>
      <c r="J322" s="38" t="s">
        <v>2332</v>
      </c>
      <c r="K322" s="38"/>
      <c r="L322" s="5" t="s">
        <v>2343</v>
      </c>
      <c r="M322" s="5" t="s">
        <v>2344</v>
      </c>
      <c r="N322" s="35"/>
      <c r="O322" s="36"/>
      <c r="P322" s="36"/>
      <c r="Q322" s="36"/>
      <c r="R322" s="36"/>
      <c r="S322" s="36"/>
      <c r="T322" s="36" t="s">
        <v>42</v>
      </c>
      <c r="U322" s="36"/>
      <c r="V322" s="37"/>
      <c r="W322" s="35" t="s">
        <v>42</v>
      </c>
      <c r="X322" s="36" t="s">
        <v>42</v>
      </c>
      <c r="Y322" s="36" t="s">
        <v>42</v>
      </c>
      <c r="Z322" s="36"/>
      <c r="AA322" s="37"/>
      <c r="AB322" s="30" t="s">
        <v>42</v>
      </c>
      <c r="AC322" s="30"/>
      <c r="AD322" s="30"/>
      <c r="AE322" s="30"/>
      <c r="AF322" s="32"/>
      <c r="AG322" s="14"/>
    </row>
  </sheetData>
  <autoFilter ref="A5:AF322"/>
  <mergeCells count="30">
    <mergeCell ref="F3:F5"/>
    <mergeCell ref="I3:I5"/>
    <mergeCell ref="A3:A5"/>
    <mergeCell ref="B3:B5"/>
    <mergeCell ref="C3:C5"/>
    <mergeCell ref="D3:D5"/>
    <mergeCell ref="E3:E5"/>
    <mergeCell ref="AE3:AF4"/>
    <mergeCell ref="N4:N5"/>
    <mergeCell ref="O4:O5"/>
    <mergeCell ref="P4:P5"/>
    <mergeCell ref="Q4:Q5"/>
    <mergeCell ref="R4:R5"/>
    <mergeCell ref="S4:S5"/>
    <mergeCell ref="Z4:Z5"/>
    <mergeCell ref="AA4:AA5"/>
    <mergeCell ref="T4:T5"/>
    <mergeCell ref="U4:U5"/>
    <mergeCell ref="V4:V5"/>
    <mergeCell ref="W4:W5"/>
    <mergeCell ref="X4:X5"/>
    <mergeCell ref="Y4:Y5"/>
    <mergeCell ref="N3:V3"/>
    <mergeCell ref="W3:AA3"/>
    <mergeCell ref="G3:G5"/>
    <mergeCell ref="H3:H5"/>
    <mergeCell ref="AB3:AD4"/>
    <mergeCell ref="J3:K4"/>
    <mergeCell ref="L3:L5"/>
    <mergeCell ref="M3:M5"/>
  </mergeCells>
  <phoneticPr fontId="11"/>
  <dataValidations count="1">
    <dataValidation allowBlank="1" showInputMessage="1" showErrorMessage="1" sqref="H3:I5 J3 J5 H174:I174 H253:I253 D239 H239:I239 D246 H246:I246 D249 H249:I249 D253"/>
  </dataValidations>
  <hyperlinks>
    <hyperlink ref="I248"/>
    <hyperlink ref="I216"/>
    <hyperlink ref="I205" r:id="rId1"/>
    <hyperlink ref="I279" r:id="rId2"/>
    <hyperlink ref="I310" r:id="rId3"/>
    <hyperlink ref="I322" r:id="rId4"/>
  </hyperlinks>
  <printOptions horizontalCentered="1" verticalCentered="1"/>
  <pageMargins left="0.39370078740157483" right="0.39370078740157483" top="0.59055118110236227" bottom="0.39370078740157483" header="0.31496062992125984" footer="0.19685039370078741"/>
  <pageSetup paperSize="9" scale="28" fitToHeight="0" orientation="portrait" blackAndWhite="1" r:id="rId5"/>
  <headerFooter alignWithMargins="0">
    <oddHeader>&amp;C&amp;16九州カーエレクトロニクス関連企業データベース</oddHeader>
    <oddFooter>&amp;C&amp;P ページ</oddFooter>
  </headerFooter>
  <legacy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カーエレDB</vt:lpstr>
      <vt:lpstr>カーエレDB!Print_Area</vt:lpstr>
      <vt:lpstr>カーエレDB!Print_Titles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福田　一貴</dc:creator>
  <cp:keywords/>
  <dc:description/>
  <cp:lastModifiedBy>Windows ユーザー</cp:lastModifiedBy>
  <cp:revision>0</cp:revision>
  <cp:lastPrinted>2024-09-03T03:03:53Z</cp:lastPrinted>
  <dcterms:created xsi:type="dcterms:W3CDTF">1601-01-01T00:00:00Z</dcterms:created>
  <dcterms:modified xsi:type="dcterms:W3CDTF">2025-05-20T12:52:48Z</dcterms:modified>
  <cp:category/>
</cp:coreProperties>
</file>