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n-yukuhashi\Desktop\"/>
    </mc:Choice>
  </mc:AlternateContent>
  <bookViews>
    <workbookView xWindow="915" yWindow="-15" windowWidth="18885" windowHeight="6030" tabRatio="818"/>
  </bookViews>
  <sheets>
    <sheet name="内訳書" sheetId="41" r:id="rId1"/>
  </sheets>
  <definedNames>
    <definedName name="_xlnm.Print_Area" localSheetId="0">内訳書!$J$1:$O$195</definedName>
    <definedName name="_xlnm.Print_Titles" localSheetId="0">内訳書!$19:$19</definedName>
    <definedName name="_xlnm.Print_Titles">#REF!</definedName>
    <definedName name="業者コード" localSheetId="0">内訳書!$M$4</definedName>
    <definedName name="業者名" localSheetId="0">内訳書!$M$5</definedName>
    <definedName name="工事価格" localSheetId="0">内訳書!$O$193</definedName>
    <definedName name="工事番号" localSheetId="0">内訳書!$K$8</definedName>
    <definedName name="工事番号">#REF!</definedName>
    <definedName name="工事費計" localSheetId="0">内訳書!$O$195</definedName>
    <definedName name="工事名" localSheetId="0">内訳書!$K$9</definedName>
    <definedName name="項目001" localSheetId="0">内訳書!$K$4</definedName>
    <definedName name="項目001">#REF!</definedName>
    <definedName name="項目002" localSheetId="0">内訳書!$K$5</definedName>
    <definedName name="項目002">#REF!</definedName>
    <definedName name="項目003" localSheetId="0">内訳書!$K$6</definedName>
    <definedName name="項目003">#REF!</definedName>
    <definedName name="項目004" localSheetId="0">内訳書!$K$7</definedName>
    <definedName name="消費税" localSheetId="0">内訳書!$O$194</definedName>
    <definedName name="内訳書工事価格総計">#REF!</definedName>
  </definedNames>
  <calcPr calcId="152511"/>
</workbook>
</file>

<file path=xl/calcChain.xml><?xml version="1.0" encoding="utf-8"?>
<calcChain xmlns="http://schemas.openxmlformats.org/spreadsheetml/2006/main">
  <c r="O25" i="41" l="1"/>
  <c r="O24" i="41" s="1"/>
  <c r="O31" i="41"/>
  <c r="O38" i="41"/>
  <c r="O41" i="41"/>
  <c r="O46" i="41"/>
  <c r="O52" i="41"/>
  <c r="O51" i="41" s="1"/>
  <c r="O64" i="41"/>
  <c r="O74" i="41"/>
  <c r="O78" i="41"/>
  <c r="O88" i="41"/>
  <c r="O92" i="41"/>
  <c r="O98" i="41"/>
  <c r="O108" i="41"/>
  <c r="O107" i="41" s="1"/>
  <c r="O112" i="41"/>
  <c r="O127" i="41"/>
  <c r="O140" i="41"/>
  <c r="O148" i="41"/>
  <c r="O147" i="41" s="1"/>
  <c r="O157" i="41"/>
  <c r="O177" i="41"/>
  <c r="O186" i="41"/>
  <c r="O184" i="41" s="1"/>
  <c r="O183" i="41" s="1"/>
  <c r="O188" i="41"/>
  <c r="O23" i="41" l="1"/>
  <c r="O22" i="41" s="1"/>
  <c r="O21" i="41" s="1"/>
  <c r="O191" i="41" s="1"/>
  <c r="O193" i="41" s="1"/>
  <c r="O194" i="41" l="1"/>
  <c r="O195" i="41" s="1"/>
</calcChain>
</file>

<file path=xl/comments1.xml><?xml version="1.0" encoding="utf-8"?>
<comments xmlns="http://schemas.openxmlformats.org/spreadsheetml/2006/main">
  <authors>
    <author>MIwasaki</author>
  </authors>
  <commentList>
    <comment ref="E1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行番号
</t>
        </r>
      </text>
    </comment>
    <comment ref="F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費目コード
</t>
        </r>
      </text>
    </comment>
    <comment ref="G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レベル
</t>
        </r>
      </text>
    </comment>
  </commentList>
</comments>
</file>

<file path=xl/sharedStrings.xml><?xml version="1.0" encoding="utf-8"?>
<sst xmlns="http://schemas.openxmlformats.org/spreadsheetml/2006/main" count="559" uniqueCount="212">
  <si>
    <t>#&amp;$SKHDIN_HINAGATA3#&amp;$</t>
  </si>
  <si>
    <t>07-6140670020675</t>
  </si>
  <si>
    <t>ほ場整備工事（１工区）</t>
  </si>
  <si>
    <t>工事費内訳書</t>
  </si>
  <si>
    <t>20250502153350</t>
  </si>
  <si>
    <t>許可区分（大臣・知事）</t>
  </si>
  <si>
    <t>内訳書</t>
  </si>
  <si>
    <t>年度</t>
  </si>
  <si>
    <t>令和7年度</t>
  </si>
  <si>
    <t xml:space="preserve">建 設 業 許 可 番 号  </t>
  </si>
  <si>
    <t>K_名称</t>
  </si>
  <si>
    <t>入力(積上有り）背景色</t>
  </si>
  <si>
    <t>起工番号</t>
  </si>
  <si>
    <t>2号</t>
  </si>
  <si>
    <t>業    者    名　　　　</t>
  </si>
  <si>
    <t>L_規格</t>
  </si>
  <si>
    <t>入力(積上無し）背景色</t>
  </si>
  <si>
    <t>事業名</t>
  </si>
  <si>
    <t>経営体育成基盤整備事業</t>
  </si>
  <si>
    <t>M_数量</t>
  </si>
  <si>
    <t>積上げ無し文字色</t>
  </si>
  <si>
    <t>年度,1,20,1</t>
  </si>
  <si>
    <t>地区名</t>
  </si>
  <si>
    <t>安武４地区</t>
  </si>
  <si>
    <t>N_単位</t>
  </si>
  <si>
    <t>工事名称行背景色</t>
  </si>
  <si>
    <t>起工番号,1,20,1</t>
  </si>
  <si>
    <t>工事番号</t>
  </si>
  <si>
    <t>O_金額</t>
  </si>
  <si>
    <t>工事価格行背景色</t>
  </si>
  <si>
    <t>事業名,1,80,1</t>
  </si>
  <si>
    <t>工事名</t>
  </si>
  <si>
    <t>地区名,1,80,1</t>
  </si>
  <si>
    <t>工事区分・工種・種別</t>
  </si>
  <si>
    <t>規 格 名 称</t>
  </si>
  <si>
    <t>数 量</t>
  </si>
  <si>
    <t>単 位</t>
  </si>
  <si>
    <t>金 額</t>
  </si>
  <si>
    <t/>
  </si>
  <si>
    <t xml:space="preserve">  工事原価</t>
  </si>
  <si>
    <t>式</t>
  </si>
  <si>
    <t xml:space="preserve">   直接工事費</t>
  </si>
  <si>
    <t xml:space="preserve">    直接工事費（仮設工を除く）</t>
  </si>
  <si>
    <t xml:space="preserve">     整地工(1工区)</t>
  </si>
  <si>
    <t xml:space="preserve">      整地工</t>
  </si>
  <si>
    <t xml:space="preserve">       表土扱い（ほ場整備工）（標準区画0.3ha以上）</t>
  </si>
  <si>
    <t>はぎ取り戻し(表土はぎ）</t>
  </si>
  <si>
    <t>ha</t>
  </si>
  <si>
    <t xml:space="preserve">       基盤造成・畦畔築立（標準区画0.3ha以上）</t>
  </si>
  <si>
    <t>基盤切盛+畦畔築立+基盤整地</t>
  </si>
  <si>
    <t>はぎ取り戻し(表土戻し+整地)</t>
  </si>
  <si>
    <t xml:space="preserve">       耕起砕土</t>
  </si>
  <si>
    <t>耕起作業,1回掛</t>
  </si>
  <si>
    <t xml:space="preserve">       筆外運土</t>
  </si>
  <si>
    <t>ﾀﾞﾝﾌﾟﾄﾗｯｸ運搬</t>
  </si>
  <si>
    <t>m3</t>
  </si>
  <si>
    <t xml:space="preserve">      整形仕上げ工</t>
  </si>
  <si>
    <t xml:space="preserve">       畦畔</t>
  </si>
  <si>
    <t>0ｍ</t>
  </si>
  <si>
    <t>ｍ</t>
  </si>
  <si>
    <t>0.2ｍ</t>
  </si>
  <si>
    <t>0.4ｍ</t>
  </si>
  <si>
    <t>0.6ｍ</t>
  </si>
  <si>
    <t xml:space="preserve">       溝畔</t>
  </si>
  <si>
    <t>B=0.50ｍ,1:1.0,砂質土</t>
  </si>
  <si>
    <t xml:space="preserve">       境界杭</t>
  </si>
  <si>
    <t>プラスチック杭　45×45×600</t>
  </si>
  <si>
    <t>本</t>
  </si>
  <si>
    <t xml:space="preserve">      進入路工</t>
  </si>
  <si>
    <t xml:space="preserve">       U型用蓋設置</t>
  </si>
  <si>
    <t>300型,2種</t>
  </si>
  <si>
    <t>枚</t>
  </si>
  <si>
    <t>450型,2種</t>
  </si>
  <si>
    <t xml:space="preserve">      付帯工</t>
  </si>
  <si>
    <t xml:space="preserve">       用水取水管(直接)</t>
  </si>
  <si>
    <t>砂・砂質土,VU,150mm,直管(両差し口),4.0m管,0箇所</t>
  </si>
  <si>
    <t>箇所</t>
  </si>
  <si>
    <t xml:space="preserve">       用水取水管(道路横断)</t>
  </si>
  <si>
    <t>砂質土,据付,150mm,外圧管1種</t>
  </si>
  <si>
    <t xml:space="preserve">       田面排水口</t>
  </si>
  <si>
    <t>直接,塩ビ管(VU),200mm,砂質土</t>
  </si>
  <si>
    <t xml:space="preserve">       田面用既製桝</t>
  </si>
  <si>
    <t>排水桝,蓋無し,３００×２００×５００</t>
  </si>
  <si>
    <t xml:space="preserve">      構造物取壊し工</t>
  </si>
  <si>
    <t xml:space="preserve">       コンクリート構造物取壊し</t>
  </si>
  <si>
    <t>無筋</t>
  </si>
  <si>
    <t xml:space="preserve">       二次製品取壊し</t>
  </si>
  <si>
    <t>鉄筋コンクリート</t>
  </si>
  <si>
    <t xml:space="preserve">       殻運搬・処理</t>
  </si>
  <si>
    <t>コンクリート(無筋)</t>
  </si>
  <si>
    <t>コンクリート(鉄筋)</t>
  </si>
  <si>
    <t xml:space="preserve">     用水路工(1工区)</t>
  </si>
  <si>
    <t xml:space="preserve">      用水路工</t>
  </si>
  <si>
    <t>支線46号用水路　L=219.0m</t>
  </si>
  <si>
    <t xml:space="preserve">       鉄筋コンクリートＵ字溝(盛土タイプ)</t>
  </si>
  <si>
    <t>U450,Ａタイプ,基礎栗石なし</t>
  </si>
  <si>
    <t>U450,Ｂタイプ,基礎栗石なし</t>
  </si>
  <si>
    <t xml:space="preserve">       Ｕ型分水溝(盛土タイプ)</t>
  </si>
  <si>
    <t xml:space="preserve">       溜桝(無筋)</t>
  </si>
  <si>
    <t>Ｃ－１型（800×800×800）,砂質土,基礎栗石なし</t>
  </si>
  <si>
    <t>Ｃ－２型（800×800×1000）,砂質土,基礎栗石なし</t>
  </si>
  <si>
    <t>Ｄ－１型（1000×1000×1000）,砂質土,基礎栗石なし</t>
  </si>
  <si>
    <t xml:space="preserve">       横断暗渠</t>
  </si>
  <si>
    <t>450型,基礎栗石なし</t>
  </si>
  <si>
    <t xml:space="preserve">       遠心力鉄筋コンクリート管暗渠</t>
  </si>
  <si>
    <t>φ450,半巻(180°巻立て)</t>
  </si>
  <si>
    <t xml:space="preserve">       法面整形</t>
  </si>
  <si>
    <t>盛土部,購入しない</t>
  </si>
  <si>
    <t>㎡</t>
  </si>
  <si>
    <t xml:space="preserve">       用水調節器C型　一般用</t>
  </si>
  <si>
    <t>300型</t>
  </si>
  <si>
    <t>個</t>
  </si>
  <si>
    <t>450型</t>
  </si>
  <si>
    <t>支線47号用水路　L=37.0m</t>
  </si>
  <si>
    <t>U360B,Ａタイプ,基礎栗石なし</t>
  </si>
  <si>
    <t>U600,Ａタイプ,基礎栗石なし</t>
  </si>
  <si>
    <t>φ350,半巻(180°巻立て)</t>
  </si>
  <si>
    <t>φ400,半巻(180°巻立て)</t>
  </si>
  <si>
    <t>350型</t>
  </si>
  <si>
    <t xml:space="preserve">      用水路既設水路取付工</t>
  </si>
  <si>
    <t>支線47号</t>
  </si>
  <si>
    <t xml:space="preserve">       高圧洗浄工</t>
  </si>
  <si>
    <t>30Mpa</t>
  </si>
  <si>
    <t xml:space="preserve">       型枠</t>
  </si>
  <si>
    <t xml:space="preserve">       コンクリート</t>
  </si>
  <si>
    <t>支線48号用水路　L=160.0m</t>
  </si>
  <si>
    <t>U300B,Ａタイプ,基礎栗石なし</t>
  </si>
  <si>
    <t>U300B,Ｂタイプ,基礎栗石なし</t>
  </si>
  <si>
    <t xml:space="preserve">       鉄筋コンクリートＵ字溝(排水タイプ)</t>
  </si>
  <si>
    <t>U300B,0.0000ｍ,0.0000ｍ,基礎栗石なし,砂質土</t>
  </si>
  <si>
    <t xml:space="preserve">       掛樋(現場打ち)</t>
  </si>
  <si>
    <t>Ｂ－１型（600×600×600）,砂質土,基礎栗石なし</t>
  </si>
  <si>
    <t xml:space="preserve">       種子散布</t>
  </si>
  <si>
    <t>B=0.30ｍ,1:1.0,砂質土</t>
  </si>
  <si>
    <t>支線48号</t>
  </si>
  <si>
    <t>支線49号用水路　L=80.0m</t>
  </si>
  <si>
    <t>600型,基礎栗石なし</t>
  </si>
  <si>
    <t>取付10号用水路　L=64.0m</t>
  </si>
  <si>
    <t>U300B,0ｍ,0.3ｍ,基礎栗石なし,砂質土</t>
  </si>
  <si>
    <t>300型,基礎栗石なし</t>
  </si>
  <si>
    <t xml:space="preserve">     排水路工(1工区)</t>
  </si>
  <si>
    <t xml:space="preserve">      排水路工</t>
  </si>
  <si>
    <t>支線25号排水路　L=204.0m</t>
  </si>
  <si>
    <t>支線27号排水路　L=141.0m</t>
  </si>
  <si>
    <t xml:space="preserve">       柵渠Ⅱ型</t>
  </si>
  <si>
    <t>土工＋法面＋柵渠,500mm,600mm,1.5ｍ,使用する,0.6ｍ,0.7ｍ,砂質土</t>
  </si>
  <si>
    <t>土工＋法面＋柵渠,500mm,600mm,1.5ｍ,使用する,0.4ｍ,0.2ｍ,砂質土</t>
  </si>
  <si>
    <t>土工＋法面＋柵渠,500mm,600mm,1.5ｍ,使用する,0.8ｍ,0.2ｍ,砂質土</t>
  </si>
  <si>
    <t xml:space="preserve">       底張コンクリート</t>
  </si>
  <si>
    <t>B=0.50m</t>
  </si>
  <si>
    <t>Ｃ－３型（800×800×1200）,砂質土,基礎栗石なし</t>
  </si>
  <si>
    <t xml:space="preserve">       溜桝(有筋)</t>
  </si>
  <si>
    <t>Ｆ－２型（1200×1200×1500）</t>
  </si>
  <si>
    <t xml:space="preserve">       ボックスカルバート</t>
  </si>
  <si>
    <t>800mm,800mm,基礎栗石なし,砂質土</t>
  </si>
  <si>
    <t xml:space="preserve">       ボックスカルバート(斜切)</t>
  </si>
  <si>
    <t>Ｂ－５型（600×600×1400）,砂質土,基礎栗石なし</t>
  </si>
  <si>
    <t>φ300,半巻(180°巻立て)</t>
  </si>
  <si>
    <t xml:space="preserve">      支線27号排水路既設水路吐出工</t>
  </si>
  <si>
    <t>既設水路接続</t>
  </si>
  <si>
    <t xml:space="preserve">       床掘</t>
  </si>
  <si>
    <t xml:space="preserve">       基面整正</t>
  </si>
  <si>
    <t xml:space="preserve">       盛土・埋戻</t>
  </si>
  <si>
    <t>構造物周辺,埋戻</t>
  </si>
  <si>
    <t xml:space="preserve">       積込（ルーズ）</t>
  </si>
  <si>
    <t xml:space="preserve">       コンクリートブロック積み</t>
  </si>
  <si>
    <t>ブロック積</t>
  </si>
  <si>
    <t xml:space="preserve">       裏込材</t>
  </si>
  <si>
    <t xml:space="preserve">       天端コンクリート</t>
  </si>
  <si>
    <t xml:space="preserve">       鉄筋</t>
  </si>
  <si>
    <t>SD345,D13</t>
  </si>
  <si>
    <t>ton</t>
  </si>
  <si>
    <t>支線28号排水路　L=47.0m</t>
  </si>
  <si>
    <t xml:space="preserve">     道路工(1工区)</t>
  </si>
  <si>
    <t xml:space="preserve">      道路工</t>
  </si>
  <si>
    <t>支線30号道路　L=221.0m</t>
  </si>
  <si>
    <t xml:space="preserve">       路体工</t>
  </si>
  <si>
    <t>B=5.0m,N1=0,N2=0</t>
  </si>
  <si>
    <t>B=5.0m,N1=0,N2=1:1.0</t>
  </si>
  <si>
    <t>B=5.0m,N1=0,N2=1:1.2</t>
  </si>
  <si>
    <t>B=5.0m,N1=1:1.0,N2=1:1.2</t>
  </si>
  <si>
    <t xml:space="preserve">       砕石舗装工</t>
  </si>
  <si>
    <t>B=4.0m,不陸整正有</t>
  </si>
  <si>
    <t xml:space="preserve">       既設道路取付工</t>
  </si>
  <si>
    <t>As舗装,B=4.5m/5.0m</t>
  </si>
  <si>
    <t>盛土部</t>
  </si>
  <si>
    <t xml:space="preserve">      支線30号道路ボックスカルバート工</t>
  </si>
  <si>
    <t>1000×800</t>
  </si>
  <si>
    <t xml:space="preserve">       【ｶﾞｰﾄﾞﾚｰﾙ撤去】</t>
  </si>
  <si>
    <t>ｺﾝｸﾘｰﾄ建込用,B･C-2B,(旧B･C-2BS),受けない,無し</t>
  </si>
  <si>
    <t xml:space="preserve">       舗装版切断</t>
  </si>
  <si>
    <t xml:space="preserve">       舗装版破砕</t>
  </si>
  <si>
    <t>据付,2.0m/個,0＜B≦1.25  0＜H≦1.25,均しｺﾝｸﾘｰﾄ,無し</t>
  </si>
  <si>
    <t xml:space="preserve">       表層（車道・路肩部）</t>
  </si>
  <si>
    <t xml:space="preserve">       上層路盤（車道・路肩部）</t>
  </si>
  <si>
    <t xml:space="preserve">       下層路盤（車道・路肩部）</t>
  </si>
  <si>
    <t>耕作10号道路　L=100.0m</t>
  </si>
  <si>
    <t>B=3.0m,N1=0,N2=1:1.0</t>
  </si>
  <si>
    <t>B=3.0m,N1=1:1.0,N2=1:1.2</t>
  </si>
  <si>
    <t>B=2.5m,不陸整正有</t>
  </si>
  <si>
    <t xml:space="preserve">   間接工事費</t>
  </si>
  <si>
    <t xml:space="preserve">    共通仮設費</t>
  </si>
  <si>
    <t xml:space="preserve">     運搬費～営繕費等</t>
  </si>
  <si>
    <t xml:space="preserve">     現場環境改善費</t>
  </si>
  <si>
    <t xml:space="preserve">      現場環境改善費（率計上）</t>
  </si>
  <si>
    <t xml:space="preserve">    現場管理費</t>
  </si>
  <si>
    <t xml:space="preserve">     現場管理費（率計上）</t>
  </si>
  <si>
    <t xml:space="preserve">  一般管理費等</t>
  </si>
  <si>
    <t xml:space="preserve"> 工事価格</t>
  </si>
  <si>
    <t>工事価格（合計）</t>
  </si>
  <si>
    <t>消費税額及び地方消費税額（合計）</t>
  </si>
  <si>
    <t>工事費計（合計）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</si>
</sst>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"/>
    <numFmt numFmtId="177" formatCode="#,##0.000_ "/>
    <numFmt numFmtId="178" formatCode="0.000_ "/>
  </numFmts>
  <fonts count="12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8"/>
      <color indexed="10"/>
      <name val="ＭＳ 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6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</patternFill>
    </fill>
    <fill>
      <patternFill patternType="solid">
        <fgColor rgb="FFFFFF99"/>
      </patternFill>
    </fill>
    <fill>
      <patternFill patternType="solid">
        <fgColor indexed="41"/>
        <bgColor indexed="64"/>
      </patternFill>
    </fill>
  </fills>
  <borders count="11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9" fillId="0" borderId="0"/>
    <xf numFmtId="0" fontId="9" fillId="0" borderId="0">
      <alignment vertical="center"/>
    </xf>
  </cellStyleXfs>
  <cellXfs count="51">
    <xf numFmtId="0" fontId="0" fillId="0" borderId="0" xfId="0"/>
    <xf numFmtId="0" fontId="0" fillId="0" borderId="0" xfId="0" applyProtection="1"/>
    <xf numFmtId="49" fontId="1" fillId="0" borderId="0" xfId="0" applyNumberFormat="1" applyFont="1" applyProtection="1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0" fillId="0" borderId="0" xfId="0" applyNumberFormat="1" applyProtection="1"/>
    <xf numFmtId="0" fontId="2" fillId="0" borderId="0" xfId="0" applyFont="1" applyProtection="1"/>
    <xf numFmtId="0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>
      <alignment horizontal="right"/>
    </xf>
    <xf numFmtId="49" fontId="1" fillId="2" borderId="1" xfId="0" applyNumberFormat="1" applyFont="1" applyFill="1" applyBorder="1" applyAlignment="1" applyProtection="1">
      <alignment horizontal="center" wrapText="1"/>
      <protection locked="0"/>
    </xf>
    <xf numFmtId="0" fontId="0" fillId="0" borderId="0" xfId="0" applyFill="1" applyProtection="1"/>
    <xf numFmtId="0" fontId="1" fillId="0" borderId="0" xfId="0" applyFont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0" fontId="0" fillId="2" borderId="0" xfId="0" applyFill="1" applyProtection="1"/>
    <xf numFmtId="49" fontId="1" fillId="0" borderId="0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0" fillId="2" borderId="0" xfId="0" applyFont="1" applyFill="1" applyProtection="1"/>
    <xf numFmtId="0" fontId="0" fillId="0" borderId="0" xfId="0" applyFont="1" applyFill="1" applyProtection="1"/>
    <xf numFmtId="0" fontId="3" fillId="0" borderId="0" xfId="0" applyFont="1" applyFill="1" applyProtection="1"/>
    <xf numFmtId="0" fontId="0" fillId="3" borderId="0" xfId="0" applyFont="1" applyFill="1" applyProtection="1"/>
    <xf numFmtId="49" fontId="1" fillId="0" borderId="0" xfId="0" applyNumberFormat="1" applyFont="1" applyAlignment="1" applyProtection="1">
      <alignment wrapText="1"/>
    </xf>
    <xf numFmtId="49" fontId="4" fillId="4" borderId="5" xfId="0" applyNumberFormat="1" applyFont="1" applyFill="1" applyBorder="1" applyAlignment="1" applyProtection="1">
      <alignment horizontal="center" vertical="center"/>
    </xf>
    <xf numFmtId="0" fontId="4" fillId="4" borderId="5" xfId="0" applyFont="1" applyFill="1" applyBorder="1" applyAlignment="1" applyProtection="1">
      <alignment horizontal="center" vertical="center"/>
    </xf>
    <xf numFmtId="176" fontId="4" fillId="4" borderId="5" xfId="0" applyNumberFormat="1" applyFont="1" applyFill="1" applyBorder="1" applyAlignment="1" applyProtection="1">
      <alignment horizontal="center" vertical="center"/>
    </xf>
    <xf numFmtId="49" fontId="1" fillId="5" borderId="6" xfId="0" applyNumberFormat="1" applyFont="1" applyFill="1" applyBorder="1" applyAlignment="1" applyProtection="1">
      <alignment wrapText="1"/>
    </xf>
    <xf numFmtId="177" fontId="1" fillId="5" borderId="6" xfId="0" applyNumberFormat="1" applyFont="1" applyFill="1" applyBorder="1" applyAlignment="1" applyProtection="1"/>
    <xf numFmtId="49" fontId="1" fillId="5" borderId="6" xfId="0" applyNumberFormat="1" applyFont="1" applyFill="1" applyBorder="1" applyAlignment="1" applyProtection="1">
      <alignment horizontal="center"/>
    </xf>
    <xf numFmtId="176" fontId="1" fillId="5" borderId="6" xfId="0" applyNumberFormat="1" applyFont="1" applyFill="1" applyBorder="1" applyAlignment="1" applyProtection="1"/>
    <xf numFmtId="0" fontId="1" fillId="0" borderId="0" xfId="0" applyFont="1" applyAlignment="1" applyProtection="1"/>
    <xf numFmtId="49" fontId="1" fillId="0" borderId="6" xfId="0" applyNumberFormat="1" applyFont="1" applyFill="1" applyBorder="1" applyAlignment="1" applyProtection="1">
      <alignment wrapText="1"/>
    </xf>
    <xf numFmtId="177" fontId="1" fillId="0" borderId="6" xfId="0" applyNumberFormat="1" applyFont="1" applyFill="1" applyBorder="1" applyAlignment="1" applyProtection="1"/>
    <xf numFmtId="49" fontId="1" fillId="0" borderId="6" xfId="0" applyNumberFormat="1" applyFont="1" applyFill="1" applyBorder="1" applyAlignment="1" applyProtection="1">
      <alignment horizontal="center"/>
    </xf>
    <xf numFmtId="176" fontId="1" fillId="0" borderId="6" xfId="0" applyNumberFormat="1" applyFont="1" applyFill="1" applyBorder="1" applyAlignment="1" applyProtection="1"/>
    <xf numFmtId="176" fontId="1" fillId="6" borderId="6" xfId="0" applyNumberFormat="1" applyFont="1" applyFill="1" applyBorder="1" applyAlignment="1" applyProtection="1">
      <protection locked="0"/>
    </xf>
    <xf numFmtId="49" fontId="1" fillId="0" borderId="7" xfId="0" applyNumberFormat="1" applyFont="1" applyFill="1" applyBorder="1" applyAlignment="1" applyProtection="1">
      <alignment wrapText="1"/>
    </xf>
    <xf numFmtId="177" fontId="1" fillId="0" borderId="7" xfId="0" applyNumberFormat="1" applyFont="1" applyFill="1" applyBorder="1" applyAlignment="1" applyProtection="1"/>
    <xf numFmtId="49" fontId="1" fillId="0" borderId="7" xfId="0" applyNumberFormat="1" applyFont="1" applyFill="1" applyBorder="1" applyAlignment="1" applyProtection="1">
      <alignment horizontal="center"/>
    </xf>
    <xf numFmtId="176" fontId="1" fillId="0" borderId="7" xfId="0" applyNumberFormat="1" applyFont="1" applyFill="1" applyBorder="1" applyAlignment="1" applyProtection="1"/>
    <xf numFmtId="49" fontId="1" fillId="0" borderId="0" xfId="0" applyNumberFormat="1" applyFont="1" applyFill="1" applyBorder="1" applyProtection="1"/>
    <xf numFmtId="178" fontId="1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center"/>
    </xf>
    <xf numFmtId="176" fontId="1" fillId="0" borderId="0" xfId="0" applyNumberFormat="1" applyFont="1" applyFill="1" applyBorder="1" applyAlignment="1" applyProtection="1"/>
    <xf numFmtId="49" fontId="1" fillId="7" borderId="8" xfId="0" applyNumberFormat="1" applyFont="1" applyFill="1" applyBorder="1" applyAlignment="1" applyProtection="1">
      <alignment horizontal="left"/>
    </xf>
    <xf numFmtId="176" fontId="1" fillId="7" borderId="8" xfId="0" applyNumberFormat="1" applyFont="1" applyFill="1" applyBorder="1" applyAlignment="1" applyProtection="1"/>
    <xf numFmtId="49" fontId="1" fillId="7" borderId="9" xfId="0" applyNumberFormat="1" applyFont="1" applyFill="1" applyBorder="1" applyAlignment="1" applyProtection="1">
      <alignment horizontal="left"/>
    </xf>
    <xf numFmtId="176" fontId="1" fillId="7" borderId="9" xfId="0" applyNumberFormat="1" applyFont="1" applyFill="1" applyBorder="1" applyAlignment="1" applyProtection="1"/>
    <xf numFmtId="49" fontId="1" fillId="7" borderId="10" xfId="0" applyNumberFormat="1" applyFont="1" applyFill="1" applyBorder="1" applyAlignment="1" applyProtection="1">
      <alignment horizontal="left"/>
    </xf>
    <xf numFmtId="176" fontId="1" fillId="7" borderId="10" xfId="0" applyNumberFormat="1" applyFont="1" applyFill="1" applyBorder="1" applyAlignment="1" applyProtection="1"/>
    <xf numFmtId="0" fontId="1" fillId="2" borderId="2" xfId="0" applyFont="1" applyFill="1" applyBorder="1" applyAlignment="1" applyProtection="1">
      <alignment shrinkToFit="1"/>
      <protection locked="0"/>
    </xf>
    <xf numFmtId="0" fontId="0" fillId="0" borderId="3" xfId="0" applyBorder="1" applyAlignment="1" applyProtection="1">
      <alignment shrinkToFit="1"/>
      <protection locked="0"/>
    </xf>
    <xf numFmtId="0" fontId="0" fillId="0" borderId="4" xfId="0" applyBorder="1" applyAlignment="1" applyProtection="1">
      <alignment shrinkToFit="1"/>
      <protection locked="0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Q196"/>
  <sheetViews>
    <sheetView showGridLines="0" tabSelected="1" topLeftCell="J1" zoomScale="90" zoomScaleNormal="90" workbookViewId="0">
      <selection activeCell="J1" sqref="J1"/>
    </sheetView>
  </sheetViews>
  <sheetFormatPr defaultColWidth="9" defaultRowHeight="13.5" x14ac:dyDescent="0.15"/>
  <cols>
    <col min="1" max="1" width="13.875" style="1" hidden="1" customWidth="1"/>
    <col min="2" max="2" width="20.625" style="1" hidden="1" customWidth="1"/>
    <col min="3" max="3" width="3.375" style="1" hidden="1" customWidth="1"/>
    <col min="4" max="4" width="5.875" style="1" hidden="1" customWidth="1"/>
    <col min="5" max="5" width="3.875" style="1" hidden="1" customWidth="1"/>
    <col min="6" max="6" width="5" style="1" hidden="1" customWidth="1"/>
    <col min="7" max="7" width="7" style="1" hidden="1" customWidth="1"/>
    <col min="8" max="8" width="7.375" style="1" hidden="1" customWidth="1"/>
    <col min="9" max="9" width="10.125" style="1" hidden="1" customWidth="1"/>
    <col min="10" max="10" width="8.375" style="1" customWidth="1"/>
    <col min="11" max="11" width="47.5" style="2" customWidth="1"/>
    <col min="12" max="12" width="35.125" style="2" customWidth="1"/>
    <col min="13" max="13" width="15.125" style="3" customWidth="1"/>
    <col min="14" max="14" width="8.75" style="4" customWidth="1"/>
    <col min="15" max="15" width="19" style="3" customWidth="1"/>
    <col min="16" max="16" width="7.5" style="3" customWidth="1"/>
    <col min="17" max="17" width="4.125" style="1" customWidth="1"/>
    <col min="18" max="16384" width="9" style="1"/>
  </cols>
  <sheetData>
    <row r="1" spans="1:17" x14ac:dyDescent="0.15">
      <c r="A1" s="1" t="s">
        <v>0</v>
      </c>
      <c r="D1" s="5" t="s">
        <v>1</v>
      </c>
      <c r="E1" s="5"/>
      <c r="F1" s="5"/>
      <c r="G1" s="5"/>
      <c r="H1" s="5"/>
      <c r="I1" s="5"/>
    </row>
    <row r="2" spans="1:17" ht="14.25" thickBot="1" x14ac:dyDescent="0.2">
      <c r="A2" s="1">
        <v>79</v>
      </c>
      <c r="D2" s="5" t="s">
        <v>2</v>
      </c>
      <c r="E2" s="5"/>
      <c r="F2" s="5"/>
      <c r="G2" s="5"/>
      <c r="H2" s="5"/>
      <c r="I2" s="5"/>
      <c r="J2" s="2" t="s">
        <v>3</v>
      </c>
      <c r="M2" s="6"/>
      <c r="N2" s="7"/>
    </row>
    <row r="3" spans="1:17" x14ac:dyDescent="0.15">
      <c r="A3" s="1">
        <v>1</v>
      </c>
      <c r="D3" s="5" t="s">
        <v>4</v>
      </c>
      <c r="E3" s="5"/>
      <c r="F3" s="5"/>
      <c r="G3" s="5"/>
      <c r="H3" s="5"/>
      <c r="I3" s="5"/>
      <c r="L3" s="8" t="s">
        <v>5</v>
      </c>
      <c r="M3" s="9"/>
      <c r="N3" s="7"/>
    </row>
    <row r="4" spans="1:17" x14ac:dyDescent="0.15">
      <c r="A4" s="1">
        <v>20</v>
      </c>
      <c r="B4" s="1" t="s">
        <v>6</v>
      </c>
      <c r="C4" s="10"/>
      <c r="J4" s="1" t="s">
        <v>7</v>
      </c>
      <c r="K4" s="2" t="s">
        <v>8</v>
      </c>
      <c r="L4" s="11" t="s">
        <v>9</v>
      </c>
      <c r="M4" s="9"/>
      <c r="N4" s="12"/>
    </row>
    <row r="5" spans="1:17" x14ac:dyDescent="0.15">
      <c r="A5" s="1" t="s">
        <v>10</v>
      </c>
      <c r="B5" s="13" t="s">
        <v>11</v>
      </c>
      <c r="C5" s="10"/>
      <c r="J5" s="1" t="s">
        <v>12</v>
      </c>
      <c r="K5" s="2" t="s">
        <v>13</v>
      </c>
      <c r="L5" s="11" t="s">
        <v>14</v>
      </c>
      <c r="M5" s="48"/>
      <c r="N5" s="49"/>
      <c r="O5" s="50"/>
      <c r="P5" s="14"/>
      <c r="Q5" s="15"/>
    </row>
    <row r="6" spans="1:17" x14ac:dyDescent="0.15">
      <c r="A6" s="1" t="s">
        <v>15</v>
      </c>
      <c r="B6" s="16" t="s">
        <v>16</v>
      </c>
      <c r="C6" s="17"/>
      <c r="J6" s="1" t="s">
        <v>17</v>
      </c>
      <c r="K6" s="2" t="s">
        <v>18</v>
      </c>
      <c r="N6" s="14"/>
      <c r="O6" s="14"/>
      <c r="P6" s="14"/>
      <c r="Q6" s="15"/>
    </row>
    <row r="7" spans="1:17" x14ac:dyDescent="0.15">
      <c r="A7" s="1" t="s">
        <v>19</v>
      </c>
      <c r="B7" s="15" t="s">
        <v>20</v>
      </c>
      <c r="C7" s="18"/>
      <c r="D7" s="1" t="s">
        <v>21</v>
      </c>
      <c r="J7" s="1" t="s">
        <v>22</v>
      </c>
      <c r="K7" s="2" t="s">
        <v>23</v>
      </c>
      <c r="N7" s="14"/>
      <c r="O7" s="14"/>
      <c r="P7" s="14"/>
      <c r="Q7" s="15"/>
    </row>
    <row r="8" spans="1:17" x14ac:dyDescent="0.15">
      <c r="A8" s="1" t="s">
        <v>24</v>
      </c>
      <c r="B8" s="19" t="s">
        <v>25</v>
      </c>
      <c r="C8" s="17"/>
      <c r="D8" s="1" t="s">
        <v>26</v>
      </c>
      <c r="J8" s="2" t="s">
        <v>27</v>
      </c>
      <c r="K8" s="20" t="s">
        <v>1</v>
      </c>
      <c r="N8" s="14"/>
      <c r="O8" s="14"/>
      <c r="P8" s="14"/>
      <c r="Q8" s="15"/>
    </row>
    <row r="9" spans="1:17" x14ac:dyDescent="0.15">
      <c r="A9" s="1" t="s">
        <v>28</v>
      </c>
      <c r="B9" s="1" t="s">
        <v>29</v>
      </c>
      <c r="C9" s="10"/>
      <c r="D9" s="1" t="s">
        <v>30</v>
      </c>
      <c r="J9" s="2" t="s">
        <v>31</v>
      </c>
      <c r="K9" s="20" t="s">
        <v>2</v>
      </c>
      <c r="N9" s="14"/>
      <c r="O9" s="14"/>
      <c r="P9" s="14"/>
      <c r="Q9" s="15"/>
    </row>
    <row r="10" spans="1:17" ht="14.25" thickBot="1" x14ac:dyDescent="0.2">
      <c r="A10" s="10"/>
      <c r="B10" s="10"/>
      <c r="C10" s="10"/>
      <c r="D10" s="1" t="s">
        <v>32</v>
      </c>
      <c r="N10" s="14"/>
      <c r="O10" s="14"/>
      <c r="P10" s="14"/>
      <c r="Q10" s="15"/>
    </row>
    <row r="11" spans="1:17" hidden="1" x14ac:dyDescent="0.15">
      <c r="A11" s="10"/>
      <c r="B11" s="10"/>
      <c r="C11" s="10"/>
      <c r="N11" s="14"/>
      <c r="O11" s="14"/>
      <c r="P11" s="14"/>
      <c r="Q11" s="15"/>
    </row>
    <row r="12" spans="1:17" hidden="1" x14ac:dyDescent="0.15">
      <c r="A12" s="10"/>
      <c r="B12" s="10"/>
      <c r="C12" s="10"/>
      <c r="N12" s="14"/>
      <c r="O12" s="14"/>
      <c r="P12" s="14"/>
      <c r="Q12" s="15"/>
    </row>
    <row r="13" spans="1:17" hidden="1" x14ac:dyDescent="0.15">
      <c r="A13" s="10"/>
      <c r="B13" s="10"/>
      <c r="C13" s="10"/>
      <c r="N13" s="14"/>
      <c r="O13" s="14"/>
      <c r="P13" s="14"/>
      <c r="Q13" s="15"/>
    </row>
    <row r="14" spans="1:17" hidden="1" x14ac:dyDescent="0.15">
      <c r="A14" s="10"/>
      <c r="B14" s="10"/>
      <c r="C14" s="10"/>
      <c r="N14" s="14"/>
      <c r="O14" s="14"/>
      <c r="P14" s="14"/>
      <c r="Q14" s="15"/>
    </row>
    <row r="15" spans="1:17" hidden="1" x14ac:dyDescent="0.15">
      <c r="A15" s="10"/>
      <c r="B15" s="10"/>
      <c r="C15" s="10"/>
      <c r="N15" s="14"/>
      <c r="O15" s="14"/>
      <c r="P15" s="14"/>
      <c r="Q15" s="15"/>
    </row>
    <row r="16" spans="1:17" hidden="1" x14ac:dyDescent="0.15">
      <c r="A16" s="10"/>
      <c r="B16" s="10"/>
      <c r="C16" s="10"/>
      <c r="N16" s="14"/>
      <c r="O16" s="14"/>
      <c r="P16" s="14"/>
      <c r="Q16" s="15"/>
    </row>
    <row r="17" spans="1:17" hidden="1" x14ac:dyDescent="0.15">
      <c r="A17" s="10"/>
      <c r="B17" s="10"/>
      <c r="C17" s="10"/>
      <c r="N17" s="14"/>
      <c r="O17" s="14"/>
      <c r="P17" s="14"/>
      <c r="Q17" s="15"/>
    </row>
    <row r="18" spans="1:17" ht="14.25" hidden="1" thickBot="1" x14ac:dyDescent="0.2"/>
    <row r="19" spans="1:17" ht="15" thickTop="1" thickBot="1" x14ac:dyDescent="0.2">
      <c r="K19" s="21" t="s">
        <v>33</v>
      </c>
      <c r="L19" s="21" t="s">
        <v>34</v>
      </c>
      <c r="M19" s="22" t="s">
        <v>35</v>
      </c>
      <c r="N19" s="21" t="s">
        <v>36</v>
      </c>
      <c r="O19" s="23" t="s">
        <v>37</v>
      </c>
    </row>
    <row r="20" spans="1:17" ht="14.25" thickTop="1" x14ac:dyDescent="0.15">
      <c r="E20" s="1">
        <v>0</v>
      </c>
      <c r="G20" s="1">
        <v>0</v>
      </c>
      <c r="K20" s="24" t="s">
        <v>2</v>
      </c>
      <c r="L20" s="24" t="s">
        <v>38</v>
      </c>
      <c r="M20" s="25"/>
      <c r="N20" s="26" t="s">
        <v>38</v>
      </c>
      <c r="O20" s="27"/>
      <c r="P20" s="28"/>
    </row>
    <row r="21" spans="1:17" x14ac:dyDescent="0.15">
      <c r="E21" s="1">
        <v>2</v>
      </c>
      <c r="F21" s="1">
        <v>5</v>
      </c>
      <c r="G21" s="1">
        <v>2</v>
      </c>
      <c r="K21" s="29" t="s">
        <v>39</v>
      </c>
      <c r="L21" s="29" t="s">
        <v>38</v>
      </c>
      <c r="M21" s="30">
        <v>1</v>
      </c>
      <c r="N21" s="31" t="s">
        <v>40</v>
      </c>
      <c r="O21" s="32">
        <f>+O22+O183</f>
        <v>0</v>
      </c>
      <c r="P21" s="28"/>
    </row>
    <row r="22" spans="1:17" x14ac:dyDescent="0.15">
      <c r="E22" s="1">
        <v>3</v>
      </c>
      <c r="F22" s="1">
        <v>6</v>
      </c>
      <c r="G22" s="1">
        <v>3</v>
      </c>
      <c r="K22" s="29" t="s">
        <v>41</v>
      </c>
      <c r="L22" s="29" t="s">
        <v>38</v>
      </c>
      <c r="M22" s="30">
        <v>1</v>
      </c>
      <c r="N22" s="31" t="s">
        <v>40</v>
      </c>
      <c r="O22" s="32">
        <f>+O23</f>
        <v>0</v>
      </c>
      <c r="P22" s="28"/>
    </row>
    <row r="23" spans="1:17" x14ac:dyDescent="0.15">
      <c r="E23" s="1">
        <v>4</v>
      </c>
      <c r="F23" s="1">
        <v>168</v>
      </c>
      <c r="G23" s="1">
        <v>4</v>
      </c>
      <c r="K23" s="29" t="s">
        <v>42</v>
      </c>
      <c r="L23" s="29" t="s">
        <v>38</v>
      </c>
      <c r="M23" s="30">
        <v>1</v>
      </c>
      <c r="N23" s="31" t="s">
        <v>40</v>
      </c>
      <c r="O23" s="32">
        <f>+O24+O51+O107+O147</f>
        <v>0</v>
      </c>
      <c r="P23" s="28"/>
    </row>
    <row r="24" spans="1:17" x14ac:dyDescent="0.15">
      <c r="E24" s="1">
        <v>5</v>
      </c>
      <c r="G24" s="1">
        <v>9</v>
      </c>
      <c r="K24" s="29" t="s">
        <v>43</v>
      </c>
      <c r="L24" s="29" t="s">
        <v>38</v>
      </c>
      <c r="M24" s="30">
        <v>1</v>
      </c>
      <c r="N24" s="31" t="s">
        <v>40</v>
      </c>
      <c r="O24" s="32">
        <f>+O25+O31+O38+O41+O46</f>
        <v>0</v>
      </c>
      <c r="P24" s="28"/>
    </row>
    <row r="25" spans="1:17" x14ac:dyDescent="0.15">
      <c r="E25" s="1">
        <v>6</v>
      </c>
      <c r="G25" s="1">
        <v>10</v>
      </c>
      <c r="K25" s="29" t="s">
        <v>44</v>
      </c>
      <c r="L25" s="29" t="s">
        <v>38</v>
      </c>
      <c r="M25" s="30">
        <v>1</v>
      </c>
      <c r="N25" s="31" t="s">
        <v>40</v>
      </c>
      <c r="O25" s="32">
        <f>+O26+O27+O28+O29+O30</f>
        <v>0</v>
      </c>
      <c r="P25" s="28"/>
    </row>
    <row r="26" spans="1:17" ht="27" x14ac:dyDescent="0.15">
      <c r="E26" s="1">
        <v>7</v>
      </c>
      <c r="G26" s="1">
        <v>11</v>
      </c>
      <c r="K26" s="29" t="s">
        <v>45</v>
      </c>
      <c r="L26" s="29" t="s">
        <v>46</v>
      </c>
      <c r="M26" s="30">
        <v>0.28000000000000003</v>
      </c>
      <c r="N26" s="31" t="s">
        <v>47</v>
      </c>
      <c r="O26" s="33"/>
      <c r="P26" s="28"/>
    </row>
    <row r="27" spans="1:17" x14ac:dyDescent="0.15">
      <c r="E27" s="1">
        <v>8</v>
      </c>
      <c r="G27" s="1">
        <v>11</v>
      </c>
      <c r="K27" s="29" t="s">
        <v>48</v>
      </c>
      <c r="L27" s="29" t="s">
        <v>49</v>
      </c>
      <c r="M27" s="30">
        <v>2.67</v>
      </c>
      <c r="N27" s="31" t="s">
        <v>47</v>
      </c>
      <c r="O27" s="33"/>
      <c r="P27" s="28"/>
    </row>
    <row r="28" spans="1:17" ht="27" x14ac:dyDescent="0.15">
      <c r="E28" s="1">
        <v>9</v>
      </c>
      <c r="G28" s="1">
        <v>11</v>
      </c>
      <c r="K28" s="29" t="s">
        <v>45</v>
      </c>
      <c r="L28" s="29" t="s">
        <v>50</v>
      </c>
      <c r="M28" s="30">
        <v>2.67</v>
      </c>
      <c r="N28" s="31" t="s">
        <v>47</v>
      </c>
      <c r="O28" s="33"/>
      <c r="P28" s="28"/>
    </row>
    <row r="29" spans="1:17" x14ac:dyDescent="0.15">
      <c r="E29" s="1">
        <v>10</v>
      </c>
      <c r="G29" s="1">
        <v>11</v>
      </c>
      <c r="K29" s="29" t="s">
        <v>51</v>
      </c>
      <c r="L29" s="29" t="s">
        <v>52</v>
      </c>
      <c r="M29" s="30">
        <v>2.62</v>
      </c>
      <c r="N29" s="31" t="s">
        <v>47</v>
      </c>
      <c r="O29" s="33"/>
      <c r="P29" s="28"/>
    </row>
    <row r="30" spans="1:17" x14ac:dyDescent="0.15">
      <c r="E30" s="1">
        <v>11</v>
      </c>
      <c r="G30" s="1">
        <v>11</v>
      </c>
      <c r="K30" s="29" t="s">
        <v>53</v>
      </c>
      <c r="L30" s="29" t="s">
        <v>54</v>
      </c>
      <c r="M30" s="30">
        <v>11</v>
      </c>
      <c r="N30" s="31" t="s">
        <v>55</v>
      </c>
      <c r="O30" s="33"/>
      <c r="P30" s="28"/>
    </row>
    <row r="31" spans="1:17" x14ac:dyDescent="0.15">
      <c r="E31" s="1">
        <v>12</v>
      </c>
      <c r="G31" s="1">
        <v>10</v>
      </c>
      <c r="K31" s="29" t="s">
        <v>56</v>
      </c>
      <c r="L31" s="29" t="s">
        <v>38</v>
      </c>
      <c r="M31" s="30">
        <v>1</v>
      </c>
      <c r="N31" s="31" t="s">
        <v>40</v>
      </c>
      <c r="O31" s="32">
        <f>+O32+O33+O34+O35+O36+O37</f>
        <v>0</v>
      </c>
      <c r="P31" s="28"/>
    </row>
    <row r="32" spans="1:17" x14ac:dyDescent="0.15">
      <c r="E32" s="1">
        <v>13</v>
      </c>
      <c r="G32" s="1">
        <v>11</v>
      </c>
      <c r="K32" s="29" t="s">
        <v>57</v>
      </c>
      <c r="L32" s="29" t="s">
        <v>58</v>
      </c>
      <c r="M32" s="30">
        <v>68</v>
      </c>
      <c r="N32" s="31" t="s">
        <v>59</v>
      </c>
      <c r="O32" s="33"/>
      <c r="P32" s="28"/>
    </row>
    <row r="33" spans="5:16" x14ac:dyDescent="0.15">
      <c r="E33" s="1">
        <v>14</v>
      </c>
      <c r="G33" s="1">
        <v>11</v>
      </c>
      <c r="K33" s="29" t="s">
        <v>57</v>
      </c>
      <c r="L33" s="29" t="s">
        <v>60</v>
      </c>
      <c r="M33" s="30">
        <v>110</v>
      </c>
      <c r="N33" s="31" t="s">
        <v>59</v>
      </c>
      <c r="O33" s="33"/>
      <c r="P33" s="28"/>
    </row>
    <row r="34" spans="5:16" x14ac:dyDescent="0.15">
      <c r="E34" s="1">
        <v>15</v>
      </c>
      <c r="G34" s="1">
        <v>11</v>
      </c>
      <c r="K34" s="29" t="s">
        <v>57</v>
      </c>
      <c r="L34" s="29" t="s">
        <v>61</v>
      </c>
      <c r="M34" s="30">
        <v>60</v>
      </c>
      <c r="N34" s="31" t="s">
        <v>59</v>
      </c>
      <c r="O34" s="33"/>
      <c r="P34" s="28"/>
    </row>
    <row r="35" spans="5:16" x14ac:dyDescent="0.15">
      <c r="E35" s="1">
        <v>16</v>
      </c>
      <c r="G35" s="1">
        <v>11</v>
      </c>
      <c r="K35" s="29" t="s">
        <v>57</v>
      </c>
      <c r="L35" s="29" t="s">
        <v>62</v>
      </c>
      <c r="M35" s="30">
        <v>59</v>
      </c>
      <c r="N35" s="31" t="s">
        <v>59</v>
      </c>
      <c r="O35" s="33"/>
      <c r="P35" s="28"/>
    </row>
    <row r="36" spans="5:16" x14ac:dyDescent="0.15">
      <c r="E36" s="1">
        <v>17</v>
      </c>
      <c r="G36" s="1">
        <v>11</v>
      </c>
      <c r="K36" s="29" t="s">
        <v>63</v>
      </c>
      <c r="L36" s="29" t="s">
        <v>64</v>
      </c>
      <c r="M36" s="30">
        <v>173</v>
      </c>
      <c r="N36" s="31" t="s">
        <v>59</v>
      </c>
      <c r="O36" s="33"/>
      <c r="P36" s="28"/>
    </row>
    <row r="37" spans="5:16" x14ac:dyDescent="0.15">
      <c r="E37" s="1">
        <v>18</v>
      </c>
      <c r="G37" s="1">
        <v>11</v>
      </c>
      <c r="K37" s="29" t="s">
        <v>65</v>
      </c>
      <c r="L37" s="29" t="s">
        <v>66</v>
      </c>
      <c r="M37" s="30">
        <v>8</v>
      </c>
      <c r="N37" s="31" t="s">
        <v>67</v>
      </c>
      <c r="O37" s="33"/>
      <c r="P37" s="28"/>
    </row>
    <row r="38" spans="5:16" x14ac:dyDescent="0.15">
      <c r="E38" s="1">
        <v>19</v>
      </c>
      <c r="G38" s="1">
        <v>10</v>
      </c>
      <c r="K38" s="29" t="s">
        <v>68</v>
      </c>
      <c r="L38" s="29" t="s">
        <v>38</v>
      </c>
      <c r="M38" s="30">
        <v>1</v>
      </c>
      <c r="N38" s="31" t="s">
        <v>40</v>
      </c>
      <c r="O38" s="32">
        <f>+O39+O40</f>
        <v>0</v>
      </c>
      <c r="P38" s="28"/>
    </row>
    <row r="39" spans="5:16" x14ac:dyDescent="0.15">
      <c r="E39" s="1">
        <v>20</v>
      </c>
      <c r="G39" s="1">
        <v>11</v>
      </c>
      <c r="K39" s="29" t="s">
        <v>69</v>
      </c>
      <c r="L39" s="29" t="s">
        <v>70</v>
      </c>
      <c r="M39" s="30">
        <v>6</v>
      </c>
      <c r="N39" s="31" t="s">
        <v>71</v>
      </c>
      <c r="O39" s="33"/>
      <c r="P39" s="28"/>
    </row>
    <row r="40" spans="5:16" x14ac:dyDescent="0.15">
      <c r="E40" s="1">
        <v>21</v>
      </c>
      <c r="G40" s="1">
        <v>11</v>
      </c>
      <c r="K40" s="29" t="s">
        <v>69</v>
      </c>
      <c r="L40" s="29" t="s">
        <v>72</v>
      </c>
      <c r="M40" s="30">
        <v>30</v>
      </c>
      <c r="N40" s="31" t="s">
        <v>71</v>
      </c>
      <c r="O40" s="33"/>
      <c r="P40" s="28"/>
    </row>
    <row r="41" spans="5:16" x14ac:dyDescent="0.15">
      <c r="E41" s="1">
        <v>22</v>
      </c>
      <c r="G41" s="1">
        <v>10</v>
      </c>
      <c r="K41" s="29" t="s">
        <v>73</v>
      </c>
      <c r="L41" s="29" t="s">
        <v>38</v>
      </c>
      <c r="M41" s="30">
        <v>1</v>
      </c>
      <c r="N41" s="31" t="s">
        <v>40</v>
      </c>
      <c r="O41" s="32">
        <f>+O42+O43+O44+O45</f>
        <v>0</v>
      </c>
      <c r="P41" s="28"/>
    </row>
    <row r="42" spans="5:16" ht="27" x14ac:dyDescent="0.15">
      <c r="E42" s="1">
        <v>23</v>
      </c>
      <c r="G42" s="1">
        <v>11</v>
      </c>
      <c r="K42" s="29" t="s">
        <v>74</v>
      </c>
      <c r="L42" s="29" t="s">
        <v>75</v>
      </c>
      <c r="M42" s="30">
        <v>10</v>
      </c>
      <c r="N42" s="31" t="s">
        <v>76</v>
      </c>
      <c r="O42" s="33"/>
      <c r="P42" s="28"/>
    </row>
    <row r="43" spans="5:16" x14ac:dyDescent="0.15">
      <c r="E43" s="1">
        <v>24</v>
      </c>
      <c r="G43" s="1">
        <v>11</v>
      </c>
      <c r="K43" s="29" t="s">
        <v>77</v>
      </c>
      <c r="L43" s="29" t="s">
        <v>78</v>
      </c>
      <c r="M43" s="30">
        <v>37</v>
      </c>
      <c r="N43" s="31" t="s">
        <v>59</v>
      </c>
      <c r="O43" s="33"/>
      <c r="P43" s="28"/>
    </row>
    <row r="44" spans="5:16" x14ac:dyDescent="0.15">
      <c r="E44" s="1">
        <v>25</v>
      </c>
      <c r="G44" s="1">
        <v>11</v>
      </c>
      <c r="K44" s="29" t="s">
        <v>79</v>
      </c>
      <c r="L44" s="29" t="s">
        <v>80</v>
      </c>
      <c r="M44" s="30">
        <v>24.5</v>
      </c>
      <c r="N44" s="31" t="s">
        <v>59</v>
      </c>
      <c r="O44" s="33"/>
      <c r="P44" s="28"/>
    </row>
    <row r="45" spans="5:16" ht="27" x14ac:dyDescent="0.15">
      <c r="E45" s="1">
        <v>26</v>
      </c>
      <c r="G45" s="1">
        <v>11</v>
      </c>
      <c r="K45" s="29" t="s">
        <v>81</v>
      </c>
      <c r="L45" s="29" t="s">
        <v>82</v>
      </c>
      <c r="M45" s="30">
        <v>16</v>
      </c>
      <c r="N45" s="31" t="s">
        <v>76</v>
      </c>
      <c r="O45" s="33"/>
      <c r="P45" s="28"/>
    </row>
    <row r="46" spans="5:16" x14ac:dyDescent="0.15">
      <c r="E46" s="1">
        <v>27</v>
      </c>
      <c r="G46" s="1">
        <v>10</v>
      </c>
      <c r="K46" s="29" t="s">
        <v>83</v>
      </c>
      <c r="L46" s="29" t="s">
        <v>38</v>
      </c>
      <c r="M46" s="30">
        <v>1</v>
      </c>
      <c r="N46" s="31" t="s">
        <v>40</v>
      </c>
      <c r="O46" s="32">
        <f>+O47+O48+O49+O50</f>
        <v>0</v>
      </c>
      <c r="P46" s="28"/>
    </row>
    <row r="47" spans="5:16" x14ac:dyDescent="0.15">
      <c r="E47" s="1">
        <v>28</v>
      </c>
      <c r="G47" s="1">
        <v>11</v>
      </c>
      <c r="K47" s="29" t="s">
        <v>84</v>
      </c>
      <c r="L47" s="29" t="s">
        <v>85</v>
      </c>
      <c r="M47" s="30">
        <v>134</v>
      </c>
      <c r="N47" s="31" t="s">
        <v>55</v>
      </c>
      <c r="O47" s="33"/>
      <c r="P47" s="28"/>
    </row>
    <row r="48" spans="5:16" x14ac:dyDescent="0.15">
      <c r="E48" s="1">
        <v>29</v>
      </c>
      <c r="G48" s="1">
        <v>11</v>
      </c>
      <c r="K48" s="29" t="s">
        <v>86</v>
      </c>
      <c r="L48" s="29" t="s">
        <v>87</v>
      </c>
      <c r="M48" s="30">
        <v>2.2000000000000002</v>
      </c>
      <c r="N48" s="31" t="s">
        <v>55</v>
      </c>
      <c r="O48" s="33"/>
      <c r="P48" s="28"/>
    </row>
    <row r="49" spans="5:16" x14ac:dyDescent="0.15">
      <c r="E49" s="1">
        <v>30</v>
      </c>
      <c r="G49" s="1">
        <v>11</v>
      </c>
      <c r="K49" s="29" t="s">
        <v>88</v>
      </c>
      <c r="L49" s="29" t="s">
        <v>89</v>
      </c>
      <c r="M49" s="30">
        <v>134</v>
      </c>
      <c r="N49" s="31" t="s">
        <v>55</v>
      </c>
      <c r="O49" s="33"/>
      <c r="P49" s="28"/>
    </row>
    <row r="50" spans="5:16" x14ac:dyDescent="0.15">
      <c r="E50" s="1">
        <v>31</v>
      </c>
      <c r="G50" s="1">
        <v>11</v>
      </c>
      <c r="K50" s="29" t="s">
        <v>88</v>
      </c>
      <c r="L50" s="29" t="s">
        <v>90</v>
      </c>
      <c r="M50" s="30">
        <v>2.2000000000000002</v>
      </c>
      <c r="N50" s="31" t="s">
        <v>55</v>
      </c>
      <c r="O50" s="33"/>
      <c r="P50" s="28"/>
    </row>
    <row r="51" spans="5:16" x14ac:dyDescent="0.15">
      <c r="E51" s="1">
        <v>32</v>
      </c>
      <c r="G51" s="1">
        <v>9</v>
      </c>
      <c r="K51" s="29" t="s">
        <v>91</v>
      </c>
      <c r="L51" s="29" t="s">
        <v>38</v>
      </c>
      <c r="M51" s="30">
        <v>1</v>
      </c>
      <c r="N51" s="31" t="s">
        <v>40</v>
      </c>
      <c r="O51" s="32">
        <f>+O52+O64+O74+O78+O88+O92+O98</f>
        <v>0</v>
      </c>
      <c r="P51" s="28"/>
    </row>
    <row r="52" spans="5:16" x14ac:dyDescent="0.15">
      <c r="E52" s="1">
        <v>33</v>
      </c>
      <c r="G52" s="1">
        <v>10</v>
      </c>
      <c r="K52" s="29" t="s">
        <v>92</v>
      </c>
      <c r="L52" s="29" t="s">
        <v>93</v>
      </c>
      <c r="M52" s="30">
        <v>1</v>
      </c>
      <c r="N52" s="31" t="s">
        <v>40</v>
      </c>
      <c r="O52" s="32">
        <f>+O53+O54+O55+O56+O57+O58+O59+O60+O61+O62+O63</f>
        <v>0</v>
      </c>
      <c r="P52" s="28"/>
    </row>
    <row r="53" spans="5:16" x14ac:dyDescent="0.15">
      <c r="E53" s="1">
        <v>34</v>
      </c>
      <c r="G53" s="1">
        <v>11</v>
      </c>
      <c r="K53" s="29" t="s">
        <v>94</v>
      </c>
      <c r="L53" s="29" t="s">
        <v>95</v>
      </c>
      <c r="M53" s="30">
        <v>191</v>
      </c>
      <c r="N53" s="31" t="s">
        <v>59</v>
      </c>
      <c r="O53" s="33"/>
      <c r="P53" s="28"/>
    </row>
    <row r="54" spans="5:16" x14ac:dyDescent="0.15">
      <c r="E54" s="1">
        <v>35</v>
      </c>
      <c r="G54" s="1">
        <v>11</v>
      </c>
      <c r="K54" s="29" t="s">
        <v>94</v>
      </c>
      <c r="L54" s="29" t="s">
        <v>96</v>
      </c>
      <c r="M54" s="30">
        <v>9.8000000000000007</v>
      </c>
      <c r="N54" s="31" t="s">
        <v>59</v>
      </c>
      <c r="O54" s="33"/>
      <c r="P54" s="28"/>
    </row>
    <row r="55" spans="5:16" x14ac:dyDescent="0.15">
      <c r="E55" s="1">
        <v>36</v>
      </c>
      <c r="G55" s="1">
        <v>11</v>
      </c>
      <c r="K55" s="29" t="s">
        <v>97</v>
      </c>
      <c r="L55" s="29" t="s">
        <v>95</v>
      </c>
      <c r="M55" s="30">
        <v>6</v>
      </c>
      <c r="N55" s="31" t="s">
        <v>59</v>
      </c>
      <c r="O55" s="33"/>
      <c r="P55" s="28"/>
    </row>
    <row r="56" spans="5:16" ht="27" x14ac:dyDescent="0.15">
      <c r="E56" s="1">
        <v>37</v>
      </c>
      <c r="G56" s="1">
        <v>11</v>
      </c>
      <c r="K56" s="29" t="s">
        <v>98</v>
      </c>
      <c r="L56" s="29" t="s">
        <v>99</v>
      </c>
      <c r="M56" s="30">
        <v>1</v>
      </c>
      <c r="N56" s="31" t="s">
        <v>76</v>
      </c>
      <c r="O56" s="33"/>
      <c r="P56" s="28"/>
    </row>
    <row r="57" spans="5:16" ht="27" x14ac:dyDescent="0.15">
      <c r="E57" s="1">
        <v>38</v>
      </c>
      <c r="G57" s="1">
        <v>11</v>
      </c>
      <c r="K57" s="29" t="s">
        <v>98</v>
      </c>
      <c r="L57" s="29" t="s">
        <v>100</v>
      </c>
      <c r="M57" s="30">
        <v>2</v>
      </c>
      <c r="N57" s="31" t="s">
        <v>76</v>
      </c>
      <c r="O57" s="33"/>
      <c r="P57" s="28"/>
    </row>
    <row r="58" spans="5:16" ht="27" x14ac:dyDescent="0.15">
      <c r="E58" s="1">
        <v>39</v>
      </c>
      <c r="G58" s="1">
        <v>11</v>
      </c>
      <c r="K58" s="29" t="s">
        <v>98</v>
      </c>
      <c r="L58" s="29" t="s">
        <v>101</v>
      </c>
      <c r="M58" s="30">
        <v>1</v>
      </c>
      <c r="N58" s="31" t="s">
        <v>76</v>
      </c>
      <c r="O58" s="33"/>
      <c r="P58" s="28"/>
    </row>
    <row r="59" spans="5:16" x14ac:dyDescent="0.15">
      <c r="E59" s="1">
        <v>40</v>
      </c>
      <c r="G59" s="1">
        <v>11</v>
      </c>
      <c r="K59" s="29" t="s">
        <v>102</v>
      </c>
      <c r="L59" s="29" t="s">
        <v>103</v>
      </c>
      <c r="M59" s="30">
        <v>6.5</v>
      </c>
      <c r="N59" s="31" t="s">
        <v>59</v>
      </c>
      <c r="O59" s="33"/>
      <c r="P59" s="28"/>
    </row>
    <row r="60" spans="5:16" x14ac:dyDescent="0.15">
      <c r="E60" s="1">
        <v>41</v>
      </c>
      <c r="G60" s="1">
        <v>11</v>
      </c>
      <c r="K60" s="29" t="s">
        <v>104</v>
      </c>
      <c r="L60" s="29" t="s">
        <v>105</v>
      </c>
      <c r="M60" s="30">
        <v>1</v>
      </c>
      <c r="N60" s="31" t="s">
        <v>59</v>
      </c>
      <c r="O60" s="33"/>
      <c r="P60" s="28"/>
    </row>
    <row r="61" spans="5:16" x14ac:dyDescent="0.15">
      <c r="E61" s="1">
        <v>42</v>
      </c>
      <c r="G61" s="1">
        <v>11</v>
      </c>
      <c r="K61" s="29" t="s">
        <v>106</v>
      </c>
      <c r="L61" s="29" t="s">
        <v>107</v>
      </c>
      <c r="M61" s="30">
        <v>10</v>
      </c>
      <c r="N61" s="31" t="s">
        <v>108</v>
      </c>
      <c r="O61" s="33"/>
      <c r="P61" s="28"/>
    </row>
    <row r="62" spans="5:16" x14ac:dyDescent="0.15">
      <c r="E62" s="1">
        <v>43</v>
      </c>
      <c r="G62" s="1">
        <v>11</v>
      </c>
      <c r="K62" s="29" t="s">
        <v>109</v>
      </c>
      <c r="L62" s="29" t="s">
        <v>110</v>
      </c>
      <c r="M62" s="30">
        <v>1</v>
      </c>
      <c r="N62" s="31" t="s">
        <v>111</v>
      </c>
      <c r="O62" s="33"/>
      <c r="P62" s="28"/>
    </row>
    <row r="63" spans="5:16" x14ac:dyDescent="0.15">
      <c r="E63" s="1">
        <v>44</v>
      </c>
      <c r="G63" s="1">
        <v>11</v>
      </c>
      <c r="K63" s="29" t="s">
        <v>109</v>
      </c>
      <c r="L63" s="29" t="s">
        <v>112</v>
      </c>
      <c r="M63" s="30">
        <v>1</v>
      </c>
      <c r="N63" s="31" t="s">
        <v>111</v>
      </c>
      <c r="O63" s="33"/>
      <c r="P63" s="28"/>
    </row>
    <row r="64" spans="5:16" x14ac:dyDescent="0.15">
      <c r="E64" s="1">
        <v>45</v>
      </c>
      <c r="G64" s="1">
        <v>10</v>
      </c>
      <c r="K64" s="29" t="s">
        <v>92</v>
      </c>
      <c r="L64" s="29" t="s">
        <v>113</v>
      </c>
      <c r="M64" s="30">
        <v>1</v>
      </c>
      <c r="N64" s="31" t="s">
        <v>40</v>
      </c>
      <c r="O64" s="32">
        <f>+O65+O66+O67+O68+O69+O70+O71+O72+O73</f>
        <v>0</v>
      </c>
      <c r="P64" s="28"/>
    </row>
    <row r="65" spans="5:16" x14ac:dyDescent="0.15">
      <c r="E65" s="1">
        <v>46</v>
      </c>
      <c r="G65" s="1">
        <v>11</v>
      </c>
      <c r="K65" s="29" t="s">
        <v>94</v>
      </c>
      <c r="L65" s="29" t="s">
        <v>114</v>
      </c>
      <c r="M65" s="30">
        <v>4.3</v>
      </c>
      <c r="N65" s="31" t="s">
        <v>59</v>
      </c>
      <c r="O65" s="33"/>
      <c r="P65" s="28"/>
    </row>
    <row r="66" spans="5:16" x14ac:dyDescent="0.15">
      <c r="E66" s="1">
        <v>47</v>
      </c>
      <c r="G66" s="1">
        <v>11</v>
      </c>
      <c r="K66" s="29" t="s">
        <v>94</v>
      </c>
      <c r="L66" s="29" t="s">
        <v>115</v>
      </c>
      <c r="M66" s="30">
        <v>23.6</v>
      </c>
      <c r="N66" s="31" t="s">
        <v>59</v>
      </c>
      <c r="O66" s="33"/>
      <c r="P66" s="28"/>
    </row>
    <row r="67" spans="5:16" x14ac:dyDescent="0.15">
      <c r="E67" s="1">
        <v>48</v>
      </c>
      <c r="G67" s="1">
        <v>11</v>
      </c>
      <c r="K67" s="29" t="s">
        <v>97</v>
      </c>
      <c r="L67" s="29" t="s">
        <v>114</v>
      </c>
      <c r="M67" s="30">
        <v>0.6</v>
      </c>
      <c r="N67" s="31" t="s">
        <v>59</v>
      </c>
      <c r="O67" s="33"/>
      <c r="P67" s="28"/>
    </row>
    <row r="68" spans="5:16" ht="27" x14ac:dyDescent="0.15">
      <c r="E68" s="1">
        <v>49</v>
      </c>
      <c r="G68" s="1">
        <v>11</v>
      </c>
      <c r="K68" s="29" t="s">
        <v>98</v>
      </c>
      <c r="L68" s="29" t="s">
        <v>99</v>
      </c>
      <c r="M68" s="30">
        <v>1</v>
      </c>
      <c r="N68" s="31" t="s">
        <v>76</v>
      </c>
      <c r="O68" s="33"/>
      <c r="P68" s="28"/>
    </row>
    <row r="69" spans="5:16" ht="27" x14ac:dyDescent="0.15">
      <c r="E69" s="1">
        <v>50</v>
      </c>
      <c r="G69" s="1">
        <v>11</v>
      </c>
      <c r="K69" s="29" t="s">
        <v>98</v>
      </c>
      <c r="L69" s="29" t="s">
        <v>101</v>
      </c>
      <c r="M69" s="30">
        <v>1</v>
      </c>
      <c r="N69" s="31" t="s">
        <v>76</v>
      </c>
      <c r="O69" s="33"/>
      <c r="P69" s="28"/>
    </row>
    <row r="70" spans="5:16" x14ac:dyDescent="0.15">
      <c r="E70" s="1">
        <v>51</v>
      </c>
      <c r="G70" s="1">
        <v>11</v>
      </c>
      <c r="K70" s="29" t="s">
        <v>104</v>
      </c>
      <c r="L70" s="29" t="s">
        <v>116</v>
      </c>
      <c r="M70" s="30">
        <v>1</v>
      </c>
      <c r="N70" s="31" t="s">
        <v>59</v>
      </c>
      <c r="O70" s="33"/>
      <c r="P70" s="28"/>
    </row>
    <row r="71" spans="5:16" x14ac:dyDescent="0.15">
      <c r="E71" s="1">
        <v>52</v>
      </c>
      <c r="G71" s="1">
        <v>11</v>
      </c>
      <c r="K71" s="29" t="s">
        <v>104</v>
      </c>
      <c r="L71" s="29" t="s">
        <v>117</v>
      </c>
      <c r="M71" s="30">
        <v>1.5</v>
      </c>
      <c r="N71" s="31" t="s">
        <v>59</v>
      </c>
      <c r="O71" s="33"/>
      <c r="P71" s="28"/>
    </row>
    <row r="72" spans="5:16" x14ac:dyDescent="0.15">
      <c r="E72" s="1">
        <v>53</v>
      </c>
      <c r="G72" s="1">
        <v>11</v>
      </c>
      <c r="K72" s="29" t="s">
        <v>106</v>
      </c>
      <c r="L72" s="29" t="s">
        <v>107</v>
      </c>
      <c r="M72" s="30">
        <v>5</v>
      </c>
      <c r="N72" s="31" t="s">
        <v>108</v>
      </c>
      <c r="O72" s="33"/>
      <c r="P72" s="28"/>
    </row>
    <row r="73" spans="5:16" x14ac:dyDescent="0.15">
      <c r="E73" s="1">
        <v>54</v>
      </c>
      <c r="G73" s="1">
        <v>11</v>
      </c>
      <c r="K73" s="29" t="s">
        <v>109</v>
      </c>
      <c r="L73" s="29" t="s">
        <v>118</v>
      </c>
      <c r="M73" s="30">
        <v>1</v>
      </c>
      <c r="N73" s="31" t="s">
        <v>111</v>
      </c>
      <c r="O73" s="33"/>
      <c r="P73" s="28"/>
    </row>
    <row r="74" spans="5:16" x14ac:dyDescent="0.15">
      <c r="E74" s="1">
        <v>55</v>
      </c>
      <c r="G74" s="1">
        <v>10</v>
      </c>
      <c r="K74" s="29" t="s">
        <v>119</v>
      </c>
      <c r="L74" s="29" t="s">
        <v>120</v>
      </c>
      <c r="M74" s="30">
        <v>1</v>
      </c>
      <c r="N74" s="31" t="s">
        <v>40</v>
      </c>
      <c r="O74" s="32">
        <f>+O75+O76+O77</f>
        <v>0</v>
      </c>
      <c r="P74" s="28"/>
    </row>
    <row r="75" spans="5:16" x14ac:dyDescent="0.15">
      <c r="E75" s="1">
        <v>56</v>
      </c>
      <c r="G75" s="1">
        <v>11</v>
      </c>
      <c r="K75" s="29" t="s">
        <v>121</v>
      </c>
      <c r="L75" s="29" t="s">
        <v>122</v>
      </c>
      <c r="M75" s="30">
        <v>1.4</v>
      </c>
      <c r="N75" s="31" t="s">
        <v>108</v>
      </c>
      <c r="O75" s="33"/>
      <c r="P75" s="28"/>
    </row>
    <row r="76" spans="5:16" x14ac:dyDescent="0.15">
      <c r="E76" s="1">
        <v>57</v>
      </c>
      <c r="G76" s="1">
        <v>11</v>
      </c>
      <c r="K76" s="29" t="s">
        <v>123</v>
      </c>
      <c r="L76" s="29" t="s">
        <v>38</v>
      </c>
      <c r="M76" s="30">
        <v>0.3</v>
      </c>
      <c r="N76" s="31" t="s">
        <v>108</v>
      </c>
      <c r="O76" s="33"/>
      <c r="P76" s="28"/>
    </row>
    <row r="77" spans="5:16" x14ac:dyDescent="0.15">
      <c r="E77" s="1">
        <v>58</v>
      </c>
      <c r="G77" s="1">
        <v>11</v>
      </c>
      <c r="K77" s="29" t="s">
        <v>124</v>
      </c>
      <c r="L77" s="29" t="s">
        <v>38</v>
      </c>
      <c r="M77" s="30">
        <v>0.2</v>
      </c>
      <c r="N77" s="31" t="s">
        <v>55</v>
      </c>
      <c r="O77" s="33"/>
      <c r="P77" s="28"/>
    </row>
    <row r="78" spans="5:16" x14ac:dyDescent="0.15">
      <c r="E78" s="1">
        <v>59</v>
      </c>
      <c r="G78" s="1">
        <v>10</v>
      </c>
      <c r="K78" s="29" t="s">
        <v>92</v>
      </c>
      <c r="L78" s="29" t="s">
        <v>125</v>
      </c>
      <c r="M78" s="30">
        <v>1</v>
      </c>
      <c r="N78" s="31" t="s">
        <v>40</v>
      </c>
      <c r="O78" s="32">
        <f>+O79+O80+O81+O82+O83+O84+O85+O86+O87</f>
        <v>0</v>
      </c>
      <c r="P78" s="28"/>
    </row>
    <row r="79" spans="5:16" x14ac:dyDescent="0.15">
      <c r="E79" s="1">
        <v>60</v>
      </c>
      <c r="G79" s="1">
        <v>11</v>
      </c>
      <c r="K79" s="29" t="s">
        <v>94</v>
      </c>
      <c r="L79" s="29" t="s">
        <v>126</v>
      </c>
      <c r="M79" s="30">
        <v>78.599999999999994</v>
      </c>
      <c r="N79" s="31" t="s">
        <v>59</v>
      </c>
      <c r="O79" s="33"/>
      <c r="P79" s="28"/>
    </row>
    <row r="80" spans="5:16" x14ac:dyDescent="0.15">
      <c r="E80" s="1">
        <v>61</v>
      </c>
      <c r="G80" s="1">
        <v>11</v>
      </c>
      <c r="K80" s="29" t="s">
        <v>94</v>
      </c>
      <c r="L80" s="29" t="s">
        <v>127</v>
      </c>
      <c r="M80" s="30">
        <v>33.5</v>
      </c>
      <c r="N80" s="31" t="s">
        <v>59</v>
      </c>
      <c r="O80" s="33"/>
      <c r="P80" s="28"/>
    </row>
    <row r="81" spans="5:16" ht="27" x14ac:dyDescent="0.15">
      <c r="E81" s="1">
        <v>62</v>
      </c>
      <c r="G81" s="1">
        <v>11</v>
      </c>
      <c r="K81" s="29" t="s">
        <v>128</v>
      </c>
      <c r="L81" s="29" t="s">
        <v>129</v>
      </c>
      <c r="M81" s="30">
        <v>40</v>
      </c>
      <c r="N81" s="31" t="s">
        <v>59</v>
      </c>
      <c r="O81" s="33"/>
      <c r="P81" s="28"/>
    </row>
    <row r="82" spans="5:16" x14ac:dyDescent="0.15">
      <c r="E82" s="1">
        <v>63</v>
      </c>
      <c r="G82" s="1">
        <v>11</v>
      </c>
      <c r="K82" s="29" t="s">
        <v>97</v>
      </c>
      <c r="L82" s="29" t="s">
        <v>127</v>
      </c>
      <c r="M82" s="30">
        <v>1.8</v>
      </c>
      <c r="N82" s="31" t="s">
        <v>59</v>
      </c>
      <c r="O82" s="33"/>
      <c r="P82" s="28"/>
    </row>
    <row r="83" spans="5:16" x14ac:dyDescent="0.15">
      <c r="E83" s="1">
        <v>64</v>
      </c>
      <c r="G83" s="1">
        <v>11</v>
      </c>
      <c r="K83" s="29" t="s">
        <v>130</v>
      </c>
      <c r="L83" s="29" t="s">
        <v>110</v>
      </c>
      <c r="M83" s="30">
        <v>2.5</v>
      </c>
      <c r="N83" s="31" t="s">
        <v>59</v>
      </c>
      <c r="O83" s="33"/>
      <c r="P83" s="28"/>
    </row>
    <row r="84" spans="5:16" ht="27" x14ac:dyDescent="0.15">
      <c r="E84" s="1">
        <v>65</v>
      </c>
      <c r="G84" s="1">
        <v>11</v>
      </c>
      <c r="K84" s="29" t="s">
        <v>98</v>
      </c>
      <c r="L84" s="29" t="s">
        <v>131</v>
      </c>
      <c r="M84" s="30">
        <v>4</v>
      </c>
      <c r="N84" s="31" t="s">
        <v>76</v>
      </c>
      <c r="O84" s="33"/>
      <c r="P84" s="28"/>
    </row>
    <row r="85" spans="5:16" x14ac:dyDescent="0.15">
      <c r="E85" s="1">
        <v>66</v>
      </c>
      <c r="G85" s="1">
        <v>11</v>
      </c>
      <c r="K85" s="29" t="s">
        <v>106</v>
      </c>
      <c r="L85" s="29" t="s">
        <v>107</v>
      </c>
      <c r="M85" s="30">
        <v>10</v>
      </c>
      <c r="N85" s="31" t="s">
        <v>108</v>
      </c>
      <c r="O85" s="33"/>
      <c r="P85" s="28"/>
    </row>
    <row r="86" spans="5:16" x14ac:dyDescent="0.15">
      <c r="E86" s="1">
        <v>67</v>
      </c>
      <c r="G86" s="1">
        <v>11</v>
      </c>
      <c r="K86" s="29" t="s">
        <v>132</v>
      </c>
      <c r="L86" s="29" t="s">
        <v>38</v>
      </c>
      <c r="M86" s="30">
        <v>17</v>
      </c>
      <c r="N86" s="31" t="s">
        <v>108</v>
      </c>
      <c r="O86" s="33"/>
      <c r="P86" s="28"/>
    </row>
    <row r="87" spans="5:16" x14ac:dyDescent="0.15">
      <c r="E87" s="1">
        <v>68</v>
      </c>
      <c r="G87" s="1">
        <v>11</v>
      </c>
      <c r="K87" s="29" t="s">
        <v>63</v>
      </c>
      <c r="L87" s="29" t="s">
        <v>133</v>
      </c>
      <c r="M87" s="30">
        <v>40</v>
      </c>
      <c r="N87" s="31" t="s">
        <v>59</v>
      </c>
      <c r="O87" s="33"/>
      <c r="P87" s="28"/>
    </row>
    <row r="88" spans="5:16" x14ac:dyDescent="0.15">
      <c r="E88" s="1">
        <v>69</v>
      </c>
      <c r="G88" s="1">
        <v>10</v>
      </c>
      <c r="K88" s="29" t="s">
        <v>119</v>
      </c>
      <c r="L88" s="29" t="s">
        <v>134</v>
      </c>
      <c r="M88" s="30">
        <v>1</v>
      </c>
      <c r="N88" s="31" t="s">
        <v>40</v>
      </c>
      <c r="O88" s="32">
        <f>+O89+O90+O91</f>
        <v>0</v>
      </c>
      <c r="P88" s="28"/>
    </row>
    <row r="89" spans="5:16" x14ac:dyDescent="0.15">
      <c r="E89" s="1">
        <v>70</v>
      </c>
      <c r="G89" s="1">
        <v>11</v>
      </c>
      <c r="K89" s="29" t="s">
        <v>121</v>
      </c>
      <c r="L89" s="29" t="s">
        <v>122</v>
      </c>
      <c r="M89" s="30">
        <v>0.9</v>
      </c>
      <c r="N89" s="31" t="s">
        <v>108</v>
      </c>
      <c r="O89" s="33"/>
      <c r="P89" s="28"/>
    </row>
    <row r="90" spans="5:16" x14ac:dyDescent="0.15">
      <c r="E90" s="1">
        <v>71</v>
      </c>
      <c r="G90" s="1">
        <v>11</v>
      </c>
      <c r="K90" s="29" t="s">
        <v>123</v>
      </c>
      <c r="L90" s="29" t="s">
        <v>38</v>
      </c>
      <c r="M90" s="30">
        <v>0.2</v>
      </c>
      <c r="N90" s="31" t="s">
        <v>108</v>
      </c>
      <c r="O90" s="33"/>
      <c r="P90" s="28"/>
    </row>
    <row r="91" spans="5:16" x14ac:dyDescent="0.15">
      <c r="E91" s="1">
        <v>72</v>
      </c>
      <c r="G91" s="1">
        <v>11</v>
      </c>
      <c r="K91" s="29" t="s">
        <v>124</v>
      </c>
      <c r="L91" s="29" t="s">
        <v>38</v>
      </c>
      <c r="M91" s="30">
        <v>0.1</v>
      </c>
      <c r="N91" s="31" t="s">
        <v>55</v>
      </c>
      <c r="O91" s="33"/>
      <c r="P91" s="28"/>
    </row>
    <row r="92" spans="5:16" x14ac:dyDescent="0.15">
      <c r="E92" s="1">
        <v>73</v>
      </c>
      <c r="G92" s="1">
        <v>10</v>
      </c>
      <c r="K92" s="29" t="s">
        <v>92</v>
      </c>
      <c r="L92" s="29" t="s">
        <v>135</v>
      </c>
      <c r="M92" s="30">
        <v>1</v>
      </c>
      <c r="N92" s="31" t="s">
        <v>40</v>
      </c>
      <c r="O92" s="32">
        <f>+O93+O94+O95+O96+O97</f>
        <v>0</v>
      </c>
      <c r="P92" s="28"/>
    </row>
    <row r="93" spans="5:16" x14ac:dyDescent="0.15">
      <c r="E93" s="1">
        <v>74</v>
      </c>
      <c r="G93" s="1">
        <v>11</v>
      </c>
      <c r="K93" s="29" t="s">
        <v>94</v>
      </c>
      <c r="L93" s="29" t="s">
        <v>115</v>
      </c>
      <c r="M93" s="30">
        <v>71.400000000000006</v>
      </c>
      <c r="N93" s="31" t="s">
        <v>59</v>
      </c>
      <c r="O93" s="33"/>
      <c r="P93" s="28"/>
    </row>
    <row r="94" spans="5:16" x14ac:dyDescent="0.15">
      <c r="E94" s="1">
        <v>75</v>
      </c>
      <c r="G94" s="1">
        <v>11</v>
      </c>
      <c r="K94" s="29" t="s">
        <v>97</v>
      </c>
      <c r="L94" s="29" t="s">
        <v>115</v>
      </c>
      <c r="M94" s="30">
        <v>1.2</v>
      </c>
      <c r="N94" s="31" t="s">
        <v>59</v>
      </c>
      <c r="O94" s="33"/>
      <c r="P94" s="28"/>
    </row>
    <row r="95" spans="5:16" ht="27" x14ac:dyDescent="0.15">
      <c r="E95" s="1">
        <v>76</v>
      </c>
      <c r="G95" s="1">
        <v>11</v>
      </c>
      <c r="K95" s="29" t="s">
        <v>98</v>
      </c>
      <c r="L95" s="29" t="s">
        <v>101</v>
      </c>
      <c r="M95" s="30">
        <v>1</v>
      </c>
      <c r="N95" s="31" t="s">
        <v>76</v>
      </c>
      <c r="O95" s="33"/>
      <c r="P95" s="28"/>
    </row>
    <row r="96" spans="5:16" x14ac:dyDescent="0.15">
      <c r="E96" s="1">
        <v>77</v>
      </c>
      <c r="G96" s="1">
        <v>11</v>
      </c>
      <c r="K96" s="29" t="s">
        <v>102</v>
      </c>
      <c r="L96" s="29" t="s">
        <v>136</v>
      </c>
      <c r="M96" s="30">
        <v>6</v>
      </c>
      <c r="N96" s="31" t="s">
        <v>59</v>
      </c>
      <c r="O96" s="33"/>
      <c r="P96" s="28"/>
    </row>
    <row r="97" spans="5:16" x14ac:dyDescent="0.15">
      <c r="E97" s="1">
        <v>78</v>
      </c>
      <c r="G97" s="1">
        <v>11</v>
      </c>
      <c r="K97" s="29" t="s">
        <v>106</v>
      </c>
      <c r="L97" s="29" t="s">
        <v>107</v>
      </c>
      <c r="M97" s="30">
        <v>5</v>
      </c>
      <c r="N97" s="31" t="s">
        <v>108</v>
      </c>
      <c r="O97" s="33"/>
      <c r="P97" s="28"/>
    </row>
    <row r="98" spans="5:16" x14ac:dyDescent="0.15">
      <c r="E98" s="1">
        <v>79</v>
      </c>
      <c r="G98" s="1">
        <v>10</v>
      </c>
      <c r="K98" s="29" t="s">
        <v>92</v>
      </c>
      <c r="L98" s="29" t="s">
        <v>137</v>
      </c>
      <c r="M98" s="30">
        <v>1</v>
      </c>
      <c r="N98" s="31" t="s">
        <v>40</v>
      </c>
      <c r="O98" s="32">
        <f>+O99+O100+O101+O102+O103+O104+O105+O106</f>
        <v>0</v>
      </c>
      <c r="P98" s="28"/>
    </row>
    <row r="99" spans="5:16" x14ac:dyDescent="0.15">
      <c r="E99" s="1">
        <v>80</v>
      </c>
      <c r="G99" s="1">
        <v>11</v>
      </c>
      <c r="K99" s="29" t="s">
        <v>94</v>
      </c>
      <c r="L99" s="29" t="s">
        <v>126</v>
      </c>
      <c r="M99" s="30">
        <v>12.6</v>
      </c>
      <c r="N99" s="31" t="s">
        <v>59</v>
      </c>
      <c r="O99" s="33"/>
      <c r="P99" s="28"/>
    </row>
    <row r="100" spans="5:16" x14ac:dyDescent="0.15">
      <c r="E100" s="1">
        <v>81</v>
      </c>
      <c r="G100" s="1">
        <v>11</v>
      </c>
      <c r="K100" s="29" t="s">
        <v>94</v>
      </c>
      <c r="L100" s="29" t="s">
        <v>127</v>
      </c>
      <c r="M100" s="30">
        <v>7.1</v>
      </c>
      <c r="N100" s="31" t="s">
        <v>59</v>
      </c>
      <c r="O100" s="33"/>
      <c r="P100" s="28"/>
    </row>
    <row r="101" spans="5:16" ht="27" x14ac:dyDescent="0.15">
      <c r="E101" s="1">
        <v>82</v>
      </c>
      <c r="G101" s="1">
        <v>11</v>
      </c>
      <c r="K101" s="29" t="s">
        <v>128</v>
      </c>
      <c r="L101" s="29" t="s">
        <v>138</v>
      </c>
      <c r="M101" s="30">
        <v>36.1</v>
      </c>
      <c r="N101" s="31" t="s">
        <v>59</v>
      </c>
      <c r="O101" s="33"/>
      <c r="P101" s="28"/>
    </row>
    <row r="102" spans="5:16" ht="27" x14ac:dyDescent="0.15">
      <c r="E102" s="1">
        <v>83</v>
      </c>
      <c r="G102" s="1">
        <v>11</v>
      </c>
      <c r="K102" s="29" t="s">
        <v>98</v>
      </c>
      <c r="L102" s="29" t="s">
        <v>131</v>
      </c>
      <c r="M102" s="30">
        <v>3</v>
      </c>
      <c r="N102" s="31" t="s">
        <v>76</v>
      </c>
      <c r="O102" s="33"/>
      <c r="P102" s="28"/>
    </row>
    <row r="103" spans="5:16" x14ac:dyDescent="0.15">
      <c r="E103" s="1">
        <v>84</v>
      </c>
      <c r="G103" s="1">
        <v>11</v>
      </c>
      <c r="K103" s="29" t="s">
        <v>102</v>
      </c>
      <c r="L103" s="29" t="s">
        <v>139</v>
      </c>
      <c r="M103" s="30">
        <v>5.5</v>
      </c>
      <c r="N103" s="31" t="s">
        <v>59</v>
      </c>
      <c r="O103" s="33"/>
      <c r="P103" s="28"/>
    </row>
    <row r="104" spans="5:16" x14ac:dyDescent="0.15">
      <c r="E104" s="1">
        <v>85</v>
      </c>
      <c r="G104" s="1">
        <v>11</v>
      </c>
      <c r="K104" s="29" t="s">
        <v>106</v>
      </c>
      <c r="L104" s="29" t="s">
        <v>107</v>
      </c>
      <c r="M104" s="30">
        <v>15</v>
      </c>
      <c r="N104" s="31" t="s">
        <v>108</v>
      </c>
      <c r="O104" s="33"/>
      <c r="P104" s="28"/>
    </row>
    <row r="105" spans="5:16" x14ac:dyDescent="0.15">
      <c r="E105" s="1">
        <v>86</v>
      </c>
      <c r="G105" s="1">
        <v>11</v>
      </c>
      <c r="K105" s="29" t="s">
        <v>132</v>
      </c>
      <c r="L105" s="29" t="s">
        <v>38</v>
      </c>
      <c r="M105" s="30">
        <v>30</v>
      </c>
      <c r="N105" s="31" t="s">
        <v>108</v>
      </c>
      <c r="O105" s="33"/>
      <c r="P105" s="28"/>
    </row>
    <row r="106" spans="5:16" x14ac:dyDescent="0.15">
      <c r="E106" s="1">
        <v>87</v>
      </c>
      <c r="G106" s="1">
        <v>11</v>
      </c>
      <c r="K106" s="29" t="s">
        <v>63</v>
      </c>
      <c r="L106" s="29" t="s">
        <v>64</v>
      </c>
      <c r="M106" s="30">
        <v>37</v>
      </c>
      <c r="N106" s="31" t="s">
        <v>59</v>
      </c>
      <c r="O106" s="33"/>
      <c r="P106" s="28"/>
    </row>
    <row r="107" spans="5:16" x14ac:dyDescent="0.15">
      <c r="E107" s="1">
        <v>88</v>
      </c>
      <c r="G107" s="1">
        <v>9</v>
      </c>
      <c r="K107" s="29" t="s">
        <v>140</v>
      </c>
      <c r="L107" s="29" t="s">
        <v>38</v>
      </c>
      <c r="M107" s="30">
        <v>1</v>
      </c>
      <c r="N107" s="31" t="s">
        <v>40</v>
      </c>
      <c r="O107" s="32">
        <f>+O108+O112+O127+O140</f>
        <v>0</v>
      </c>
      <c r="P107" s="28"/>
    </row>
    <row r="108" spans="5:16" x14ac:dyDescent="0.15">
      <c r="E108" s="1">
        <v>89</v>
      </c>
      <c r="G108" s="1">
        <v>10</v>
      </c>
      <c r="K108" s="29" t="s">
        <v>141</v>
      </c>
      <c r="L108" s="29" t="s">
        <v>142</v>
      </c>
      <c r="M108" s="30">
        <v>1</v>
      </c>
      <c r="N108" s="31" t="s">
        <v>40</v>
      </c>
      <c r="O108" s="32">
        <f>+O109+O110+O111</f>
        <v>0</v>
      </c>
      <c r="P108" s="28"/>
    </row>
    <row r="109" spans="5:16" x14ac:dyDescent="0.15">
      <c r="E109" s="1">
        <v>90</v>
      </c>
      <c r="G109" s="1">
        <v>11</v>
      </c>
      <c r="K109" s="29" t="s">
        <v>106</v>
      </c>
      <c r="L109" s="29" t="s">
        <v>107</v>
      </c>
      <c r="M109" s="30">
        <v>27</v>
      </c>
      <c r="N109" s="31" t="s">
        <v>108</v>
      </c>
      <c r="O109" s="33"/>
      <c r="P109" s="28"/>
    </row>
    <row r="110" spans="5:16" x14ac:dyDescent="0.15">
      <c r="E110" s="1">
        <v>91</v>
      </c>
      <c r="G110" s="1">
        <v>11</v>
      </c>
      <c r="K110" s="29" t="s">
        <v>132</v>
      </c>
      <c r="L110" s="29" t="s">
        <v>38</v>
      </c>
      <c r="M110" s="30">
        <v>110</v>
      </c>
      <c r="N110" s="31" t="s">
        <v>108</v>
      </c>
      <c r="O110" s="33"/>
      <c r="P110" s="28"/>
    </row>
    <row r="111" spans="5:16" x14ac:dyDescent="0.15">
      <c r="E111" s="1">
        <v>92</v>
      </c>
      <c r="G111" s="1">
        <v>11</v>
      </c>
      <c r="K111" s="29" t="s">
        <v>63</v>
      </c>
      <c r="L111" s="29" t="s">
        <v>64</v>
      </c>
      <c r="M111" s="30">
        <v>204</v>
      </c>
      <c r="N111" s="31" t="s">
        <v>59</v>
      </c>
      <c r="O111" s="33"/>
      <c r="P111" s="28"/>
    </row>
    <row r="112" spans="5:16" x14ac:dyDescent="0.15">
      <c r="E112" s="1">
        <v>93</v>
      </c>
      <c r="G112" s="1">
        <v>10</v>
      </c>
      <c r="K112" s="29" t="s">
        <v>141</v>
      </c>
      <c r="L112" s="29" t="s">
        <v>143</v>
      </c>
      <c r="M112" s="30">
        <v>1</v>
      </c>
      <c r="N112" s="31" t="s">
        <v>40</v>
      </c>
      <c r="O112" s="32">
        <f>+O113+O114+O115+O116+O117+O118+O119+O120+O121+O122+O123+O124+O125+O126</f>
        <v>0</v>
      </c>
      <c r="P112" s="28"/>
    </row>
    <row r="113" spans="5:16" ht="27" x14ac:dyDescent="0.15">
      <c r="E113" s="1">
        <v>94</v>
      </c>
      <c r="G113" s="1">
        <v>11</v>
      </c>
      <c r="K113" s="29" t="s">
        <v>144</v>
      </c>
      <c r="L113" s="29" t="s">
        <v>145</v>
      </c>
      <c r="M113" s="30">
        <v>4.8</v>
      </c>
      <c r="N113" s="31" t="s">
        <v>59</v>
      </c>
      <c r="O113" s="33"/>
      <c r="P113" s="28"/>
    </row>
    <row r="114" spans="5:16" ht="27" x14ac:dyDescent="0.15">
      <c r="E114" s="1">
        <v>95</v>
      </c>
      <c r="G114" s="1">
        <v>11</v>
      </c>
      <c r="K114" s="29" t="s">
        <v>144</v>
      </c>
      <c r="L114" s="29" t="s">
        <v>146</v>
      </c>
      <c r="M114" s="30">
        <v>73.8</v>
      </c>
      <c r="N114" s="31" t="s">
        <v>59</v>
      </c>
      <c r="O114" s="33"/>
      <c r="P114" s="28"/>
    </row>
    <row r="115" spans="5:16" ht="27" x14ac:dyDescent="0.15">
      <c r="E115" s="1">
        <v>96</v>
      </c>
      <c r="G115" s="1">
        <v>11</v>
      </c>
      <c r="K115" s="29" t="s">
        <v>144</v>
      </c>
      <c r="L115" s="29" t="s">
        <v>147</v>
      </c>
      <c r="M115" s="30">
        <v>55</v>
      </c>
      <c r="N115" s="31" t="s">
        <v>59</v>
      </c>
      <c r="O115" s="33"/>
      <c r="P115" s="28"/>
    </row>
    <row r="116" spans="5:16" x14ac:dyDescent="0.15">
      <c r="E116" s="1">
        <v>97</v>
      </c>
      <c r="G116" s="1">
        <v>11</v>
      </c>
      <c r="K116" s="29" t="s">
        <v>148</v>
      </c>
      <c r="L116" s="29" t="s">
        <v>149</v>
      </c>
      <c r="M116" s="30">
        <v>89</v>
      </c>
      <c r="N116" s="31" t="s">
        <v>76</v>
      </c>
      <c r="O116" s="33"/>
      <c r="P116" s="28"/>
    </row>
    <row r="117" spans="5:16" ht="27" x14ac:dyDescent="0.15">
      <c r="E117" s="1">
        <v>98</v>
      </c>
      <c r="G117" s="1">
        <v>11</v>
      </c>
      <c r="K117" s="29" t="s">
        <v>98</v>
      </c>
      <c r="L117" s="29" t="s">
        <v>99</v>
      </c>
      <c r="M117" s="30">
        <v>1</v>
      </c>
      <c r="N117" s="31" t="s">
        <v>76</v>
      </c>
      <c r="O117" s="33"/>
      <c r="P117" s="28"/>
    </row>
    <row r="118" spans="5:16" ht="27" x14ac:dyDescent="0.15">
      <c r="E118" s="1">
        <v>99</v>
      </c>
      <c r="G118" s="1">
        <v>11</v>
      </c>
      <c r="K118" s="29" t="s">
        <v>98</v>
      </c>
      <c r="L118" s="29" t="s">
        <v>150</v>
      </c>
      <c r="M118" s="30">
        <v>1</v>
      </c>
      <c r="N118" s="31" t="s">
        <v>76</v>
      </c>
      <c r="O118" s="33"/>
      <c r="P118" s="28"/>
    </row>
    <row r="119" spans="5:16" x14ac:dyDescent="0.15">
      <c r="E119" s="1">
        <v>100</v>
      </c>
      <c r="G119" s="1">
        <v>11</v>
      </c>
      <c r="K119" s="29" t="s">
        <v>151</v>
      </c>
      <c r="L119" s="29" t="s">
        <v>152</v>
      </c>
      <c r="M119" s="30">
        <v>1</v>
      </c>
      <c r="N119" s="31" t="s">
        <v>76</v>
      </c>
      <c r="O119" s="33"/>
      <c r="P119" s="28"/>
    </row>
    <row r="120" spans="5:16" x14ac:dyDescent="0.15">
      <c r="E120" s="1">
        <v>101</v>
      </c>
      <c r="G120" s="1">
        <v>11</v>
      </c>
      <c r="K120" s="29" t="s">
        <v>153</v>
      </c>
      <c r="L120" s="29" t="s">
        <v>154</v>
      </c>
      <c r="M120" s="30">
        <v>2</v>
      </c>
      <c r="N120" s="31" t="s">
        <v>59</v>
      </c>
      <c r="O120" s="33"/>
      <c r="P120" s="28"/>
    </row>
    <row r="121" spans="5:16" x14ac:dyDescent="0.15">
      <c r="E121" s="1">
        <v>102</v>
      </c>
      <c r="G121" s="1">
        <v>11</v>
      </c>
      <c r="K121" s="29" t="s">
        <v>155</v>
      </c>
      <c r="L121" s="29" t="s">
        <v>154</v>
      </c>
      <c r="M121" s="30">
        <v>1.5</v>
      </c>
      <c r="N121" s="31" t="s">
        <v>59</v>
      </c>
      <c r="O121" s="33"/>
      <c r="P121" s="28"/>
    </row>
    <row r="122" spans="5:16" x14ac:dyDescent="0.15">
      <c r="E122" s="1">
        <v>103</v>
      </c>
      <c r="G122" s="1">
        <v>11</v>
      </c>
      <c r="K122" s="29" t="s">
        <v>106</v>
      </c>
      <c r="L122" s="29" t="s">
        <v>107</v>
      </c>
      <c r="M122" s="30">
        <v>160</v>
      </c>
      <c r="N122" s="31" t="s">
        <v>108</v>
      </c>
      <c r="O122" s="33"/>
      <c r="P122" s="28"/>
    </row>
    <row r="123" spans="5:16" x14ac:dyDescent="0.15">
      <c r="E123" s="1">
        <v>104</v>
      </c>
      <c r="G123" s="1">
        <v>11</v>
      </c>
      <c r="K123" s="29" t="s">
        <v>132</v>
      </c>
      <c r="L123" s="29" t="s">
        <v>38</v>
      </c>
      <c r="M123" s="30">
        <v>220</v>
      </c>
      <c r="N123" s="31" t="s">
        <v>108</v>
      </c>
      <c r="O123" s="33"/>
      <c r="P123" s="28"/>
    </row>
    <row r="124" spans="5:16" x14ac:dyDescent="0.15">
      <c r="E124" s="1">
        <v>105</v>
      </c>
      <c r="G124" s="1">
        <v>11</v>
      </c>
      <c r="K124" s="29" t="s">
        <v>63</v>
      </c>
      <c r="L124" s="29" t="s">
        <v>64</v>
      </c>
      <c r="M124" s="30">
        <v>138</v>
      </c>
      <c r="N124" s="31" t="s">
        <v>59</v>
      </c>
      <c r="O124" s="33"/>
      <c r="P124" s="28"/>
    </row>
    <row r="125" spans="5:16" ht="27" x14ac:dyDescent="0.15">
      <c r="E125" s="1">
        <v>106</v>
      </c>
      <c r="G125" s="1">
        <v>11</v>
      </c>
      <c r="K125" s="29" t="s">
        <v>98</v>
      </c>
      <c r="L125" s="29" t="s">
        <v>156</v>
      </c>
      <c r="M125" s="30">
        <v>1</v>
      </c>
      <c r="N125" s="31" t="s">
        <v>76</v>
      </c>
      <c r="O125" s="33"/>
      <c r="P125" s="28"/>
    </row>
    <row r="126" spans="5:16" x14ac:dyDescent="0.15">
      <c r="E126" s="1">
        <v>107</v>
      </c>
      <c r="G126" s="1">
        <v>11</v>
      </c>
      <c r="K126" s="29" t="s">
        <v>104</v>
      </c>
      <c r="L126" s="29" t="s">
        <v>157</v>
      </c>
      <c r="M126" s="30">
        <v>1.2</v>
      </c>
      <c r="N126" s="31" t="s">
        <v>59</v>
      </c>
      <c r="O126" s="33"/>
      <c r="P126" s="28"/>
    </row>
    <row r="127" spans="5:16" x14ac:dyDescent="0.15">
      <c r="E127" s="1">
        <v>108</v>
      </c>
      <c r="G127" s="1">
        <v>10</v>
      </c>
      <c r="K127" s="29" t="s">
        <v>158</v>
      </c>
      <c r="L127" s="29" t="s">
        <v>159</v>
      </c>
      <c r="M127" s="30">
        <v>1</v>
      </c>
      <c r="N127" s="31" t="s">
        <v>40</v>
      </c>
      <c r="O127" s="32">
        <f>+O128+O129+O130+O131+O132+O133+O134+O135+O136+O137+O138+O139</f>
        <v>0</v>
      </c>
      <c r="P127" s="28"/>
    </row>
    <row r="128" spans="5:16" x14ac:dyDescent="0.15">
      <c r="E128" s="1">
        <v>109</v>
      </c>
      <c r="G128" s="1">
        <v>11</v>
      </c>
      <c r="K128" s="29" t="s">
        <v>160</v>
      </c>
      <c r="L128" s="29" t="s">
        <v>38</v>
      </c>
      <c r="M128" s="30">
        <v>2</v>
      </c>
      <c r="N128" s="31" t="s">
        <v>55</v>
      </c>
      <c r="O128" s="33"/>
      <c r="P128" s="28"/>
    </row>
    <row r="129" spans="5:16" x14ac:dyDescent="0.15">
      <c r="E129" s="1">
        <v>110</v>
      </c>
      <c r="G129" s="1">
        <v>11</v>
      </c>
      <c r="K129" s="29" t="s">
        <v>161</v>
      </c>
      <c r="L129" s="29" t="s">
        <v>38</v>
      </c>
      <c r="M129" s="30">
        <v>2</v>
      </c>
      <c r="N129" s="31" t="s">
        <v>108</v>
      </c>
      <c r="O129" s="33"/>
      <c r="P129" s="28"/>
    </row>
    <row r="130" spans="5:16" x14ac:dyDescent="0.15">
      <c r="E130" s="1">
        <v>111</v>
      </c>
      <c r="G130" s="1">
        <v>11</v>
      </c>
      <c r="K130" s="29" t="s">
        <v>162</v>
      </c>
      <c r="L130" s="29" t="s">
        <v>163</v>
      </c>
      <c r="M130" s="30">
        <v>1</v>
      </c>
      <c r="N130" s="31" t="s">
        <v>55</v>
      </c>
      <c r="O130" s="33"/>
      <c r="P130" s="28"/>
    </row>
    <row r="131" spans="5:16" x14ac:dyDescent="0.15">
      <c r="E131" s="1">
        <v>112</v>
      </c>
      <c r="G131" s="1">
        <v>11</v>
      </c>
      <c r="K131" s="29" t="s">
        <v>164</v>
      </c>
      <c r="L131" s="29" t="s">
        <v>38</v>
      </c>
      <c r="M131" s="30">
        <v>1</v>
      </c>
      <c r="N131" s="31" t="s">
        <v>55</v>
      </c>
      <c r="O131" s="33"/>
      <c r="P131" s="28"/>
    </row>
    <row r="132" spans="5:16" x14ac:dyDescent="0.15">
      <c r="E132" s="1">
        <v>113</v>
      </c>
      <c r="G132" s="1">
        <v>11</v>
      </c>
      <c r="K132" s="29" t="s">
        <v>165</v>
      </c>
      <c r="L132" s="29" t="s">
        <v>166</v>
      </c>
      <c r="M132" s="30">
        <v>2</v>
      </c>
      <c r="N132" s="31" t="s">
        <v>108</v>
      </c>
      <c r="O132" s="33"/>
      <c r="P132" s="28"/>
    </row>
    <row r="133" spans="5:16" x14ac:dyDescent="0.15">
      <c r="E133" s="1">
        <v>114</v>
      </c>
      <c r="G133" s="1">
        <v>11</v>
      </c>
      <c r="K133" s="29" t="s">
        <v>167</v>
      </c>
      <c r="L133" s="29" t="s">
        <v>38</v>
      </c>
      <c r="M133" s="30">
        <v>2</v>
      </c>
      <c r="N133" s="31" t="s">
        <v>55</v>
      </c>
      <c r="O133" s="33"/>
      <c r="P133" s="28"/>
    </row>
    <row r="134" spans="5:16" x14ac:dyDescent="0.15">
      <c r="E134" s="1">
        <v>115</v>
      </c>
      <c r="G134" s="1">
        <v>11</v>
      </c>
      <c r="K134" s="29" t="s">
        <v>168</v>
      </c>
      <c r="L134" s="29" t="s">
        <v>38</v>
      </c>
      <c r="M134" s="30">
        <v>1</v>
      </c>
      <c r="N134" s="31" t="s">
        <v>55</v>
      </c>
      <c r="O134" s="33"/>
      <c r="P134" s="28"/>
    </row>
    <row r="135" spans="5:16" x14ac:dyDescent="0.15">
      <c r="E135" s="1">
        <v>116</v>
      </c>
      <c r="G135" s="1">
        <v>11</v>
      </c>
      <c r="K135" s="29" t="s">
        <v>123</v>
      </c>
      <c r="L135" s="29" t="s">
        <v>38</v>
      </c>
      <c r="M135" s="30">
        <v>0.4</v>
      </c>
      <c r="N135" s="31" t="s">
        <v>108</v>
      </c>
      <c r="O135" s="33"/>
      <c r="P135" s="28"/>
    </row>
    <row r="136" spans="5:16" x14ac:dyDescent="0.15">
      <c r="E136" s="1">
        <v>117</v>
      </c>
      <c r="G136" s="1">
        <v>11</v>
      </c>
      <c r="K136" s="29" t="s">
        <v>124</v>
      </c>
      <c r="L136" s="29" t="s">
        <v>38</v>
      </c>
      <c r="M136" s="30">
        <v>0.2</v>
      </c>
      <c r="N136" s="31" t="s">
        <v>55</v>
      </c>
      <c r="O136" s="33"/>
      <c r="P136" s="28"/>
    </row>
    <row r="137" spans="5:16" x14ac:dyDescent="0.15">
      <c r="E137" s="1">
        <v>118</v>
      </c>
      <c r="G137" s="1">
        <v>11</v>
      </c>
      <c r="K137" s="29" t="s">
        <v>123</v>
      </c>
      <c r="L137" s="29" t="s">
        <v>38</v>
      </c>
      <c r="M137" s="30">
        <v>8.8000000000000007</v>
      </c>
      <c r="N137" s="31" t="s">
        <v>108</v>
      </c>
      <c r="O137" s="33"/>
      <c r="P137" s="28"/>
    </row>
    <row r="138" spans="5:16" x14ac:dyDescent="0.15">
      <c r="E138" s="1">
        <v>119</v>
      </c>
      <c r="G138" s="1">
        <v>11</v>
      </c>
      <c r="K138" s="29" t="s">
        <v>124</v>
      </c>
      <c r="L138" s="29" t="s">
        <v>38</v>
      </c>
      <c r="M138" s="30">
        <v>1.2</v>
      </c>
      <c r="N138" s="31" t="s">
        <v>55</v>
      </c>
      <c r="O138" s="33"/>
      <c r="P138" s="28"/>
    </row>
    <row r="139" spans="5:16" x14ac:dyDescent="0.15">
      <c r="E139" s="1">
        <v>120</v>
      </c>
      <c r="G139" s="1">
        <v>11</v>
      </c>
      <c r="K139" s="29" t="s">
        <v>169</v>
      </c>
      <c r="L139" s="29" t="s">
        <v>170</v>
      </c>
      <c r="M139" s="30">
        <v>0.13600000000000001</v>
      </c>
      <c r="N139" s="31" t="s">
        <v>171</v>
      </c>
      <c r="O139" s="33"/>
      <c r="P139" s="28"/>
    </row>
    <row r="140" spans="5:16" x14ac:dyDescent="0.15">
      <c r="E140" s="1">
        <v>121</v>
      </c>
      <c r="G140" s="1">
        <v>10</v>
      </c>
      <c r="K140" s="29" t="s">
        <v>141</v>
      </c>
      <c r="L140" s="29" t="s">
        <v>172</v>
      </c>
      <c r="M140" s="30">
        <v>1</v>
      </c>
      <c r="N140" s="31" t="s">
        <v>40</v>
      </c>
      <c r="O140" s="32">
        <f>+O141+O142+O143+O144+O145+O146</f>
        <v>0</v>
      </c>
      <c r="P140" s="28"/>
    </row>
    <row r="141" spans="5:16" ht="27" x14ac:dyDescent="0.15">
      <c r="E141" s="1">
        <v>122</v>
      </c>
      <c r="G141" s="1">
        <v>11</v>
      </c>
      <c r="K141" s="29" t="s">
        <v>144</v>
      </c>
      <c r="L141" s="29" t="s">
        <v>146</v>
      </c>
      <c r="M141" s="30">
        <v>45.6</v>
      </c>
      <c r="N141" s="31" t="s">
        <v>59</v>
      </c>
      <c r="O141" s="33"/>
      <c r="P141" s="28"/>
    </row>
    <row r="142" spans="5:16" x14ac:dyDescent="0.15">
      <c r="E142" s="1">
        <v>123</v>
      </c>
      <c r="G142" s="1">
        <v>11</v>
      </c>
      <c r="K142" s="29" t="s">
        <v>148</v>
      </c>
      <c r="L142" s="29" t="s">
        <v>149</v>
      </c>
      <c r="M142" s="30">
        <v>30</v>
      </c>
      <c r="N142" s="31" t="s">
        <v>76</v>
      </c>
      <c r="O142" s="33"/>
      <c r="P142" s="28"/>
    </row>
    <row r="143" spans="5:16" ht="27" x14ac:dyDescent="0.15">
      <c r="E143" s="1">
        <v>124</v>
      </c>
      <c r="G143" s="1">
        <v>11</v>
      </c>
      <c r="K143" s="29" t="s">
        <v>98</v>
      </c>
      <c r="L143" s="29" t="s">
        <v>101</v>
      </c>
      <c r="M143" s="30">
        <v>1</v>
      </c>
      <c r="N143" s="31" t="s">
        <v>76</v>
      </c>
      <c r="O143" s="33"/>
      <c r="P143" s="28"/>
    </row>
    <row r="144" spans="5:16" x14ac:dyDescent="0.15">
      <c r="E144" s="1">
        <v>125</v>
      </c>
      <c r="G144" s="1">
        <v>11</v>
      </c>
      <c r="K144" s="29" t="s">
        <v>106</v>
      </c>
      <c r="L144" s="29" t="s">
        <v>107</v>
      </c>
      <c r="M144" s="30">
        <v>39</v>
      </c>
      <c r="N144" s="31" t="s">
        <v>108</v>
      </c>
      <c r="O144" s="33"/>
      <c r="P144" s="28"/>
    </row>
    <row r="145" spans="5:16" x14ac:dyDescent="0.15">
      <c r="E145" s="1">
        <v>126</v>
      </c>
      <c r="G145" s="1">
        <v>11</v>
      </c>
      <c r="K145" s="29" t="s">
        <v>132</v>
      </c>
      <c r="L145" s="29" t="s">
        <v>38</v>
      </c>
      <c r="M145" s="30">
        <v>79</v>
      </c>
      <c r="N145" s="31" t="s">
        <v>108</v>
      </c>
      <c r="O145" s="33"/>
      <c r="P145" s="28"/>
    </row>
    <row r="146" spans="5:16" x14ac:dyDescent="0.15">
      <c r="E146" s="1">
        <v>127</v>
      </c>
      <c r="G146" s="1">
        <v>11</v>
      </c>
      <c r="K146" s="29" t="s">
        <v>63</v>
      </c>
      <c r="L146" s="29" t="s">
        <v>64</v>
      </c>
      <c r="M146" s="30">
        <v>94</v>
      </c>
      <c r="N146" s="31" t="s">
        <v>59</v>
      </c>
      <c r="O146" s="33"/>
      <c r="P146" s="28"/>
    </row>
    <row r="147" spans="5:16" x14ac:dyDescent="0.15">
      <c r="E147" s="1">
        <v>128</v>
      </c>
      <c r="G147" s="1">
        <v>9</v>
      </c>
      <c r="K147" s="29" t="s">
        <v>173</v>
      </c>
      <c r="L147" s="29" t="s">
        <v>38</v>
      </c>
      <c r="M147" s="30">
        <v>1</v>
      </c>
      <c r="N147" s="31" t="s">
        <v>40</v>
      </c>
      <c r="O147" s="32">
        <f>+O148+O157+O177</f>
        <v>0</v>
      </c>
      <c r="P147" s="28"/>
    </row>
    <row r="148" spans="5:16" x14ac:dyDescent="0.15">
      <c r="E148" s="1">
        <v>129</v>
      </c>
      <c r="G148" s="1">
        <v>10</v>
      </c>
      <c r="K148" s="29" t="s">
        <v>174</v>
      </c>
      <c r="L148" s="29" t="s">
        <v>175</v>
      </c>
      <c r="M148" s="30">
        <v>1</v>
      </c>
      <c r="N148" s="31" t="s">
        <v>40</v>
      </c>
      <c r="O148" s="32">
        <f>+O149+O150+O151+O152+O153+O154+O155+O156</f>
        <v>0</v>
      </c>
      <c r="P148" s="28"/>
    </row>
    <row r="149" spans="5:16" x14ac:dyDescent="0.15">
      <c r="E149" s="1">
        <v>130</v>
      </c>
      <c r="G149" s="1">
        <v>11</v>
      </c>
      <c r="K149" s="29" t="s">
        <v>176</v>
      </c>
      <c r="L149" s="29" t="s">
        <v>177</v>
      </c>
      <c r="M149" s="30">
        <v>15</v>
      </c>
      <c r="N149" s="31" t="s">
        <v>59</v>
      </c>
      <c r="O149" s="33"/>
      <c r="P149" s="28"/>
    </row>
    <row r="150" spans="5:16" x14ac:dyDescent="0.15">
      <c r="E150" s="1">
        <v>131</v>
      </c>
      <c r="G150" s="1">
        <v>11</v>
      </c>
      <c r="K150" s="29" t="s">
        <v>176</v>
      </c>
      <c r="L150" s="29" t="s">
        <v>178</v>
      </c>
      <c r="M150" s="30">
        <v>150</v>
      </c>
      <c r="N150" s="31" t="s">
        <v>59</v>
      </c>
      <c r="O150" s="33"/>
      <c r="P150" s="28"/>
    </row>
    <row r="151" spans="5:16" x14ac:dyDescent="0.15">
      <c r="E151" s="1">
        <v>132</v>
      </c>
      <c r="G151" s="1">
        <v>11</v>
      </c>
      <c r="K151" s="29" t="s">
        <v>176</v>
      </c>
      <c r="L151" s="29" t="s">
        <v>179</v>
      </c>
      <c r="M151" s="30">
        <v>28</v>
      </c>
      <c r="N151" s="31" t="s">
        <v>59</v>
      </c>
      <c r="O151" s="33"/>
      <c r="P151" s="28"/>
    </row>
    <row r="152" spans="5:16" x14ac:dyDescent="0.15">
      <c r="E152" s="1">
        <v>133</v>
      </c>
      <c r="G152" s="1">
        <v>11</v>
      </c>
      <c r="K152" s="29" t="s">
        <v>176</v>
      </c>
      <c r="L152" s="29" t="s">
        <v>180</v>
      </c>
      <c r="M152" s="30">
        <v>28</v>
      </c>
      <c r="N152" s="31" t="s">
        <v>59</v>
      </c>
      <c r="O152" s="33"/>
      <c r="P152" s="28"/>
    </row>
    <row r="153" spans="5:16" x14ac:dyDescent="0.15">
      <c r="E153" s="1">
        <v>134</v>
      </c>
      <c r="G153" s="1">
        <v>11</v>
      </c>
      <c r="K153" s="29" t="s">
        <v>181</v>
      </c>
      <c r="L153" s="29" t="s">
        <v>182</v>
      </c>
      <c r="M153" s="30">
        <v>860</v>
      </c>
      <c r="N153" s="31" t="s">
        <v>108</v>
      </c>
      <c r="O153" s="33"/>
      <c r="P153" s="28"/>
    </row>
    <row r="154" spans="5:16" x14ac:dyDescent="0.15">
      <c r="E154" s="1">
        <v>135</v>
      </c>
      <c r="G154" s="1">
        <v>11</v>
      </c>
      <c r="K154" s="29" t="s">
        <v>183</v>
      </c>
      <c r="L154" s="29" t="s">
        <v>184</v>
      </c>
      <c r="M154" s="30">
        <v>6</v>
      </c>
      <c r="N154" s="31" t="s">
        <v>59</v>
      </c>
      <c r="O154" s="33"/>
      <c r="P154" s="28"/>
    </row>
    <row r="155" spans="5:16" x14ac:dyDescent="0.15">
      <c r="E155" s="1">
        <v>136</v>
      </c>
      <c r="G155" s="1">
        <v>11</v>
      </c>
      <c r="K155" s="29" t="s">
        <v>106</v>
      </c>
      <c r="L155" s="29" t="s">
        <v>185</v>
      </c>
      <c r="M155" s="30">
        <v>260</v>
      </c>
      <c r="N155" s="31" t="s">
        <v>108</v>
      </c>
      <c r="O155" s="33"/>
      <c r="P155" s="28"/>
    </row>
    <row r="156" spans="5:16" x14ac:dyDescent="0.15">
      <c r="E156" s="1">
        <v>137</v>
      </c>
      <c r="G156" s="1">
        <v>11</v>
      </c>
      <c r="K156" s="29" t="s">
        <v>132</v>
      </c>
      <c r="L156" s="29" t="s">
        <v>38</v>
      </c>
      <c r="M156" s="30">
        <v>260</v>
      </c>
      <c r="N156" s="31" t="s">
        <v>108</v>
      </c>
      <c r="O156" s="33"/>
      <c r="P156" s="28"/>
    </row>
    <row r="157" spans="5:16" x14ac:dyDescent="0.15">
      <c r="E157" s="1">
        <v>138</v>
      </c>
      <c r="G157" s="1">
        <v>10</v>
      </c>
      <c r="K157" s="29" t="s">
        <v>186</v>
      </c>
      <c r="L157" s="29" t="s">
        <v>187</v>
      </c>
      <c r="M157" s="30">
        <v>1</v>
      </c>
      <c r="N157" s="31" t="s">
        <v>40</v>
      </c>
      <c r="O157" s="32">
        <f>+O158+O159+O160+O161+O162+O163+O164+O165+O166+O167+O168+O169+O170+O171+O172+O173+O174+O175+O176</f>
        <v>0</v>
      </c>
      <c r="P157" s="28"/>
    </row>
    <row r="158" spans="5:16" ht="27" x14ac:dyDescent="0.15">
      <c r="E158" s="1">
        <v>139</v>
      </c>
      <c r="G158" s="1">
        <v>11</v>
      </c>
      <c r="K158" s="29" t="s">
        <v>188</v>
      </c>
      <c r="L158" s="29" t="s">
        <v>189</v>
      </c>
      <c r="M158" s="30">
        <v>10</v>
      </c>
      <c r="N158" s="31" t="s">
        <v>59</v>
      </c>
      <c r="O158" s="33"/>
      <c r="P158" s="28"/>
    </row>
    <row r="159" spans="5:16" x14ac:dyDescent="0.15">
      <c r="E159" s="1">
        <v>140</v>
      </c>
      <c r="G159" s="1">
        <v>11</v>
      </c>
      <c r="K159" s="29" t="s">
        <v>190</v>
      </c>
      <c r="L159" s="29" t="s">
        <v>38</v>
      </c>
      <c r="M159" s="30">
        <v>14</v>
      </c>
      <c r="N159" s="31" t="s">
        <v>59</v>
      </c>
      <c r="O159" s="33"/>
      <c r="P159" s="28"/>
    </row>
    <row r="160" spans="5:16" x14ac:dyDescent="0.15">
      <c r="E160" s="1">
        <v>141</v>
      </c>
      <c r="G160" s="1">
        <v>11</v>
      </c>
      <c r="K160" s="29" t="s">
        <v>191</v>
      </c>
      <c r="L160" s="29" t="s">
        <v>38</v>
      </c>
      <c r="M160" s="30">
        <v>12</v>
      </c>
      <c r="N160" s="31" t="s">
        <v>108</v>
      </c>
      <c r="O160" s="33"/>
      <c r="P160" s="28"/>
    </row>
    <row r="161" spans="5:16" x14ac:dyDescent="0.15">
      <c r="E161" s="1">
        <v>142</v>
      </c>
      <c r="G161" s="1">
        <v>11</v>
      </c>
      <c r="K161" s="29" t="s">
        <v>88</v>
      </c>
      <c r="L161" s="29" t="s">
        <v>38</v>
      </c>
      <c r="M161" s="30">
        <v>0.5</v>
      </c>
      <c r="N161" s="31" t="s">
        <v>55</v>
      </c>
      <c r="O161" s="33"/>
      <c r="P161" s="28"/>
    </row>
    <row r="162" spans="5:16" x14ac:dyDescent="0.15">
      <c r="E162" s="1">
        <v>143</v>
      </c>
      <c r="G162" s="1">
        <v>11</v>
      </c>
      <c r="K162" s="29" t="s">
        <v>88</v>
      </c>
      <c r="L162" s="29" t="s">
        <v>38</v>
      </c>
      <c r="M162" s="30">
        <v>1</v>
      </c>
      <c r="N162" s="31" t="s">
        <v>55</v>
      </c>
      <c r="O162" s="33"/>
      <c r="P162" s="28"/>
    </row>
    <row r="163" spans="5:16" x14ac:dyDescent="0.15">
      <c r="E163" s="1">
        <v>144</v>
      </c>
      <c r="G163" s="1">
        <v>11</v>
      </c>
      <c r="K163" s="29" t="s">
        <v>160</v>
      </c>
      <c r="L163" s="29" t="s">
        <v>38</v>
      </c>
      <c r="M163" s="30">
        <v>9</v>
      </c>
      <c r="N163" s="31" t="s">
        <v>55</v>
      </c>
      <c r="O163" s="33"/>
      <c r="P163" s="28"/>
    </row>
    <row r="164" spans="5:16" x14ac:dyDescent="0.15">
      <c r="E164" s="1">
        <v>145</v>
      </c>
      <c r="G164" s="1">
        <v>11</v>
      </c>
      <c r="K164" s="29" t="s">
        <v>161</v>
      </c>
      <c r="L164" s="29" t="s">
        <v>38</v>
      </c>
      <c r="M164" s="30">
        <v>10</v>
      </c>
      <c r="N164" s="31" t="s">
        <v>108</v>
      </c>
      <c r="O164" s="33"/>
      <c r="P164" s="28"/>
    </row>
    <row r="165" spans="5:16" x14ac:dyDescent="0.15">
      <c r="E165" s="1">
        <v>146</v>
      </c>
      <c r="G165" s="1">
        <v>11</v>
      </c>
      <c r="K165" s="29" t="s">
        <v>162</v>
      </c>
      <c r="L165" s="29" t="s">
        <v>163</v>
      </c>
      <c r="M165" s="30">
        <v>13</v>
      </c>
      <c r="N165" s="31" t="s">
        <v>55</v>
      </c>
      <c r="O165" s="33"/>
      <c r="P165" s="28"/>
    </row>
    <row r="166" spans="5:16" x14ac:dyDescent="0.15">
      <c r="E166" s="1">
        <v>147</v>
      </c>
      <c r="G166" s="1">
        <v>11</v>
      </c>
      <c r="K166" s="29" t="s">
        <v>164</v>
      </c>
      <c r="L166" s="29" t="s">
        <v>38</v>
      </c>
      <c r="M166" s="30">
        <v>14</v>
      </c>
      <c r="N166" s="31" t="s">
        <v>55</v>
      </c>
      <c r="O166" s="33"/>
      <c r="P166" s="28"/>
    </row>
    <row r="167" spans="5:16" ht="27" x14ac:dyDescent="0.15">
      <c r="E167" s="1">
        <v>148</v>
      </c>
      <c r="G167" s="1">
        <v>11</v>
      </c>
      <c r="K167" s="29" t="s">
        <v>153</v>
      </c>
      <c r="L167" s="29" t="s">
        <v>192</v>
      </c>
      <c r="M167" s="30">
        <v>7</v>
      </c>
      <c r="N167" s="31" t="s">
        <v>59</v>
      </c>
      <c r="O167" s="33"/>
      <c r="P167" s="28"/>
    </row>
    <row r="168" spans="5:16" x14ac:dyDescent="0.15">
      <c r="E168" s="1">
        <v>149</v>
      </c>
      <c r="G168" s="1">
        <v>11</v>
      </c>
      <c r="K168" s="29" t="s">
        <v>161</v>
      </c>
      <c r="L168" s="29" t="s">
        <v>38</v>
      </c>
      <c r="M168" s="30">
        <v>1</v>
      </c>
      <c r="N168" s="31" t="s">
        <v>108</v>
      </c>
      <c r="O168" s="33"/>
      <c r="P168" s="28"/>
    </row>
    <row r="169" spans="5:16" x14ac:dyDescent="0.15">
      <c r="E169" s="1">
        <v>150</v>
      </c>
      <c r="G169" s="1">
        <v>11</v>
      </c>
      <c r="K169" s="29" t="s">
        <v>123</v>
      </c>
      <c r="L169" s="29" t="s">
        <v>38</v>
      </c>
      <c r="M169" s="30">
        <v>4.3</v>
      </c>
      <c r="N169" s="31" t="s">
        <v>108</v>
      </c>
      <c r="O169" s="33"/>
      <c r="P169" s="28"/>
    </row>
    <row r="170" spans="5:16" x14ac:dyDescent="0.15">
      <c r="E170" s="1">
        <v>151</v>
      </c>
      <c r="G170" s="1">
        <v>11</v>
      </c>
      <c r="K170" s="29" t="s">
        <v>124</v>
      </c>
      <c r="L170" s="29" t="s">
        <v>38</v>
      </c>
      <c r="M170" s="30">
        <v>0.7</v>
      </c>
      <c r="N170" s="31" t="s">
        <v>55</v>
      </c>
      <c r="O170" s="33"/>
      <c r="P170" s="28"/>
    </row>
    <row r="171" spans="5:16" x14ac:dyDescent="0.15">
      <c r="E171" s="1">
        <v>152</v>
      </c>
      <c r="G171" s="1">
        <v>11</v>
      </c>
      <c r="K171" s="29" t="s">
        <v>161</v>
      </c>
      <c r="L171" s="29" t="s">
        <v>38</v>
      </c>
      <c r="M171" s="30">
        <v>1</v>
      </c>
      <c r="N171" s="31" t="s">
        <v>108</v>
      </c>
      <c r="O171" s="33"/>
      <c r="P171" s="28"/>
    </row>
    <row r="172" spans="5:16" x14ac:dyDescent="0.15">
      <c r="E172" s="1">
        <v>153</v>
      </c>
      <c r="G172" s="1">
        <v>11</v>
      </c>
      <c r="K172" s="29" t="s">
        <v>123</v>
      </c>
      <c r="L172" s="29" t="s">
        <v>38</v>
      </c>
      <c r="M172" s="30">
        <v>4.3</v>
      </c>
      <c r="N172" s="31" t="s">
        <v>108</v>
      </c>
      <c r="O172" s="33"/>
      <c r="P172" s="28"/>
    </row>
    <row r="173" spans="5:16" x14ac:dyDescent="0.15">
      <c r="E173" s="1">
        <v>154</v>
      </c>
      <c r="G173" s="1">
        <v>11</v>
      </c>
      <c r="K173" s="29" t="s">
        <v>124</v>
      </c>
      <c r="L173" s="29" t="s">
        <v>38</v>
      </c>
      <c r="M173" s="30">
        <v>0.7</v>
      </c>
      <c r="N173" s="31" t="s">
        <v>55</v>
      </c>
      <c r="O173" s="33"/>
      <c r="P173" s="28"/>
    </row>
    <row r="174" spans="5:16" x14ac:dyDescent="0.15">
      <c r="E174" s="1">
        <v>155</v>
      </c>
      <c r="G174" s="1">
        <v>11</v>
      </c>
      <c r="K174" s="29" t="s">
        <v>193</v>
      </c>
      <c r="L174" s="29" t="s">
        <v>38</v>
      </c>
      <c r="M174" s="30">
        <v>12</v>
      </c>
      <c r="N174" s="31" t="s">
        <v>108</v>
      </c>
      <c r="O174" s="33"/>
      <c r="P174" s="28"/>
    </row>
    <row r="175" spans="5:16" x14ac:dyDescent="0.15">
      <c r="E175" s="1">
        <v>156</v>
      </c>
      <c r="G175" s="1">
        <v>11</v>
      </c>
      <c r="K175" s="29" t="s">
        <v>194</v>
      </c>
      <c r="L175" s="29" t="s">
        <v>38</v>
      </c>
      <c r="M175" s="30">
        <v>7.5</v>
      </c>
      <c r="N175" s="31" t="s">
        <v>108</v>
      </c>
      <c r="O175" s="33"/>
      <c r="P175" s="28"/>
    </row>
    <row r="176" spans="5:16" x14ac:dyDescent="0.15">
      <c r="E176" s="1">
        <v>157</v>
      </c>
      <c r="G176" s="1">
        <v>11</v>
      </c>
      <c r="K176" s="29" t="s">
        <v>195</v>
      </c>
      <c r="L176" s="29" t="s">
        <v>38</v>
      </c>
      <c r="M176" s="30">
        <v>7.5</v>
      </c>
      <c r="N176" s="31" t="s">
        <v>108</v>
      </c>
      <c r="O176" s="33"/>
      <c r="P176" s="28"/>
    </row>
    <row r="177" spans="5:16" x14ac:dyDescent="0.15">
      <c r="E177" s="1">
        <v>158</v>
      </c>
      <c r="G177" s="1">
        <v>10</v>
      </c>
      <c r="K177" s="29" t="s">
        <v>174</v>
      </c>
      <c r="L177" s="29" t="s">
        <v>196</v>
      </c>
      <c r="M177" s="30">
        <v>1</v>
      </c>
      <c r="N177" s="31" t="s">
        <v>40</v>
      </c>
      <c r="O177" s="32">
        <f>+O178+O179+O180+O181+O182</f>
        <v>0</v>
      </c>
      <c r="P177" s="28"/>
    </row>
    <row r="178" spans="5:16" x14ac:dyDescent="0.15">
      <c r="E178" s="1">
        <v>159</v>
      </c>
      <c r="G178" s="1">
        <v>11</v>
      </c>
      <c r="K178" s="29" t="s">
        <v>176</v>
      </c>
      <c r="L178" s="29" t="s">
        <v>197</v>
      </c>
      <c r="M178" s="30">
        <v>50</v>
      </c>
      <c r="N178" s="31" t="s">
        <v>59</v>
      </c>
      <c r="O178" s="33"/>
      <c r="P178" s="28"/>
    </row>
    <row r="179" spans="5:16" x14ac:dyDescent="0.15">
      <c r="E179" s="1">
        <v>160</v>
      </c>
      <c r="G179" s="1">
        <v>11</v>
      </c>
      <c r="K179" s="29" t="s">
        <v>176</v>
      </c>
      <c r="L179" s="29" t="s">
        <v>198</v>
      </c>
      <c r="M179" s="30">
        <v>47</v>
      </c>
      <c r="N179" s="31" t="s">
        <v>59</v>
      </c>
      <c r="O179" s="33"/>
      <c r="P179" s="28"/>
    </row>
    <row r="180" spans="5:16" x14ac:dyDescent="0.15">
      <c r="E180" s="1">
        <v>161</v>
      </c>
      <c r="G180" s="1">
        <v>11</v>
      </c>
      <c r="K180" s="29" t="s">
        <v>181</v>
      </c>
      <c r="L180" s="29" t="s">
        <v>199</v>
      </c>
      <c r="M180" s="30">
        <v>243</v>
      </c>
      <c r="N180" s="31" t="s">
        <v>108</v>
      </c>
      <c r="O180" s="33"/>
      <c r="P180" s="28"/>
    </row>
    <row r="181" spans="5:16" x14ac:dyDescent="0.15">
      <c r="E181" s="1">
        <v>162</v>
      </c>
      <c r="G181" s="1">
        <v>11</v>
      </c>
      <c r="K181" s="29" t="s">
        <v>106</v>
      </c>
      <c r="L181" s="29" t="s">
        <v>185</v>
      </c>
      <c r="M181" s="30">
        <v>220</v>
      </c>
      <c r="N181" s="31" t="s">
        <v>108</v>
      </c>
      <c r="O181" s="33"/>
      <c r="P181" s="28"/>
    </row>
    <row r="182" spans="5:16" x14ac:dyDescent="0.15">
      <c r="E182" s="1">
        <v>163</v>
      </c>
      <c r="G182" s="1">
        <v>11</v>
      </c>
      <c r="K182" s="29" t="s">
        <v>132</v>
      </c>
      <c r="L182" s="29" t="s">
        <v>38</v>
      </c>
      <c r="M182" s="30">
        <v>220</v>
      </c>
      <c r="N182" s="31" t="s">
        <v>108</v>
      </c>
      <c r="O182" s="33"/>
      <c r="P182" s="28"/>
    </row>
    <row r="183" spans="5:16" x14ac:dyDescent="0.15">
      <c r="E183" s="1">
        <v>164</v>
      </c>
      <c r="F183" s="1">
        <v>8</v>
      </c>
      <c r="G183" s="1">
        <v>3</v>
      </c>
      <c r="K183" s="29" t="s">
        <v>200</v>
      </c>
      <c r="L183" s="29" t="s">
        <v>38</v>
      </c>
      <c r="M183" s="30">
        <v>1</v>
      </c>
      <c r="N183" s="31" t="s">
        <v>40</v>
      </c>
      <c r="O183" s="32">
        <f>+O184+O188</f>
        <v>0</v>
      </c>
      <c r="P183" s="28"/>
    </row>
    <row r="184" spans="5:16" x14ac:dyDescent="0.15">
      <c r="E184" s="1">
        <v>165</v>
      </c>
      <c r="F184" s="1">
        <v>9</v>
      </c>
      <c r="G184" s="1">
        <v>4</v>
      </c>
      <c r="K184" s="29" t="s">
        <v>201</v>
      </c>
      <c r="L184" s="29" t="s">
        <v>38</v>
      </c>
      <c r="M184" s="30">
        <v>1</v>
      </c>
      <c r="N184" s="31" t="s">
        <v>40</v>
      </c>
      <c r="O184" s="32">
        <f>+O185+O186</f>
        <v>0</v>
      </c>
      <c r="P184" s="28"/>
    </row>
    <row r="185" spans="5:16" x14ac:dyDescent="0.15">
      <c r="E185" s="1">
        <v>166</v>
      </c>
      <c r="F185" s="1">
        <v>14</v>
      </c>
      <c r="G185" s="1">
        <v>5</v>
      </c>
      <c r="K185" s="29" t="s">
        <v>202</v>
      </c>
      <c r="L185" s="29" t="s">
        <v>38</v>
      </c>
      <c r="M185" s="30">
        <v>1</v>
      </c>
      <c r="N185" s="31" t="s">
        <v>40</v>
      </c>
      <c r="O185" s="33"/>
      <c r="P185" s="28"/>
    </row>
    <row r="186" spans="5:16" x14ac:dyDescent="0.15">
      <c r="E186" s="1">
        <v>167</v>
      </c>
      <c r="F186" s="1">
        <v>203</v>
      </c>
      <c r="G186" s="1">
        <v>5</v>
      </c>
      <c r="K186" s="29" t="s">
        <v>203</v>
      </c>
      <c r="L186" s="29" t="s">
        <v>38</v>
      </c>
      <c r="M186" s="30">
        <v>1</v>
      </c>
      <c r="N186" s="31" t="s">
        <v>40</v>
      </c>
      <c r="O186" s="32">
        <f>+O187</f>
        <v>0</v>
      </c>
      <c r="P186" s="28"/>
    </row>
    <row r="187" spans="5:16" x14ac:dyDescent="0.15">
      <c r="E187" s="1">
        <v>168</v>
      </c>
      <c r="F187" s="1">
        <v>204</v>
      </c>
      <c r="G187" s="1">
        <v>6</v>
      </c>
      <c r="K187" s="29" t="s">
        <v>204</v>
      </c>
      <c r="L187" s="29" t="s">
        <v>38</v>
      </c>
      <c r="M187" s="30">
        <v>1</v>
      </c>
      <c r="N187" s="31" t="s">
        <v>40</v>
      </c>
      <c r="O187" s="33"/>
      <c r="P187" s="28"/>
    </row>
    <row r="188" spans="5:16" x14ac:dyDescent="0.15">
      <c r="E188" s="1">
        <v>169</v>
      </c>
      <c r="F188" s="1">
        <v>23</v>
      </c>
      <c r="G188" s="1">
        <v>4</v>
      </c>
      <c r="K188" s="29" t="s">
        <v>205</v>
      </c>
      <c r="L188" s="29" t="s">
        <v>38</v>
      </c>
      <c r="M188" s="30">
        <v>1</v>
      </c>
      <c r="N188" s="31" t="s">
        <v>40</v>
      </c>
      <c r="O188" s="32">
        <f>+O189</f>
        <v>0</v>
      </c>
      <c r="P188" s="28"/>
    </row>
    <row r="189" spans="5:16" x14ac:dyDescent="0.15">
      <c r="E189" s="1">
        <v>170</v>
      </c>
      <c r="F189" s="1">
        <v>220</v>
      </c>
      <c r="G189" s="1">
        <v>5</v>
      </c>
      <c r="K189" s="29" t="s">
        <v>206</v>
      </c>
      <c r="L189" s="29" t="s">
        <v>38</v>
      </c>
      <c r="M189" s="30">
        <v>1</v>
      </c>
      <c r="N189" s="31" t="s">
        <v>40</v>
      </c>
      <c r="O189" s="33"/>
      <c r="P189" s="28"/>
    </row>
    <row r="190" spans="5:16" x14ac:dyDescent="0.15">
      <c r="E190" s="1">
        <v>171</v>
      </c>
      <c r="F190" s="1">
        <v>25</v>
      </c>
      <c r="G190" s="1">
        <v>2</v>
      </c>
      <c r="K190" s="29" t="s">
        <v>207</v>
      </c>
      <c r="L190" s="29" t="s">
        <v>38</v>
      </c>
      <c r="M190" s="30">
        <v>1</v>
      </c>
      <c r="N190" s="31" t="s">
        <v>40</v>
      </c>
      <c r="O190" s="33"/>
      <c r="P190" s="28"/>
    </row>
    <row r="191" spans="5:16" x14ac:dyDescent="0.15">
      <c r="E191" s="1">
        <v>1</v>
      </c>
      <c r="F191" s="1">
        <v>4</v>
      </c>
      <c r="G191" s="1">
        <v>1</v>
      </c>
      <c r="K191" s="34" t="s">
        <v>208</v>
      </c>
      <c r="L191" s="34" t="s">
        <v>38</v>
      </c>
      <c r="M191" s="35"/>
      <c r="N191" s="36" t="s">
        <v>38</v>
      </c>
      <c r="O191" s="37">
        <f>+O21+O190</f>
        <v>0</v>
      </c>
      <c r="P191" s="28"/>
    </row>
    <row r="192" spans="5:16" x14ac:dyDescent="0.15">
      <c r="L192" s="38"/>
      <c r="M192" s="39"/>
      <c r="N192" s="40"/>
      <c r="O192" s="41"/>
      <c r="P192" s="28"/>
    </row>
    <row r="193" spans="3:15" ht="14.25" thickTop="1" x14ac:dyDescent="0.15">
      <c r="C193" s="10"/>
      <c r="K193" s="42" t="s">
        <v>209</v>
      </c>
      <c r="O193" s="43">
        <f>+O191</f>
        <v>0</v>
      </c>
    </row>
    <row r="194" spans="3:15" x14ac:dyDescent="0.15">
      <c r="C194" s="10"/>
      <c r="K194" s="44" t="s">
        <v>210</v>
      </c>
      <c r="O194" s="45">
        <f>ROUNDDOWN(工事価格*0.1,0)</f>
        <v>0</v>
      </c>
    </row>
    <row r="195" spans="3:15" ht="14.25" thickBot="1" x14ac:dyDescent="0.2">
      <c r="C195" s="10"/>
      <c r="K195" s="46" t="s">
        <v>211</v>
      </c>
      <c r="O195" s="47">
        <f>工事価格+消費税</f>
        <v>0</v>
      </c>
    </row>
    <row r="196" spans="3:15" ht="14.25" thickTop="1" x14ac:dyDescent="0.15"/>
  </sheetData>
  <sheetProtection algorithmName="SHA-512" hashValue="Ht8ogmJ/O6ra5mb+jCDY7NnVALxFP8NaXOU3cR91AjipFPt8u2RbbgbOy0i3m7L4tgKRQf6SlD+LiGgBMy62zw==" saltValue="KCVJcuAeyKV2eaCXkTd3nbAc/YmoJjJ+lfr7WwZgsoH8hIfWxwE67jiSuLQHgnKZSRTI2k6Hqc0QsJ+OeaLWiQ==" spinCount="100000" sheet="1" objects="1" scenarios="1"/>
  <mergeCells count="1">
    <mergeCell ref="M5:O5"/>
  </mergeCells>
  <phoneticPr fontId="11"/>
  <dataValidations count="2">
    <dataValidation type="decimal" imeMode="off" allowBlank="1" showInputMessage="1" showErrorMessage="1" errorTitle="工事費内訳書" error="金額を入力してください。" sqref="O19 O192:O195">
      <formula1>-9999999999</formula1>
      <formula2>9999999999</formula2>
    </dataValidation>
    <dataValidation imeMode="off" allowBlank="1" showInputMessage="1" showErrorMessage="1" errorTitle="工事費内訳書" error="金額を入力してください。" sqref="O20:O191"/>
  </dataValidations>
  <pageMargins left="0.39374999999999999" right="0.1965278" top="0.39374999999999999" bottom="0.59027779999999996" header="0.51180550000000002" footer="0.51180550000000002"/>
  <pageSetup paperSize="9" scale="74" fitToHeight="0" orientation="portrait" r:id="rId1"/>
  <headerFooter alignWithMargins="0"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13</vt:i4>
      </vt:variant>
    </vt:vector>
  </HeadingPairs>
  <TitlesOfParts>
    <vt:vector size="14" baseType="lpstr">
      <vt:lpstr>内訳書</vt:lpstr>
      <vt:lpstr>内訳書!Print_Area</vt:lpstr>
      <vt:lpstr>内訳書!Print_Titles</vt:lpstr>
      <vt:lpstr>内訳書!業者コード</vt:lpstr>
      <vt:lpstr>内訳書!業者名</vt:lpstr>
      <vt:lpstr>内訳書!工事価格</vt:lpstr>
      <vt:lpstr>内訳書!工事番号</vt:lpstr>
      <vt:lpstr>内訳書!工事費計</vt:lpstr>
      <vt:lpstr>内訳書!工事名</vt:lpstr>
      <vt:lpstr>内訳書!項目001</vt:lpstr>
      <vt:lpstr>内訳書!項目002</vt:lpstr>
      <vt:lpstr>内訳書!項目003</vt:lpstr>
      <vt:lpstr>内訳書!項目004</vt:lpstr>
      <vt:lpstr>内訳書!消費税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taka_yoshida</dc:creator>
  <cp:lastModifiedBy>福岡県</cp:lastModifiedBy>
  <cp:lastPrinted>2020-10-12T05:07:54Z</cp:lastPrinted>
  <dcterms:created xsi:type="dcterms:W3CDTF">2014-01-09T08:55:00Z</dcterms:created>
  <dcterms:modified xsi:type="dcterms:W3CDTF">2025-05-02T06:35:26Z</dcterms:modified>
</cp:coreProperties>
</file>