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390" yWindow="390" windowWidth="16020" windowHeight="15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CO34" i="10"/>
  <c r="CO35" i="10" s="1"/>
  <c r="AM34" i="10"/>
  <c r="U34" i="10"/>
  <c r="C34" i="10"/>
  <c r="BE34" i="10" l="1"/>
  <c r="U35"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<sst xmlns="http://schemas.openxmlformats.org/spreadsheetml/2006/main" count="1156" uniqueCount="564">
  <si>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</si>
  <si>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</si>
  <si>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</si>
  <si>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</si>
  <si>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</si>
  <si>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</si>
  <si>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</si>
  <si>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</si>
  <si>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</si>
  <si>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</si>
  <si>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</si>
  <si>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</si>
  <si>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</si>
  <si>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</si>
  <si>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</si>
  <si>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</si>
  <si>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</si>
  <si>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</si>
  <si>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</si>
  <si>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</si>
  <si>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</si>
  <si>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</si>
  <si>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</si>
  <si>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</si>
  <si>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</si>
  <si>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</si>
  <si>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</si>
  <si>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</si>
  <si>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</si>
  <si>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</si>
  <si>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</si>
  <si>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</si>
  <si>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</si>
  <si>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</si>
  <si>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</si>
  <si>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</si>
  <si>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</si>
  <si>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</si>
  <si>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</si>
  <si>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</si>
  <si>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</si>
  <si>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</si>
  <si>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</si>
  <si>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</si>
  <si>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</si>
  <si>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</si>
  <si>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</si>
  <si>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</si>
  <si>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</si>
  <si>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</si>
  <si>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</si>
  <si>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</si>
  <si>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</si>
  <si>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</si>
  <si>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</si>
  <si>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</si>
  <si>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</si>
  <si>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</si>
  <si>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</si>
  <si>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</si>
  <si>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</si>
  <si>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</si>
  <si>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</si>
  <si>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</si>
  <si>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</si>
  <si>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</si>
  <si>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</si>
  <si>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</si>
  <si>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</si>
  <si>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</si>
  <si>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</si>
  <si>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</si>
  <si>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</si>
  <si>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</si>
  <si>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</si>
  <si>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</si>
  <si>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</si>
  <si>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</si>
  <si>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</si>
  <si>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</si>
  <si>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</si>
  <si>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</si>
  <si>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</si>
  <si>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</si>
  <si>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</si>
  <si>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</si>
  <si>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</si>
  <si>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</si>
  <si>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</si>
  <si>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</si>
  <si>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</si>
  <si>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</si>
  <si>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</si>
  <si>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</si>
  <si>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</si>
  <si>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</si>
  <si>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</si>
  <si>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</si>
  <si>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</si>
  <si>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</si>
  <si>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</si>
  <si>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</si>
  <si>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</si>
  <si>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</si>
  <si>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</si>
  <si>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</si>
  <si>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</si>
  <si>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</si>
  <si>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</si>
  <si>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</si>
  <si>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</si>
  <si>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</si>
  <si>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</si>
  <si>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</si>
  <si>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</si>
  <si>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</si>
  <si>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</si>
  <si>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</si>
  <si>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</si>
  <si>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</si>
  <si>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</si>
  <si>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</si>
  <si>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</si>
  <si>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</si>
  <si>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</si>
  <si>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</si>
  <si>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</si>
  <si>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</si>
  <si>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</si>
  <si>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</si>
  <si>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</si>
  <si>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</si>
  <si>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</si>
  <si>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</si>
  <si>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</si>
  <si>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</si>
  <si>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</si>
  <si>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</si>
  <si>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</si>
  <si>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</si>
  <si>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</si>
  <si>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</si>
  <si>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</si>
  <si>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</si>
  <si>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</si>
  <si>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</si>
  <si>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</si>
  <si>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</si>
  <si>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</si>
  <si>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</si>
  <si>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</si>
  <si>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</si>
  <si>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</si>
  <si>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</si>
  <si>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</si>
  <si>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</si>
  <si>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</si>
  <si>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</si>
  <si>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</si>
  <si>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</si>
  <si>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</si>
  <si>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</si>
  <si>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</si>
  <si>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</si>
  <si>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</si>
  <si>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</si>
  <si>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</si>
  <si>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</si>
  <si>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</si>
  <si>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</si>
  <si>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</si>
  <si>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</si>
  <si>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</si>
  <si>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</si>
  <si>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</si>
  <si>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</si>
  <si>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</si>
  <si>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</si>
  <si>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</si>
  <si>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</si>
  <si>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</si>
  <si>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</si>
  <si>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</si>
  <si>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</si>
  <si>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</si>
  <si>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</si>
  <si>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</si>
  <si>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</si>
  <si>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</si>
  <si>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</si>
  <si>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</si>
  <si>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</si>
  <si>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</si>
  <si>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</si>
  <si>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</si>
  <si>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</si>
  <si>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</si>
  <si>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</si>
  <si>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</si>
  <si>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</si>
  <si>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</si>
  <si>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</si>
  <si>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</si>
  <si>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</si>
  <si>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福岡県東峰村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</si>
  <si>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</si>
  <si>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</si>
  <si>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</si>
  <si>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</si>
  <si>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</si>
  <si>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</si>
  <si>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</si>
  <si>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</si>
  <si>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</si>
  <si>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</si>
  <si>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</si>
  <si>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</si>
  <si>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</si>
  <si>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</si>
  <si>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</si>
  <si>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</si>
  <si>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</si>
  <si>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</si>
  <si>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</si>
  <si>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</si>
  <si>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</si>
  <si>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</si>
  <si>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</si>
  <si>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</si>
  <si>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</si>
  <si>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</si>
  <si>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</si>
  <si>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</si>
  <si>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</si>
  <si>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</si>
  <si>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</si>
  <si>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</si>
  <si>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</si>
  <si>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</si>
  <si>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</si>
  <si>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</si>
  <si>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</si>
  <si>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</si>
  <si>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</si>
  <si>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</si>
  <si>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</si>
  <si>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</si>
  <si>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</si>
  <si>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</si>
  <si>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</si>
  <si>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</si>
  <si>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</si>
  <si>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</si>
  <si>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</si>
  <si>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</si>
  <si>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</si>
  <si>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</si>
  <si>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</si>
  <si>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</si>
  <si>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</si>
  <si>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</si>
  <si>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</si>
  <si>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</si>
  <si>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</si>
  <si>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</si>
  <si>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</si>
  <si>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</si>
  <si>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</si>
  <si>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</si>
  <si>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</si>
  <si>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</si>
  <si>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</si>
  <si>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</si>
  <si>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</si>
  <si>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</si>
  <si>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</si>
  <si>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</si>
  <si>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</si>
  <si>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</si>
  <si>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</si>
  <si>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</si>
  <si>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</si>
  <si>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</si>
  <si>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</si>
  <si>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</si>
  <si>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</si>
  <si>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</si>
  <si>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</si>
  <si>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</si>
  <si>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</si>
  <si>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</si>
  <si>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</si>
  <si>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</si>
  <si>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</si>
  <si>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</si>
  <si>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</si>
  <si>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</si>
  <si>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</si>
  <si>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</si>
  <si>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</si>
  <si>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</si>
  <si>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</si>
  <si>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</si>
  <si>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</si>
  <si>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</si>
  <si>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</si>
  <si>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</si>
  <si>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</si>
  <si>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</si>
  <si>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</si>
  <si>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</si>
  <si>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</si>
  <si>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</si>
  <si>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</si>
  <si>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</si>
  <si>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</si>
  <si>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</si>
  <si>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</si>
  <si>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</si>
  <si>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</si>
  <si>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</si>
  <si>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</si>
  <si>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</si>
  <si>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</si>
  <si>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</si>
  <si>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</si>
  <si>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</si>
  <si>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</si>
  <si>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</si>
  <si>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</si>
  <si>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</si>
  <si>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</si>
  <si>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</si>
  <si>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</si>
  <si>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</si>
  <si>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</si>
  <si>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</si>
  <si>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</si>
  <si>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</si>
  <si>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</si>
  <si>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</si>
  <si>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</si>
  <si>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</si>
  <si>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</si>
  <si>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</si>
  <si>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</si>
  <si>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</si>
  <si>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</si>
  <si>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</si>
  <si>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</si>
  <si>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</si>
  <si>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</si>
  <si>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</si>
  <si>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</si>
  <si>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</si>
  <si>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福岡県東峰村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</si>
  <si>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</si>
  <si>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</si>
  <si>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</si>
  <si>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</si>
  <si>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</si>
  <si>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</si>
  <si>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</si>
  <si>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</si>
  <si>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</si>
  <si>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</si>
  <si>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</si>
  <si>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</si>
  <si>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</si>
  <si>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</si>
  <si>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</si>
  <si>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</si>
  <si>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</si>
  <si>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</si>
  <si>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</si>
  <si>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</si>
  <si>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</si>
  <si>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</si>
  <si>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</si>
  <si>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</si>
  <si>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</si>
  <si>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</si>
  <si>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</si>
  <si>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</si>
  <si>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</si>
  <si>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</si>
  <si>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</si>
  <si>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</si>
  <si>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</si>
  <si>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</si>
  <si>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</si>
  <si>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</si>
  <si>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</si>
  <si>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</si>
  <si>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</si>
  <si>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</si>
  <si>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</si>
  <si>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</si>
  <si>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</si>
  <si>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</si>
  <si>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</si>
  <si>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</si>
  <si>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</si>
  <si>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</si>
  <si>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</si>
  <si>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</si>
  <si>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</si>
  <si>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</si>
  <si>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</si>
  <si>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</si>
  <si>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</si>
  <si>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</si>
  <si>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</si>
  <si>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</si>
  <si>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</si>
  <si>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</si>
  <si>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</si>
  <si>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</si>
  <si>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</si>
  <si>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</si>
  <si>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</si>
  <si>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</si>
  <si>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</si>
  <si>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</si>
  <si>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</si>
  <si>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</si>
  <si>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</si>
  <si>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</si>
  <si>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</si>
  <si>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</si>
  <si>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</si>
  <si>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</si>
  <si>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</si>
  <si>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</si>
  <si>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</si>
  <si>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</si>
  <si>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</si>
  <si>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</si>
  <si>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</si>
  <si>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</si>
  <si>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</si>
  <si>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</si>
  <si>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</si>
  <si>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</si>
  <si>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</si>
  <si>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</si>
  <si>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</si>
  <si>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</si>
  <si>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</si>
  <si>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</si>
  <si>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</si>
  <si>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</si>
  <si>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</si>
  <si>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</si>
  <si>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</si>
  <si>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</si>
  <si>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</si>
  <si>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</si>
  <si>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</si>
  <si>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</si>
  <si>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</si>
  <si>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</si>
  <si>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</si>
  <si>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</si>
  <si>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</si>
  <si>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</si>
  <si>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</si>
  <si>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</si>
  <si>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</si>
  <si>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</si>
  <si>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</si>
  <si>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</si>
  <si>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</si>
  <si>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</si>
  <si>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</si>
  <si>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</si>
  <si>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</si>
  <si>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</si>
  <si>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</si>
  <si>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</si>
  <si>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</si>
  <si>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</si>
  <si>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</si>
  <si>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</si>
  <si>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</si>
  <si>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</si>
  <si>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</si>
  <si>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</si>
  <si>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</si>
  <si>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</si>
  <si>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</si>
  <si>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</si>
  <si>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</si>
  <si>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</si>
  <si>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</si>
  <si>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</si>
  <si>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</si>
  <si>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</si>
  <si>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</si>
  <si>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</si>
  <si>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</si>
  <si>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</si>
  <si>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</si>
  <si>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</si>
  <si>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</si>
  <si>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</si>
  <si>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</si>
  <si>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</si>
  <si>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</si>
  <si>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</si>
  <si>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</si>
  <si>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</si>
  <si>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</si>
  <si>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</si>
  <si>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</si>
  <si>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</si>
  <si>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</si>
  <si>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</si>
  <si>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</si>
  <si>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</si>
  <si>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</si>
  <si>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</si>
  <si>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</si>
  <si>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</si>
  <si>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</si>
  <si>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</si>
  <si>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</si>
  <si>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</si>
  <si>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4.08</t>
  </si>
  <si>
    <t>▲ 8.13</t>
  </si>
  <si>
    <t>▲ 2.65</t>
  </si>
  <si>
    <t>▲ 9.92</t>
  </si>
  <si>
    <t>一般会計</t>
  </si>
  <si>
    <t>簡易水道事業</t>
  </si>
  <si>
    <t>▲ 1.59</t>
  </si>
  <si>
    <t>後期高齢者医療</t>
  </si>
  <si>
    <t>国民健康保険事業</t>
  </si>
  <si>
    <t>その他会計（赤字）</t>
  </si>
  <si>
    <t>その他会計（黒字）</t>
  </si>
  <si>
    <t>R01</t>
    <phoneticPr fontId="5"/>
  </si>
  <si>
    <t>R02</t>
    <phoneticPr fontId="5"/>
  </si>
  <si>
    <t>R03</t>
    <phoneticPr fontId="5"/>
  </si>
  <si>
    <t>R04</t>
    <phoneticPr fontId="5"/>
  </si>
  <si>
    <t>R05</t>
    <phoneticPr fontId="5"/>
  </si>
  <si>
    <t>合併振興基金</t>
    <phoneticPr fontId="5"/>
  </si>
  <si>
    <t>施設改修等基金</t>
    <phoneticPr fontId="2"/>
  </si>
  <si>
    <t>すこやか子育て基金</t>
    <phoneticPr fontId="2"/>
  </si>
  <si>
    <t>水源かん養基金</t>
    <phoneticPr fontId="2"/>
  </si>
  <si>
    <t>ふるさと基金</t>
    <phoneticPr fontId="2"/>
  </si>
  <si>
    <t>福岡県市町村消防団員等公務災害補償組合</t>
  </si>
  <si>
    <t>福岡県自治会館管理組合</t>
  </si>
  <si>
    <t>甘木・朝倉・三井環境施設組合</t>
  </si>
  <si>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</si>
  <si>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</si>
  <si>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</si>
  <si>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</si>
  <si>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福岡県自治振興組合（一般会計）</t>
    <rPh sb="10" eb="14">
      <t>イッパンカイケイ</t>
    </rPh>
    <phoneticPr fontId="2"/>
  </si>
  <si>
    <t>福岡県介護保険広域連合（一般会計）</t>
    <rPh sb="12" eb="16">
      <t>イッパンカイケイ</t>
    </rPh>
    <phoneticPr fontId="2"/>
  </si>
  <si>
    <t>福岡県介護保険広域連合（介護保険事業特別会計）</t>
    <rPh sb="12" eb="16">
      <t>カイゴホケン</t>
    </rPh>
    <rPh sb="16" eb="18">
      <t>ジギョウ</t>
    </rPh>
    <rPh sb="18" eb="20">
      <t>トクベツ</t>
    </rPh>
    <rPh sb="20" eb="22">
      <t>カイケイ</t>
    </rPh>
    <phoneticPr fontId="2"/>
  </si>
  <si>
    <t>福岡県後期高齢者医療広域連合（一般会計）</t>
    <rPh sb="15" eb="19">
      <t>イッパンカイケイ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</si>
  <si>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</si>
  <si>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小石原陶の里</t>
  </si>
  <si>
    <t>宝珠山ふるさと村</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</si>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</sst>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xmlns:c16r2="http://schemas.microsoft.com/office/drawing/2015/06/chart">
            <c:ext xmlns:c16="http://schemas.microsoft.com/office/drawing/2014/chart" uri="{C3380CC4-5D6E-409C-BE32-E72D297353CC}">
              <c16:uniqueId val="{00000000-8891-40A3-ADF2-B76BFEAEA3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317190</c:v>
                </c:pt>
                <c:pt idx="1">
                  <c:v>401068</c:v>
                </c:pt>
                <c:pt idx="2">
                  <c:v>223588</c:v>
                </c:pt>
                <c:pt idx="3">
                  <c:v>391649</c:v>
                </c:pt>
                <c:pt idx="4">
                  <c:v>222113</c:v>
                </c:pt>
              </c:numCache>
            </c:numRef>
          </c:val>
          <c:smooth val="0"/>
          <c:extLst xmlns:c16r2="http://schemas.microsoft.com/office/drawing/2015/06/chart">
            <c:ext xmlns:c16="http://schemas.microsoft.com/office/drawing/2014/chart" uri="{C3380CC4-5D6E-409C-BE32-E72D297353CC}">
              <c16:uniqueId val="{00000001-8891-40A3-ADF2-B76BFEAEA323}"/>
            </c:ext>
          </c:extLst>
        </c:ser>
        <c:dLbls>
          <c:showLegendKey val="0"/>
          <c:showVal val="0"/>
          <c:showCatName val="0"/>
          <c:showSerName val="0"/>
          <c:showPercent val="0"/>
          <c:showBubbleSize val="0"/>
        </c:dLbls>
        <c:marker val="1"/>
        <c:smooth val="0"/>
        <c:axId val="501600256"/>
        <c:axId val="501595944"/>
      </c:lineChart>
      <c:catAx>
        <c:axId val="50160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595944"/>
        <c:crosses val="autoZero"/>
        <c:auto val="1"/>
        <c:lblAlgn val="ctr"/>
        <c:lblOffset val="100"/>
        <c:tickLblSkip val="1"/>
        <c:tickMarkSkip val="1"/>
        <c:noMultiLvlLbl val="0"/>
      </c:catAx>
      <c:valAx>
        <c:axId val="5015959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0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6.57</c:v>
                </c:pt>
                <c:pt idx="1">
                  <c:v>4.58</c:v>
                </c:pt>
                <c:pt idx="2">
                  <c:v>7.21</c:v>
                </c:pt>
                <c:pt idx="3">
                  <c:v>6.93</c:v>
                </c:pt>
                <c:pt idx="4">
                  <c:v>5.42</c:v>
                </c:pt>
              </c:numCache>
            </c:numRef>
          </c:val>
          <c:extLst xmlns:c16r2="http://schemas.microsoft.com/office/drawing/2015/06/chart">
            <c:ext xmlns:c16="http://schemas.microsoft.com/office/drawing/2014/chart" uri="{C3380CC4-5D6E-409C-BE32-E72D297353CC}">
              <c16:uniqueId val="{00000000-9F89-4EF3-AA3B-90434C32C8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81.569999999999993</c:v>
                </c:pt>
                <c:pt idx="1">
                  <c:v>70.099999999999994</c:v>
                </c:pt>
                <c:pt idx="2">
                  <c:v>63.92</c:v>
                </c:pt>
                <c:pt idx="3">
                  <c:v>60.95</c:v>
                </c:pt>
                <c:pt idx="4">
                  <c:v>49.69</c:v>
                </c:pt>
              </c:numCache>
            </c:numRef>
          </c:val>
          <c:extLst xmlns:c16r2="http://schemas.microsoft.com/office/drawing/2015/06/chart">
            <c:ext xmlns:c16="http://schemas.microsoft.com/office/drawing/2014/chart" uri="{C3380CC4-5D6E-409C-BE32-E72D297353CC}">
              <c16:uniqueId val="{00000001-9F89-4EF3-AA3B-90434C32C8C4}"/>
            </c:ext>
          </c:extLst>
        </c:ser>
        <c:dLbls>
          <c:showLegendKey val="0"/>
          <c:showVal val="0"/>
          <c:showCatName val="0"/>
          <c:showSerName val="0"/>
          <c:showPercent val="0"/>
          <c:showBubbleSize val="0"/>
        </c:dLbls>
        <c:gapWidth val="250"/>
        <c:overlap val="100"/>
        <c:axId val="505557576"/>
        <c:axId val="50555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-4.08</c:v>
                </c:pt>
                <c:pt idx="1">
                  <c:v>-8.1300000000000008</c:v>
                </c:pt>
                <c:pt idx="2">
                  <c:v>3.15</c:v>
                </c:pt>
                <c:pt idx="3">
                  <c:v>-2.65</c:v>
                </c:pt>
                <c:pt idx="4">
                  <c:v>-9.92</c:v>
                </c:pt>
              </c:numCache>
            </c:numRef>
          </c:val>
          <c:smooth val="0"/>
          <c:extLst xmlns:c16r2="http://schemas.microsoft.com/office/drawing/2015/06/chart">
            <c:ext xmlns:c16="http://schemas.microsoft.com/office/drawing/2014/chart" uri="{C3380CC4-5D6E-409C-BE32-E72D297353CC}">
              <c16:uniqueId val="{00000002-9F89-4EF3-AA3B-90434C32C8C4}"/>
            </c:ext>
          </c:extLst>
        </c:ser>
        <c:dLbls>
          <c:showLegendKey val="0"/>
          <c:showVal val="0"/>
          <c:showCatName val="0"/>
          <c:showSerName val="0"/>
          <c:showPercent val="0"/>
          <c:showBubbleSize val="0"/>
        </c:dLbls>
        <c:marker val="1"/>
        <c:smooth val="0"/>
        <c:axId val="505557576"/>
        <c:axId val="505557184"/>
      </c:lineChart>
      <c:catAx>
        <c:axId val="50555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5557184"/>
        <c:crosses val="autoZero"/>
        <c:auto val="1"/>
        <c:lblAlgn val="ctr"/>
        <c:lblOffset val="100"/>
        <c:tickLblSkip val="1"/>
        <c:tickMarkSkip val="1"/>
        <c:noMultiLvlLbl val="0"/>
      </c:catAx>
      <c:valAx>
        <c:axId val="50555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5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85F-4F70-B3C7-F3C8401748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5F-4F70-B3C7-F3C8401748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85F-4F70-B3C7-F3C8401748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85F-4F70-B3C7-F3C8401748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85F-4F70-B3C7-F3C84017488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585F-4F70-B3C7-F3C840174880}"/>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2.94</c:v>
                </c:pt>
                <c:pt idx="4">
                  <c:v>#N/A</c:v>
                </c:pt>
                <c:pt idx="5">
                  <c:v>1.72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585F-4F70-B3C7-F3C840174880}"/>
            </c:ext>
          </c:extLst>
        </c:ser>
        <c:ser>
          <c:idx val="7"/>
          <c:order val="7"/>
          <c:tx>
            <c:strRef>
              <c:f>データシート!$A$34</c:f>
              <c:strCache>
                <c:ptCount val="1"/>
                <c:pt idx="0">
                  <c:v>後期高齢者医療</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0.02</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7-585F-4F70-B3C7-F3C840174880}"/>
            </c:ext>
          </c:extLst>
        </c:ser>
        <c:ser>
          <c:idx val="8"/>
          <c:order val="8"/>
          <c:tx>
            <c:strRef>
              <c:f>データシート!$A$35</c:f>
              <c:strCache>
                <c:ptCount val="1"/>
                <c:pt idx="0">
                  <c:v>簡易水道事業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1.59</c:v>
                </c:pt>
                <c:pt idx="1">
                  <c:v>#N/A</c:v>
                </c:pt>
                <c:pt idx="2">
                  <c:v>#N/A</c:v>
                </c:pt>
                <c:pt idx="3">
                  <c:v>0.28000000000000003</c:v>
                </c:pt>
                <c:pt idx="4">
                  <c:v>#N/A</c:v>
                </c:pt>
                <c:pt idx="5">
                  <c:v>0.34</c:v>
                </c:pt>
                <c:pt idx="6">
                  <c:v>#N/A</c:v>
                </c:pt>
                <c:pt idx="7">
                  <c:v>0.49</c:v>
                </c:pt>
                <c:pt idx="8">
                  <c:v>#N/A</c:v>
                </c:pt>
                <c:pt idx="9">
                  <c:v>0.52</c:v>
                </c:pt>
              </c:numCache>
            </c:numRef>
          </c:val>
          <c:extLst xmlns:c16r2="http://schemas.microsoft.com/office/drawing/2015/06/chart">
            <c:ext xmlns:c16="http://schemas.microsoft.com/office/drawing/2014/chart" uri="{C3380CC4-5D6E-409C-BE32-E72D297353CC}">
              <c16:uniqueId val="{00000008-585F-4F70-B3C7-F3C8401748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6.56</c:v>
                </c:pt>
                <c:pt idx="2">
                  <c:v>#N/A</c:v>
                </c:pt>
                <c:pt idx="3">
                  <c:v>4.58</c:v>
                </c:pt>
                <c:pt idx="4">
                  <c:v>#N/A</c:v>
                </c:pt>
                <c:pt idx="5">
                  <c:v>7.21</c:v>
                </c:pt>
                <c:pt idx="6">
                  <c:v>#N/A</c:v>
                </c:pt>
                <c:pt idx="7">
                  <c:v>6.93</c:v>
                </c:pt>
                <c:pt idx="8">
                  <c:v>#N/A</c:v>
                </c:pt>
                <c:pt idx="9">
                  <c:v>6.59</c:v>
                </c:pt>
              </c:numCache>
            </c:numRef>
          </c:val>
          <c:extLst xmlns:c16r2="http://schemas.microsoft.com/office/drawing/2015/06/chart">
            <c:ext xmlns:c16="http://schemas.microsoft.com/office/drawing/2014/chart" uri="{C3380CC4-5D6E-409C-BE32-E72D297353CC}">
              <c16:uniqueId val="{00000009-585F-4F70-B3C7-F3C840174880}"/>
            </c:ext>
          </c:extLst>
        </c:ser>
        <c:dLbls>
          <c:showLegendKey val="0"/>
          <c:showVal val="0"/>
          <c:showCatName val="0"/>
          <c:showSerName val="0"/>
          <c:showPercent val="0"/>
          <c:showBubbleSize val="0"/>
        </c:dLbls>
        <c:gapWidth val="150"/>
        <c:overlap val="100"/>
        <c:axId val="505556008"/>
        <c:axId val="164877296"/>
      </c:barChart>
      <c:catAx>
        <c:axId val="50555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77296"/>
        <c:crosses val="autoZero"/>
        <c:auto val="1"/>
        <c:lblAlgn val="ctr"/>
        <c:lblOffset val="100"/>
        <c:tickLblSkip val="1"/>
        <c:tickMarkSkip val="1"/>
        <c:noMultiLvlLbl val="0"/>
      </c:catAx>
      <c:valAx>
        <c:axId val="16487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56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200</c:v>
                </c:pt>
                <c:pt idx="5">
                  <c:v>212</c:v>
                </c:pt>
                <c:pt idx="8">
                  <c:v>222</c:v>
                </c:pt>
                <c:pt idx="11">
                  <c:v>254</c:v>
                </c:pt>
                <c:pt idx="14">
                  <c:v>313</c:v>
                </c:pt>
              </c:numCache>
            </c:numRef>
          </c:val>
          <c:extLst xmlns:c16r2="http://schemas.microsoft.com/office/drawing/2015/06/chart">
            <c:ext xmlns:c16="http://schemas.microsoft.com/office/drawing/2014/chart" uri="{C3380CC4-5D6E-409C-BE32-E72D297353CC}">
              <c16:uniqueId val="{00000000-1EFD-4DD8-91EC-06D189A362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FD-4DD8-91EC-06D189A362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EFD-4DD8-91EC-06D189A362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10</c:v>
                </c:pt>
                <c:pt idx="6">
                  <c:v>15</c:v>
                </c:pt>
                <c:pt idx="9">
                  <c:v>18</c:v>
                </c:pt>
                <c:pt idx="12">
                  <c:v>17</c:v>
                </c:pt>
              </c:numCache>
            </c:numRef>
          </c:val>
          <c:extLst xmlns:c16r2="http://schemas.microsoft.com/office/drawing/2015/06/chart">
            <c:ext xmlns:c16="http://schemas.microsoft.com/office/drawing/2014/chart" uri="{C3380CC4-5D6E-409C-BE32-E72D297353CC}">
              <c16:uniqueId val="{00000003-1EFD-4DD8-91EC-06D189A362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c:v>
                </c:pt>
                <c:pt idx="3">
                  <c:v>17</c:v>
                </c:pt>
                <c:pt idx="6">
                  <c:v>18</c:v>
                </c:pt>
                <c:pt idx="9">
                  <c:v>14</c:v>
                </c:pt>
                <c:pt idx="12">
                  <c:v>13</c:v>
                </c:pt>
              </c:numCache>
            </c:numRef>
          </c:val>
          <c:extLst xmlns:c16r2="http://schemas.microsoft.com/office/drawing/2015/06/chart">
            <c:ext xmlns:c16="http://schemas.microsoft.com/office/drawing/2014/chart" uri="{C3380CC4-5D6E-409C-BE32-E72D297353CC}">
              <c16:uniqueId val="{00000004-1EFD-4DD8-91EC-06D189A362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FD-4DD8-91EC-06D189A362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FD-4DD8-91EC-06D189A362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256</c:v>
                </c:pt>
                <c:pt idx="3">
                  <c:v>269</c:v>
                </c:pt>
                <c:pt idx="6">
                  <c:v>281</c:v>
                </c:pt>
                <c:pt idx="9">
                  <c:v>314</c:v>
                </c:pt>
                <c:pt idx="12">
                  <c:v>395</c:v>
                </c:pt>
              </c:numCache>
            </c:numRef>
          </c:val>
          <c:extLst xmlns:c16r2="http://schemas.microsoft.com/office/drawing/2015/06/chart">
            <c:ext xmlns:c16="http://schemas.microsoft.com/office/drawing/2014/chart" uri="{C3380CC4-5D6E-409C-BE32-E72D297353CC}">
              <c16:uniqueId val="{00000007-1EFD-4DD8-91EC-06D189A362CE}"/>
            </c:ext>
          </c:extLst>
        </c:ser>
        <c:dLbls>
          <c:showLegendKey val="0"/>
          <c:showVal val="0"/>
          <c:showCatName val="0"/>
          <c:showSerName val="0"/>
          <c:showPercent val="0"/>
          <c:showBubbleSize val="0"/>
        </c:dLbls>
        <c:gapWidth val="100"/>
        <c:overlap val="100"/>
        <c:axId val="162454776"/>
        <c:axId val="501600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c:v>
                </c:pt>
                <c:pt idx="2">
                  <c:v>#N/A</c:v>
                </c:pt>
                <c:pt idx="3">
                  <c:v>#N/A</c:v>
                </c:pt>
                <c:pt idx="4">
                  <c:v>84</c:v>
                </c:pt>
                <c:pt idx="5">
                  <c:v>#N/A</c:v>
                </c:pt>
                <c:pt idx="6">
                  <c:v>#N/A</c:v>
                </c:pt>
                <c:pt idx="7">
                  <c:v>92</c:v>
                </c:pt>
                <c:pt idx="8">
                  <c:v>#N/A</c:v>
                </c:pt>
                <c:pt idx="9">
                  <c:v>#N/A</c:v>
                </c:pt>
                <c:pt idx="10">
                  <c:v>92</c:v>
                </c:pt>
                <c:pt idx="11">
                  <c:v>#N/A</c:v>
                </c:pt>
                <c:pt idx="12">
                  <c:v>#N/A</c:v>
                </c:pt>
                <c:pt idx="13">
                  <c:v>112</c:v>
                </c:pt>
                <c:pt idx="14">
                  <c:v>#N/A</c:v>
                </c:pt>
              </c:numCache>
            </c:numRef>
          </c:val>
          <c:smooth val="0"/>
          <c:extLst xmlns:c16r2="http://schemas.microsoft.com/office/drawing/2015/06/chart">
            <c:ext xmlns:c16="http://schemas.microsoft.com/office/drawing/2014/chart" uri="{C3380CC4-5D6E-409C-BE32-E72D297353CC}">
              <c16:uniqueId val="{00000008-1EFD-4DD8-91EC-06D189A362CE}"/>
            </c:ext>
          </c:extLst>
        </c:ser>
        <c:dLbls>
          <c:showLegendKey val="0"/>
          <c:showVal val="0"/>
          <c:showCatName val="0"/>
          <c:showSerName val="0"/>
          <c:showPercent val="0"/>
          <c:showBubbleSize val="0"/>
        </c:dLbls>
        <c:marker val="1"/>
        <c:smooth val="0"/>
        <c:axId val="162454776"/>
        <c:axId val="501600648"/>
      </c:lineChart>
      <c:catAx>
        <c:axId val="16245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600648"/>
        <c:crosses val="autoZero"/>
        <c:auto val="1"/>
        <c:lblAlgn val="ctr"/>
        <c:lblOffset val="100"/>
        <c:tickLblSkip val="1"/>
        <c:tickMarkSkip val="1"/>
        <c:noMultiLvlLbl val="0"/>
      </c:catAx>
      <c:valAx>
        <c:axId val="50160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5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2612</c:v>
                </c:pt>
                <c:pt idx="5">
                  <c:v>2927</c:v>
                </c:pt>
                <c:pt idx="8">
                  <c:v>3255</c:v>
                </c:pt>
                <c:pt idx="11">
                  <c:v>3338</c:v>
                </c:pt>
                <c:pt idx="14">
                  <c:v>3396</c:v>
                </c:pt>
              </c:numCache>
            </c:numRef>
          </c:val>
          <c:extLst xmlns:c16r2="http://schemas.microsoft.com/office/drawing/2015/06/chart">
            <c:ext xmlns:c16="http://schemas.microsoft.com/office/drawing/2014/chart" uri="{C3380CC4-5D6E-409C-BE32-E72D297353CC}">
              <c16:uniqueId val="{00000000-5256-4018-8AA4-1AA99DC820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c:v>
                </c:pt>
                <c:pt idx="5">
                  <c:v>47</c:v>
                </c:pt>
                <c:pt idx="8">
                  <c:v>40</c:v>
                </c:pt>
                <c:pt idx="11">
                  <c:v>35</c:v>
                </c:pt>
                <c:pt idx="14">
                  <c:v>29</c:v>
                </c:pt>
              </c:numCache>
            </c:numRef>
          </c:val>
          <c:extLst xmlns:c16r2="http://schemas.microsoft.com/office/drawing/2015/06/chart">
            <c:ext xmlns:c16="http://schemas.microsoft.com/office/drawing/2014/chart" uri="{C3380CC4-5D6E-409C-BE32-E72D297353CC}">
              <c16:uniqueId val="{00000001-5256-4018-8AA4-1AA99DC820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2525</c:v>
                </c:pt>
                <c:pt idx="5">
                  <c:v>2231</c:v>
                </c:pt>
                <c:pt idx="8">
                  <c:v>2582</c:v>
                </c:pt>
                <c:pt idx="11">
                  <c:v>2689</c:v>
                </c:pt>
                <c:pt idx="14">
                  <c:v>2485</c:v>
                </c:pt>
              </c:numCache>
            </c:numRef>
          </c:val>
          <c:extLst xmlns:c16r2="http://schemas.microsoft.com/office/drawing/2015/06/chart">
            <c:ext xmlns:c16="http://schemas.microsoft.com/office/drawing/2014/chart" uri="{C3380CC4-5D6E-409C-BE32-E72D297353CC}">
              <c16:uniqueId val="{00000002-5256-4018-8AA4-1AA99DC820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56-4018-8AA4-1AA99DC820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256-4018-8AA4-1AA99DC820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56-4018-8AA4-1AA99DC820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216</c:v>
                </c:pt>
                <c:pt idx="3">
                  <c:v>241</c:v>
                </c:pt>
                <c:pt idx="6">
                  <c:v>416</c:v>
                </c:pt>
                <c:pt idx="9">
                  <c:v>343</c:v>
                </c:pt>
                <c:pt idx="12">
                  <c:v>326</c:v>
                </c:pt>
              </c:numCache>
            </c:numRef>
          </c:val>
          <c:extLst xmlns:c16r2="http://schemas.microsoft.com/office/drawing/2015/06/chart">
            <c:ext xmlns:c16="http://schemas.microsoft.com/office/drawing/2014/chart" uri="{C3380CC4-5D6E-409C-BE32-E72D297353CC}">
              <c16:uniqueId val="{00000006-5256-4018-8AA4-1AA99DC820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91</c:v>
                </c:pt>
                <c:pt idx="3">
                  <c:v>104</c:v>
                </c:pt>
                <c:pt idx="6">
                  <c:v>94</c:v>
                </c:pt>
                <c:pt idx="9">
                  <c:v>77</c:v>
                </c:pt>
                <c:pt idx="12">
                  <c:v>69</c:v>
                </c:pt>
              </c:numCache>
            </c:numRef>
          </c:val>
          <c:extLst xmlns:c16r2="http://schemas.microsoft.com/office/drawing/2015/06/chart">
            <c:ext xmlns:c16="http://schemas.microsoft.com/office/drawing/2014/chart" uri="{C3380CC4-5D6E-409C-BE32-E72D297353CC}">
              <c16:uniqueId val="{00000007-5256-4018-8AA4-1AA99DC820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140</c:v>
                </c:pt>
                <c:pt idx="3">
                  <c:v>137</c:v>
                </c:pt>
                <c:pt idx="6">
                  <c:v>132</c:v>
                </c:pt>
                <c:pt idx="9">
                  <c:v>118</c:v>
                </c:pt>
                <c:pt idx="12">
                  <c:v>96</c:v>
                </c:pt>
              </c:numCache>
            </c:numRef>
          </c:val>
          <c:extLst xmlns:c16r2="http://schemas.microsoft.com/office/drawing/2015/06/chart">
            <c:ext xmlns:c16="http://schemas.microsoft.com/office/drawing/2014/chart" uri="{C3380CC4-5D6E-409C-BE32-E72D297353CC}">
              <c16:uniqueId val="{00000008-5256-4018-8AA4-1AA99DC820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256-4018-8AA4-1AA99DC820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3515</c:v>
                </c:pt>
                <c:pt idx="3">
                  <c:v>4003</c:v>
                </c:pt>
                <c:pt idx="6">
                  <c:v>4322</c:v>
                </c:pt>
                <c:pt idx="9">
                  <c:v>4580</c:v>
                </c:pt>
                <c:pt idx="12">
                  <c:v>4631</c:v>
                </c:pt>
              </c:numCache>
            </c:numRef>
          </c:val>
          <c:extLst xmlns:c16r2="http://schemas.microsoft.com/office/drawing/2015/06/chart">
            <c:ext xmlns:c16="http://schemas.microsoft.com/office/drawing/2014/chart" uri="{C3380CC4-5D6E-409C-BE32-E72D297353CC}">
              <c16:uniqueId val="{0000000A-5256-4018-8AA4-1AA99DC82039}"/>
            </c:ext>
          </c:extLst>
        </c:ser>
        <c:dLbls>
          <c:showLegendKey val="0"/>
          <c:showVal val="0"/>
          <c:showCatName val="0"/>
          <c:showSerName val="0"/>
          <c:showPercent val="0"/>
          <c:showBubbleSize val="0"/>
        </c:dLbls>
        <c:gapWidth val="100"/>
        <c:overlap val="100"/>
        <c:axId val="563579640"/>
        <c:axId val="563580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256-4018-8AA4-1AA99DC82039}"/>
            </c:ext>
          </c:extLst>
        </c:ser>
        <c:dLbls>
          <c:showLegendKey val="0"/>
          <c:showVal val="0"/>
          <c:showCatName val="0"/>
          <c:showSerName val="0"/>
          <c:showPercent val="0"/>
          <c:showBubbleSize val="0"/>
        </c:dLbls>
        <c:marker val="1"/>
        <c:smooth val="0"/>
        <c:axId val="563579640"/>
        <c:axId val="563580424"/>
      </c:lineChart>
      <c:catAx>
        <c:axId val="56357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3580424"/>
        <c:crosses val="autoZero"/>
        <c:auto val="1"/>
        <c:lblAlgn val="ctr"/>
        <c:lblOffset val="100"/>
        <c:tickLblSkip val="1"/>
        <c:tickMarkSkip val="1"/>
        <c:noMultiLvlLbl val="0"/>
      </c:catAx>
      <c:valAx>
        <c:axId val="56358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357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1045</c:v>
                </c:pt>
                <c:pt idx="1">
                  <c:v>997</c:v>
                </c:pt>
                <c:pt idx="2">
                  <c:v>849</c:v>
                </c:pt>
              </c:numCache>
            </c:numRef>
          </c:val>
          <c:extLst xmlns:c16r2="http://schemas.microsoft.com/office/drawing/2015/06/chart">
            <c:ext xmlns:c16="http://schemas.microsoft.com/office/drawing/2014/chart" uri="{C3380CC4-5D6E-409C-BE32-E72D297353CC}">
              <c16:uniqueId val="{00000000-B419-433A-95F8-C7DFEEFE18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141</c:v>
                </c:pt>
                <c:pt idx="1">
                  <c:v>132</c:v>
                </c:pt>
                <c:pt idx="2">
                  <c:v>132</c:v>
                </c:pt>
              </c:numCache>
            </c:numRef>
          </c:val>
          <c:extLst xmlns:c16r2="http://schemas.microsoft.com/office/drawing/2015/06/chart">
            <c:ext xmlns:c16="http://schemas.microsoft.com/office/drawing/2014/chart" uri="{C3380CC4-5D6E-409C-BE32-E72D297353CC}">
              <c16:uniqueId val="{00000001-B419-433A-95F8-C7DFEEFE18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2331</c:v>
                </c:pt>
                <c:pt idx="1">
                  <c:v>2472</c:v>
                </c:pt>
                <c:pt idx="2">
                  <c:v>2395</c:v>
                </c:pt>
              </c:numCache>
            </c:numRef>
          </c:val>
          <c:extLst xmlns:c16r2="http://schemas.microsoft.com/office/drawing/2015/06/chart">
            <c:ext xmlns:c16="http://schemas.microsoft.com/office/drawing/2014/chart" uri="{C3380CC4-5D6E-409C-BE32-E72D297353CC}">
              <c16:uniqueId val="{00000002-B419-433A-95F8-C7DFEEFE1817}"/>
            </c:ext>
          </c:extLst>
        </c:ser>
        <c:dLbls>
          <c:showLegendKey val="0"/>
          <c:showVal val="0"/>
          <c:showCatName val="0"/>
          <c:showSerName val="0"/>
          <c:showPercent val="0"/>
          <c:showBubbleSize val="0"/>
        </c:dLbls>
        <c:gapWidth val="120"/>
        <c:overlap val="100"/>
        <c:axId val="563578464"/>
        <c:axId val="563583168"/>
      </c:barChart>
      <c:catAx>
        <c:axId val="5635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3583168"/>
        <c:crosses val="autoZero"/>
        <c:auto val="1"/>
        <c:lblAlgn val="ctr"/>
        <c:lblOffset val="100"/>
        <c:tickLblSkip val="1"/>
        <c:tickMarkSkip val="1"/>
        <c:noMultiLvlLbl val="0"/>
      </c:catAx>
      <c:valAx>
        <c:axId val="563583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35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
1,826
51.97
4,589,654
4,346,980
92,567
1,707,884
4,631,450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％）に加え所得も伸び悩む傾向にあり、全国平均、福岡県平均を大きく下回る数値で推移している。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今後も歳出削減（物件費の抑制や補助費等の見直し）や定数管理等による行財政のスリム化を図り効率化に努める。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単独災害復旧事業債（公共土木施設・林道施設）の元金償還開始による増などにより前年度比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また、事業の選別等による起債の抑制を行うことにより、比率が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を超過していた合併当初と比較すると改善している。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今後も引き続き、人件費や公債費について上昇を抑えることに努める。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60</xdr:row>
      <xdr:rowOff>142029</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3485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61595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2963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61</xdr:row>
      <xdr:rowOff>42969</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296313"/>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159596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50141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107756</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10795</xdr:rowOff>
    </xdr:from>
    <xdr:to>
      <xdr:col>19</xdr:col>
      <xdr:colOff>184150</xdr:colOff>
      <xdr:row>60</xdr:row>
      <xdr:rowOff>112395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122572</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103946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23723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全国平均、福岡県平均のいずれをも上回っている。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人件費については職員数の適正化に努め、平成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名）までの間に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％）の職員の減少（再任用職員・任期付職員を含む）を行っているところだが、その一方で人口が年々減少していることが影響を及ぼしている。なおかつ、令和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年に発生した豪雨災害により、災害復旧対応費用がかさんだことも一因としてある。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今後も引き続き職員数の適正化や物件費の抑制策について検討を重ねていく必要がある。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51963</xdr:rowOff>
    </xdr:from>
    <xdr:to>
      <xdr:col>23</xdr:col>
      <xdr:colOff>133350</xdr:colOff>
      <xdr:row>85</xdr:row>
      <xdr:rowOff>73985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453763"/>
          <a:ext cx="8382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48338</xdr:rowOff>
    </xdr:from>
    <xdr:to>
      <xdr:col>19</xdr:col>
      <xdr:colOff>133350</xdr:colOff>
      <xdr:row>84</xdr:row>
      <xdr:rowOff>51963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450138"/>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120912</xdr:rowOff>
    </xdr:from>
    <xdr:to>
      <xdr:col>15</xdr:col>
      <xdr:colOff>82550</xdr:colOff>
      <xdr:row>84</xdr:row>
      <xdr:rowOff>48338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51262"/>
          <a:ext cx="889000" cy="9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43923</xdr:rowOff>
    </xdr:from>
    <xdr:to>
      <xdr:col>11</xdr:col>
      <xdr:colOff>31750</xdr:colOff>
      <xdr:row>83</xdr:row>
      <xdr:rowOff>120912</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274273"/>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23185</xdr:rowOff>
    </xdr:from>
    <xdr:to>
      <xdr:col>23</xdr:col>
      <xdr:colOff>184150</xdr:colOff>
      <xdr:row>85</xdr:row>
      <xdr:rowOff>124785</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5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166712</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5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1163</xdr:rowOff>
    </xdr:from>
    <xdr:to>
      <xdr:col>19</xdr:col>
      <xdr:colOff>184150</xdr:colOff>
      <xdr:row>84</xdr:row>
      <xdr:rowOff>102763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87540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48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168988</xdr:rowOff>
    </xdr:from>
    <xdr:to>
      <xdr:col>15</xdr:col>
      <xdr:colOff>133350</xdr:colOff>
      <xdr:row>84</xdr:row>
      <xdr:rowOff>99138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3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83915</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48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70112</xdr:rowOff>
    </xdr:from>
    <xdr:to>
      <xdr:col>11</xdr:col>
      <xdr:colOff>82550</xdr:colOff>
      <xdr:row>84</xdr:row>
      <xdr:rowOff>262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3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156489</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3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164573</xdr:rowOff>
    </xdr:from>
    <xdr:to>
      <xdr:col>7</xdr:col>
      <xdr:colOff>31750</xdr:colOff>
      <xdr:row>83</xdr:row>
      <xdr:rowOff>94723</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79500</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0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令和５年度は令和４年度値引用。 なお、令和５年度類似団体関係数値（平均値、最大値及び最小値、順位）は、令和５年度の選定団体によるもの。ラスパイレス指数が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上回り、全国町村平均を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上回っている。このことについては、平成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高齢者の任期付職員の採用が要因となっているとともに、依然として他団体と比較して職員数が少なく年齢層に偏在性があることもその要因だと考えられる。地域の状況等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85</xdr:row>
      <xdr:rowOff>138995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4403916"/>
          <a:ext cx="838200" cy="3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4401800" y="144441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43637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年度は次の数値を引用（職員数：</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名、人口：</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1,812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人）。平成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年度末までの間に職員は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名減少（再任用・任期付職員を含む）、</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％の削減となったところであるが、人口千人あたり職員数については、類似団体平均を上回っている状況である。東峰村定員管理計画（</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H36</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）に基づき「現状維持</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人」としているが、平成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から災害復旧事業に従事する任期付職員の増が見られる。今後も災害復旧・復興を含め、住民サービスの低下を招くことのない水準を維持しながら、人口規模にあった職員数についての検討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89619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6179800" y="10547668"/>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81174</xdr:rowOff>
    </xdr:from>
    <xdr:to>
      <xdr:col>77</xdr:col>
      <xdr:colOff>44450</xdr:colOff>
      <xdr:row>61</xdr:row>
      <xdr:rowOff>89619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539624"/>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71724</xdr:rowOff>
    </xdr:from>
    <xdr:to>
      <xdr:col>72</xdr:col>
      <xdr:colOff>203200</xdr:colOff>
      <xdr:row>61</xdr:row>
      <xdr:rowOff>81174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530174"/>
          <a:ext cx="8890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71724</xdr:rowOff>
    </xdr:from>
    <xdr:to>
      <xdr:col>68</xdr:col>
      <xdr:colOff>152400</xdr:colOff>
      <xdr:row>61</xdr:row>
      <xdr:rowOff>82783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3512800" y="10530174"/>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10495</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46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38819</xdr:rowOff>
    </xdr:from>
    <xdr:to>
      <xdr:col>77</xdr:col>
      <xdr:colOff>95250</xdr:colOff>
      <xdr:row>61</xdr:row>
      <xdr:rowOff>140419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125196</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58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30374</xdr:rowOff>
    </xdr:from>
    <xdr:to>
      <xdr:col>73</xdr:col>
      <xdr:colOff>44450</xdr:colOff>
      <xdr:row>61</xdr:row>
      <xdr:rowOff>131974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116751</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20924</xdr:rowOff>
    </xdr:from>
    <xdr:to>
      <xdr:col>68</xdr:col>
      <xdr:colOff>203200</xdr:colOff>
      <xdr:row>61</xdr:row>
      <xdr:rowOff>122524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31983</xdr:rowOff>
    </xdr:from>
    <xdr:to>
      <xdr:col>64</xdr:col>
      <xdr:colOff>152400</xdr:colOff>
      <xdr:row>61</xdr:row>
      <xdr:rowOff>133583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4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118360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実質公債費比率については、償還期間が短い合併特例事業債及び過疎対策事業債の残高が全体残高の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％を占めており毎年の償還額が比較的多額になっている。平成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年九州北部豪雨災害以降の度重なる災害復旧事業債の起債により、平成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年度まで減少傾向であった実質公債費比率が増加傾向に転じている要因だと考える。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今後も事業の選別等により起債の抑制を図ることに努める。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事業の選別による起債の抑制や、既発債の償還額が減少の傾向にあること、平成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年度から令和５年度までの間に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％）の職員の削減（再任用職員・任期付職員を含む）などにより、平成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年度決算時以降マイナス比率の状態が継続している。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今後も後世への負担を増やさないよう、公債費等義務的経費の削減に努め、財政の健全化を図る。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
1,826
51.97
4,589,654
4,346,980
92,567
1,707,884
4,631,450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人件費については、全国平均や県平均に迫りつつあり、減少傾向にあるが、給与表や期末・勤勉手当の改定等を踏まえても大きい変動は見られないので相対的な抑制の傾向にあると考える。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今後も引き続き計画的な定員管理や給与の在り方についての検討を行っていく。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05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90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全国平均や類似団体平均を下回ってはいるものの、財政の健全化・安定化に向けて、支出額の多い経費を中心に、抑制の意識を浸透させていく必要がある。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また、公共施設等総合管理計画により、公共施設等の利活用についても検討のうえ、支出の減少、収入の確保を図り、財源の安定化に努める。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679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146050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15</xdr:row>
      <xdr:rowOff>146050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713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142240</xdr:rowOff>
    </xdr:from>
    <xdr:to>
      <xdr:col>69</xdr:col>
      <xdr:colOff>92075</xdr:colOff>
      <xdr:row>15</xdr:row>
      <xdr:rowOff>146050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2713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91440</xdr:rowOff>
    </xdr:from>
    <xdr:to>
      <xdr:col>69</xdr:col>
      <xdr:colOff>142875</xdr:colOff>
      <xdr:row>16</xdr:row>
      <xdr:rowOff>21590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民間保育所施設型給付費の増、価格高騰緊急支援給付金の増などにより昨年度比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今後も社会保障等へのニーズは高まっていくものと思われるので、財源の確保についての検討が求められる。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194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1948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その他に係る数値は、類似団体平均・全国平均・福岡県平均をいずれも下回っている。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しかし、今後の特別会計の経営状況次第では、繰出金の増加も十分想定されるものである。それによる費用増を抑制するために、適正な受益者負担を検討し求めていくものとする。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69850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712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69850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712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893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69850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に係る数値は、類似団体平均・全国平均・福岡県平均をいずれも下回っている。今後も補助の交付を受けた団体等が適正な事業実施を進めているか等の審査や検証を進め、必要性に疑問等ある場合、随時整理を行うこと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35560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1117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1437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12700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893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40132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004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償還期間が短い旧合併特例事業債及び過疎対策事業債の起債残高が全体の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％を占め、単年度における償還額が高い傾向にある。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公債費が占める割合は、横ばいであったが、令和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年度から増加傾向に転じている。要因としては、平成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年九州北部豪雨に係る災害復旧事業債等の元利償還開始が大きい。全国平均や類似団体を上回っており、今後も新たな起債を抑制することにより適正な水準を目指していくことが求められる。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165100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23721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35561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31343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138430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134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142239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168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令和元年度から減少傾向に転じている。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要因として繰出金・扶助費・補助費等の減、公債費の比率の増による相対的な減少と考えられる。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24130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5671800" y="12829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77470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4782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76</xdr:row>
      <xdr:rowOff>66039</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893800" y="12936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77</xdr:row>
      <xdr:rowOff>1270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3096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140989</xdr:rowOff>
    </xdr:from>
    <xdr:to>
      <xdr:col>29</xdr:col>
      <xdr:colOff>127000</xdr:colOff>
      <xdr:row>15</xdr:row>
      <xdr:rowOff>46067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588914"/>
          <a:ext cx="647700" cy="76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46067</xdr:rowOff>
    </xdr:from>
    <xdr:to>
      <xdr:col>26</xdr:col>
      <xdr:colOff>50800</xdr:colOff>
      <xdr:row>15</xdr:row>
      <xdr:rowOff>48639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665442"/>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48639</xdr:rowOff>
    </xdr:from>
    <xdr:to>
      <xdr:col>22</xdr:col>
      <xdr:colOff>114300</xdr:colOff>
      <xdr:row>15</xdr:row>
      <xdr:rowOff>58611</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668014"/>
          <a:ext cx="698500" cy="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58611</xdr:rowOff>
    </xdr:from>
    <xdr:to>
      <xdr:col>18</xdr:col>
      <xdr:colOff>177800</xdr:colOff>
      <xdr:row>15</xdr:row>
      <xdr:rowOff>85386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677986"/>
          <a:ext cx="698500" cy="2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90189</xdr:rowOff>
    </xdr:from>
    <xdr:to>
      <xdr:col>29</xdr:col>
      <xdr:colOff>177800</xdr:colOff>
      <xdr:row>15</xdr:row>
      <xdr:rowOff>20339</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53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106716</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3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166717</xdr:rowOff>
    </xdr:from>
    <xdr:to>
      <xdr:col>26</xdr:col>
      <xdr:colOff>101600</xdr:colOff>
      <xdr:row>15</xdr:row>
      <xdr:rowOff>96867</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61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107044</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383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169289</xdr:rowOff>
    </xdr:from>
    <xdr:to>
      <xdr:col>22</xdr:col>
      <xdr:colOff>165100</xdr:colOff>
      <xdr:row>15</xdr:row>
      <xdr:rowOff>99439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61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109616</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38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7811</xdr:rowOff>
    </xdr:from>
    <xdr:to>
      <xdr:col>19</xdr:col>
      <xdr:colOff>38100</xdr:colOff>
      <xdr:row>15</xdr:row>
      <xdr:rowOff>109411</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62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119588</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39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34586</xdr:rowOff>
    </xdr:from>
    <xdr:to>
      <xdr:col>15</xdr:col>
      <xdr:colOff>101600</xdr:colOff>
      <xdr:row>15</xdr:row>
      <xdr:rowOff>136186</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65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146363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4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xmlns=""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xmlns=""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xmlns=""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66164</xdr:rowOff>
    </xdr:from>
    <xdr:to>
      <xdr:col>29</xdr:col>
      <xdr:colOff>127000</xdr:colOff>
      <xdr:row>36</xdr:row>
      <xdr:rowOff>138756</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003800" y="7019414"/>
          <a:ext cx="647700" cy="7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xmlns=""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xmlns=""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138756</xdr:rowOff>
    </xdr:from>
    <xdr:to>
      <xdr:col>26</xdr:col>
      <xdr:colOff>50800</xdr:colOff>
      <xdr:row>36</xdr:row>
      <xdr:rowOff>147899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4305300" y="7092006"/>
          <a:ext cx="698500" cy="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xmlns=""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xmlns=""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147899</xdr:rowOff>
    </xdr:from>
    <xdr:to>
      <xdr:col>22</xdr:col>
      <xdr:colOff>114300</xdr:colOff>
      <xdr:row>37</xdr:row>
      <xdr:rowOff>3487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3606800" y="7101149"/>
          <a:ext cx="698500" cy="2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3487</xdr:rowOff>
    </xdr:from>
    <xdr:to>
      <xdr:col>18</xdr:col>
      <xdr:colOff>177800</xdr:colOff>
      <xdr:row>37</xdr:row>
      <xdr:rowOff>10580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2908300" y="7128187"/>
          <a:ext cx="698500" cy="7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15364</xdr:rowOff>
    </xdr:from>
    <xdr:to>
      <xdr:col>29</xdr:col>
      <xdr:colOff>177800</xdr:colOff>
      <xdr:row>36</xdr:row>
      <xdr:rowOff>116964</xdr:rowOff>
    </xdr:to>
    <xdr:sp macro="" textlink="">
      <xdr:nvSpPr>
        <xdr:cNvPr id="124" name="楕円 123">
          <a:extLst>
            <a:ext uri="{FF2B5EF4-FFF2-40B4-BE49-F238E27FC236}">
              <a16:creationId xmlns:a16="http://schemas.microsoft.com/office/drawing/2014/main" xmlns="" id="{00000000-0008-0000-0500-00007C000000}"/>
            </a:ext>
          </a:extLst>
        </xdr:cNvPr>
        <xdr:cNvSpPr/>
      </xdr:nvSpPr>
      <xdr:spPr bwMode="auto">
        <a:xfrm>
          <a:off x="5600700" y="696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203341</xdr:rowOff>
    </xdr:from>
    <xdr:ext cx="762000" cy="259045"/>
    <xdr:sp macro="" textlink="">
      <xdr:nvSpPr>
        <xdr:cNvPr id="125" name="人口1人当たり決算額の推移該当値テキスト445">
          <a:extLst>
            <a:ext uri="{FF2B5EF4-FFF2-40B4-BE49-F238E27FC236}">
              <a16:creationId xmlns:a16="http://schemas.microsoft.com/office/drawing/2014/main" xmlns="" id="{00000000-0008-0000-0500-00007D000000}"/>
            </a:ext>
          </a:extLst>
        </xdr:cNvPr>
        <xdr:cNvSpPr txBox="1"/>
      </xdr:nvSpPr>
      <xdr:spPr>
        <a:xfrm>
          <a:off x="5740400" y="68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87956</xdr:rowOff>
    </xdr:from>
    <xdr:to>
      <xdr:col>26</xdr:col>
      <xdr:colOff>101600</xdr:colOff>
      <xdr:row>37</xdr:row>
      <xdr:rowOff>18106</xdr:rowOff>
    </xdr:to>
    <xdr:sp macro="" textlink="">
      <xdr:nvSpPr>
        <xdr:cNvPr id="126" name="楕円 125">
          <a:extLst>
            <a:ext uri="{FF2B5EF4-FFF2-40B4-BE49-F238E27FC236}">
              <a16:creationId xmlns:a16="http://schemas.microsoft.com/office/drawing/2014/main" xmlns="" id="{00000000-0008-0000-0500-00007E000000}"/>
            </a:ext>
          </a:extLst>
        </xdr:cNvPr>
        <xdr:cNvSpPr/>
      </xdr:nvSpPr>
      <xdr:spPr bwMode="auto">
        <a:xfrm>
          <a:off x="4953000" y="704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199733</xdr:rowOff>
    </xdr:from>
    <xdr:ext cx="7366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622800" y="681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97099</xdr:rowOff>
    </xdr:from>
    <xdr:to>
      <xdr:col>22</xdr:col>
      <xdr:colOff>165100</xdr:colOff>
      <xdr:row>37</xdr:row>
      <xdr:rowOff>27249</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4254500" y="70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208876</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924300" y="681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124137</xdr:rowOff>
    </xdr:from>
    <xdr:to>
      <xdr:col>19</xdr:col>
      <xdr:colOff>38100</xdr:colOff>
      <xdr:row>37</xdr:row>
      <xdr:rowOff>54287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3556000" y="70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235914</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225800" y="684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131230</xdr:rowOff>
    </xdr:from>
    <xdr:to>
      <xdr:col>15</xdr:col>
      <xdr:colOff>101600</xdr:colOff>
      <xdr:row>37</xdr:row>
      <xdr:rowOff>61380</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2857500" y="70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243007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527300" y="68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
1,826
51.97
4,589,654
4,346,980
92,567
1,707,884
4,631,450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27658</xdr:rowOff>
    </xdr:from>
    <xdr:to>
      <xdr:col>24</xdr:col>
      <xdr:colOff>63500</xdr:colOff>
      <xdr:row>34</xdr:row>
      <xdr:rowOff>79553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5856958"/>
          <a:ext cx="838200" cy="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63514</xdr:rowOff>
    </xdr:from>
    <xdr:to>
      <xdr:col>19</xdr:col>
      <xdr:colOff>177800</xdr:colOff>
      <xdr:row>34</xdr:row>
      <xdr:rowOff>79553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5892814"/>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61160</xdr:rowOff>
    </xdr:from>
    <xdr:to>
      <xdr:col>15</xdr:col>
      <xdr:colOff>50800</xdr:colOff>
      <xdr:row>34</xdr:row>
      <xdr:rowOff>63514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5890460"/>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61160</xdr:rowOff>
    </xdr:from>
    <xdr:to>
      <xdr:col>10</xdr:col>
      <xdr:colOff>114300</xdr:colOff>
      <xdr:row>34</xdr:row>
      <xdr:rowOff>132417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5890460"/>
          <a:ext cx="889000" cy="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148308</xdr:rowOff>
    </xdr:from>
    <xdr:to>
      <xdr:col>24</xdr:col>
      <xdr:colOff>114300</xdr:colOff>
      <xdr:row>34</xdr:row>
      <xdr:rowOff>78458</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58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171185</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28753</xdr:rowOff>
    </xdr:from>
    <xdr:to>
      <xdr:col>20</xdr:col>
      <xdr:colOff>38100</xdr:colOff>
      <xdr:row>34</xdr:row>
      <xdr:rowOff>130353</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58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146880</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6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12714</xdr:rowOff>
    </xdr:from>
    <xdr:to>
      <xdr:col>15</xdr:col>
      <xdr:colOff>101600</xdr:colOff>
      <xdr:row>34</xdr:row>
      <xdr:rowOff>114314</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58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130841</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61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10360</xdr:rowOff>
    </xdr:from>
    <xdr:to>
      <xdr:col>10</xdr:col>
      <xdr:colOff>165100</xdr:colOff>
      <xdr:row>34</xdr:row>
      <xdr:rowOff>111960</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58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128487</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6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81617</xdr:rowOff>
    </xdr:from>
    <xdr:to>
      <xdr:col>6</xdr:col>
      <xdr:colOff>38100</xdr:colOff>
      <xdr:row>35</xdr:row>
      <xdr:rowOff>11767</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59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28294</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68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129843</xdr:rowOff>
    </xdr:from>
    <xdr:to>
      <xdr:col>24</xdr:col>
      <xdr:colOff>63500</xdr:colOff>
      <xdr:row>54</xdr:row>
      <xdr:rowOff>6830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045243"/>
          <a:ext cx="838200" cy="2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6830</xdr:rowOff>
    </xdr:from>
    <xdr:to>
      <xdr:col>19</xdr:col>
      <xdr:colOff>177800</xdr:colOff>
      <xdr:row>54</xdr:row>
      <xdr:rowOff>13298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265130"/>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13298</xdr:rowOff>
    </xdr:from>
    <xdr:to>
      <xdr:col>15</xdr:col>
      <xdr:colOff>50800</xdr:colOff>
      <xdr:row>54</xdr:row>
      <xdr:rowOff>152650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271598"/>
          <a:ext cx="889000" cy="1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152650</xdr:rowOff>
    </xdr:from>
    <xdr:to>
      <xdr:col>10</xdr:col>
      <xdr:colOff>114300</xdr:colOff>
      <xdr:row>55</xdr:row>
      <xdr:rowOff>33169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410950"/>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79043</xdr:rowOff>
    </xdr:from>
    <xdr:to>
      <xdr:col>24</xdr:col>
      <xdr:colOff>114300</xdr:colOff>
      <xdr:row>53</xdr:row>
      <xdr:rowOff>9193</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8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101920</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88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127480</xdr:rowOff>
    </xdr:from>
    <xdr:to>
      <xdr:col>20</xdr:col>
      <xdr:colOff>38100</xdr:colOff>
      <xdr:row>54</xdr:row>
      <xdr:rowOff>57630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2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74157</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898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133948</xdr:rowOff>
    </xdr:from>
    <xdr:to>
      <xdr:col>15</xdr:col>
      <xdr:colOff>101600</xdr:colOff>
      <xdr:row>54</xdr:row>
      <xdr:rowOff>64098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2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80625</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8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101850</xdr:rowOff>
    </xdr:from>
    <xdr:to>
      <xdr:col>10</xdr:col>
      <xdr:colOff>165100</xdr:colOff>
      <xdr:row>55</xdr:row>
      <xdr:rowOff>32000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3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48527</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1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153819</xdr:rowOff>
    </xdr:from>
    <xdr:to>
      <xdr:col>6</xdr:col>
      <xdr:colOff>38100</xdr:colOff>
      <xdr:row>55</xdr:row>
      <xdr:rowOff>83969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100496</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18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79240</xdr:rowOff>
    </xdr:from>
    <xdr:to>
      <xdr:col>24</xdr:col>
      <xdr:colOff>63500</xdr:colOff>
      <xdr:row>79</xdr:row>
      <xdr:rowOff>79697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6237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79240</xdr:rowOff>
    </xdr:from>
    <xdr:to>
      <xdr:col>19</xdr:col>
      <xdr:colOff>177800</xdr:colOff>
      <xdr:row>79</xdr:row>
      <xdr:rowOff>93480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623790"/>
          <a:ext cx="8890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92205</xdr:rowOff>
    </xdr:from>
    <xdr:to>
      <xdr:col>15</xdr:col>
      <xdr:colOff>50800</xdr:colOff>
      <xdr:row>79</xdr:row>
      <xdr:rowOff>93480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636755"/>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90922</xdr:rowOff>
    </xdr:from>
    <xdr:to>
      <xdr:col>10</xdr:col>
      <xdr:colOff>114300</xdr:colOff>
      <xdr:row>79</xdr:row>
      <xdr:rowOff>92205</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635472"/>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28897</xdr:rowOff>
    </xdr:from>
    <xdr:to>
      <xdr:col>24</xdr:col>
      <xdr:colOff>114300</xdr:colOff>
      <xdr:row>79</xdr:row>
      <xdr:rowOff>130497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5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115274</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48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28440</xdr:rowOff>
    </xdr:from>
    <xdr:to>
      <xdr:col>20</xdr:col>
      <xdr:colOff>38100</xdr:colOff>
      <xdr:row>79</xdr:row>
      <xdr:rowOff>130040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5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121167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66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42680</xdr:rowOff>
    </xdr:from>
    <xdr:to>
      <xdr:col>15</xdr:col>
      <xdr:colOff>101600</xdr:colOff>
      <xdr:row>79</xdr:row>
      <xdr:rowOff>144280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135407</xdr:rowOff>
    </xdr:from>
    <xdr:ext cx="378565"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719017" y="1367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41405</xdr:rowOff>
    </xdr:from>
    <xdr:to>
      <xdr:col>10</xdr:col>
      <xdr:colOff>165100</xdr:colOff>
      <xdr:row>79</xdr:row>
      <xdr:rowOff>143005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5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134132</xdr:rowOff>
    </xdr:from>
    <xdr:ext cx="378565"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830017" y="1367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40122</xdr:rowOff>
    </xdr:from>
    <xdr:to>
      <xdr:col>6</xdr:col>
      <xdr:colOff>38100</xdr:colOff>
      <xdr:row>79</xdr:row>
      <xdr:rowOff>141722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132849</xdr:rowOff>
    </xdr:from>
    <xdr:ext cx="378565"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941017" y="1367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145466</xdr:rowOff>
    </xdr:from>
    <xdr:to>
      <xdr:col>24</xdr:col>
      <xdr:colOff>63500</xdr:colOff>
      <xdr:row>92</xdr:row>
      <xdr:rowOff>70205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5575966"/>
          <a:ext cx="838200" cy="2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37948</xdr:rowOff>
    </xdr:from>
    <xdr:to>
      <xdr:col>19</xdr:col>
      <xdr:colOff>177800</xdr:colOff>
      <xdr:row>92</xdr:row>
      <xdr:rowOff>70205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908300" y="15811348"/>
          <a:ext cx="889000" cy="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37948</xdr:rowOff>
    </xdr:from>
    <xdr:to>
      <xdr:col>15</xdr:col>
      <xdr:colOff>50800</xdr:colOff>
      <xdr:row>95</xdr:row>
      <xdr:rowOff>9550</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5811348"/>
          <a:ext cx="889000" cy="48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9550</xdr:rowOff>
    </xdr:from>
    <xdr:to>
      <xdr:col>10</xdr:col>
      <xdr:colOff>114300</xdr:colOff>
      <xdr:row>95</xdr:row>
      <xdr:rowOff>99022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297300"/>
          <a:ext cx="889000" cy="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94666</xdr:rowOff>
    </xdr:from>
    <xdr:to>
      <xdr:col>24</xdr:col>
      <xdr:colOff>114300</xdr:colOff>
      <xdr:row>91</xdr:row>
      <xdr:rowOff>24816</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55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117543</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537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19405</xdr:rowOff>
    </xdr:from>
    <xdr:to>
      <xdr:col>20</xdr:col>
      <xdr:colOff>38100</xdr:colOff>
      <xdr:row>92</xdr:row>
      <xdr:rowOff>121005</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57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137532</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497795" y="1556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158598</xdr:rowOff>
    </xdr:from>
    <xdr:to>
      <xdr:col>15</xdr:col>
      <xdr:colOff>101600</xdr:colOff>
      <xdr:row>92</xdr:row>
      <xdr:rowOff>88748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57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105275</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08795" y="155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130200</xdr:rowOff>
    </xdr:from>
    <xdr:to>
      <xdr:col>10</xdr:col>
      <xdr:colOff>165100</xdr:colOff>
      <xdr:row>95</xdr:row>
      <xdr:rowOff>60350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2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76877</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0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48222</xdr:rowOff>
    </xdr:from>
    <xdr:to>
      <xdr:col>6</xdr:col>
      <xdr:colOff>38100</xdr:colOff>
      <xdr:row>95</xdr:row>
      <xdr:rowOff>149822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3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166349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1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110992</xdr:rowOff>
    </xdr:from>
    <xdr:to>
      <xdr:col>55</xdr:col>
      <xdr:colOff>0</xdr:colOff>
      <xdr:row>37</xdr:row>
      <xdr:rowOff>26775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283192"/>
          <a:ext cx="8382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26775</xdr:rowOff>
    </xdr:from>
    <xdr:to>
      <xdr:col>50</xdr:col>
      <xdr:colOff>114300</xdr:colOff>
      <xdr:row>37</xdr:row>
      <xdr:rowOff>52718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37042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128400</xdr:rowOff>
    </xdr:from>
    <xdr:to>
      <xdr:col>45</xdr:col>
      <xdr:colOff>177800</xdr:colOff>
      <xdr:row>37</xdr:row>
      <xdr:rowOff>52718</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5957700"/>
          <a:ext cx="889000" cy="43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128400</xdr:rowOff>
    </xdr:from>
    <xdr:to>
      <xdr:col>41</xdr:col>
      <xdr:colOff>50800</xdr:colOff>
      <xdr:row>37</xdr:row>
      <xdr:rowOff>52344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5957700"/>
          <a:ext cx="889000" cy="4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60192</xdr:rowOff>
    </xdr:from>
    <xdr:to>
      <xdr:col>55</xdr:col>
      <xdr:colOff>50800</xdr:colOff>
      <xdr:row>36</xdr:row>
      <xdr:rowOff>161792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83069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08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147425</xdr:rowOff>
    </xdr:from>
    <xdr:to>
      <xdr:col>50</xdr:col>
      <xdr:colOff>165100</xdr:colOff>
      <xdr:row>37</xdr:row>
      <xdr:rowOff>77575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94102</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09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1918</xdr:rowOff>
    </xdr:from>
    <xdr:to>
      <xdr:col>46</xdr:col>
      <xdr:colOff>38100</xdr:colOff>
      <xdr:row>37</xdr:row>
      <xdr:rowOff>103518</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120045</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12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77600</xdr:rowOff>
    </xdr:from>
    <xdr:to>
      <xdr:col>41</xdr:col>
      <xdr:colOff>101600</xdr:colOff>
      <xdr:row>35</xdr:row>
      <xdr:rowOff>7750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59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24277</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568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1544</xdr:rowOff>
    </xdr:from>
    <xdr:to>
      <xdr:col>36</xdr:col>
      <xdr:colOff>165100</xdr:colOff>
      <xdr:row>37</xdr:row>
      <xdr:rowOff>103144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3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119671</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1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15441</xdr:rowOff>
    </xdr:from>
    <xdr:to>
      <xdr:col>55</xdr:col>
      <xdr:colOff>0</xdr:colOff>
      <xdr:row>58</xdr:row>
      <xdr:rowOff>28542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788091"/>
          <a:ext cx="838200" cy="1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15441</xdr:rowOff>
    </xdr:from>
    <xdr:to>
      <xdr:col>50</xdr:col>
      <xdr:colOff>114300</xdr:colOff>
      <xdr:row>58</xdr:row>
      <xdr:rowOff>26937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788091"/>
          <a:ext cx="889000" cy="18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5187</xdr:rowOff>
    </xdr:from>
    <xdr:to>
      <xdr:col>45</xdr:col>
      <xdr:colOff>177800</xdr:colOff>
      <xdr:row>58</xdr:row>
      <xdr:rowOff>26937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777837"/>
          <a:ext cx="889000" cy="1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5187</xdr:rowOff>
    </xdr:from>
    <xdr:to>
      <xdr:col>41</xdr:col>
      <xdr:colOff>50800</xdr:colOff>
      <xdr:row>57</xdr:row>
      <xdr:rowOff>96495</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777837"/>
          <a:ext cx="889000" cy="9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149192</xdr:rowOff>
    </xdr:from>
    <xdr:to>
      <xdr:col>55</xdr:col>
      <xdr:colOff>50800</xdr:colOff>
      <xdr:row>58</xdr:row>
      <xdr:rowOff>79342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9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127619</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9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136091</xdr:rowOff>
    </xdr:from>
    <xdr:to>
      <xdr:col>50</xdr:col>
      <xdr:colOff>165100</xdr:colOff>
      <xdr:row>57</xdr:row>
      <xdr:rowOff>66241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82768</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51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147587</xdr:rowOff>
    </xdr:from>
    <xdr:to>
      <xdr:col>46</xdr:col>
      <xdr:colOff>38100</xdr:colOff>
      <xdr:row>58</xdr:row>
      <xdr:rowOff>77737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9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68864</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1001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125837</xdr:rowOff>
    </xdr:from>
    <xdr:to>
      <xdr:col>41</xdr:col>
      <xdr:colOff>101600</xdr:colOff>
      <xdr:row>57</xdr:row>
      <xdr:rowOff>55987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72514</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50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163822</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5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96531</xdr:rowOff>
    </xdr:from>
    <xdr:to>
      <xdr:col>55</xdr:col>
      <xdr:colOff>0</xdr:colOff>
      <xdr:row>78</xdr:row>
      <xdr:rowOff>76913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126731"/>
          <a:ext cx="838200" cy="32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96531</xdr:rowOff>
    </xdr:from>
    <xdr:to>
      <xdr:col>50</xdr:col>
      <xdr:colOff>114300</xdr:colOff>
      <xdr:row>78</xdr:row>
      <xdr:rowOff>106029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126731"/>
          <a:ext cx="889000" cy="3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5724</xdr:rowOff>
    </xdr:from>
    <xdr:to>
      <xdr:col>45</xdr:col>
      <xdr:colOff>177800</xdr:colOff>
      <xdr:row>78</xdr:row>
      <xdr:rowOff>106029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378824"/>
          <a:ext cx="889000" cy="10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161672</xdr:rowOff>
    </xdr:from>
    <xdr:to>
      <xdr:col>41</xdr:col>
      <xdr:colOff>50800</xdr:colOff>
      <xdr:row>78</xdr:row>
      <xdr:rowOff>5724</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3363322"/>
          <a:ext cx="8890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26113</xdr:rowOff>
    </xdr:from>
    <xdr:to>
      <xdr:col>55</xdr:col>
      <xdr:colOff>50800</xdr:colOff>
      <xdr:row>78</xdr:row>
      <xdr:rowOff>127713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4540</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37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45731</xdr:rowOff>
    </xdr:from>
    <xdr:to>
      <xdr:col>50</xdr:col>
      <xdr:colOff>165100</xdr:colOff>
      <xdr:row>76</xdr:row>
      <xdr:rowOff>147331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0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163858</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5" y="1285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55229</xdr:rowOff>
    </xdr:from>
    <xdr:to>
      <xdr:col>46</xdr:col>
      <xdr:colOff>38100</xdr:colOff>
      <xdr:row>78</xdr:row>
      <xdr:rowOff>156829</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147956</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5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126374</xdr:rowOff>
    </xdr:from>
    <xdr:to>
      <xdr:col>41</xdr:col>
      <xdr:colOff>101600</xdr:colOff>
      <xdr:row>78</xdr:row>
      <xdr:rowOff>56524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3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73051</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61795" y="131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110872</xdr:rowOff>
    </xdr:from>
    <xdr:to>
      <xdr:col>36</xdr:col>
      <xdr:colOff>165100</xdr:colOff>
      <xdr:row>78</xdr:row>
      <xdr:rowOff>41022</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3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57549</xdr:rowOff>
    </xdr:from>
    <xdr:ext cx="599010"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672795" y="130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28053</xdr:rowOff>
    </xdr:from>
    <xdr:to>
      <xdr:col>55</xdr:col>
      <xdr:colOff>0</xdr:colOff>
      <xdr:row>98</xdr:row>
      <xdr:rowOff>32755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9639300" y="16830153"/>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24730</xdr:rowOff>
    </xdr:from>
    <xdr:to>
      <xdr:col>50</xdr:col>
      <xdr:colOff>114300</xdr:colOff>
      <xdr:row>98</xdr:row>
      <xdr:rowOff>32755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8750300" y="16826830"/>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34370</xdr:rowOff>
    </xdr:from>
    <xdr:to>
      <xdr:col>45</xdr:col>
      <xdr:colOff>177800</xdr:colOff>
      <xdr:row>98</xdr:row>
      <xdr:rowOff>24730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7861300" y="16665020"/>
          <a:ext cx="889000" cy="16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34370</xdr:rowOff>
    </xdr:from>
    <xdr:to>
      <xdr:col>41</xdr:col>
      <xdr:colOff>50800</xdr:colOff>
      <xdr:row>98</xdr:row>
      <xdr:rowOff>125323</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665020"/>
          <a:ext cx="889000" cy="2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148703</xdr:rowOff>
    </xdr:from>
    <xdr:to>
      <xdr:col>55</xdr:col>
      <xdr:colOff>50800</xdr:colOff>
      <xdr:row>98</xdr:row>
      <xdr:rowOff>78853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7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127130</xdr:rowOff>
    </xdr:from>
    <xdr:ext cx="599010"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7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153405</xdr:rowOff>
    </xdr:from>
    <xdr:to>
      <xdr:col>50</xdr:col>
      <xdr:colOff>165100</xdr:colOff>
      <xdr:row>98</xdr:row>
      <xdr:rowOff>83555</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7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100082</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39795" y="1655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145380</xdr:rowOff>
    </xdr:from>
    <xdr:to>
      <xdr:col>46</xdr:col>
      <xdr:colOff>38100</xdr:colOff>
      <xdr:row>98</xdr:row>
      <xdr:rowOff>75530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66657</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50795" y="168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155020</xdr:rowOff>
    </xdr:from>
    <xdr:to>
      <xdr:col>41</xdr:col>
      <xdr:colOff>101600</xdr:colOff>
      <xdr:row>97</xdr:row>
      <xdr:rowOff>85170</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6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101697</xdr:rowOff>
    </xdr:from>
    <xdr:ext cx="59901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61795" y="1638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74523</xdr:rowOff>
    </xdr:from>
    <xdr:to>
      <xdr:col>36</xdr:col>
      <xdr:colOff>165100</xdr:colOff>
      <xdr:row>99</xdr:row>
      <xdr:rowOff>4673</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7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167250</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6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58196</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887496"/>
          <a:ext cx="1269" cy="84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4873</xdr:rowOff>
    </xdr:from>
    <xdr:ext cx="599010"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56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58196</xdr:rowOff>
    </xdr:from>
    <xdr:to>
      <xdr:col>86</xdr:col>
      <xdr:colOff>25400</xdr:colOff>
      <xdr:row>34</xdr:row>
      <xdr:rowOff>58196</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88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80885</xdr:rowOff>
    </xdr:from>
    <xdr:to>
      <xdr:col>85</xdr:col>
      <xdr:colOff>127000</xdr:colOff>
      <xdr:row>37</xdr:row>
      <xdr:rowOff>116398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5481300" y="6081635"/>
          <a:ext cx="838200" cy="37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70318</xdr:rowOff>
    </xdr:from>
    <xdr:ext cx="534377"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585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91891</xdr:rowOff>
    </xdr:from>
    <xdr:to>
      <xdr:col>85</xdr:col>
      <xdr:colOff>177800</xdr:colOff>
      <xdr:row>39</xdr:row>
      <xdr:rowOff>22041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160825</xdr:rowOff>
    </xdr:from>
    <xdr:to>
      <xdr:col>81</xdr:col>
      <xdr:colOff>50800</xdr:colOff>
      <xdr:row>37</xdr:row>
      <xdr:rowOff>116398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4592300" y="5990125"/>
          <a:ext cx="889000" cy="4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102589</xdr:rowOff>
    </xdr:from>
    <xdr:to>
      <xdr:col>81</xdr:col>
      <xdr:colOff>101600</xdr:colOff>
      <xdr:row>39</xdr:row>
      <xdr:rowOff>32739</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23866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14111" y="67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97266</xdr:rowOff>
    </xdr:from>
    <xdr:to>
      <xdr:col>76</xdr:col>
      <xdr:colOff>114300</xdr:colOff>
      <xdr:row>34</xdr:row>
      <xdr:rowOff>160825</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3703300" y="5412216"/>
          <a:ext cx="889000" cy="57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103201</xdr:rowOff>
    </xdr:from>
    <xdr:to>
      <xdr:col>76</xdr:col>
      <xdr:colOff>165100</xdr:colOff>
      <xdr:row>39</xdr:row>
      <xdr:rowOff>33351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1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24478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7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158222</xdr:rowOff>
    </xdr:from>
    <xdr:to>
      <xdr:col>71</xdr:col>
      <xdr:colOff>177800</xdr:colOff>
      <xdr:row>31</xdr:row>
      <xdr:rowOff>97266</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5130272"/>
          <a:ext cx="889000" cy="2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104731</xdr:rowOff>
    </xdr:from>
    <xdr:to>
      <xdr:col>72</xdr:col>
      <xdr:colOff>38100</xdr:colOff>
      <xdr:row>39</xdr:row>
      <xdr:rowOff>34881</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26008</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36111" y="67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138331</xdr:rowOff>
    </xdr:from>
    <xdr:to>
      <xdr:col>67</xdr:col>
      <xdr:colOff>101600</xdr:colOff>
      <xdr:row>39</xdr:row>
      <xdr:rowOff>68481</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59608</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47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30085</xdr:rowOff>
    </xdr:from>
    <xdr:to>
      <xdr:col>85</xdr:col>
      <xdr:colOff>177800</xdr:colOff>
      <xdr:row>35</xdr:row>
      <xdr:rowOff>131685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52962</xdr:rowOff>
    </xdr:from>
    <xdr:ext cx="599010"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58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65598</xdr:rowOff>
    </xdr:from>
    <xdr:to>
      <xdr:col>81</xdr:col>
      <xdr:colOff>101600</xdr:colOff>
      <xdr:row>37</xdr:row>
      <xdr:rowOff>167198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4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12275</xdr:rowOff>
    </xdr:from>
    <xdr:ext cx="59901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181795" y="618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110025</xdr:rowOff>
    </xdr:from>
    <xdr:to>
      <xdr:col>76</xdr:col>
      <xdr:colOff>165100</xdr:colOff>
      <xdr:row>35</xdr:row>
      <xdr:rowOff>40175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5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56702</xdr:rowOff>
    </xdr:from>
    <xdr:ext cx="59901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292795" y="57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46466</xdr:rowOff>
    </xdr:from>
    <xdr:to>
      <xdr:col>72</xdr:col>
      <xdr:colOff>38100</xdr:colOff>
      <xdr:row>31</xdr:row>
      <xdr:rowOff>148066</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53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164593</xdr:rowOff>
    </xdr:from>
    <xdr:ext cx="59901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403795" y="513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107422</xdr:rowOff>
    </xdr:from>
    <xdr:to>
      <xdr:col>67</xdr:col>
      <xdr:colOff>101600</xdr:colOff>
      <xdr:row>30</xdr:row>
      <xdr:rowOff>37572</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50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54099</xdr:rowOff>
    </xdr:from>
    <xdr:ext cx="599010"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514795" y="485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163266</xdr:rowOff>
    </xdr:from>
    <xdr:to>
      <xdr:col>85</xdr:col>
      <xdr:colOff>127000</xdr:colOff>
      <xdr:row>76</xdr:row>
      <xdr:rowOff>96492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022016"/>
          <a:ext cx="8382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96492</xdr:rowOff>
    </xdr:from>
    <xdr:to>
      <xdr:col>81</xdr:col>
      <xdr:colOff>50800</xdr:colOff>
      <xdr:row>76</xdr:row>
      <xdr:rowOff>158392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126692"/>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158392</xdr:rowOff>
    </xdr:from>
    <xdr:to>
      <xdr:col>76</xdr:col>
      <xdr:colOff>114300</xdr:colOff>
      <xdr:row>77</xdr:row>
      <xdr:rowOff>5155</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3703300" y="1318859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5155</xdr:rowOff>
    </xdr:from>
    <xdr:to>
      <xdr:col>71</xdr:col>
      <xdr:colOff>177800</xdr:colOff>
      <xdr:row>77</xdr:row>
      <xdr:rowOff>29914</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2814300" y="13206805"/>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112466</xdr:rowOff>
    </xdr:from>
    <xdr:to>
      <xdr:col>85</xdr:col>
      <xdr:colOff>177800</xdr:colOff>
      <xdr:row>76</xdr:row>
      <xdr:rowOff>42616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2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135343</xdr:rowOff>
    </xdr:from>
    <xdr:ext cx="599010"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28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45692</xdr:rowOff>
    </xdr:from>
    <xdr:to>
      <xdr:col>81</xdr:col>
      <xdr:colOff>101600</xdr:colOff>
      <xdr:row>76</xdr:row>
      <xdr:rowOff>147292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07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163820</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181795" y="1285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107592</xdr:rowOff>
    </xdr:from>
    <xdr:to>
      <xdr:col>76</xdr:col>
      <xdr:colOff>165100</xdr:colOff>
      <xdr:row>77</xdr:row>
      <xdr:rowOff>37742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1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54270</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292795" y="1291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125805</xdr:rowOff>
    </xdr:from>
    <xdr:to>
      <xdr:col>72</xdr:col>
      <xdr:colOff>38100</xdr:colOff>
      <xdr:row>77</xdr:row>
      <xdr:rowOff>55955</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1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72482</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03795" y="129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150564</xdr:rowOff>
    </xdr:from>
    <xdr:to>
      <xdr:col>67</xdr:col>
      <xdr:colOff>101600</xdr:colOff>
      <xdr:row>77</xdr:row>
      <xdr:rowOff>80714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1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97242</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14795" y="1295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18145</xdr:rowOff>
    </xdr:from>
    <xdr:to>
      <xdr:col>85</xdr:col>
      <xdr:colOff>127000</xdr:colOff>
      <xdr:row>96</xdr:row>
      <xdr:rowOff>58339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5481300" y="16134445"/>
          <a:ext cx="838200" cy="38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18145</xdr:rowOff>
    </xdr:from>
    <xdr:to>
      <xdr:col>81</xdr:col>
      <xdr:colOff>50800</xdr:colOff>
      <xdr:row>95</xdr:row>
      <xdr:rowOff>108438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4592300" y="16134445"/>
          <a:ext cx="889000" cy="2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108438</xdr:rowOff>
    </xdr:from>
    <xdr:to>
      <xdr:col>76</xdr:col>
      <xdr:colOff>114300</xdr:colOff>
      <xdr:row>96</xdr:row>
      <xdr:rowOff>110910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3703300" y="16396188"/>
          <a:ext cx="889000" cy="17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110910</xdr:rowOff>
    </xdr:from>
    <xdr:to>
      <xdr:col>71</xdr:col>
      <xdr:colOff>177800</xdr:colOff>
      <xdr:row>97</xdr:row>
      <xdr:rowOff>71403</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2814300" y="16570110"/>
          <a:ext cx="889000" cy="1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7539</xdr:rowOff>
    </xdr:from>
    <xdr:to>
      <xdr:col>85</xdr:col>
      <xdr:colOff>177800</xdr:colOff>
      <xdr:row>96</xdr:row>
      <xdr:rowOff>109139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4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30416</xdr:rowOff>
    </xdr:from>
    <xdr:ext cx="599010"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31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138795</xdr:rowOff>
    </xdr:from>
    <xdr:to>
      <xdr:col>81</xdr:col>
      <xdr:colOff>101600</xdr:colOff>
      <xdr:row>94</xdr:row>
      <xdr:rowOff>68945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0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85472</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181795" y="158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57638</xdr:rowOff>
    </xdr:from>
    <xdr:to>
      <xdr:col>76</xdr:col>
      <xdr:colOff>165100</xdr:colOff>
      <xdr:row>95</xdr:row>
      <xdr:rowOff>159238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3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4315</xdr:rowOff>
    </xdr:from>
    <xdr:ext cx="59901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292795" y="1612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60110</xdr:rowOff>
    </xdr:from>
    <xdr:to>
      <xdr:col>72</xdr:col>
      <xdr:colOff>38100</xdr:colOff>
      <xdr:row>96</xdr:row>
      <xdr:rowOff>161710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5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6787</xdr:rowOff>
    </xdr:from>
    <xdr:ext cx="59901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03795" y="1629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20603</xdr:rowOff>
    </xdr:from>
    <xdr:to>
      <xdr:col>67</xdr:col>
      <xdr:colOff>101600</xdr:colOff>
      <xdr:row>97</xdr:row>
      <xdr:rowOff>122203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6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138730</xdr:rowOff>
    </xdr:from>
    <xdr:ext cx="59901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14795" y="164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7034</xdr:rowOff>
    </xdr:from>
    <xdr:to>
      <xdr:col>116</xdr:col>
      <xdr:colOff>63500</xdr:colOff>
      <xdr:row>76</xdr:row>
      <xdr:rowOff>21248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1323300" y="13037234"/>
          <a:ext cx="8382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7034</xdr:rowOff>
    </xdr:from>
    <xdr:to>
      <xdr:col>111</xdr:col>
      <xdr:colOff>177800</xdr:colOff>
      <xdr:row>76</xdr:row>
      <xdr:rowOff>60348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0434300" y="13037234"/>
          <a:ext cx="8890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7341</xdr:rowOff>
    </xdr:from>
    <xdr:to>
      <xdr:col>107</xdr:col>
      <xdr:colOff>50800</xdr:colOff>
      <xdr:row>76</xdr:row>
      <xdr:rowOff>60348</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9545300" y="13037541"/>
          <a:ext cx="8890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7341</xdr:rowOff>
    </xdr:from>
    <xdr:to>
      <xdr:col>102</xdr:col>
      <xdr:colOff>114300</xdr:colOff>
      <xdr:row>76</xdr:row>
      <xdr:rowOff>55150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8656300" y="13037541"/>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141898</xdr:rowOff>
    </xdr:from>
    <xdr:to>
      <xdr:col>116</xdr:col>
      <xdr:colOff>114300</xdr:colOff>
      <xdr:row>76</xdr:row>
      <xdr:rowOff>72048</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0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120325</xdr:rowOff>
    </xdr:from>
    <xdr:ext cx="599010"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297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127684</xdr:rowOff>
    </xdr:from>
    <xdr:to>
      <xdr:col>112</xdr:col>
      <xdr:colOff>38100</xdr:colOff>
      <xdr:row>76</xdr:row>
      <xdr:rowOff>57835</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2986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48961</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23795" y="130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9548</xdr:rowOff>
    </xdr:from>
    <xdr:to>
      <xdr:col>107</xdr:col>
      <xdr:colOff>101600</xdr:colOff>
      <xdr:row>76</xdr:row>
      <xdr:rowOff>111148</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30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102275</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1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127991</xdr:rowOff>
    </xdr:from>
    <xdr:to>
      <xdr:col>102</xdr:col>
      <xdr:colOff>165100</xdr:colOff>
      <xdr:row>76</xdr:row>
      <xdr:rowOff>58141</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29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49268</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45795" y="130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4350</xdr:rowOff>
    </xdr:from>
    <xdr:to>
      <xdr:col>98</xdr:col>
      <xdr:colOff>38100</xdr:colOff>
      <xdr:row>76</xdr:row>
      <xdr:rowOff>105950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3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97077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主な構成項目の一つである人件費については住民一人あたり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千円となっている。人件費については職員数の適正化に努め、平成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年度までの間に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％）の職員の削減（再任用・任期付職員を含む）を行っているところだが、その一方で人口が年々減少していることが影響を及ぼしている。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発生災害による災害復旧事業が収束していたところへ、</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年度発生の豪雨災害により、災害復旧対応費用がかさんだことが一因としてある。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日田彦山線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BRT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関連業務、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オンデマンド交通事業、ﾌﾟﾚﾐｱﾑ付き商品券ﾃﾞｼﾞﾀﾙ化事業等による支出が一因としてある。また、扶助費については住民一人あたり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％増）となっており、前年を大きく上回っている。これは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民間保育所施設型給付費や価格高騰緊急支援給付金の支出によるものである。　公債費については、償還期間が短い合併特例事業債及び過疎対策事業債の残高が全体残高の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％を占め、単年度における償還額が高額になり実質公債費比率を高める要因となっている。元利償還額は人口の減少とともに、平成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九州北部豪雨以降度重なる災害に係る災害復旧事業債等の元利償還開始に伴う増加が続いている。類似団体内順位は依然として高い傾向にあるため、今後も新たな起債を抑制することにより、適正な水準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
1,826
51.97
4,589,654
4,346,980
92,567
1,707,884
4,631,450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xmlns=""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xmlns=""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xmlns=""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xmlns=""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134700</xdr:rowOff>
    </xdr:from>
    <xdr:to>
      <xdr:col>24</xdr:col>
      <xdr:colOff>63500</xdr:colOff>
      <xdr:row>35</xdr:row>
      <xdr:rowOff>44602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3797300" y="5964000"/>
          <a:ext cx="8382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xmlns=""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27743</xdr:rowOff>
    </xdr:from>
    <xdr:to>
      <xdr:col>19</xdr:col>
      <xdr:colOff>177800</xdr:colOff>
      <xdr:row>35</xdr:row>
      <xdr:rowOff>44602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908300" y="6028493"/>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27743</xdr:rowOff>
    </xdr:from>
    <xdr:to>
      <xdr:col>15</xdr:col>
      <xdr:colOff>50800</xdr:colOff>
      <xdr:row>35</xdr:row>
      <xdr:rowOff>68263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2019300" y="6028493"/>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57318</xdr:rowOff>
    </xdr:from>
    <xdr:to>
      <xdr:col>10</xdr:col>
      <xdr:colOff>114300</xdr:colOff>
      <xdr:row>35</xdr:row>
      <xdr:rowOff>68263</xdr:rowOff>
    </xdr:to>
    <xdr:cxnSp macro="">
      <xdr:nvCxnSpPr>
        <xdr:cNvPr id="73" name="直線コネクタ 72">
          <a:extLst>
            <a:ext uri="{FF2B5EF4-FFF2-40B4-BE49-F238E27FC236}">
              <a16:creationId xmlns:a16="http://schemas.microsoft.com/office/drawing/2014/main" xmlns="" id="{00000000-0008-0000-0700-000049000000}"/>
            </a:ext>
          </a:extLst>
        </xdr:cNvPr>
        <xdr:cNvCxnSpPr/>
      </xdr:nvCxnSpPr>
      <xdr:spPr>
        <a:xfrm>
          <a:off x="1130300" y="6058068"/>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xmlns=""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83900</xdr:rowOff>
    </xdr:from>
    <xdr:to>
      <xdr:col>24</xdr:col>
      <xdr:colOff>114300</xdr:colOff>
      <xdr:row>35</xdr:row>
      <xdr:rowOff>14050</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4584700" y="5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106777</xdr:rowOff>
    </xdr:from>
    <xdr:ext cx="534377" cy="259045"/>
    <xdr:sp macro="" textlink="">
      <xdr:nvSpPr>
        <xdr:cNvPr id="84" name="議会費該当値テキスト">
          <a:extLst>
            <a:ext uri="{FF2B5EF4-FFF2-40B4-BE49-F238E27FC236}">
              <a16:creationId xmlns:a16="http://schemas.microsoft.com/office/drawing/2014/main" xmlns="" id="{00000000-0008-0000-0700-000054000000}"/>
            </a:ext>
          </a:extLst>
        </xdr:cNvPr>
        <xdr:cNvSpPr txBox="1"/>
      </xdr:nvSpPr>
      <xdr:spPr>
        <a:xfrm>
          <a:off x="4686300" y="57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165252</xdr:rowOff>
    </xdr:from>
    <xdr:to>
      <xdr:col>20</xdr:col>
      <xdr:colOff>38100</xdr:colOff>
      <xdr:row>35</xdr:row>
      <xdr:rowOff>95402</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3746500" y="59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111929</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3530111" y="5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148393</xdr:rowOff>
    </xdr:from>
    <xdr:to>
      <xdr:col>15</xdr:col>
      <xdr:colOff>101600</xdr:colOff>
      <xdr:row>35</xdr:row>
      <xdr:rowOff>78543</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2857500" y="59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95070</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2641111" y="57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17463</xdr:rowOff>
    </xdr:from>
    <xdr:to>
      <xdr:col>10</xdr:col>
      <xdr:colOff>165100</xdr:colOff>
      <xdr:row>35</xdr:row>
      <xdr:rowOff>119063</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968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135590</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1752111" y="57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6518</xdr:rowOff>
    </xdr:from>
    <xdr:to>
      <xdr:col>6</xdr:col>
      <xdr:colOff>38100</xdr:colOff>
      <xdr:row>35</xdr:row>
      <xdr:rowOff>108118</xdr:rowOff>
    </xdr:to>
    <xdr:sp macro="" textlink="">
      <xdr:nvSpPr>
        <xdr:cNvPr id="91" name="楕円 90">
          <a:extLst>
            <a:ext uri="{FF2B5EF4-FFF2-40B4-BE49-F238E27FC236}">
              <a16:creationId xmlns:a16="http://schemas.microsoft.com/office/drawing/2014/main" xmlns="" id="{00000000-0008-0000-0700-00005B000000}"/>
            </a:ext>
          </a:extLst>
        </xdr:cNvPr>
        <xdr:cNvSpPr/>
      </xdr:nvSpPr>
      <xdr:spPr>
        <a:xfrm>
          <a:off x="1079500" y="60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124645</xdr:rowOff>
    </xdr:from>
    <xdr:ext cx="534377" cy="259045"/>
    <xdr:sp macro="" textlink="">
      <xdr:nvSpPr>
        <xdr:cNvPr id="92" name="テキスト ボックス 91">
          <a:extLst>
            <a:ext uri="{FF2B5EF4-FFF2-40B4-BE49-F238E27FC236}">
              <a16:creationId xmlns:a16="http://schemas.microsoft.com/office/drawing/2014/main" xmlns="" id="{00000000-0008-0000-0700-00005C000000}"/>
            </a:ext>
          </a:extLst>
        </xdr:cNvPr>
        <xdr:cNvSpPr txBox="1"/>
      </xdr:nvSpPr>
      <xdr:spPr>
        <a:xfrm>
          <a:off x="863111" y="57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xmlns=""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110110</xdr:rowOff>
    </xdr:from>
    <xdr:to>
      <xdr:col>24</xdr:col>
      <xdr:colOff>63500</xdr:colOff>
      <xdr:row>54</xdr:row>
      <xdr:rowOff>134220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3797300" y="9025510"/>
          <a:ext cx="838200" cy="3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110110</xdr:rowOff>
    </xdr:from>
    <xdr:to>
      <xdr:col>19</xdr:col>
      <xdr:colOff>177800</xdr:colOff>
      <xdr:row>54</xdr:row>
      <xdr:rowOff>136613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908300" y="9025510"/>
          <a:ext cx="889000" cy="3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75205</xdr:rowOff>
    </xdr:from>
    <xdr:to>
      <xdr:col>15</xdr:col>
      <xdr:colOff>50800</xdr:colOff>
      <xdr:row>54</xdr:row>
      <xdr:rowOff>136613</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2019300" y="9333505"/>
          <a:ext cx="889000" cy="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75205</xdr:rowOff>
    </xdr:from>
    <xdr:to>
      <xdr:col>10</xdr:col>
      <xdr:colOff>114300</xdr:colOff>
      <xdr:row>56</xdr:row>
      <xdr:rowOff>43941</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flipV="1">
          <a:off x="1130300" y="9333505"/>
          <a:ext cx="889000" cy="3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83420</xdr:rowOff>
    </xdr:from>
    <xdr:to>
      <xdr:col>24</xdr:col>
      <xdr:colOff>114300</xdr:colOff>
      <xdr:row>55</xdr:row>
      <xdr:rowOff>13570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4584700" y="93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106297</xdr:rowOff>
    </xdr:from>
    <xdr:ext cx="599010"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919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59310</xdr:rowOff>
    </xdr:from>
    <xdr:to>
      <xdr:col>20</xdr:col>
      <xdr:colOff>38100</xdr:colOff>
      <xdr:row>52</xdr:row>
      <xdr:rowOff>160910</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3746500" y="89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5987</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497795" y="874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85813</xdr:rowOff>
    </xdr:from>
    <xdr:to>
      <xdr:col>15</xdr:col>
      <xdr:colOff>101600</xdr:colOff>
      <xdr:row>55</xdr:row>
      <xdr:rowOff>15963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2857500" y="93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32490</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08795" y="911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24405</xdr:rowOff>
    </xdr:from>
    <xdr:to>
      <xdr:col>10</xdr:col>
      <xdr:colOff>165100</xdr:colOff>
      <xdr:row>54</xdr:row>
      <xdr:rowOff>126005</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968500" y="92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142532</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19795" y="90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164591</xdr:rowOff>
    </xdr:from>
    <xdr:to>
      <xdr:col>6</xdr:col>
      <xdr:colOff>38100</xdr:colOff>
      <xdr:row>56</xdr:row>
      <xdr:rowOff>94741</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079500" y="95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111268</xdr:rowOff>
    </xdr:from>
    <xdr:ext cx="599010"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30795" y="93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61944</xdr:rowOff>
    </xdr:from>
    <xdr:to>
      <xdr:col>24</xdr:col>
      <xdr:colOff>63500</xdr:colOff>
      <xdr:row>71</xdr:row>
      <xdr:rowOff>107028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2234894"/>
          <a:ext cx="8382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111262</xdr:rowOff>
    </xdr:from>
    <xdr:to>
      <xdr:col>19</xdr:col>
      <xdr:colOff>177800</xdr:colOff>
      <xdr:row>71</xdr:row>
      <xdr:rowOff>61944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2112762"/>
          <a:ext cx="889000" cy="1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111262</xdr:rowOff>
    </xdr:from>
    <xdr:to>
      <xdr:col>15</xdr:col>
      <xdr:colOff>50800</xdr:colOff>
      <xdr:row>73</xdr:row>
      <xdr:rowOff>134570</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2112762"/>
          <a:ext cx="889000" cy="5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134570</xdr:rowOff>
    </xdr:from>
    <xdr:to>
      <xdr:col>10</xdr:col>
      <xdr:colOff>114300</xdr:colOff>
      <xdr:row>74</xdr:row>
      <xdr:rowOff>83364</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2650420"/>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56228</xdr:rowOff>
    </xdr:from>
    <xdr:to>
      <xdr:col>24</xdr:col>
      <xdr:colOff>114300</xdr:colOff>
      <xdr:row>71</xdr:row>
      <xdr:rowOff>157828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2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142605</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14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11144</xdr:rowOff>
    </xdr:from>
    <xdr:to>
      <xdr:col>20</xdr:col>
      <xdr:colOff>38100</xdr:colOff>
      <xdr:row>71</xdr:row>
      <xdr:rowOff>112744</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1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129271</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195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60462</xdr:rowOff>
    </xdr:from>
    <xdr:to>
      <xdr:col>15</xdr:col>
      <xdr:colOff>101600</xdr:colOff>
      <xdr:row>70</xdr:row>
      <xdr:rowOff>162062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7139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18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83770</xdr:rowOff>
    </xdr:from>
    <xdr:to>
      <xdr:col>10</xdr:col>
      <xdr:colOff>165100</xdr:colOff>
      <xdr:row>74</xdr:row>
      <xdr:rowOff>13920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30447</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37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32564</xdr:rowOff>
    </xdr:from>
    <xdr:to>
      <xdr:col>6</xdr:col>
      <xdr:colOff>38100</xdr:colOff>
      <xdr:row>74</xdr:row>
      <xdr:rowOff>134164</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27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150691</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49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90584</xdr:rowOff>
    </xdr:from>
    <xdr:to>
      <xdr:col>24</xdr:col>
      <xdr:colOff>63500</xdr:colOff>
      <xdr:row>97</xdr:row>
      <xdr:rowOff>62348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549784"/>
          <a:ext cx="838200" cy="1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16540</xdr:rowOff>
    </xdr:from>
    <xdr:to>
      <xdr:col>19</xdr:col>
      <xdr:colOff>177800</xdr:colOff>
      <xdr:row>97</xdr:row>
      <xdr:rowOff>62348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908300" y="16647190"/>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16540</xdr:rowOff>
    </xdr:from>
    <xdr:to>
      <xdr:col>15</xdr:col>
      <xdr:colOff>50800</xdr:colOff>
      <xdr:row>97</xdr:row>
      <xdr:rowOff>40804</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647190"/>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40804</xdr:rowOff>
    </xdr:from>
    <xdr:to>
      <xdr:col>10</xdr:col>
      <xdr:colOff>114300</xdr:colOff>
      <xdr:row>97</xdr:row>
      <xdr:rowOff>97510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6671454"/>
          <a:ext cx="8890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39784</xdr:rowOff>
    </xdr:from>
    <xdr:to>
      <xdr:col>24</xdr:col>
      <xdr:colOff>114300</xdr:colOff>
      <xdr:row>96</xdr:row>
      <xdr:rowOff>141384</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4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62661</xdr:rowOff>
    </xdr:from>
    <xdr:ext cx="599010"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3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11548</xdr:rowOff>
    </xdr:from>
    <xdr:to>
      <xdr:col>20</xdr:col>
      <xdr:colOff>38100</xdr:colOff>
      <xdr:row>97</xdr:row>
      <xdr:rowOff>113148</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6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129675</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497795" y="164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137190</xdr:rowOff>
    </xdr:from>
    <xdr:to>
      <xdr:col>15</xdr:col>
      <xdr:colOff>101600</xdr:colOff>
      <xdr:row>97</xdr:row>
      <xdr:rowOff>67340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5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83867</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08795" y="1637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161454</xdr:rowOff>
    </xdr:from>
    <xdr:to>
      <xdr:col>10</xdr:col>
      <xdr:colOff>165100</xdr:colOff>
      <xdr:row>97</xdr:row>
      <xdr:rowOff>91604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108131</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19795" y="1639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46710</xdr:rowOff>
    </xdr:from>
    <xdr:to>
      <xdr:col>6</xdr:col>
      <xdr:colOff>38100</xdr:colOff>
      <xdr:row>97</xdr:row>
      <xdr:rowOff>148310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6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164837</xdr:rowOff>
    </xdr:from>
    <xdr:ext cx="599010"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30795" y="1645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74220</xdr:rowOff>
    </xdr:from>
    <xdr:to>
      <xdr:col>55</xdr:col>
      <xdr:colOff>0</xdr:colOff>
      <xdr:row>58</xdr:row>
      <xdr:rowOff>75811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9639300" y="10018320"/>
          <a:ext cx="8382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75811</xdr:rowOff>
    </xdr:from>
    <xdr:to>
      <xdr:col>50</xdr:col>
      <xdr:colOff>114300</xdr:colOff>
      <xdr:row>58</xdr:row>
      <xdr:rowOff>113868</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8750300" y="10019911"/>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44606</xdr:rowOff>
    </xdr:from>
    <xdr:to>
      <xdr:col>45</xdr:col>
      <xdr:colOff>177800</xdr:colOff>
      <xdr:row>58</xdr:row>
      <xdr:rowOff>113868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7861300" y="9988706"/>
          <a:ext cx="889000" cy="6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44606</xdr:rowOff>
    </xdr:from>
    <xdr:to>
      <xdr:col>41</xdr:col>
      <xdr:colOff>50800</xdr:colOff>
      <xdr:row>58</xdr:row>
      <xdr:rowOff>128628</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6972300" y="9988706"/>
          <a:ext cx="889000" cy="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23420</xdr:rowOff>
    </xdr:from>
    <xdr:to>
      <xdr:col>55</xdr:col>
      <xdr:colOff>50800</xdr:colOff>
      <xdr:row>58</xdr:row>
      <xdr:rowOff>125020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99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1847</xdr:rowOff>
    </xdr:from>
    <xdr:ext cx="599010"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99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25011</xdr:rowOff>
    </xdr:from>
    <xdr:to>
      <xdr:col>50</xdr:col>
      <xdr:colOff>165100</xdr:colOff>
      <xdr:row>58</xdr:row>
      <xdr:rowOff>126611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99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117738</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339795" y="100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63068</xdr:rowOff>
    </xdr:from>
    <xdr:to>
      <xdr:col>46</xdr:col>
      <xdr:colOff>38100</xdr:colOff>
      <xdr:row>58</xdr:row>
      <xdr:rowOff>164668</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155795</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483111" y="100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165256</xdr:rowOff>
    </xdr:from>
    <xdr:to>
      <xdr:col>41</xdr:col>
      <xdr:colOff>101600</xdr:colOff>
      <xdr:row>58</xdr:row>
      <xdr:rowOff>95406</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99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111933</xdr:rowOff>
    </xdr:from>
    <xdr:ext cx="599010"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561795" y="971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77828</xdr:rowOff>
    </xdr:from>
    <xdr:to>
      <xdr:col>36</xdr:col>
      <xdr:colOff>165100</xdr:colOff>
      <xdr:row>59</xdr:row>
      <xdr:rowOff>7978</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100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170555</xdr:rowOff>
    </xdr:from>
    <xdr:ext cx="534377"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05111" y="101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45948</xdr:rowOff>
    </xdr:from>
    <xdr:to>
      <xdr:col>55</xdr:col>
      <xdr:colOff>0</xdr:colOff>
      <xdr:row>78</xdr:row>
      <xdr:rowOff>114840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9639300" y="13419048"/>
          <a:ext cx="8382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93971</xdr:rowOff>
    </xdr:from>
    <xdr:to>
      <xdr:col>50</xdr:col>
      <xdr:colOff>114300</xdr:colOff>
      <xdr:row>78</xdr:row>
      <xdr:rowOff>114840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467071"/>
          <a:ext cx="889000" cy="2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93971</xdr:rowOff>
    </xdr:from>
    <xdr:to>
      <xdr:col>45</xdr:col>
      <xdr:colOff>177800</xdr:colOff>
      <xdr:row>78</xdr:row>
      <xdr:rowOff>138116</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3467071"/>
          <a:ext cx="889000" cy="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128105</xdr:rowOff>
    </xdr:from>
    <xdr:to>
      <xdr:col>41</xdr:col>
      <xdr:colOff>50800</xdr:colOff>
      <xdr:row>78</xdr:row>
      <xdr:rowOff>138116</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6972300" y="13501205"/>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166598</xdr:rowOff>
    </xdr:from>
    <xdr:to>
      <xdr:col>55</xdr:col>
      <xdr:colOff>50800</xdr:colOff>
      <xdr:row>78</xdr:row>
      <xdr:rowOff>96748</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3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18025</xdr:rowOff>
    </xdr:from>
    <xdr:ext cx="599010"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2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64040</xdr:rowOff>
    </xdr:from>
    <xdr:to>
      <xdr:col>50</xdr:col>
      <xdr:colOff>165100</xdr:colOff>
      <xdr:row>78</xdr:row>
      <xdr:rowOff>165640</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156767</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372111" y="135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43171</xdr:rowOff>
    </xdr:from>
    <xdr:to>
      <xdr:col>46</xdr:col>
      <xdr:colOff>38100</xdr:colOff>
      <xdr:row>78</xdr:row>
      <xdr:rowOff>144771</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4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161298</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483111" y="131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87316</xdr:rowOff>
    </xdr:from>
    <xdr:to>
      <xdr:col>41</xdr:col>
      <xdr:colOff>101600</xdr:colOff>
      <xdr:row>79</xdr:row>
      <xdr:rowOff>17466</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4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8593</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594111" y="1355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77305</xdr:rowOff>
    </xdr:from>
    <xdr:to>
      <xdr:col>36</xdr:col>
      <xdr:colOff>165100</xdr:colOff>
      <xdr:row>79</xdr:row>
      <xdr:rowOff>7455</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23982</xdr:rowOff>
    </xdr:from>
    <xdr:ext cx="534377"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05111" y="132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32769</xdr:rowOff>
    </xdr:from>
    <xdr:to>
      <xdr:col>55</xdr:col>
      <xdr:colOff>0</xdr:colOff>
      <xdr:row>97</xdr:row>
      <xdr:rowOff>52987</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9639300" y="16663419"/>
          <a:ext cx="8382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32769</xdr:rowOff>
    </xdr:from>
    <xdr:to>
      <xdr:col>50</xdr:col>
      <xdr:colOff>114300</xdr:colOff>
      <xdr:row>97</xdr:row>
      <xdr:rowOff>74504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8750300" y="16663419"/>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80110</xdr:rowOff>
    </xdr:from>
    <xdr:to>
      <xdr:col>45</xdr:col>
      <xdr:colOff>177800</xdr:colOff>
      <xdr:row>97</xdr:row>
      <xdr:rowOff>74504</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7861300" y="16367860"/>
          <a:ext cx="889000" cy="3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80110</xdr:rowOff>
    </xdr:from>
    <xdr:to>
      <xdr:col>41</xdr:col>
      <xdr:colOff>50800</xdr:colOff>
      <xdr:row>95</xdr:row>
      <xdr:rowOff>87711</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367860"/>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2187</xdr:rowOff>
    </xdr:from>
    <xdr:to>
      <xdr:col>55</xdr:col>
      <xdr:colOff>50800</xdr:colOff>
      <xdr:row>97</xdr:row>
      <xdr:rowOff>103787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6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25064</xdr:rowOff>
    </xdr:from>
    <xdr:ext cx="599010"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4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153419</xdr:rowOff>
    </xdr:from>
    <xdr:to>
      <xdr:col>50</xdr:col>
      <xdr:colOff>165100</xdr:colOff>
      <xdr:row>97</xdr:row>
      <xdr:rowOff>83569</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6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100096</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39795" y="1638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23704</xdr:rowOff>
    </xdr:from>
    <xdr:to>
      <xdr:col>46</xdr:col>
      <xdr:colOff>38100</xdr:colOff>
      <xdr:row>97</xdr:row>
      <xdr:rowOff>125304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6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141831</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50795" y="164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29310</xdr:rowOff>
    </xdr:from>
    <xdr:to>
      <xdr:col>41</xdr:col>
      <xdr:colOff>101600</xdr:colOff>
      <xdr:row>95</xdr:row>
      <xdr:rowOff>130910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3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147437</xdr:rowOff>
    </xdr:from>
    <xdr:ext cx="599010"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61795" y="1609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36911</xdr:rowOff>
    </xdr:from>
    <xdr:to>
      <xdr:col>36</xdr:col>
      <xdr:colOff>165100</xdr:colOff>
      <xdr:row>95</xdr:row>
      <xdr:rowOff>138511</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3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155038</xdr:rowOff>
    </xdr:from>
    <xdr:ext cx="599010"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672795" y="160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170599</xdr:rowOff>
    </xdr:from>
    <xdr:to>
      <xdr:col>85</xdr:col>
      <xdr:colOff>127000</xdr:colOff>
      <xdr:row>36</xdr:row>
      <xdr:rowOff>62212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5481300" y="5828449"/>
          <a:ext cx="838200" cy="40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62212</xdr:rowOff>
    </xdr:from>
    <xdr:to>
      <xdr:col>81</xdr:col>
      <xdr:colOff>50800</xdr:colOff>
      <xdr:row>36</xdr:row>
      <xdr:rowOff>70465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234412"/>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28707</xdr:rowOff>
    </xdr:from>
    <xdr:to>
      <xdr:col>76</xdr:col>
      <xdr:colOff>114300</xdr:colOff>
      <xdr:row>36</xdr:row>
      <xdr:rowOff>70465</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3703300" y="6200907"/>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28707</xdr:rowOff>
    </xdr:from>
    <xdr:to>
      <xdr:col>71</xdr:col>
      <xdr:colOff>177800</xdr:colOff>
      <xdr:row>36</xdr:row>
      <xdr:rowOff>43604</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620090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119799</xdr:rowOff>
    </xdr:from>
    <xdr:to>
      <xdr:col>85</xdr:col>
      <xdr:colOff>177800</xdr:colOff>
      <xdr:row>34</xdr:row>
      <xdr:rowOff>49949</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57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142676</xdr:rowOff>
    </xdr:from>
    <xdr:ext cx="599010"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562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11412</xdr:rowOff>
    </xdr:from>
    <xdr:to>
      <xdr:col>81</xdr:col>
      <xdr:colOff>101600</xdr:colOff>
      <xdr:row>36</xdr:row>
      <xdr:rowOff>113012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1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129539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59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19665</xdr:rowOff>
    </xdr:from>
    <xdr:to>
      <xdr:col>76</xdr:col>
      <xdr:colOff>165100</xdr:colOff>
      <xdr:row>36</xdr:row>
      <xdr:rowOff>121265</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1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137792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59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149357</xdr:rowOff>
    </xdr:from>
    <xdr:to>
      <xdr:col>72</xdr:col>
      <xdr:colOff>38100</xdr:colOff>
      <xdr:row>36</xdr:row>
      <xdr:rowOff>79507</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1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96034</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5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164254</xdr:rowOff>
    </xdr:from>
    <xdr:to>
      <xdr:col>67</xdr:col>
      <xdr:colOff>101600</xdr:colOff>
      <xdr:row>36</xdr:row>
      <xdr:rowOff>94404</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61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85531</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2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30180</xdr:rowOff>
    </xdr:from>
    <xdr:to>
      <xdr:col>85</xdr:col>
      <xdr:colOff>127000</xdr:colOff>
      <xdr:row>58</xdr:row>
      <xdr:rowOff>37636</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5481300" y="9974280"/>
          <a:ext cx="8382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30180</xdr:rowOff>
    </xdr:from>
    <xdr:to>
      <xdr:col>81</xdr:col>
      <xdr:colOff>50800</xdr:colOff>
      <xdr:row>58</xdr:row>
      <xdr:rowOff>62132</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4592300" y="9974280"/>
          <a:ext cx="889000" cy="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51167</xdr:rowOff>
    </xdr:from>
    <xdr:to>
      <xdr:col>76</xdr:col>
      <xdr:colOff>114300</xdr:colOff>
      <xdr:row>58</xdr:row>
      <xdr:rowOff>62132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9995267"/>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40353</xdr:rowOff>
    </xdr:from>
    <xdr:to>
      <xdr:col>71</xdr:col>
      <xdr:colOff>177800</xdr:colOff>
      <xdr:row>58</xdr:row>
      <xdr:rowOff>51167</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2814300" y="9984453"/>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158286</xdr:rowOff>
    </xdr:from>
    <xdr:to>
      <xdr:col>85</xdr:col>
      <xdr:colOff>177800</xdr:colOff>
      <xdr:row>58</xdr:row>
      <xdr:rowOff>88436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73213</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98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150830</xdr:rowOff>
    </xdr:from>
    <xdr:to>
      <xdr:col>81</xdr:col>
      <xdr:colOff>101600</xdr:colOff>
      <xdr:row>58</xdr:row>
      <xdr:rowOff>80980</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9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72107</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100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11332</xdr:rowOff>
    </xdr:from>
    <xdr:to>
      <xdr:col>76</xdr:col>
      <xdr:colOff>165100</xdr:colOff>
      <xdr:row>58</xdr:row>
      <xdr:rowOff>112932</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104059</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1004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367</xdr:rowOff>
    </xdr:from>
    <xdr:to>
      <xdr:col>72</xdr:col>
      <xdr:colOff>38100</xdr:colOff>
      <xdr:row>58</xdr:row>
      <xdr:rowOff>101967</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9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93094</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100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161003</xdr:rowOff>
    </xdr:from>
    <xdr:to>
      <xdr:col>67</xdr:col>
      <xdr:colOff>101600</xdr:colOff>
      <xdr:row>58</xdr:row>
      <xdr:rowOff>91153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9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82280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100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58196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745496"/>
          <a:ext cx="1269" cy="84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4873</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252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58196</xdr:rowOff>
    </xdr:from>
    <xdr:to>
      <xdr:col>86</xdr:col>
      <xdr:colOff>25400</xdr:colOff>
      <xdr:row>74</xdr:row>
      <xdr:rowOff>58196</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74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80885</xdr:rowOff>
    </xdr:from>
    <xdr:to>
      <xdr:col>85</xdr:col>
      <xdr:colOff>127000</xdr:colOff>
      <xdr:row>77</xdr:row>
      <xdr:rowOff>116398</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5481300" y="12939635"/>
          <a:ext cx="838200" cy="37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70318</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443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91891</xdr:rowOff>
    </xdr:from>
    <xdr:to>
      <xdr:col>85</xdr:col>
      <xdr:colOff>177800</xdr:colOff>
      <xdr:row>79</xdr:row>
      <xdr:rowOff>22041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4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160824</xdr:rowOff>
    </xdr:from>
    <xdr:to>
      <xdr:col>81</xdr:col>
      <xdr:colOff>50800</xdr:colOff>
      <xdr:row>77</xdr:row>
      <xdr:rowOff>116398</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4592300" y="12848124"/>
          <a:ext cx="889000" cy="46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102589</xdr:rowOff>
    </xdr:from>
    <xdr:to>
      <xdr:col>81</xdr:col>
      <xdr:colOff>101600</xdr:colOff>
      <xdr:row>79</xdr:row>
      <xdr:rowOff>32739</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4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23866</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5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97266</xdr:rowOff>
    </xdr:from>
    <xdr:to>
      <xdr:col>76</xdr:col>
      <xdr:colOff>114300</xdr:colOff>
      <xdr:row>74</xdr:row>
      <xdr:rowOff>160824</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3703300" y="12270216"/>
          <a:ext cx="889000" cy="5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103201</xdr:rowOff>
    </xdr:from>
    <xdr:to>
      <xdr:col>76</xdr:col>
      <xdr:colOff>165100</xdr:colOff>
      <xdr:row>79</xdr:row>
      <xdr:rowOff>33351</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47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24478</xdr:rowOff>
    </xdr:from>
    <xdr:ext cx="534377"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25111" y="135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158146</xdr:rowOff>
    </xdr:from>
    <xdr:to>
      <xdr:col>71</xdr:col>
      <xdr:colOff>177800</xdr:colOff>
      <xdr:row>71</xdr:row>
      <xdr:rowOff>97266</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2814300" y="11988196"/>
          <a:ext cx="889000" cy="28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104730</xdr:rowOff>
    </xdr:from>
    <xdr:to>
      <xdr:col>72</xdr:col>
      <xdr:colOff>38100</xdr:colOff>
      <xdr:row>79</xdr:row>
      <xdr:rowOff>34880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26007</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5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138331</xdr:rowOff>
    </xdr:from>
    <xdr:to>
      <xdr:col>67</xdr:col>
      <xdr:colOff>101600</xdr:colOff>
      <xdr:row>79</xdr:row>
      <xdr:rowOff>68481</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59608</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30085</xdr:rowOff>
    </xdr:from>
    <xdr:to>
      <xdr:col>85</xdr:col>
      <xdr:colOff>177800</xdr:colOff>
      <xdr:row>75</xdr:row>
      <xdr:rowOff>131685</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28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52962</xdr:rowOff>
    </xdr:from>
    <xdr:ext cx="599010"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274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65598</xdr:rowOff>
    </xdr:from>
    <xdr:to>
      <xdr:col>81</xdr:col>
      <xdr:colOff>101600</xdr:colOff>
      <xdr:row>77</xdr:row>
      <xdr:rowOff>167198</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2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12275</xdr:rowOff>
    </xdr:from>
    <xdr:ext cx="59901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181795" y="1304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110024</xdr:rowOff>
    </xdr:from>
    <xdr:to>
      <xdr:col>76</xdr:col>
      <xdr:colOff>165100</xdr:colOff>
      <xdr:row>75</xdr:row>
      <xdr:rowOff>40174</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2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56701</xdr:rowOff>
    </xdr:from>
    <xdr:ext cx="59901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292795" y="125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46466</xdr:rowOff>
    </xdr:from>
    <xdr:to>
      <xdr:col>72</xdr:col>
      <xdr:colOff>38100</xdr:colOff>
      <xdr:row>71</xdr:row>
      <xdr:rowOff>148066</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22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164593</xdr:rowOff>
    </xdr:from>
    <xdr:ext cx="59901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403795" y="1199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107346</xdr:rowOff>
    </xdr:from>
    <xdr:to>
      <xdr:col>67</xdr:col>
      <xdr:colOff>101600</xdr:colOff>
      <xdr:row>70</xdr:row>
      <xdr:rowOff>37496</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19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54023</xdr:rowOff>
    </xdr:from>
    <xdr:ext cx="59901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14795" y="1171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163266</xdr:rowOff>
    </xdr:from>
    <xdr:to>
      <xdr:col>85</xdr:col>
      <xdr:colOff>127000</xdr:colOff>
      <xdr:row>96</xdr:row>
      <xdr:rowOff>96492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6451016"/>
          <a:ext cx="8382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96492</xdr:rowOff>
    </xdr:from>
    <xdr:to>
      <xdr:col>81</xdr:col>
      <xdr:colOff>50800</xdr:colOff>
      <xdr:row>96</xdr:row>
      <xdr:rowOff>158392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555692"/>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158392</xdr:rowOff>
    </xdr:from>
    <xdr:to>
      <xdr:col>76</xdr:col>
      <xdr:colOff>114300</xdr:colOff>
      <xdr:row>97</xdr:row>
      <xdr:rowOff>5155</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3703300" y="1661759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5155</xdr:rowOff>
    </xdr:from>
    <xdr:to>
      <xdr:col>71</xdr:col>
      <xdr:colOff>177800</xdr:colOff>
      <xdr:row>97</xdr:row>
      <xdr:rowOff>29914</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6635805"/>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112466</xdr:rowOff>
    </xdr:from>
    <xdr:to>
      <xdr:col>85</xdr:col>
      <xdr:colOff>177800</xdr:colOff>
      <xdr:row>96</xdr:row>
      <xdr:rowOff>42616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135343</xdr:rowOff>
    </xdr:from>
    <xdr:ext cx="599010"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25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45692</xdr:rowOff>
    </xdr:from>
    <xdr:to>
      <xdr:col>81</xdr:col>
      <xdr:colOff>101600</xdr:colOff>
      <xdr:row>96</xdr:row>
      <xdr:rowOff>147292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5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163819</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181795" y="1628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107592</xdr:rowOff>
    </xdr:from>
    <xdr:to>
      <xdr:col>76</xdr:col>
      <xdr:colOff>165100</xdr:colOff>
      <xdr:row>97</xdr:row>
      <xdr:rowOff>37742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5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54269</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292795" y="163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125805</xdr:rowOff>
    </xdr:from>
    <xdr:to>
      <xdr:col>72</xdr:col>
      <xdr:colOff>38100</xdr:colOff>
      <xdr:row>97</xdr:row>
      <xdr:rowOff>55955</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72482</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03795" y="1636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150564</xdr:rowOff>
    </xdr:from>
    <xdr:to>
      <xdr:col>67</xdr:col>
      <xdr:colOff>101600</xdr:colOff>
      <xdr:row>97</xdr:row>
      <xdr:rowOff>80714</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6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97241</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14795" y="1638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災害対策基金への積立金の減（▲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千円）施設改修基金への積立金の減（▲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千円）ほうしゅ楽舎再建築整備事業の減（▲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288,090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千円）により減少したものである。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民生費については、ふるさと納税子育て基金積立金の減（▲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千円）国民健康保険特別会計に対する繰出金の減（▲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千円）により減少に転じたが、価格高騰緊急支援給付金の増（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災害救助費関連経費の増（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が見られ、なおかつ高齢化の進行による高齢者福祉費の増、障害者福祉費の受給者増などがみられる。今後、民生費については増加の傾向にあると見込まれるため、財源の確保についての検討が求め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年豪雨災害のため災害復旧総務費の増（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千円）公共土木施設災害復旧事業費の増（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千円）農林漁業施設災害復旧事業費の増（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72,772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千円）林道施設災害復旧事業費の増（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30,808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千円）によって前年比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％増となり、歳出総額の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公債費については、償還期間が短い合併特例事業債及び過疎対策事業債の残高が全体残高の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％を占め、単年度における償還額が高額になり実質公債費比率を高める要因となっている。元利償還額は年々減少傾向にあったが、平成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九州北部豪雨以降度重なる災害に係る災害復旧事業債等の元利償還開始に伴い増加に転じている。類似団体内順位は依然として高い傾向にあるため、今後も新たな起債を抑制することにより、適正な水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財政調整基金の残高について、取崩しにより年々減少しているものの、今後も適切な財源確保と歳出の精査を継続していくもの。</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実質収支については黒字決算となったが、実質単年度収支は赤字決算となっている。</a:t>
          </a:r>
        </a:p>
        <a:p>
          <a:r>
            <a:rPr kumimoji="1" lang="ja-JP" altLang="en-US" sz="1400">
              <a:solidFill>
                <a:sysClr val="windowText" lastClr="000000"/>
              </a:solidFill>
              <a:latin typeface="ＭＳ ゴシック" pitchFamily="49" charset="-128"/>
              <a:ea typeface="ＭＳ ゴシック" pitchFamily="49" charset="-128"/>
            </a:rPr>
            <a:t>　今後、人口減少等による普通交付税交付額の減少が見込まれると思われ、その状況により一層備えた財政運営が求められる。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実質連結赤字比率については、</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簡易水道事業を除いて、毎年度黒字決算となっているが、これは一般会計からの繰出金の増加によるものである。</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簡易水道事業に係る赤字額については、</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九州北部豪雨災害復旧関連経費（補助対象外）の増により発生したものである。</a:t>
          </a:r>
        </a:p>
        <a:p>
          <a:r>
            <a:rPr kumimoji="1" lang="ja-JP" altLang="en-US" sz="1400">
              <a:solidFill>
                <a:sysClr val="windowText" lastClr="000000"/>
              </a:solidFill>
              <a:latin typeface="ＭＳ ゴシック" pitchFamily="49" charset="-128"/>
              <a:ea typeface="ＭＳ ゴシック" pitchFamily="49" charset="-128"/>
            </a:rPr>
            <a:t>　今後の状況次第では繰出金要件等がさらに厳しくなることもあり、必要に応じた受益者負担の在り方を検討することが求められる。</a:t>
          </a:r>
        </a:p>
        <a:p>
          <a:r>
            <a:rPr kumimoji="1" lang="ja-JP" altLang="en-US" sz="1400">
              <a:solidFill>
                <a:sysClr val="windowText" lastClr="000000"/>
              </a:solidFill>
              <a:latin typeface="ＭＳ ゴシック" pitchFamily="49" charset="-128"/>
              <a:ea typeface="ＭＳ ゴシック" pitchFamily="49" charset="-128"/>
            </a:rPr>
            <a:t>　また、一般会計においても実質収支比率と同様に今後は普通交付税を含めた一般財源の確保は厳しくなると見込まれるため、今後の状況を注視していく必要がある。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実質公債費比率については、令和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年度決算では</a:t>
          </a:r>
          <a:r>
            <a:rPr kumimoji="1" lang="en-US" altLang="ja-JP" sz="1400">
              <a:solidFill>
                <a:sysClr val="windowText" lastClr="000000"/>
              </a:solidFill>
              <a:latin typeface="ＭＳ ゴシック" pitchFamily="49" charset="-128"/>
              <a:ea typeface="ＭＳ ゴシック" pitchFamily="49" charset="-128"/>
            </a:rPr>
            <a:t>6.5</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年度決算では</a:t>
          </a:r>
          <a:r>
            <a:rPr kumimoji="1" lang="en-US" altLang="ja-JP" sz="1400">
              <a:solidFill>
                <a:sysClr val="windowText" lastClr="000000"/>
              </a:solidFill>
              <a:latin typeface="ＭＳ ゴシック" pitchFamily="49" charset="-128"/>
              <a:ea typeface="ＭＳ ゴシック" pitchFamily="49" charset="-128"/>
            </a:rPr>
            <a:t>7.0</a:t>
          </a:r>
          <a:r>
            <a:rPr kumimoji="1" lang="ja-JP" altLang="en-US" sz="1400">
              <a:solidFill>
                <a:sysClr val="windowText" lastClr="000000"/>
              </a:solidFill>
              <a:latin typeface="ＭＳ ゴシック" pitchFamily="49" charset="-128"/>
              <a:ea typeface="ＭＳ ゴシック" pitchFamily="49" charset="-128"/>
            </a:rPr>
            <a:t>となり</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年度から度重なり続く災害復旧による起債の影響が顕著となっている。</a:t>
          </a:r>
        </a:p>
        <a:p>
          <a:r>
            <a:rPr kumimoji="1" lang="ja-JP" altLang="en-US" sz="1400">
              <a:solidFill>
                <a:sysClr val="windowText" lastClr="000000"/>
              </a:solidFill>
              <a:latin typeface="ＭＳ ゴシック" pitchFamily="49" charset="-128"/>
              <a:ea typeface="ＭＳ ゴシック" pitchFamily="49" charset="-128"/>
            </a:rPr>
            <a:t>　今後、</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年度から続く災害を要因とする災害復旧事業債と</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年度豪雨災害を要因とする災害復旧事業債及び旧合併特例事業債・過疎対策事業債に係る元利償還額の増加が見られており、今後も継続して起債の抑制等を行い、後世に負担を残さない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年々減少の傾向にあった将来負担比率は、度重なる災害による災害復旧事業債の新規発行、ほうしゅ楽舎に係る過疎対策事業債の新規発行等により地方債の現在高が増加し、基準財政需要額算入見込額の増など、相対的に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年度決算時以降マイナス比率の状態が継続している。</a:t>
          </a:r>
        </a:p>
        <a:p>
          <a:r>
            <a:rPr kumimoji="1" lang="ja-JP" altLang="en-US" sz="1400">
              <a:solidFill>
                <a:sysClr val="windowText" lastClr="000000"/>
              </a:solidFill>
              <a:latin typeface="ＭＳ ゴシック" pitchFamily="49" charset="-128"/>
              <a:ea typeface="ＭＳ ゴシック" pitchFamily="49" charset="-128"/>
            </a:rPr>
            <a:t>　今後も後世への負担を軽減するために起債の抑制や基金の適正運用を行う事により引き続いてのマイナス比率の確保に努める。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福岡県東峰村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寄附金を財源とし、自然環境の保全、医療・福祉、産業の振興等の事業に充てるためのふるさと基金として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百万円取り崩したこと、公共施設の施設改修のため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百万円を取り崩した。災害復旧対策、復興対策を円滑に推進するため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少子高齢化に伴う社会保障関係経費の増大、大規模災害への備えを踏まえて計画的な運用に努める。減債基金については、経済情勢の著しい変動等に備えて計画的な運用に努める。その他特定目的基金については、其々の目的に応じた計画的な運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・小石原川ダム水源地域振興整備事業基金：筑後川水系小石原川ダムに係る東峰村の水源地域の振興整備事業に要する経費。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・水源かん養基金：水源地域における水源かん養機能の向上及び水源保全を図る事業に要する経費。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・振興開発事業基金：地域づくり事業の円滑な執行を図るため。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・農業振興基金（旧 中山間地域活性化基金）：東峰村の農業及び農村の振興を図るため。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・スクールバス買替資金充当基金：スクールバス買替に要する資金に充当するため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・農業振興基金（旧 中山間地域活性化基金）：東峰村の農業及び農村の振興を図るため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・振興開発事業基金：地域づくり事業の円滑な執行を図るため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・災害対策基金：災害復旧対策、復興対策を円滑に推進するため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・施設改修基金：公共施設の施設改修のため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・義援金基金：災害等による被災者支援等に充てるため、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・ふるさと基金：寄附金を財源とし、自然環境の保全、医療・福祉、産業の振興等の事業に充てるため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・すこやか子育て基金：子育て支援の事業に要する経費に充てるため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・小石原川ダム水源地域振興整備事業基金：小石原川ダムに係る水源地域整備事業に要する経費に充てるため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・水源かん養基金：水源保全を図る事業に要する経費に充てるため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・その他目的基金として、基金運用益分については、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・合併振興基金については、果実分を含め新村計画による事業に充当する。その他目的基金については、其々計画的な運用に努める。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普通交付税について、平成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以降では平成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ピークに減少傾向にあり、合併算定替が終了し一本算定となっていることから普通交付税の減少が更に見込まれる。また、少子高齢化に伴う社会保障関係経費の増大や大規模災害への備えを踏まえて計画的な運用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情勢の著しい変動等により財源が著しく不足する場合や償還期限の満了に伴う地方債の償還額が他年度と比べて著しく多額となる年度において当該年度の地方債を償還する場合、償還期限を繰り上げて地方債を償還する場合、地方債のうち地方税の減収補てんまたは財源対策のため発行されたものを償還する場合に限り、その財源に充てることができるため、それに備えて計画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4589654</v>
      </c>
      <c r="BO4" s="358"/>
      <c r="BP4" s="358"/>
      <c r="BQ4" s="358"/>
      <c r="BR4" s="358"/>
      <c r="BS4" s="358"/>
      <c r="BT4" s="358"/>
      <c r="BU4" s="359"/>
      <c r="BV4" s="357">
        <v>4573782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5.4</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4346980</v>
      </c>
      <c r="BO5" s="395"/>
      <c r="BP5" s="395"/>
      <c r="BQ5" s="395"/>
      <c r="BR5" s="395"/>
      <c r="BS5" s="395"/>
      <c r="BT5" s="395"/>
      <c r="BU5" s="396"/>
      <c r="BV5" s="394">
        <v>4349699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80.900000000000006</v>
      </c>
      <c r="CU5" s="392"/>
      <c r="CV5" s="392"/>
      <c r="CW5" s="392"/>
      <c r="CX5" s="392"/>
      <c r="CY5" s="392"/>
      <c r="CZ5" s="392"/>
      <c r="DA5" s="393"/>
      <c r="DB5" s="391">
        <v>78.900000000000006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242674</v>
      </c>
      <c r="BO6" s="395"/>
      <c r="BP6" s="395"/>
      <c r="BQ6" s="395"/>
      <c r="BR6" s="395"/>
      <c r="BS6" s="395"/>
      <c r="BT6" s="395"/>
      <c r="BU6" s="396"/>
      <c r="BV6" s="394">
        <v>224083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81.2</v>
      </c>
      <c r="CU6" s="432"/>
      <c r="CV6" s="432"/>
      <c r="CW6" s="432"/>
      <c r="CX6" s="432"/>
      <c r="CY6" s="432"/>
      <c r="CZ6" s="432"/>
      <c r="DA6" s="433"/>
      <c r="DB6" s="431">
        <v>79.5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150107</v>
      </c>
      <c r="BO7" s="395"/>
      <c r="BP7" s="395"/>
      <c r="BQ7" s="395"/>
      <c r="BR7" s="395"/>
      <c r="BS7" s="395"/>
      <c r="BT7" s="395"/>
      <c r="BU7" s="396"/>
      <c r="BV7" s="394">
        <v>110666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1707884</v>
      </c>
      <c r="CU7" s="395"/>
      <c r="CV7" s="395"/>
      <c r="CW7" s="395"/>
      <c r="CX7" s="395"/>
      <c r="CY7" s="395"/>
      <c r="CZ7" s="395"/>
      <c r="DA7" s="396"/>
      <c r="DB7" s="394">
        <v>1636189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92567</v>
      </c>
      <c r="BO8" s="395"/>
      <c r="BP8" s="395"/>
      <c r="BQ8" s="395"/>
      <c r="BR8" s="395"/>
      <c r="BS8" s="395"/>
      <c r="BT8" s="395"/>
      <c r="BU8" s="396"/>
      <c r="BV8" s="394">
        <v>113417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0.12</v>
      </c>
      <c r="CU8" s="435"/>
      <c r="CV8" s="435"/>
      <c r="CW8" s="435"/>
      <c r="CX8" s="435"/>
      <c r="CY8" s="435"/>
      <c r="CZ8" s="435"/>
      <c r="DA8" s="436"/>
      <c r="DB8" s="434">
        <v>0.13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1899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-20850</v>
      </c>
      <c r="BO9" s="395"/>
      <c r="BP9" s="395"/>
      <c r="BQ9" s="395"/>
      <c r="BR9" s="395"/>
      <c r="BS9" s="395"/>
      <c r="BT9" s="395"/>
      <c r="BU9" s="396"/>
      <c r="BV9" s="394">
        <v>-4520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13.7</v>
      </c>
      <c r="CU9" s="392"/>
      <c r="CV9" s="392"/>
      <c r="CW9" s="392"/>
      <c r="CX9" s="392"/>
      <c r="CY9" s="392"/>
      <c r="CZ9" s="392"/>
      <c r="DA9" s="393"/>
      <c r="DB9" s="391">
        <v>11.4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2174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1434</v>
      </c>
      <c r="BO10" s="395"/>
      <c r="BP10" s="395"/>
      <c r="BQ10" s="395"/>
      <c r="BR10" s="395"/>
      <c r="BS10" s="395"/>
      <c r="BT10" s="395"/>
      <c r="BU10" s="396"/>
      <c r="BV10" s="394">
        <v>1860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9300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1841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150000</v>
      </c>
      <c r="BO12" s="395"/>
      <c r="BP12" s="395"/>
      <c r="BQ12" s="395"/>
      <c r="BR12" s="395"/>
      <c r="BS12" s="395"/>
      <c r="BT12" s="395"/>
      <c r="BU12" s="396"/>
      <c r="BV12" s="394">
        <v>50000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1826</v>
      </c>
      <c r="S13" s="479"/>
      <c r="T13" s="479"/>
      <c r="U13" s="479"/>
      <c r="V13" s="480"/>
      <c r="W13" s="410" t="s">
        <v>131</v>
      </c>
      <c r="X13" s="411"/>
      <c r="Y13" s="411"/>
      <c r="Z13" s="411"/>
      <c r="AA13" s="411"/>
      <c r="AB13" s="401"/>
      <c r="AC13" s="445">
        <v>148</v>
      </c>
      <c r="AD13" s="446"/>
      <c r="AE13" s="446"/>
      <c r="AF13" s="446"/>
      <c r="AG13" s="488"/>
      <c r="AH13" s="445">
        <v>214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-169416</v>
      </c>
      <c r="BO13" s="395"/>
      <c r="BP13" s="395"/>
      <c r="BQ13" s="395"/>
      <c r="BR13" s="395"/>
      <c r="BS13" s="395"/>
      <c r="BT13" s="395"/>
      <c r="BU13" s="396"/>
      <c r="BV13" s="394">
        <v>-43360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v>
      </c>
      <c r="CU13" s="392"/>
      <c r="CV13" s="392"/>
      <c r="CW13" s="392"/>
      <c r="CX13" s="392"/>
      <c r="CY13" s="392"/>
      <c r="CZ13" s="392"/>
      <c r="DA13" s="393"/>
      <c r="DB13" s="391">
        <v>6.5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1912</v>
      </c>
      <c r="S14" s="479"/>
      <c r="T14" s="479"/>
      <c r="U14" s="479"/>
      <c r="V14" s="480"/>
      <c r="W14" s="384"/>
      <c r="X14" s="385"/>
      <c r="Y14" s="385"/>
      <c r="Z14" s="385"/>
      <c r="AA14" s="385"/>
      <c r="AB14" s="374"/>
      <c r="AC14" s="481">
        <v>14.9</v>
      </c>
      <c r="AD14" s="482"/>
      <c r="AE14" s="482"/>
      <c r="AF14" s="482"/>
      <c r="AG14" s="483"/>
      <c r="AH14" s="481">
        <v>19.100000000000001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1898</v>
      </c>
      <c r="S15" s="479"/>
      <c r="T15" s="479"/>
      <c r="U15" s="479"/>
      <c r="V15" s="480"/>
      <c r="W15" s="410" t="s">
        <v>137</v>
      </c>
      <c r="X15" s="411"/>
      <c r="Y15" s="411"/>
      <c r="Z15" s="411"/>
      <c r="AA15" s="411"/>
      <c r="AB15" s="401"/>
      <c r="AC15" s="445">
        <v>333</v>
      </c>
      <c r="AD15" s="446"/>
      <c r="AE15" s="446"/>
      <c r="AF15" s="446"/>
      <c r="AG15" s="488"/>
      <c r="AH15" s="445">
        <v>329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189896</v>
      </c>
      <c r="BO15" s="358"/>
      <c r="BP15" s="358"/>
      <c r="BQ15" s="358"/>
      <c r="BR15" s="358"/>
      <c r="BS15" s="358"/>
      <c r="BT15" s="358"/>
      <c r="BU15" s="359"/>
      <c r="BV15" s="357">
        <v>190028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33.6</v>
      </c>
      <c r="AD16" s="482"/>
      <c r="AE16" s="482"/>
      <c r="AF16" s="482"/>
      <c r="AG16" s="483"/>
      <c r="AH16" s="481">
        <v>29.3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1662081</v>
      </c>
      <c r="BO16" s="395"/>
      <c r="BP16" s="395"/>
      <c r="BQ16" s="395"/>
      <c r="BR16" s="395"/>
      <c r="BS16" s="395"/>
      <c r="BT16" s="395"/>
      <c r="BU16" s="396"/>
      <c r="BV16" s="394">
        <v>1579504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509</v>
      </c>
      <c r="AD17" s="446"/>
      <c r="AE17" s="446"/>
      <c r="AF17" s="446"/>
      <c r="AG17" s="488"/>
      <c r="AH17" s="445">
        <v>579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232082</v>
      </c>
      <c r="BO17" s="395"/>
      <c r="BP17" s="395"/>
      <c r="BQ17" s="395"/>
      <c r="BR17" s="395"/>
      <c r="BS17" s="395"/>
      <c r="BT17" s="395"/>
      <c r="BU17" s="396"/>
      <c r="BV17" s="394">
        <v>233951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51.97</v>
      </c>
      <c r="M18" s="518"/>
      <c r="N18" s="518"/>
      <c r="O18" s="518"/>
      <c r="P18" s="518"/>
      <c r="Q18" s="518"/>
      <c r="R18" s="519"/>
      <c r="S18" s="519"/>
      <c r="T18" s="519"/>
      <c r="U18" s="519"/>
      <c r="V18" s="520"/>
      <c r="W18" s="412"/>
      <c r="X18" s="413"/>
      <c r="Y18" s="413"/>
      <c r="Z18" s="413"/>
      <c r="AA18" s="413"/>
      <c r="AB18" s="404"/>
      <c r="AC18" s="521">
        <v>51.4</v>
      </c>
      <c r="AD18" s="522"/>
      <c r="AE18" s="522"/>
      <c r="AF18" s="522"/>
      <c r="AG18" s="523"/>
      <c r="AH18" s="521">
        <v>51.6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1398496</v>
      </c>
      <c r="BO18" s="395"/>
      <c r="BP18" s="395"/>
      <c r="BQ18" s="395"/>
      <c r="BR18" s="395"/>
      <c r="BS18" s="395"/>
      <c r="BT18" s="395"/>
      <c r="BU18" s="396"/>
      <c r="BV18" s="394">
        <v>1306477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2829420</v>
      </c>
      <c r="BO19" s="395"/>
      <c r="BP19" s="395"/>
      <c r="BQ19" s="395"/>
      <c r="BR19" s="395"/>
      <c r="BS19" s="395"/>
      <c r="BT19" s="395"/>
      <c r="BU19" s="396"/>
      <c r="BV19" s="394">
        <v>2772699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696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4631450</v>
      </c>
      <c r="BO22" s="358"/>
      <c r="BP22" s="358"/>
      <c r="BQ22" s="358"/>
      <c r="BR22" s="358"/>
      <c r="BS22" s="358"/>
      <c r="BT22" s="358"/>
      <c r="BU22" s="359"/>
      <c r="BV22" s="357">
        <v>4580250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4183391</v>
      </c>
      <c r="BO23" s="395"/>
      <c r="BP23" s="395"/>
      <c r="BQ23" s="395"/>
      <c r="BR23" s="395"/>
      <c r="BS23" s="395"/>
      <c r="BT23" s="395"/>
      <c r="BU23" s="396"/>
      <c r="BV23" s="394">
        <v>4088802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6880</v>
      </c>
      <c r="R24" s="446"/>
      <c r="S24" s="446"/>
      <c r="T24" s="446"/>
      <c r="U24" s="446"/>
      <c r="V24" s="488"/>
      <c r="W24" s="540"/>
      <c r="X24" s="541"/>
      <c r="Y24" s="542"/>
      <c r="Z24" s="444" t="s">
        <v>162</v>
      </c>
      <c r="AA24" s="424"/>
      <c r="AB24" s="424"/>
      <c r="AC24" s="424"/>
      <c r="AD24" s="424"/>
      <c r="AE24" s="424"/>
      <c r="AF24" s="424"/>
      <c r="AG24" s="425"/>
      <c r="AH24" s="445">
        <v>50</v>
      </c>
      <c r="AI24" s="446"/>
      <c r="AJ24" s="446"/>
      <c r="AK24" s="446"/>
      <c r="AL24" s="488"/>
      <c r="AM24" s="445">
        <v>154000</v>
      </c>
      <c r="AN24" s="446"/>
      <c r="AO24" s="446"/>
      <c r="AP24" s="446"/>
      <c r="AQ24" s="446"/>
      <c r="AR24" s="488"/>
      <c r="AS24" s="445">
        <v>3080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3946849</v>
      </c>
      <c r="BO24" s="395"/>
      <c r="BP24" s="395"/>
      <c r="BQ24" s="395"/>
      <c r="BR24" s="395"/>
      <c r="BS24" s="395"/>
      <c r="BT24" s="395"/>
      <c r="BU24" s="396"/>
      <c r="BV24" s="394">
        <v>3807705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5550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93994</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5000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2700</v>
      </c>
      <c r="R27" s="446"/>
      <c r="S27" s="446"/>
      <c r="T27" s="446"/>
      <c r="U27" s="446"/>
      <c r="V27" s="488"/>
      <c r="W27" s="540"/>
      <c r="X27" s="541"/>
      <c r="Y27" s="542"/>
      <c r="Z27" s="444" t="s">
        <v>172</v>
      </c>
      <c r="AA27" s="424"/>
      <c r="AB27" s="424"/>
      <c r="AC27" s="424"/>
      <c r="AD27" s="424"/>
      <c r="AE27" s="424"/>
      <c r="AF27" s="424"/>
      <c r="AG27" s="425"/>
      <c r="AH27" s="445">
        <v>1</v>
      </c>
      <c r="AI27" s="446"/>
      <c r="AJ27" s="446"/>
      <c r="AK27" s="446"/>
      <c r="AL27" s="488"/>
      <c r="AM27" s="445" t="s">
        <v>169</v>
      </c>
      <c r="AN27" s="446"/>
      <c r="AO27" s="446"/>
      <c r="AP27" s="446"/>
      <c r="AQ27" s="446"/>
      <c r="AR27" s="488"/>
      <c r="AS27" s="445" t="s">
        <v>169</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2250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848613</v>
      </c>
      <c r="BO28" s="358"/>
      <c r="BP28" s="358"/>
      <c r="BQ28" s="358"/>
      <c r="BR28" s="358"/>
      <c r="BS28" s="358"/>
      <c r="BT28" s="358"/>
      <c r="BU28" s="359"/>
      <c r="BV28" s="357">
        <v>997179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8</v>
      </c>
      <c r="M29" s="446"/>
      <c r="N29" s="446"/>
      <c r="O29" s="446"/>
      <c r="P29" s="488"/>
      <c r="Q29" s="445">
        <v>2100</v>
      </c>
      <c r="R29" s="446"/>
      <c r="S29" s="446"/>
      <c r="T29" s="446"/>
      <c r="U29" s="446"/>
      <c r="V29" s="488"/>
      <c r="W29" s="543"/>
      <c r="X29" s="544"/>
      <c r="Y29" s="545"/>
      <c r="Z29" s="444" t="s">
        <v>178</v>
      </c>
      <c r="AA29" s="424"/>
      <c r="AB29" s="424"/>
      <c r="AC29" s="424"/>
      <c r="AD29" s="424"/>
      <c r="AE29" s="424"/>
      <c r="AF29" s="424"/>
      <c r="AG29" s="425"/>
      <c r="AH29" s="445">
        <v>51</v>
      </c>
      <c r="AI29" s="446"/>
      <c r="AJ29" s="446"/>
      <c r="AK29" s="446"/>
      <c r="AL29" s="488"/>
      <c r="AM29" s="445">
        <v>158035</v>
      </c>
      <c r="AN29" s="446"/>
      <c r="AO29" s="446"/>
      <c r="AP29" s="446"/>
      <c r="AQ29" s="446"/>
      <c r="AR29" s="488"/>
      <c r="AS29" s="445">
        <v>3099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132478</v>
      </c>
      <c r="BO29" s="395"/>
      <c r="BP29" s="395"/>
      <c r="BQ29" s="395"/>
      <c r="BR29" s="395"/>
      <c r="BS29" s="395"/>
      <c r="BT29" s="395"/>
      <c r="BU29" s="396"/>
      <c r="BV29" s="394">
        <v>132288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2394783</v>
      </c>
      <c r="BO30" s="514"/>
      <c r="BP30" s="514"/>
      <c r="BQ30" s="514"/>
      <c r="BR30" s="514"/>
      <c r="BS30" s="514"/>
      <c r="BT30" s="514"/>
      <c r="BU30" s="515"/>
      <c r="BV30" s="513">
        <v>2472212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4</v>
      </c>
      <c r="BF34" s="584"/>
      <c r="BG34" s="585" t="str">
        <f>IF('各会計、関係団体の財政状況及び健全化判断比率'!B30="","",'各会計、関係団体の財政状況及び健全化判断比率'!B30)</f>
        <v>簡易水道事業</v>
      </c>
      <c r="BH34" s="585"/>
      <c r="BI34" s="585"/>
      <c r="BJ34" s="585"/>
      <c r="BK34" s="585"/>
      <c r="BL34" s="585"/>
      <c r="BM34" s="585"/>
      <c r="BN34" s="585"/>
      <c r="BO34" s="585"/>
      <c r="BP34" s="585"/>
      <c r="BQ34" s="585"/>
      <c r="BR34" s="585"/>
      <c r="BS34" s="585"/>
      <c r="BT34" s="585"/>
      <c r="BU34" s="585"/>
      <c r="BV34" s="175"/>
      <c r="BW34" s="584">
        <f>IF(BY34="","",MAX(C34:D43,U34:V43,AM34:AN43,BE34:BF43)+1)</f>
        <v>5</v>
      </c>
      <c r="BX34" s="584"/>
      <c r="BY34" s="585" t="str">
        <f>IF('各会計、関係団体の財政状況及び健全化判断比率'!B68="","",'各会計、関係団体の財政状況及び健全化判断比率'!B68)</f>
        <v>福岡県市町村消防団員等公務災害補償組合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小石原陶の里</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6</v>
      </c>
      <c r="BX35" s="584"/>
      <c r="BY35" s="585" t="str">
        <f>IF('各会計、関係団体の財政状況及び健全化判断比率'!B69="","",'各会計、関係団体の財政状況及び健全化判断比率'!B69)</f>
        <v>福岡県市町村職員退職手当組合（一般会計）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宝珠山ふるさと村</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7</v>
      </c>
      <c r="BX36" s="584"/>
      <c r="BY36" s="585" t="str">
        <f>IF('各会計、関係団体の財政状況及び健全化判断比率'!B70="","",'各会計、関係団体の財政状況及び健全化判断比率'!B70)</f>
        <v>福岡県市町村職員退職手当組合（基金特別会計）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8</v>
      </c>
      <c r="BX37" s="584"/>
      <c r="BY37" s="585" t="str">
        <f>IF('各会計、関係団体の財政状況及び健全化判断比率'!B71="","",'各会計、関係団体の財政状況及び健全化判断比率'!B71)</f>
        <v>福岡県自治会館管理組合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9</v>
      </c>
      <c r="BX38" s="584"/>
      <c r="BY38" s="585" t="str">
        <f>IF('各会計、関係団体の財政状況及び健全化判断比率'!B72="","",'各会計、関係団体の財政状況及び健全化判断比率'!B72)</f>
        <v>甘木・朝倉広域市町村圏事務組合（一般会計）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10</v>
      </c>
      <c r="BX39" s="584"/>
      <c r="BY39" s="585" t="str">
        <f>IF('各会計、関係団体の財政状況及び健全化判断比率'!B73="","",'各会計、関係団体の財政状況及び健全化判断比率'!B73)</f>
        <v>甘木・朝倉広域市町村圏事務組合（消防特別会計）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11</v>
      </c>
      <c r="BX40" s="584"/>
      <c r="BY40" s="585" t="str">
        <f>IF('各会計、関係団体の財政状況及び健全化判断比率'!B74="","",'各会計、関係団体の財政状況及び健全化判断比率'!B74)</f>
        <v>甘木・朝倉・三井環境施設組合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12</v>
      </c>
      <c r="BX41" s="584"/>
      <c r="BY41" s="585" t="str">
        <f>IF('各会計、関係団体の財政状況及び健全化判断比率'!B75="","",'各会計、関係団体の財政状況及び健全化判断比率'!B75)</f>
        <v>福岡県自治振興組合（一般会計）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13</v>
      </c>
      <c r="BX42" s="584"/>
      <c r="BY42" s="585" t="str">
        <f>IF('各会計、関係団体の財政状況及び健全化判断比率'!B76="","",'各会計、関係団体の財政状況及び健全化判断比率'!B76)</f>
        <v>福岡県介護保険広域連合（一般会計）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14</v>
      </c>
      <c r="BX43" s="584"/>
      <c r="BY43" s="585" t="str">
        <f>IF('各会計、関係団体の財政状況及び健全化判断比率'!B77="","",'各会計、関係団体の財政状況及び健全化判断比率'!B77)</f>
        <v>福岡県介護保険広域連合（介護保険事業特別会計）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8Za1/badQmDMas11hwf4CddhJ+TpR7xL0Z8DkSAsl66iqNGhCQYWF9btEblD8+vSgiDzrRJpa7mppEtl4WwELQ==" saltValue="InC8RDnRfssXun4PbE2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162475</v>
      </c>
      <c r="S5" s="600"/>
      <c r="T5" s="600"/>
      <c r="U5" s="600"/>
      <c r="V5" s="600"/>
      <c r="W5" s="600"/>
      <c r="X5" s="600"/>
      <c r="Y5" s="601"/>
      <c r="Z5" s="602">
        <v>3.5</v>
      </c>
      <c r="AA5" s="602"/>
      <c r="AB5" s="602"/>
      <c r="AC5" s="602"/>
      <c r="AD5" s="603">
        <v>162475</v>
      </c>
      <c r="AE5" s="603"/>
      <c r="AF5" s="603"/>
      <c r="AG5" s="603"/>
      <c r="AH5" s="603"/>
      <c r="AI5" s="603"/>
      <c r="AJ5" s="603"/>
      <c r="AK5" s="603"/>
      <c r="AL5" s="604">
        <v>9.4</v>
      </c>
      <c r="AM5" s="605"/>
      <c r="AN5" s="605"/>
      <c r="AO5" s="606"/>
      <c r="AP5" s="596" t="s">
        <v>217</v>
      </c>
      <c r="AQ5" s="597"/>
      <c r="AR5" s="597"/>
      <c r="AS5" s="597"/>
      <c r="AT5" s="597"/>
      <c r="AU5" s="597"/>
      <c r="AV5" s="597"/>
      <c r="AW5" s="597"/>
      <c r="AX5" s="597"/>
      <c r="AY5" s="597"/>
      <c r="AZ5" s="597"/>
      <c r="BA5" s="597"/>
      <c r="BB5" s="597"/>
      <c r="BC5" s="597"/>
      <c r="BD5" s="597"/>
      <c r="BE5" s="597"/>
      <c r="BF5" s="598"/>
      <c r="BG5" s="610">
        <v>162475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25831</v>
      </c>
      <c r="S6" s="611"/>
      <c r="T6" s="611"/>
      <c r="U6" s="611"/>
      <c r="V6" s="611"/>
      <c r="W6" s="611"/>
      <c r="X6" s="611"/>
      <c r="Y6" s="612"/>
      <c r="Z6" s="613">
        <v>0.6</v>
      </c>
      <c r="AA6" s="613"/>
      <c r="AB6" s="613"/>
      <c r="AC6" s="613"/>
      <c r="AD6" s="614">
        <v>25831</v>
      </c>
      <c r="AE6" s="614"/>
      <c r="AF6" s="614"/>
      <c r="AG6" s="614"/>
      <c r="AH6" s="614"/>
      <c r="AI6" s="614"/>
      <c r="AJ6" s="614"/>
      <c r="AK6" s="614"/>
      <c r="AL6" s="615">
        <v>1.5</v>
      </c>
      <c r="AM6" s="616"/>
      <c r="AN6" s="616"/>
      <c r="AO6" s="617"/>
      <c r="AP6" s="607" t="s">
        <v>222</v>
      </c>
      <c r="AQ6" s="608"/>
      <c r="AR6" s="608"/>
      <c r="AS6" s="608"/>
      <c r="AT6" s="608"/>
      <c r="AU6" s="608"/>
      <c r="AV6" s="608"/>
      <c r="AW6" s="608"/>
      <c r="AX6" s="608"/>
      <c r="AY6" s="608"/>
      <c r="AZ6" s="608"/>
      <c r="BA6" s="608"/>
      <c r="BB6" s="608"/>
      <c r="BC6" s="608"/>
      <c r="BD6" s="608"/>
      <c r="BE6" s="608"/>
      <c r="BF6" s="609"/>
      <c r="BG6" s="610">
        <v>162475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55553</v>
      </c>
      <c r="CS6" s="611"/>
      <c r="CT6" s="611"/>
      <c r="CU6" s="611"/>
      <c r="CV6" s="611"/>
      <c r="CW6" s="611"/>
      <c r="CX6" s="611"/>
      <c r="CY6" s="612"/>
      <c r="CZ6" s="604">
        <v>1.3</v>
      </c>
      <c r="DA6" s="605"/>
      <c r="DB6" s="605"/>
      <c r="DC6" s="621"/>
      <c r="DD6" s="619" t="s">
        <v>122</v>
      </c>
      <c r="DE6" s="611"/>
      <c r="DF6" s="611"/>
      <c r="DG6" s="611"/>
      <c r="DH6" s="611"/>
      <c r="DI6" s="611"/>
      <c r="DJ6" s="611"/>
      <c r="DK6" s="611"/>
      <c r="DL6" s="611"/>
      <c r="DM6" s="611"/>
      <c r="DN6" s="611"/>
      <c r="DO6" s="611"/>
      <c r="DP6" s="612"/>
      <c r="DQ6" s="619">
        <v>55553</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34</v>
      </c>
      <c r="S7" s="611"/>
      <c r="T7" s="611"/>
      <c r="U7" s="611"/>
      <c r="V7" s="611"/>
      <c r="W7" s="611"/>
      <c r="X7" s="611"/>
      <c r="Y7" s="612"/>
      <c r="Z7" s="613">
        <v>0</v>
      </c>
      <c r="AA7" s="613"/>
      <c r="AB7" s="613"/>
      <c r="AC7" s="613"/>
      <c r="AD7" s="614">
        <v>34</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67895</v>
      </c>
      <c r="BH7" s="611"/>
      <c r="BI7" s="611"/>
      <c r="BJ7" s="611"/>
      <c r="BK7" s="611"/>
      <c r="BL7" s="611"/>
      <c r="BM7" s="611"/>
      <c r="BN7" s="612"/>
      <c r="BO7" s="613">
        <v>41.8</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1112544</v>
      </c>
      <c r="CS7" s="611"/>
      <c r="CT7" s="611"/>
      <c r="CU7" s="611"/>
      <c r="CV7" s="611"/>
      <c r="CW7" s="611"/>
      <c r="CX7" s="611"/>
      <c r="CY7" s="612"/>
      <c r="CZ7" s="613">
        <v>25.6</v>
      </c>
      <c r="DA7" s="613"/>
      <c r="DB7" s="613"/>
      <c r="DC7" s="613"/>
      <c r="DD7" s="619">
        <v>56134</v>
      </c>
      <c r="DE7" s="611"/>
      <c r="DF7" s="611"/>
      <c r="DG7" s="611"/>
      <c r="DH7" s="611"/>
      <c r="DI7" s="611"/>
      <c r="DJ7" s="611"/>
      <c r="DK7" s="611"/>
      <c r="DL7" s="611"/>
      <c r="DM7" s="611"/>
      <c r="DN7" s="611"/>
      <c r="DO7" s="611"/>
      <c r="DP7" s="612"/>
      <c r="DQ7" s="619">
        <v>626591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728</v>
      </c>
      <c r="S8" s="611"/>
      <c r="T8" s="611"/>
      <c r="U8" s="611"/>
      <c r="V8" s="611"/>
      <c r="W8" s="611"/>
      <c r="X8" s="611"/>
      <c r="Y8" s="612"/>
      <c r="Z8" s="613">
        <v>0</v>
      </c>
      <c r="AA8" s="613"/>
      <c r="AB8" s="613"/>
      <c r="AC8" s="613"/>
      <c r="AD8" s="614">
        <v>728</v>
      </c>
      <c r="AE8" s="614"/>
      <c r="AF8" s="614"/>
      <c r="AG8" s="614"/>
      <c r="AH8" s="614"/>
      <c r="AI8" s="614"/>
      <c r="AJ8" s="614"/>
      <c r="AK8" s="614"/>
      <c r="AL8" s="615">
        <v>0</v>
      </c>
      <c r="AM8" s="616"/>
      <c r="AN8" s="616"/>
      <c r="AO8" s="617"/>
      <c r="AP8" s="607" t="s">
        <v>228</v>
      </c>
      <c r="AQ8" s="608"/>
      <c r="AR8" s="608"/>
      <c r="AS8" s="608"/>
      <c r="AT8" s="608"/>
      <c r="AU8" s="608"/>
      <c r="AV8" s="608"/>
      <c r="AW8" s="608"/>
      <c r="AX8" s="608"/>
      <c r="AY8" s="608"/>
      <c r="AZ8" s="608"/>
      <c r="BA8" s="608"/>
      <c r="BB8" s="608"/>
      <c r="BC8" s="608"/>
      <c r="BD8" s="608"/>
      <c r="BE8" s="608"/>
      <c r="BF8" s="609"/>
      <c r="BG8" s="610">
        <v>2657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680519</v>
      </c>
      <c r="CS8" s="611"/>
      <c r="CT8" s="611"/>
      <c r="CU8" s="611"/>
      <c r="CV8" s="611"/>
      <c r="CW8" s="611"/>
      <c r="CX8" s="611"/>
      <c r="CY8" s="612"/>
      <c r="CZ8" s="613">
        <v>15.7</v>
      </c>
      <c r="DA8" s="613"/>
      <c r="DB8" s="613"/>
      <c r="DC8" s="613"/>
      <c r="DD8" s="619">
        <v>6771</v>
      </c>
      <c r="DE8" s="611"/>
      <c r="DF8" s="611"/>
      <c r="DG8" s="611"/>
      <c r="DH8" s="611"/>
      <c r="DI8" s="611"/>
      <c r="DJ8" s="611"/>
      <c r="DK8" s="611"/>
      <c r="DL8" s="611"/>
      <c r="DM8" s="611"/>
      <c r="DN8" s="611"/>
      <c r="DO8" s="611"/>
      <c r="DP8" s="612"/>
      <c r="DQ8" s="619">
        <v>383253</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908</v>
      </c>
      <c r="S9" s="611"/>
      <c r="T9" s="611"/>
      <c r="U9" s="611"/>
      <c r="V9" s="611"/>
      <c r="W9" s="611"/>
      <c r="X9" s="611"/>
      <c r="Y9" s="612"/>
      <c r="Z9" s="613">
        <v>0</v>
      </c>
      <c r="AA9" s="613"/>
      <c r="AB9" s="613"/>
      <c r="AC9" s="613"/>
      <c r="AD9" s="614">
        <v>908</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52701</v>
      </c>
      <c r="BH9" s="611"/>
      <c r="BI9" s="611"/>
      <c r="BJ9" s="611"/>
      <c r="BK9" s="611"/>
      <c r="BL9" s="611"/>
      <c r="BM9" s="611"/>
      <c r="BN9" s="612"/>
      <c r="BO9" s="613">
        <v>32.4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294634</v>
      </c>
      <c r="CS9" s="611"/>
      <c r="CT9" s="611"/>
      <c r="CU9" s="611"/>
      <c r="CV9" s="611"/>
      <c r="CW9" s="611"/>
      <c r="CX9" s="611"/>
      <c r="CY9" s="612"/>
      <c r="CZ9" s="613">
        <v>6.8</v>
      </c>
      <c r="DA9" s="613"/>
      <c r="DB9" s="613"/>
      <c r="DC9" s="613"/>
      <c r="DD9" s="619">
        <v>1871</v>
      </c>
      <c r="DE9" s="611"/>
      <c r="DF9" s="611"/>
      <c r="DG9" s="611"/>
      <c r="DH9" s="611"/>
      <c r="DI9" s="611"/>
      <c r="DJ9" s="611"/>
      <c r="DK9" s="611"/>
      <c r="DL9" s="611"/>
      <c r="DM9" s="611"/>
      <c r="DN9" s="611"/>
      <c r="DO9" s="611"/>
      <c r="DP9" s="612"/>
      <c r="DQ9" s="619">
        <v>207924</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5026</v>
      </c>
      <c r="BH10" s="611"/>
      <c r="BI10" s="611"/>
      <c r="BJ10" s="611"/>
      <c r="BK10" s="611"/>
      <c r="BL10" s="611"/>
      <c r="BM10" s="611"/>
      <c r="BN10" s="612"/>
      <c r="BO10" s="613">
        <v>3.1</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46932</v>
      </c>
      <c r="S11" s="611"/>
      <c r="T11" s="611"/>
      <c r="U11" s="611"/>
      <c r="V11" s="611"/>
      <c r="W11" s="611"/>
      <c r="X11" s="611"/>
      <c r="Y11" s="612"/>
      <c r="Z11" s="615">
        <v>1</v>
      </c>
      <c r="AA11" s="616"/>
      <c r="AB11" s="616"/>
      <c r="AC11" s="622"/>
      <c r="AD11" s="619">
        <v>46932</v>
      </c>
      <c r="AE11" s="611"/>
      <c r="AF11" s="611"/>
      <c r="AG11" s="611"/>
      <c r="AH11" s="611"/>
      <c r="AI11" s="611"/>
      <c r="AJ11" s="611"/>
      <c r="AK11" s="612"/>
      <c r="AL11" s="615">
        <v>2.7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7511</v>
      </c>
      <c r="BH11" s="611"/>
      <c r="BI11" s="611"/>
      <c r="BJ11" s="611"/>
      <c r="BK11" s="611"/>
      <c r="BL11" s="611"/>
      <c r="BM11" s="611"/>
      <c r="BN11" s="612"/>
      <c r="BO11" s="613">
        <v>4.5999999999999996</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221107</v>
      </c>
      <c r="CS11" s="611"/>
      <c r="CT11" s="611"/>
      <c r="CU11" s="611"/>
      <c r="CV11" s="611"/>
      <c r="CW11" s="611"/>
      <c r="CX11" s="611"/>
      <c r="CY11" s="612"/>
      <c r="CZ11" s="613">
        <v>5.0999999999999996</v>
      </c>
      <c r="DA11" s="613"/>
      <c r="DB11" s="613"/>
      <c r="DC11" s="613"/>
      <c r="DD11" s="619">
        <v>30652</v>
      </c>
      <c r="DE11" s="611"/>
      <c r="DF11" s="611"/>
      <c r="DG11" s="611"/>
      <c r="DH11" s="611"/>
      <c r="DI11" s="611"/>
      <c r="DJ11" s="611"/>
      <c r="DK11" s="611"/>
      <c r="DL11" s="611"/>
      <c r="DM11" s="611"/>
      <c r="DN11" s="611"/>
      <c r="DO11" s="611"/>
      <c r="DP11" s="612"/>
      <c r="DQ11" s="619">
        <v>79359</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83699</v>
      </c>
      <c r="BH12" s="611"/>
      <c r="BI12" s="611"/>
      <c r="BJ12" s="611"/>
      <c r="BK12" s="611"/>
      <c r="BL12" s="611"/>
      <c r="BM12" s="611"/>
      <c r="BN12" s="612"/>
      <c r="BO12" s="613">
        <v>51.5</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246364</v>
      </c>
      <c r="CS12" s="611"/>
      <c r="CT12" s="611"/>
      <c r="CU12" s="611"/>
      <c r="CV12" s="611"/>
      <c r="CW12" s="611"/>
      <c r="CX12" s="611"/>
      <c r="CY12" s="612"/>
      <c r="CZ12" s="613">
        <v>5.7</v>
      </c>
      <c r="DA12" s="613"/>
      <c r="DB12" s="613"/>
      <c r="DC12" s="613"/>
      <c r="DD12" s="619">
        <v>13526</v>
      </c>
      <c r="DE12" s="611"/>
      <c r="DF12" s="611"/>
      <c r="DG12" s="611"/>
      <c r="DH12" s="611"/>
      <c r="DI12" s="611"/>
      <c r="DJ12" s="611"/>
      <c r="DK12" s="611"/>
      <c r="DL12" s="611"/>
      <c r="DM12" s="611"/>
      <c r="DN12" s="611"/>
      <c r="DO12" s="611"/>
      <c r="DP12" s="612"/>
      <c r="DQ12" s="619">
        <v>141475</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80838</v>
      </c>
      <c r="BH13" s="611"/>
      <c r="BI13" s="611"/>
      <c r="BJ13" s="611"/>
      <c r="BK13" s="611"/>
      <c r="BL13" s="611"/>
      <c r="BM13" s="611"/>
      <c r="BN13" s="612"/>
      <c r="BO13" s="613">
        <v>49.8</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323129</v>
      </c>
      <c r="CS13" s="611"/>
      <c r="CT13" s="611"/>
      <c r="CU13" s="611"/>
      <c r="CV13" s="611"/>
      <c r="CW13" s="611"/>
      <c r="CX13" s="611"/>
      <c r="CY13" s="612"/>
      <c r="CZ13" s="613">
        <v>7.4</v>
      </c>
      <c r="DA13" s="613"/>
      <c r="DB13" s="613"/>
      <c r="DC13" s="613"/>
      <c r="DD13" s="619">
        <v>174072</v>
      </c>
      <c r="DE13" s="611"/>
      <c r="DF13" s="611"/>
      <c r="DG13" s="611"/>
      <c r="DH13" s="611"/>
      <c r="DI13" s="611"/>
      <c r="DJ13" s="611"/>
      <c r="DK13" s="611"/>
      <c r="DL13" s="611"/>
      <c r="DM13" s="611"/>
      <c r="DN13" s="611"/>
      <c r="DO13" s="611"/>
      <c r="DP13" s="612"/>
      <c r="DQ13" s="619">
        <v>146797</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138</v>
      </c>
      <c r="S14" s="611"/>
      <c r="T14" s="611"/>
      <c r="U14" s="611"/>
      <c r="V14" s="611"/>
      <c r="W14" s="611"/>
      <c r="X14" s="611"/>
      <c r="Y14" s="612"/>
      <c r="Z14" s="613">
        <v>0</v>
      </c>
      <c r="AA14" s="613"/>
      <c r="AB14" s="613"/>
      <c r="AC14" s="613"/>
      <c r="AD14" s="614">
        <v>138</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9354</v>
      </c>
      <c r="BH14" s="611"/>
      <c r="BI14" s="611"/>
      <c r="BJ14" s="611"/>
      <c r="BK14" s="611"/>
      <c r="BL14" s="611"/>
      <c r="BM14" s="611"/>
      <c r="BN14" s="612"/>
      <c r="BO14" s="613">
        <v>5.8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218058</v>
      </c>
      <c r="CS14" s="611"/>
      <c r="CT14" s="611"/>
      <c r="CU14" s="611"/>
      <c r="CV14" s="611"/>
      <c r="CW14" s="611"/>
      <c r="CX14" s="611"/>
      <c r="CY14" s="612"/>
      <c r="CZ14" s="613">
        <v>5</v>
      </c>
      <c r="DA14" s="613"/>
      <c r="DB14" s="613"/>
      <c r="DC14" s="613"/>
      <c r="DD14" s="619">
        <v>118950</v>
      </c>
      <c r="DE14" s="611"/>
      <c r="DF14" s="611"/>
      <c r="DG14" s="611"/>
      <c r="DH14" s="611"/>
      <c r="DI14" s="611"/>
      <c r="DJ14" s="611"/>
      <c r="DK14" s="611"/>
      <c r="DL14" s="611"/>
      <c r="DM14" s="611"/>
      <c r="DN14" s="611"/>
      <c r="DO14" s="611"/>
      <c r="DP14" s="612"/>
      <c r="DQ14" s="619">
        <v>97871</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1527</v>
      </c>
      <c r="BH15" s="611"/>
      <c r="BI15" s="611"/>
      <c r="BJ15" s="611"/>
      <c r="BK15" s="611"/>
      <c r="BL15" s="611"/>
      <c r="BM15" s="611"/>
      <c r="BN15" s="612"/>
      <c r="BO15" s="613">
        <v>0.9</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172276</v>
      </c>
      <c r="CS15" s="611"/>
      <c r="CT15" s="611"/>
      <c r="CU15" s="611"/>
      <c r="CV15" s="611"/>
      <c r="CW15" s="611"/>
      <c r="CX15" s="611"/>
      <c r="CY15" s="612"/>
      <c r="CZ15" s="613">
        <v>4</v>
      </c>
      <c r="DA15" s="613"/>
      <c r="DB15" s="613"/>
      <c r="DC15" s="613"/>
      <c r="DD15" s="619">
        <v>6934</v>
      </c>
      <c r="DE15" s="611"/>
      <c r="DF15" s="611"/>
      <c r="DG15" s="611"/>
      <c r="DH15" s="611"/>
      <c r="DI15" s="611"/>
      <c r="DJ15" s="611"/>
      <c r="DK15" s="611"/>
      <c r="DL15" s="611"/>
      <c r="DM15" s="611"/>
      <c r="DN15" s="611"/>
      <c r="DO15" s="611"/>
      <c r="DP15" s="612"/>
      <c r="DQ15" s="619">
        <v>148976</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2455</v>
      </c>
      <c r="S16" s="611"/>
      <c r="T16" s="611"/>
      <c r="U16" s="611"/>
      <c r="V16" s="611"/>
      <c r="W16" s="611"/>
      <c r="X16" s="611"/>
      <c r="Y16" s="612"/>
      <c r="Z16" s="613">
        <v>0.1</v>
      </c>
      <c r="AA16" s="613"/>
      <c r="AB16" s="613"/>
      <c r="AC16" s="613"/>
      <c r="AD16" s="614">
        <v>2455</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627549</v>
      </c>
      <c r="CS16" s="611"/>
      <c r="CT16" s="611"/>
      <c r="CU16" s="611"/>
      <c r="CV16" s="611"/>
      <c r="CW16" s="611"/>
      <c r="CX16" s="611"/>
      <c r="CY16" s="612"/>
      <c r="CZ16" s="613">
        <v>14.4</v>
      </c>
      <c r="DA16" s="613"/>
      <c r="DB16" s="613"/>
      <c r="DC16" s="613"/>
      <c r="DD16" s="619" t="s">
        <v>122</v>
      </c>
      <c r="DE16" s="611"/>
      <c r="DF16" s="611"/>
      <c r="DG16" s="611"/>
      <c r="DH16" s="611"/>
      <c r="DI16" s="611"/>
      <c r="DJ16" s="611"/>
      <c r="DK16" s="611"/>
      <c r="DL16" s="611"/>
      <c r="DM16" s="611"/>
      <c r="DN16" s="611"/>
      <c r="DO16" s="611"/>
      <c r="DP16" s="612"/>
      <c r="DQ16" s="619">
        <v>310000</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5145</v>
      </c>
      <c r="S17" s="611"/>
      <c r="T17" s="611"/>
      <c r="U17" s="611"/>
      <c r="V17" s="611"/>
      <c r="W17" s="611"/>
      <c r="X17" s="611"/>
      <c r="Y17" s="612"/>
      <c r="Z17" s="613">
        <v>0.1</v>
      </c>
      <c r="AA17" s="613"/>
      <c r="AB17" s="613"/>
      <c r="AC17" s="613"/>
      <c r="AD17" s="614">
        <v>5145</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395247</v>
      </c>
      <c r="CS17" s="611"/>
      <c r="CT17" s="611"/>
      <c r="CU17" s="611"/>
      <c r="CV17" s="611"/>
      <c r="CW17" s="611"/>
      <c r="CX17" s="611"/>
      <c r="CY17" s="612"/>
      <c r="CZ17" s="613">
        <v>9.1</v>
      </c>
      <c r="DA17" s="613"/>
      <c r="DB17" s="613"/>
      <c r="DC17" s="613"/>
      <c r="DD17" s="619" t="s">
        <v>122</v>
      </c>
      <c r="DE17" s="611"/>
      <c r="DF17" s="611"/>
      <c r="DG17" s="611"/>
      <c r="DH17" s="611"/>
      <c r="DI17" s="611"/>
      <c r="DJ17" s="611"/>
      <c r="DK17" s="611"/>
      <c r="DL17" s="611"/>
      <c r="DM17" s="611"/>
      <c r="DN17" s="611"/>
      <c r="DO17" s="611"/>
      <c r="DP17" s="612"/>
      <c r="DQ17" s="619">
        <v>388947</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314</v>
      </c>
      <c r="S18" s="611"/>
      <c r="T18" s="611"/>
      <c r="U18" s="611"/>
      <c r="V18" s="611"/>
      <c r="W18" s="611"/>
      <c r="X18" s="611"/>
      <c r="Y18" s="612"/>
      <c r="Z18" s="613">
        <v>0</v>
      </c>
      <c r="AA18" s="613"/>
      <c r="AB18" s="613"/>
      <c r="AC18" s="613"/>
      <c r="AD18" s="614">
        <v>314</v>
      </c>
      <c r="AE18" s="614"/>
      <c r="AF18" s="614"/>
      <c r="AG18" s="614"/>
      <c r="AH18" s="614"/>
      <c r="AI18" s="614"/>
      <c r="AJ18" s="614"/>
      <c r="AK18" s="614"/>
      <c r="AL18" s="615">
        <v>0</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314</v>
      </c>
      <c r="S19" s="611"/>
      <c r="T19" s="611"/>
      <c r="U19" s="611"/>
      <c r="V19" s="611"/>
      <c r="W19" s="611"/>
      <c r="X19" s="611"/>
      <c r="Y19" s="612"/>
      <c r="Z19" s="613">
        <v>0</v>
      </c>
      <c r="AA19" s="613"/>
      <c r="AB19" s="613"/>
      <c r="AC19" s="613"/>
      <c r="AD19" s="614">
        <v>314</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4346980</v>
      </c>
      <c r="CS20" s="611"/>
      <c r="CT20" s="611"/>
      <c r="CU20" s="611"/>
      <c r="CV20" s="611"/>
      <c r="CW20" s="611"/>
      <c r="CX20" s="611"/>
      <c r="CY20" s="612"/>
      <c r="CZ20" s="613">
        <v>100</v>
      </c>
      <c r="DA20" s="613"/>
      <c r="DB20" s="613"/>
      <c r="DC20" s="613"/>
      <c r="DD20" s="619">
        <v>408910</v>
      </c>
      <c r="DE20" s="611"/>
      <c r="DF20" s="611"/>
      <c r="DG20" s="611"/>
      <c r="DH20" s="611"/>
      <c r="DI20" s="611"/>
      <c r="DJ20" s="611"/>
      <c r="DK20" s="611"/>
      <c r="DL20" s="611"/>
      <c r="DM20" s="611"/>
      <c r="DN20" s="611"/>
      <c r="DO20" s="611"/>
      <c r="DP20" s="612"/>
      <c r="DQ20" s="619">
        <v>2586746</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1907257</v>
      </c>
      <c r="S21" s="611"/>
      <c r="T21" s="611"/>
      <c r="U21" s="611"/>
      <c r="V21" s="611"/>
      <c r="W21" s="611"/>
      <c r="X21" s="611"/>
      <c r="Y21" s="612"/>
      <c r="Z21" s="613">
        <v>41.6</v>
      </c>
      <c r="AA21" s="613"/>
      <c r="AB21" s="613"/>
      <c r="AC21" s="613"/>
      <c r="AD21" s="614">
        <v>1469838</v>
      </c>
      <c r="AE21" s="614"/>
      <c r="AF21" s="614"/>
      <c r="AG21" s="614"/>
      <c r="AH21" s="614"/>
      <c r="AI21" s="614"/>
      <c r="AJ21" s="614"/>
      <c r="AK21" s="614"/>
      <c r="AL21" s="615">
        <v>85.4</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1469838</v>
      </c>
      <c r="S22" s="611"/>
      <c r="T22" s="611"/>
      <c r="U22" s="611"/>
      <c r="V22" s="611"/>
      <c r="W22" s="611"/>
      <c r="X22" s="611"/>
      <c r="Y22" s="612"/>
      <c r="Z22" s="613">
        <v>32</v>
      </c>
      <c r="AA22" s="613"/>
      <c r="AB22" s="613"/>
      <c r="AC22" s="613"/>
      <c r="AD22" s="614">
        <v>1469838</v>
      </c>
      <c r="AE22" s="614"/>
      <c r="AF22" s="614"/>
      <c r="AG22" s="614"/>
      <c r="AH22" s="614"/>
      <c r="AI22" s="614"/>
      <c r="AJ22" s="614"/>
      <c r="AK22" s="614"/>
      <c r="AL22" s="615">
        <v>85.4</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437419</v>
      </c>
      <c r="S23" s="611"/>
      <c r="T23" s="611"/>
      <c r="U23" s="611"/>
      <c r="V23" s="611"/>
      <c r="W23" s="611"/>
      <c r="X23" s="611"/>
      <c r="Y23" s="612"/>
      <c r="Z23" s="613">
        <v>9.5</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1302046</v>
      </c>
      <c r="CS24" s="600"/>
      <c r="CT24" s="600"/>
      <c r="CU24" s="600"/>
      <c r="CV24" s="600"/>
      <c r="CW24" s="600"/>
      <c r="CX24" s="600"/>
      <c r="CY24" s="601"/>
      <c r="CZ24" s="604">
        <v>30</v>
      </c>
      <c r="DA24" s="605"/>
      <c r="DB24" s="605"/>
      <c r="DC24" s="621"/>
      <c r="DD24" s="645">
        <v>1030566</v>
      </c>
      <c r="DE24" s="600"/>
      <c r="DF24" s="600"/>
      <c r="DG24" s="600"/>
      <c r="DH24" s="600"/>
      <c r="DI24" s="600"/>
      <c r="DJ24" s="600"/>
      <c r="DK24" s="601"/>
      <c r="DL24" s="645">
        <v>860590</v>
      </c>
      <c r="DM24" s="600"/>
      <c r="DN24" s="600"/>
      <c r="DO24" s="600"/>
      <c r="DP24" s="600"/>
      <c r="DQ24" s="600"/>
      <c r="DR24" s="600"/>
      <c r="DS24" s="600"/>
      <c r="DT24" s="600"/>
      <c r="DU24" s="600"/>
      <c r="DV24" s="601"/>
      <c r="DW24" s="604">
        <v>49.8</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2152217</v>
      </c>
      <c r="S25" s="611"/>
      <c r="T25" s="611"/>
      <c r="U25" s="611"/>
      <c r="V25" s="611"/>
      <c r="W25" s="611"/>
      <c r="X25" s="611"/>
      <c r="Y25" s="612"/>
      <c r="Z25" s="613">
        <v>46.9</v>
      </c>
      <c r="AA25" s="613"/>
      <c r="AB25" s="613"/>
      <c r="AC25" s="613"/>
      <c r="AD25" s="614">
        <v>1714798</v>
      </c>
      <c r="AE25" s="614"/>
      <c r="AF25" s="614"/>
      <c r="AG25" s="614"/>
      <c r="AH25" s="614"/>
      <c r="AI25" s="614"/>
      <c r="AJ25" s="614"/>
      <c r="AK25" s="614"/>
      <c r="AL25" s="615">
        <v>99.6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642531</v>
      </c>
      <c r="CS25" s="642"/>
      <c r="CT25" s="642"/>
      <c r="CU25" s="642"/>
      <c r="CV25" s="642"/>
      <c r="CW25" s="642"/>
      <c r="CX25" s="642"/>
      <c r="CY25" s="643"/>
      <c r="CZ25" s="615">
        <v>14.8</v>
      </c>
      <c r="DA25" s="640"/>
      <c r="DB25" s="640"/>
      <c r="DC25" s="644"/>
      <c r="DD25" s="619">
        <v>536528</v>
      </c>
      <c r="DE25" s="642"/>
      <c r="DF25" s="642"/>
      <c r="DG25" s="642"/>
      <c r="DH25" s="642"/>
      <c r="DI25" s="642"/>
      <c r="DJ25" s="642"/>
      <c r="DK25" s="643"/>
      <c r="DL25" s="619">
        <v>430360</v>
      </c>
      <c r="DM25" s="642"/>
      <c r="DN25" s="642"/>
      <c r="DO25" s="642"/>
      <c r="DP25" s="642"/>
      <c r="DQ25" s="642"/>
      <c r="DR25" s="642"/>
      <c r="DS25" s="642"/>
      <c r="DT25" s="642"/>
      <c r="DU25" s="642"/>
      <c r="DV25" s="643"/>
      <c r="DW25" s="615">
        <v>24.9</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314950</v>
      </c>
      <c r="CS26" s="611"/>
      <c r="CT26" s="611"/>
      <c r="CU26" s="611"/>
      <c r="CV26" s="611"/>
      <c r="CW26" s="611"/>
      <c r="CX26" s="611"/>
      <c r="CY26" s="612"/>
      <c r="CZ26" s="615">
        <v>7.2</v>
      </c>
      <c r="DA26" s="640"/>
      <c r="DB26" s="640"/>
      <c r="DC26" s="644"/>
      <c r="DD26" s="619">
        <v>310553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71892</v>
      </c>
      <c r="S27" s="611"/>
      <c r="T27" s="611"/>
      <c r="U27" s="611"/>
      <c r="V27" s="611"/>
      <c r="W27" s="611"/>
      <c r="X27" s="611"/>
      <c r="Y27" s="612"/>
      <c r="Z27" s="613">
        <v>1.6</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162475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264268</v>
      </c>
      <c r="CS27" s="642"/>
      <c r="CT27" s="642"/>
      <c r="CU27" s="642"/>
      <c r="CV27" s="642"/>
      <c r="CW27" s="642"/>
      <c r="CX27" s="642"/>
      <c r="CY27" s="643"/>
      <c r="CZ27" s="615">
        <v>6.1</v>
      </c>
      <c r="DA27" s="640"/>
      <c r="DB27" s="640"/>
      <c r="DC27" s="644"/>
      <c r="DD27" s="619">
        <v>105091</v>
      </c>
      <c r="DE27" s="642"/>
      <c r="DF27" s="642"/>
      <c r="DG27" s="642"/>
      <c r="DH27" s="642"/>
      <c r="DI27" s="642"/>
      <c r="DJ27" s="642"/>
      <c r="DK27" s="643"/>
      <c r="DL27" s="619">
        <v>41283</v>
      </c>
      <c r="DM27" s="642"/>
      <c r="DN27" s="642"/>
      <c r="DO27" s="642"/>
      <c r="DP27" s="642"/>
      <c r="DQ27" s="642"/>
      <c r="DR27" s="642"/>
      <c r="DS27" s="642"/>
      <c r="DT27" s="642"/>
      <c r="DU27" s="642"/>
      <c r="DV27" s="643"/>
      <c r="DW27" s="615">
        <v>2.4</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34058</v>
      </c>
      <c r="S28" s="611"/>
      <c r="T28" s="611"/>
      <c r="U28" s="611"/>
      <c r="V28" s="611"/>
      <c r="W28" s="611"/>
      <c r="X28" s="611"/>
      <c r="Y28" s="612"/>
      <c r="Z28" s="613">
        <v>0.7</v>
      </c>
      <c r="AA28" s="613"/>
      <c r="AB28" s="613"/>
      <c r="AC28" s="613"/>
      <c r="AD28" s="614">
        <v>1482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395247</v>
      </c>
      <c r="CS28" s="611"/>
      <c r="CT28" s="611"/>
      <c r="CU28" s="611"/>
      <c r="CV28" s="611"/>
      <c r="CW28" s="611"/>
      <c r="CX28" s="611"/>
      <c r="CY28" s="612"/>
      <c r="CZ28" s="615">
        <v>9.1</v>
      </c>
      <c r="DA28" s="640"/>
      <c r="DB28" s="640"/>
      <c r="DC28" s="644"/>
      <c r="DD28" s="619">
        <v>388947</v>
      </c>
      <c r="DE28" s="611"/>
      <c r="DF28" s="611"/>
      <c r="DG28" s="611"/>
      <c r="DH28" s="611"/>
      <c r="DI28" s="611"/>
      <c r="DJ28" s="611"/>
      <c r="DK28" s="612"/>
      <c r="DL28" s="619">
        <v>388947</v>
      </c>
      <c r="DM28" s="611"/>
      <c r="DN28" s="611"/>
      <c r="DO28" s="611"/>
      <c r="DP28" s="611"/>
      <c r="DQ28" s="611"/>
      <c r="DR28" s="611"/>
      <c r="DS28" s="611"/>
      <c r="DT28" s="611"/>
      <c r="DU28" s="611"/>
      <c r="DV28" s="612"/>
      <c r="DW28" s="615">
        <v>22.5</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1837</v>
      </c>
      <c r="S29" s="611"/>
      <c r="T29" s="611"/>
      <c r="U29" s="611"/>
      <c r="V29" s="611"/>
      <c r="W29" s="611"/>
      <c r="X29" s="611"/>
      <c r="Y29" s="612"/>
      <c r="Z29" s="613">
        <v>0</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395247</v>
      </c>
      <c r="CS29" s="642"/>
      <c r="CT29" s="642"/>
      <c r="CU29" s="642"/>
      <c r="CV29" s="642"/>
      <c r="CW29" s="642"/>
      <c r="CX29" s="642"/>
      <c r="CY29" s="643"/>
      <c r="CZ29" s="615">
        <v>9.1</v>
      </c>
      <c r="DA29" s="640"/>
      <c r="DB29" s="640"/>
      <c r="DC29" s="644"/>
      <c r="DD29" s="619">
        <v>388947</v>
      </c>
      <c r="DE29" s="642"/>
      <c r="DF29" s="642"/>
      <c r="DG29" s="642"/>
      <c r="DH29" s="642"/>
      <c r="DI29" s="642"/>
      <c r="DJ29" s="642"/>
      <c r="DK29" s="643"/>
      <c r="DL29" s="619">
        <v>388947</v>
      </c>
      <c r="DM29" s="642"/>
      <c r="DN29" s="642"/>
      <c r="DO29" s="642"/>
      <c r="DP29" s="642"/>
      <c r="DQ29" s="642"/>
      <c r="DR29" s="642"/>
      <c r="DS29" s="642"/>
      <c r="DT29" s="642"/>
      <c r="DU29" s="642"/>
      <c r="DV29" s="643"/>
      <c r="DW29" s="615">
        <v>22.5</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454700</v>
      </c>
      <c r="S30" s="611"/>
      <c r="T30" s="611"/>
      <c r="U30" s="611"/>
      <c r="V30" s="611"/>
      <c r="W30" s="611"/>
      <c r="X30" s="611"/>
      <c r="Y30" s="612"/>
      <c r="Z30" s="613">
        <v>9.9</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385664</v>
      </c>
      <c r="CS30" s="611"/>
      <c r="CT30" s="611"/>
      <c r="CU30" s="611"/>
      <c r="CV30" s="611"/>
      <c r="CW30" s="611"/>
      <c r="CX30" s="611"/>
      <c r="CY30" s="612"/>
      <c r="CZ30" s="615">
        <v>8.9</v>
      </c>
      <c r="DA30" s="640"/>
      <c r="DB30" s="640"/>
      <c r="DC30" s="644"/>
      <c r="DD30" s="619">
        <v>379961</v>
      </c>
      <c r="DE30" s="611"/>
      <c r="DF30" s="611"/>
      <c r="DG30" s="611"/>
      <c r="DH30" s="611"/>
      <c r="DI30" s="611"/>
      <c r="DJ30" s="611"/>
      <c r="DK30" s="612"/>
      <c r="DL30" s="619">
        <v>379961</v>
      </c>
      <c r="DM30" s="611"/>
      <c r="DN30" s="611"/>
      <c r="DO30" s="611"/>
      <c r="DP30" s="611"/>
      <c r="DQ30" s="611"/>
      <c r="DR30" s="611"/>
      <c r="DS30" s="611"/>
      <c r="DT30" s="611"/>
      <c r="DU30" s="611"/>
      <c r="DV30" s="612"/>
      <c r="DW30" s="615">
        <v>22</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98.9</v>
      </c>
      <c r="BH31" s="654"/>
      <c r="BI31" s="654"/>
      <c r="BJ31" s="654"/>
      <c r="BK31" s="654"/>
      <c r="BL31" s="654"/>
      <c r="BM31" s="605">
        <v>95.9</v>
      </c>
      <c r="BN31" s="654"/>
      <c r="BO31" s="654"/>
      <c r="BP31" s="654"/>
      <c r="BQ31" s="655"/>
      <c r="BR31" s="666">
        <v>99</v>
      </c>
      <c r="BS31" s="654"/>
      <c r="BT31" s="654"/>
      <c r="BU31" s="654"/>
      <c r="BV31" s="654"/>
      <c r="BW31" s="654"/>
      <c r="BX31" s="605">
        <v>97.2</v>
      </c>
      <c r="BY31" s="654"/>
      <c r="BZ31" s="654"/>
      <c r="CA31" s="654"/>
      <c r="CB31" s="655"/>
      <c r="CD31" s="648"/>
      <c r="CE31" s="649"/>
      <c r="CF31" s="607" t="s">
        <v>301</v>
      </c>
      <c r="CG31" s="608"/>
      <c r="CH31" s="608"/>
      <c r="CI31" s="608"/>
      <c r="CJ31" s="608"/>
      <c r="CK31" s="608"/>
      <c r="CL31" s="608"/>
      <c r="CM31" s="608"/>
      <c r="CN31" s="608"/>
      <c r="CO31" s="608"/>
      <c r="CP31" s="608"/>
      <c r="CQ31" s="609"/>
      <c r="CR31" s="610">
        <v>9583</v>
      </c>
      <c r="CS31" s="642"/>
      <c r="CT31" s="642"/>
      <c r="CU31" s="642"/>
      <c r="CV31" s="642"/>
      <c r="CW31" s="642"/>
      <c r="CX31" s="642"/>
      <c r="CY31" s="643"/>
      <c r="CZ31" s="615">
        <v>0.2</v>
      </c>
      <c r="DA31" s="640"/>
      <c r="DB31" s="640"/>
      <c r="DC31" s="644"/>
      <c r="DD31" s="619">
        <v>8986</v>
      </c>
      <c r="DE31" s="642"/>
      <c r="DF31" s="642"/>
      <c r="DG31" s="642"/>
      <c r="DH31" s="642"/>
      <c r="DI31" s="642"/>
      <c r="DJ31" s="642"/>
      <c r="DK31" s="643"/>
      <c r="DL31" s="619">
        <v>8986</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239346</v>
      </c>
      <c r="S32" s="611"/>
      <c r="T32" s="611"/>
      <c r="U32" s="611"/>
      <c r="V32" s="611"/>
      <c r="W32" s="611"/>
      <c r="X32" s="611"/>
      <c r="Y32" s="612"/>
      <c r="Z32" s="613">
        <v>5.2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99.4</v>
      </c>
      <c r="BH32" s="642"/>
      <c r="BI32" s="642"/>
      <c r="BJ32" s="642"/>
      <c r="BK32" s="642"/>
      <c r="BL32" s="642"/>
      <c r="BM32" s="616">
        <v>96.2</v>
      </c>
      <c r="BN32" s="642"/>
      <c r="BO32" s="642"/>
      <c r="BP32" s="642"/>
      <c r="BQ32" s="665"/>
      <c r="BR32" s="667">
        <v>98.9</v>
      </c>
      <c r="BS32" s="642"/>
      <c r="BT32" s="642"/>
      <c r="BU32" s="642"/>
      <c r="BV32" s="642"/>
      <c r="BW32" s="642"/>
      <c r="BX32" s="616">
        <v>98.1</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10061</v>
      </c>
      <c r="S33" s="611"/>
      <c r="T33" s="611"/>
      <c r="U33" s="611"/>
      <c r="V33" s="611"/>
      <c r="W33" s="611"/>
      <c r="X33" s="611"/>
      <c r="Y33" s="612"/>
      <c r="Z33" s="613">
        <v>0.2</v>
      </c>
      <c r="AA33" s="613"/>
      <c r="AB33" s="613"/>
      <c r="AC33" s="613"/>
      <c r="AD33" s="614">
        <v>5713</v>
      </c>
      <c r="AE33" s="614"/>
      <c r="AF33" s="614"/>
      <c r="AG33" s="614"/>
      <c r="AH33" s="614"/>
      <c r="AI33" s="614"/>
      <c r="AJ33" s="614"/>
      <c r="AK33" s="614"/>
      <c r="AL33" s="615">
        <v>0.3</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98.4</v>
      </c>
      <c r="BH33" s="669"/>
      <c r="BI33" s="669"/>
      <c r="BJ33" s="669"/>
      <c r="BK33" s="669"/>
      <c r="BL33" s="669"/>
      <c r="BM33" s="670">
        <v>95.3</v>
      </c>
      <c r="BN33" s="669"/>
      <c r="BO33" s="669"/>
      <c r="BP33" s="669"/>
      <c r="BQ33" s="671"/>
      <c r="BR33" s="668">
        <v>99</v>
      </c>
      <c r="BS33" s="669"/>
      <c r="BT33" s="669"/>
      <c r="BU33" s="669"/>
      <c r="BV33" s="669"/>
      <c r="BW33" s="669"/>
      <c r="BX33" s="670">
        <v>96.4</v>
      </c>
      <c r="BY33" s="669"/>
      <c r="BZ33" s="669"/>
      <c r="CA33" s="669"/>
      <c r="CB33" s="671"/>
      <c r="CD33" s="607" t="s">
        <v>308</v>
      </c>
      <c r="CE33" s="608"/>
      <c r="CF33" s="608"/>
      <c r="CG33" s="608"/>
      <c r="CH33" s="608"/>
      <c r="CI33" s="608"/>
      <c r="CJ33" s="608"/>
      <c r="CK33" s="608"/>
      <c r="CL33" s="608"/>
      <c r="CM33" s="608"/>
      <c r="CN33" s="608"/>
      <c r="CO33" s="608"/>
      <c r="CP33" s="608"/>
      <c r="CQ33" s="609"/>
      <c r="CR33" s="610">
        <v>2008475</v>
      </c>
      <c r="CS33" s="642"/>
      <c r="CT33" s="642"/>
      <c r="CU33" s="642"/>
      <c r="CV33" s="642"/>
      <c r="CW33" s="642"/>
      <c r="CX33" s="642"/>
      <c r="CY33" s="643"/>
      <c r="CZ33" s="615">
        <v>46.2</v>
      </c>
      <c r="DA33" s="640"/>
      <c r="DB33" s="640"/>
      <c r="DC33" s="644"/>
      <c r="DD33" s="619">
        <v>1167036</v>
      </c>
      <c r="DE33" s="642"/>
      <c r="DF33" s="642"/>
      <c r="DG33" s="642"/>
      <c r="DH33" s="642"/>
      <c r="DI33" s="642"/>
      <c r="DJ33" s="642"/>
      <c r="DK33" s="643"/>
      <c r="DL33" s="619">
        <v>537906</v>
      </c>
      <c r="DM33" s="642"/>
      <c r="DN33" s="642"/>
      <c r="DO33" s="642"/>
      <c r="DP33" s="642"/>
      <c r="DQ33" s="642"/>
      <c r="DR33" s="642"/>
      <c r="DS33" s="642"/>
      <c r="DT33" s="642"/>
      <c r="DU33" s="642"/>
      <c r="DV33" s="643"/>
      <c r="DW33" s="615">
        <v>31.1</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324497</v>
      </c>
      <c r="S34" s="611"/>
      <c r="T34" s="611"/>
      <c r="U34" s="611"/>
      <c r="V34" s="611"/>
      <c r="W34" s="611"/>
      <c r="X34" s="611"/>
      <c r="Y34" s="612"/>
      <c r="Z34" s="613">
        <v>7.1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1077305</v>
      </c>
      <c r="CS34" s="611"/>
      <c r="CT34" s="611"/>
      <c r="CU34" s="611"/>
      <c r="CV34" s="611"/>
      <c r="CW34" s="611"/>
      <c r="CX34" s="611"/>
      <c r="CY34" s="612"/>
      <c r="CZ34" s="615">
        <v>24.8</v>
      </c>
      <c r="DA34" s="640"/>
      <c r="DB34" s="640"/>
      <c r="DC34" s="644"/>
      <c r="DD34" s="619">
        <v>726828</v>
      </c>
      <c r="DE34" s="611"/>
      <c r="DF34" s="611"/>
      <c r="DG34" s="611"/>
      <c r="DH34" s="611"/>
      <c r="DI34" s="611"/>
      <c r="DJ34" s="611"/>
      <c r="DK34" s="612"/>
      <c r="DL34" s="619">
        <v>249364</v>
      </c>
      <c r="DM34" s="611"/>
      <c r="DN34" s="611"/>
      <c r="DO34" s="611"/>
      <c r="DP34" s="611"/>
      <c r="DQ34" s="611"/>
      <c r="DR34" s="611"/>
      <c r="DS34" s="611"/>
      <c r="DT34" s="611"/>
      <c r="DU34" s="611"/>
      <c r="DV34" s="612"/>
      <c r="DW34" s="615">
        <v>14.4</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567478</v>
      </c>
      <c r="S35" s="611"/>
      <c r="T35" s="611"/>
      <c r="U35" s="611"/>
      <c r="V35" s="611"/>
      <c r="W35" s="611"/>
      <c r="X35" s="611"/>
      <c r="Y35" s="612"/>
      <c r="Z35" s="613">
        <v>12.4</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3243</v>
      </c>
      <c r="CS35" s="642"/>
      <c r="CT35" s="642"/>
      <c r="CU35" s="642"/>
      <c r="CV35" s="642"/>
      <c r="CW35" s="642"/>
      <c r="CX35" s="642"/>
      <c r="CY35" s="643"/>
      <c r="CZ35" s="615">
        <v>0.1</v>
      </c>
      <c r="DA35" s="640"/>
      <c r="DB35" s="640"/>
      <c r="DC35" s="644"/>
      <c r="DD35" s="619">
        <v>44</v>
      </c>
      <c r="DE35" s="642"/>
      <c r="DF35" s="642"/>
      <c r="DG35" s="642"/>
      <c r="DH35" s="642"/>
      <c r="DI35" s="642"/>
      <c r="DJ35" s="642"/>
      <c r="DK35" s="643"/>
      <c r="DL35" s="619" t="s">
        <v>122</v>
      </c>
      <c r="DM35" s="642"/>
      <c r="DN35" s="642"/>
      <c r="DO35" s="642"/>
      <c r="DP35" s="642"/>
      <c r="DQ35" s="642"/>
      <c r="DR35" s="642"/>
      <c r="DS35" s="642"/>
      <c r="DT35" s="642"/>
      <c r="DU35" s="642"/>
      <c r="DV35" s="643"/>
      <c r="DW35" s="615" t="s">
        <v>122</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224083</v>
      </c>
      <c r="S36" s="611"/>
      <c r="T36" s="611"/>
      <c r="U36" s="611"/>
      <c r="V36" s="611"/>
      <c r="W36" s="611"/>
      <c r="X36" s="611"/>
      <c r="Y36" s="612"/>
      <c r="Z36" s="613">
        <v>4.9000000000000004</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185772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400482</v>
      </c>
      <c r="CS36" s="611"/>
      <c r="CT36" s="611"/>
      <c r="CU36" s="611"/>
      <c r="CV36" s="611"/>
      <c r="CW36" s="611"/>
      <c r="CX36" s="611"/>
      <c r="CY36" s="612"/>
      <c r="CZ36" s="615">
        <v>9.1999999999999993</v>
      </c>
      <c r="DA36" s="640"/>
      <c r="DB36" s="640"/>
      <c r="DC36" s="644"/>
      <c r="DD36" s="619">
        <v>267280</v>
      </c>
      <c r="DE36" s="611"/>
      <c r="DF36" s="611"/>
      <c r="DG36" s="611"/>
      <c r="DH36" s="611"/>
      <c r="DI36" s="611"/>
      <c r="DJ36" s="611"/>
      <c r="DK36" s="612"/>
      <c r="DL36" s="619">
        <v>144710</v>
      </c>
      <c r="DM36" s="611"/>
      <c r="DN36" s="611"/>
      <c r="DO36" s="611"/>
      <c r="DP36" s="611"/>
      <c r="DQ36" s="611"/>
      <c r="DR36" s="611"/>
      <c r="DS36" s="611"/>
      <c r="DT36" s="611"/>
      <c r="DU36" s="611"/>
      <c r="DV36" s="612"/>
      <c r="DW36" s="615">
        <v>8.4</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72621</v>
      </c>
      <c r="S37" s="611"/>
      <c r="T37" s="611"/>
      <c r="U37" s="611"/>
      <c r="V37" s="611"/>
      <c r="W37" s="611"/>
      <c r="X37" s="611"/>
      <c r="Y37" s="612"/>
      <c r="Z37" s="613">
        <v>1.6</v>
      </c>
      <c r="AA37" s="613"/>
      <c r="AB37" s="613"/>
      <c r="AC37" s="613"/>
      <c r="AD37" s="614" t="s">
        <v>122</v>
      </c>
      <c r="AE37" s="614"/>
      <c r="AF37" s="614"/>
      <c r="AG37" s="614"/>
      <c r="AH37" s="614"/>
      <c r="AI37" s="614"/>
      <c r="AJ37" s="614"/>
      <c r="AK37" s="614"/>
      <c r="AL37" s="615" t="s">
        <v>122</v>
      </c>
      <c r="AM37" s="616"/>
      <c r="AN37" s="616"/>
      <c r="AO37" s="617"/>
      <c r="AQ37" s="673" t="s">
        <v>320</v>
      </c>
      <c r="AR37" s="674"/>
      <c r="AS37" s="674"/>
      <c r="AT37" s="674"/>
      <c r="AU37" s="674"/>
      <c r="AV37" s="674"/>
      <c r="AW37" s="674"/>
      <c r="AX37" s="674"/>
      <c r="AY37" s="675"/>
      <c r="AZ37" s="610">
        <v>22960</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-2281</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106457</v>
      </c>
      <c r="CS37" s="642"/>
      <c r="CT37" s="642"/>
      <c r="CU37" s="642"/>
      <c r="CV37" s="642"/>
      <c r="CW37" s="642"/>
      <c r="CX37" s="642"/>
      <c r="CY37" s="643"/>
      <c r="CZ37" s="615">
        <v>2.4</v>
      </c>
      <c r="DA37" s="640"/>
      <c r="DB37" s="640"/>
      <c r="DC37" s="644"/>
      <c r="DD37" s="619">
        <v>106457</v>
      </c>
      <c r="DE37" s="642"/>
      <c r="DF37" s="642"/>
      <c r="DG37" s="642"/>
      <c r="DH37" s="642"/>
      <c r="DI37" s="642"/>
      <c r="DJ37" s="642"/>
      <c r="DK37" s="643"/>
      <c r="DL37" s="619">
        <v>104222</v>
      </c>
      <c r="DM37" s="642"/>
      <c r="DN37" s="642"/>
      <c r="DO37" s="642"/>
      <c r="DP37" s="642"/>
      <c r="DQ37" s="642"/>
      <c r="DR37" s="642"/>
      <c r="DS37" s="642"/>
      <c r="DT37" s="642"/>
      <c r="DU37" s="642"/>
      <c r="DV37" s="643"/>
      <c r="DW37" s="615">
        <v>6</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436864</v>
      </c>
      <c r="S38" s="611"/>
      <c r="T38" s="611"/>
      <c r="U38" s="611"/>
      <c r="V38" s="611"/>
      <c r="W38" s="611"/>
      <c r="X38" s="611"/>
      <c r="Y38" s="612"/>
      <c r="Z38" s="613">
        <v>9.5</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t="s">
        <v>122</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302</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185772</v>
      </c>
      <c r="CS38" s="611"/>
      <c r="CT38" s="611"/>
      <c r="CU38" s="611"/>
      <c r="CV38" s="611"/>
      <c r="CW38" s="611"/>
      <c r="CX38" s="611"/>
      <c r="CY38" s="612"/>
      <c r="CZ38" s="615">
        <v>4.3</v>
      </c>
      <c r="DA38" s="640"/>
      <c r="DB38" s="640"/>
      <c r="DC38" s="644"/>
      <c r="DD38" s="619">
        <v>159164</v>
      </c>
      <c r="DE38" s="611"/>
      <c r="DF38" s="611"/>
      <c r="DG38" s="611"/>
      <c r="DH38" s="611"/>
      <c r="DI38" s="611"/>
      <c r="DJ38" s="611"/>
      <c r="DK38" s="612"/>
      <c r="DL38" s="619">
        <v>143832</v>
      </c>
      <c r="DM38" s="611"/>
      <c r="DN38" s="611"/>
      <c r="DO38" s="611"/>
      <c r="DP38" s="611"/>
      <c r="DQ38" s="611"/>
      <c r="DR38" s="611"/>
      <c r="DS38" s="611"/>
      <c r="DT38" s="611"/>
      <c r="DU38" s="611"/>
      <c r="DV38" s="612"/>
      <c r="DW38" s="615">
        <v>8.3000000000000007</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534</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341673</v>
      </c>
      <c r="CS39" s="642"/>
      <c r="CT39" s="642"/>
      <c r="CU39" s="642"/>
      <c r="CV39" s="642"/>
      <c r="CW39" s="642"/>
      <c r="CX39" s="642"/>
      <c r="CY39" s="643"/>
      <c r="CZ39" s="615">
        <v>7.9</v>
      </c>
      <c r="DA39" s="640"/>
      <c r="DB39" s="640"/>
      <c r="DC39" s="644"/>
      <c r="DD39" s="619">
        <v>13720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5964</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79</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4589654</v>
      </c>
      <c r="S41" s="683"/>
      <c r="T41" s="683"/>
      <c r="U41" s="683"/>
      <c r="V41" s="683"/>
      <c r="W41" s="683"/>
      <c r="X41" s="683"/>
      <c r="Y41" s="687"/>
      <c r="Z41" s="688">
        <v>100</v>
      </c>
      <c r="AA41" s="688"/>
      <c r="AB41" s="688"/>
      <c r="AC41" s="688"/>
      <c r="AD41" s="689">
        <v>1721993</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41896</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120916</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450</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1036459</v>
      </c>
      <c r="CS42" s="642"/>
      <c r="CT42" s="642"/>
      <c r="CU42" s="642"/>
      <c r="CV42" s="642"/>
      <c r="CW42" s="642"/>
      <c r="CX42" s="642"/>
      <c r="CY42" s="643"/>
      <c r="CZ42" s="615">
        <v>23.8</v>
      </c>
      <c r="DA42" s="640"/>
      <c r="DB42" s="640"/>
      <c r="DC42" s="644"/>
      <c r="DD42" s="619">
        <v>389144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20441</v>
      </c>
      <c r="CS43" s="642"/>
      <c r="CT43" s="642"/>
      <c r="CU43" s="642"/>
      <c r="CV43" s="642"/>
      <c r="CW43" s="642"/>
      <c r="CX43" s="642"/>
      <c r="CY43" s="643"/>
      <c r="CZ43" s="615">
        <v>0.5</v>
      </c>
      <c r="DA43" s="640"/>
      <c r="DB43" s="640"/>
      <c r="DC43" s="644"/>
      <c r="DD43" s="619">
        <v>20441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408910</v>
      </c>
      <c r="CS44" s="611"/>
      <c r="CT44" s="611"/>
      <c r="CU44" s="611"/>
      <c r="CV44" s="611"/>
      <c r="CW44" s="611"/>
      <c r="CX44" s="611"/>
      <c r="CY44" s="612"/>
      <c r="CZ44" s="615">
        <v>9.4</v>
      </c>
      <c r="DA44" s="616"/>
      <c r="DB44" s="616"/>
      <c r="DC44" s="622"/>
      <c r="DD44" s="619">
        <v>79144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66910</v>
      </c>
      <c r="CS45" s="642"/>
      <c r="CT45" s="642"/>
      <c r="CU45" s="642"/>
      <c r="CV45" s="642"/>
      <c r="CW45" s="642"/>
      <c r="CX45" s="642"/>
      <c r="CY45" s="643"/>
      <c r="CZ45" s="615">
        <v>1.5</v>
      </c>
      <c r="DA45" s="640"/>
      <c r="DB45" s="640"/>
      <c r="DC45" s="644"/>
      <c r="DD45" s="619">
        <v>32749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342000</v>
      </c>
      <c r="CS46" s="611"/>
      <c r="CT46" s="611"/>
      <c r="CU46" s="611"/>
      <c r="CV46" s="611"/>
      <c r="CW46" s="611"/>
      <c r="CX46" s="611"/>
      <c r="CY46" s="612"/>
      <c r="CZ46" s="615">
        <v>7.9</v>
      </c>
      <c r="DA46" s="616"/>
      <c r="DB46" s="616"/>
      <c r="DC46" s="622"/>
      <c r="DD46" s="619">
        <v>46395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627549</v>
      </c>
      <c r="CS47" s="642"/>
      <c r="CT47" s="642"/>
      <c r="CU47" s="642"/>
      <c r="CV47" s="642"/>
      <c r="CW47" s="642"/>
      <c r="CX47" s="642"/>
      <c r="CY47" s="643"/>
      <c r="CZ47" s="615">
        <v>14.4</v>
      </c>
      <c r="DA47" s="640"/>
      <c r="DB47" s="640"/>
      <c r="DC47" s="644"/>
      <c r="DD47" s="619">
        <v>310000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4346980</v>
      </c>
      <c r="CS49" s="669"/>
      <c r="CT49" s="669"/>
      <c r="CU49" s="669"/>
      <c r="CV49" s="669"/>
      <c r="CW49" s="669"/>
      <c r="CX49" s="669"/>
      <c r="CY49" s="698"/>
      <c r="CZ49" s="690">
        <v>100</v>
      </c>
      <c r="DA49" s="699"/>
      <c r="DB49" s="699"/>
      <c r="DC49" s="700"/>
      <c r="DD49" s="701">
        <v>2586746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MkDt/e29oh33X2EnmMDhb65XEeNRb/kuOWz7XWun8QH5q6cMMJIxhf7ajLTqxTDNRs78llv837sJrbfvjqfPQ==" saltValue="2AQobIms+1EoqaPyR4Tb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4590</v>
      </c>
      <c r="R7" s="740"/>
      <c r="S7" s="740"/>
      <c r="T7" s="740"/>
      <c r="U7" s="740"/>
      <c r="V7" s="740">
        <v>4347</v>
      </c>
      <c r="W7" s="740"/>
      <c r="X7" s="740"/>
      <c r="Y7" s="740"/>
      <c r="Z7" s="740"/>
      <c r="AA7" s="740">
        <v>243</v>
      </c>
      <c r="AB7" s="740"/>
      <c r="AC7" s="740"/>
      <c r="AD7" s="740"/>
      <c r="AE7" s="741"/>
      <c r="AF7" s="742">
        <v>93</v>
      </c>
      <c r="AG7" s="743"/>
      <c r="AH7" s="743"/>
      <c r="AI7" s="743"/>
      <c r="AJ7" s="744"/>
      <c r="AK7" s="745">
        <v>567</v>
      </c>
      <c r="AL7" s="746"/>
      <c r="AM7" s="746"/>
      <c r="AN7" s="746"/>
      <c r="AO7" s="746"/>
      <c r="AP7" s="746">
        <v>4631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561</v>
      </c>
      <c r="BT7" s="734"/>
      <c r="BU7" s="734"/>
      <c r="BV7" s="734"/>
      <c r="BW7" s="734"/>
      <c r="BX7" s="734"/>
      <c r="BY7" s="734"/>
      <c r="BZ7" s="734"/>
      <c r="CA7" s="734"/>
      <c r="CB7" s="734"/>
      <c r="CC7" s="734"/>
      <c r="CD7" s="734"/>
      <c r="CE7" s="734"/>
      <c r="CF7" s="734"/>
      <c r="CG7" s="749"/>
      <c r="CH7" s="730">
        <v>-5</v>
      </c>
      <c r="CI7" s="731"/>
      <c r="CJ7" s="731"/>
      <c r="CK7" s="731"/>
      <c r="CL7" s="732"/>
      <c r="CM7" s="730">
        <v>52</v>
      </c>
      <c r="CN7" s="731"/>
      <c r="CO7" s="731"/>
      <c r="CP7" s="731"/>
      <c r="CQ7" s="732"/>
      <c r="CR7" s="730">
        <v>13</v>
      </c>
      <c r="CS7" s="731"/>
      <c r="CT7" s="731"/>
      <c r="CU7" s="731"/>
      <c r="CV7" s="732"/>
      <c r="CW7" s="730" t="s">
        <v>484</v>
      </c>
      <c r="CX7" s="731"/>
      <c r="CY7" s="731"/>
      <c r="CZ7" s="731"/>
      <c r="DA7" s="732"/>
      <c r="DB7" s="730" t="s">
        <v>484</v>
      </c>
      <c r="DC7" s="731"/>
      <c r="DD7" s="731"/>
      <c r="DE7" s="731"/>
      <c r="DF7" s="732"/>
      <c r="DG7" s="730" t="s">
        <v>484</v>
      </c>
      <c r="DH7" s="731"/>
      <c r="DI7" s="731"/>
      <c r="DJ7" s="731"/>
      <c r="DK7" s="732"/>
      <c r="DL7" s="730" t="s">
        <v>484</v>
      </c>
      <c r="DM7" s="731"/>
      <c r="DN7" s="731"/>
      <c r="DO7" s="731"/>
      <c r="DP7" s="732"/>
      <c r="DQ7" s="730" t="s">
        <v>484</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562</v>
      </c>
      <c r="BT8" s="761"/>
      <c r="BU8" s="761"/>
      <c r="BV8" s="761"/>
      <c r="BW8" s="761"/>
      <c r="BX8" s="761"/>
      <c r="BY8" s="761"/>
      <c r="BZ8" s="761"/>
      <c r="CA8" s="761"/>
      <c r="CB8" s="761"/>
      <c r="CC8" s="761"/>
      <c r="CD8" s="761"/>
      <c r="CE8" s="761"/>
      <c r="CF8" s="761"/>
      <c r="CG8" s="762"/>
      <c r="CH8" s="763">
        <v>-1</v>
      </c>
      <c r="CI8" s="764"/>
      <c r="CJ8" s="764"/>
      <c r="CK8" s="764"/>
      <c r="CL8" s="765"/>
      <c r="CM8" s="763">
        <v>135</v>
      </c>
      <c r="CN8" s="764"/>
      <c r="CO8" s="764"/>
      <c r="CP8" s="764"/>
      <c r="CQ8" s="765"/>
      <c r="CR8" s="763">
        <v>235</v>
      </c>
      <c r="CS8" s="764"/>
      <c r="CT8" s="764"/>
      <c r="CU8" s="764"/>
      <c r="CV8" s="765"/>
      <c r="CW8" s="763" t="s">
        <v>484</v>
      </c>
      <c r="CX8" s="764"/>
      <c r="CY8" s="764"/>
      <c r="CZ8" s="764"/>
      <c r="DA8" s="765"/>
      <c r="DB8" s="763" t="s">
        <v>484</v>
      </c>
      <c r="DC8" s="764"/>
      <c r="DD8" s="764"/>
      <c r="DE8" s="764"/>
      <c r="DF8" s="765"/>
      <c r="DG8" s="763" t="s">
        <v>484</v>
      </c>
      <c r="DH8" s="764"/>
      <c r="DI8" s="764"/>
      <c r="DJ8" s="764"/>
      <c r="DK8" s="765"/>
      <c r="DL8" s="763" t="s">
        <v>484</v>
      </c>
      <c r="DM8" s="764"/>
      <c r="DN8" s="764"/>
      <c r="DO8" s="764"/>
      <c r="DP8" s="765"/>
      <c r="DQ8" s="763" t="s">
        <v>484</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4590</v>
      </c>
      <c r="R23" s="780"/>
      <c r="S23" s="780"/>
      <c r="T23" s="780"/>
      <c r="U23" s="780"/>
      <c r="V23" s="780">
        <v>4347</v>
      </c>
      <c r="W23" s="780"/>
      <c r="X23" s="780"/>
      <c r="Y23" s="780"/>
      <c r="Z23" s="780"/>
      <c r="AA23" s="780">
        <v>243</v>
      </c>
      <c r="AB23" s="780"/>
      <c r="AC23" s="780"/>
      <c r="AD23" s="780"/>
      <c r="AE23" s="781"/>
      <c r="AF23" s="782">
        <v>93</v>
      </c>
      <c r="AG23" s="780"/>
      <c r="AH23" s="780"/>
      <c r="AI23" s="780"/>
      <c r="AJ23" s="783"/>
      <c r="AK23" s="784"/>
      <c r="AL23" s="785"/>
      <c r="AM23" s="785"/>
      <c r="AN23" s="785"/>
      <c r="AO23" s="785"/>
      <c r="AP23" s="780">
        <v>4631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354</v>
      </c>
      <c r="R28" s="810"/>
      <c r="S28" s="810"/>
      <c r="T28" s="810"/>
      <c r="U28" s="810"/>
      <c r="V28" s="810">
        <v>353</v>
      </c>
      <c r="W28" s="810"/>
      <c r="X28" s="810"/>
      <c r="Y28" s="810"/>
      <c r="Z28" s="810"/>
      <c r="AA28" s="810">
        <v>0</v>
      </c>
      <c r="AB28" s="810"/>
      <c r="AC28" s="810"/>
      <c r="AD28" s="810"/>
      <c r="AE28" s="811"/>
      <c r="AF28" s="812">
        <v>0</v>
      </c>
      <c r="AG28" s="810"/>
      <c r="AH28" s="810"/>
      <c r="AI28" s="810"/>
      <c r="AJ28" s="813"/>
      <c r="AK28" s="814">
        <v>42</v>
      </c>
      <c r="AL28" s="815"/>
      <c r="AM28" s="815"/>
      <c r="AN28" s="815"/>
      <c r="AO28" s="815"/>
      <c r="AP28" s="815" t="s">
        <v>484</v>
      </c>
      <c r="AQ28" s="815"/>
      <c r="AR28" s="815"/>
      <c r="AS28" s="815"/>
      <c r="AT28" s="815"/>
      <c r="AU28" s="815" t="s">
        <v>484</v>
      </c>
      <c r="AV28" s="815"/>
      <c r="AW28" s="815"/>
      <c r="AX28" s="815"/>
      <c r="AY28" s="815"/>
      <c r="AZ28" s="816" t="s">
        <v>484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38</v>
      </c>
      <c r="R29" s="771"/>
      <c r="S29" s="771"/>
      <c r="T29" s="771"/>
      <c r="U29" s="771"/>
      <c r="V29" s="771">
        <v>38</v>
      </c>
      <c r="W29" s="771"/>
      <c r="X29" s="771"/>
      <c r="Y29" s="771"/>
      <c r="Z29" s="771"/>
      <c r="AA29" s="771">
        <v>0</v>
      </c>
      <c r="AB29" s="771"/>
      <c r="AC29" s="771"/>
      <c r="AD29" s="771"/>
      <c r="AE29" s="772"/>
      <c r="AF29" s="773">
        <v>0</v>
      </c>
      <c r="AG29" s="774"/>
      <c r="AH29" s="774"/>
      <c r="AI29" s="774"/>
      <c r="AJ29" s="775"/>
      <c r="AK29" s="821">
        <v>16</v>
      </c>
      <c r="AL29" s="817"/>
      <c r="AM29" s="817"/>
      <c r="AN29" s="817"/>
      <c r="AO29" s="817"/>
      <c r="AP29" s="817" t="s">
        <v>484</v>
      </c>
      <c r="AQ29" s="817"/>
      <c r="AR29" s="817"/>
      <c r="AS29" s="817"/>
      <c r="AT29" s="817"/>
      <c r="AU29" s="817" t="s">
        <v>484</v>
      </c>
      <c r="AV29" s="817"/>
      <c r="AW29" s="817"/>
      <c r="AX29" s="817"/>
      <c r="AY29" s="817"/>
      <c r="AZ29" s="818" t="s">
        <v>484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82</v>
      </c>
      <c r="R30" s="771"/>
      <c r="S30" s="771"/>
      <c r="T30" s="771"/>
      <c r="U30" s="771"/>
      <c r="V30" s="771">
        <v>73</v>
      </c>
      <c r="W30" s="771"/>
      <c r="X30" s="771"/>
      <c r="Y30" s="771"/>
      <c r="Z30" s="771"/>
      <c r="AA30" s="771">
        <v>9</v>
      </c>
      <c r="AB30" s="771"/>
      <c r="AC30" s="771"/>
      <c r="AD30" s="771"/>
      <c r="AE30" s="772"/>
      <c r="AF30" s="773">
        <v>9</v>
      </c>
      <c r="AG30" s="774"/>
      <c r="AH30" s="774"/>
      <c r="AI30" s="774"/>
      <c r="AJ30" s="775"/>
      <c r="AK30" s="821">
        <v>23</v>
      </c>
      <c r="AL30" s="817"/>
      <c r="AM30" s="817"/>
      <c r="AN30" s="817"/>
      <c r="AO30" s="817"/>
      <c r="AP30" s="817">
        <v>160</v>
      </c>
      <c r="AQ30" s="817"/>
      <c r="AR30" s="817"/>
      <c r="AS30" s="817"/>
      <c r="AT30" s="817"/>
      <c r="AU30" s="817">
        <v>96</v>
      </c>
      <c r="AV30" s="817"/>
      <c r="AW30" s="817"/>
      <c r="AX30" s="817"/>
      <c r="AY30" s="817"/>
      <c r="AZ30" s="818" t="s">
        <v>484</v>
      </c>
      <c r="BA30" s="818"/>
      <c r="BB30" s="818"/>
      <c r="BC30" s="818"/>
      <c r="BD30" s="818"/>
      <c r="BE30" s="819" t="s">
        <v>392</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v>
      </c>
      <c r="AG63" s="831"/>
      <c r="AH63" s="831"/>
      <c r="AI63" s="831"/>
      <c r="AJ63" s="832"/>
      <c r="AK63" s="833"/>
      <c r="AL63" s="828"/>
      <c r="AM63" s="828"/>
      <c r="AN63" s="828"/>
      <c r="AO63" s="828"/>
      <c r="AP63" s="831">
        <v>160</v>
      </c>
      <c r="AQ63" s="831"/>
      <c r="AR63" s="831"/>
      <c r="AS63" s="831"/>
      <c r="AT63" s="831"/>
      <c r="AU63" s="831">
        <v>96</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397</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91</v>
      </c>
      <c r="R68" s="853"/>
      <c r="S68" s="853"/>
      <c r="T68" s="853"/>
      <c r="U68" s="853"/>
      <c r="V68" s="853">
        <v>89</v>
      </c>
      <c r="W68" s="853"/>
      <c r="X68" s="853"/>
      <c r="Y68" s="853"/>
      <c r="Z68" s="853"/>
      <c r="AA68" s="853">
        <v>2</v>
      </c>
      <c r="AB68" s="853"/>
      <c r="AC68" s="853"/>
      <c r="AD68" s="853"/>
      <c r="AE68" s="853"/>
      <c r="AF68" s="853">
        <v>2</v>
      </c>
      <c r="AG68" s="853"/>
      <c r="AH68" s="853"/>
      <c r="AI68" s="853"/>
      <c r="AJ68" s="853"/>
      <c r="AK68" s="853" t="s">
        <v>484</v>
      </c>
      <c r="AL68" s="853"/>
      <c r="AM68" s="853"/>
      <c r="AN68" s="853"/>
      <c r="AO68" s="853"/>
      <c r="AP68" s="853" t="s">
        <v>484</v>
      </c>
      <c r="AQ68" s="853"/>
      <c r="AR68" s="853"/>
      <c r="AS68" s="853"/>
      <c r="AT68" s="853"/>
      <c r="AU68" s="853" t="s">
        <v>484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552</v>
      </c>
      <c r="C69" s="861"/>
      <c r="D69" s="861"/>
      <c r="E69" s="861"/>
      <c r="F69" s="861"/>
      <c r="G69" s="861"/>
      <c r="H69" s="861"/>
      <c r="I69" s="861"/>
      <c r="J69" s="861"/>
      <c r="K69" s="861"/>
      <c r="L69" s="861"/>
      <c r="M69" s="861"/>
      <c r="N69" s="861"/>
      <c r="O69" s="861"/>
      <c r="P69" s="862"/>
      <c r="Q69" s="863">
        <v>7658</v>
      </c>
      <c r="R69" s="817"/>
      <c r="S69" s="817"/>
      <c r="T69" s="817"/>
      <c r="U69" s="817"/>
      <c r="V69" s="817">
        <v>7653</v>
      </c>
      <c r="W69" s="817"/>
      <c r="X69" s="817"/>
      <c r="Y69" s="817"/>
      <c r="Z69" s="817"/>
      <c r="AA69" s="817">
        <v>5</v>
      </c>
      <c r="AB69" s="817"/>
      <c r="AC69" s="817"/>
      <c r="AD69" s="817"/>
      <c r="AE69" s="817"/>
      <c r="AF69" s="817">
        <v>5</v>
      </c>
      <c r="AG69" s="817"/>
      <c r="AH69" s="817"/>
      <c r="AI69" s="817"/>
      <c r="AJ69" s="817"/>
      <c r="AK69" s="817" t="s">
        <v>484</v>
      </c>
      <c r="AL69" s="817"/>
      <c r="AM69" s="817"/>
      <c r="AN69" s="817"/>
      <c r="AO69" s="817"/>
      <c r="AP69" s="817" t="s">
        <v>484</v>
      </c>
      <c r="AQ69" s="817"/>
      <c r="AR69" s="817"/>
      <c r="AS69" s="817"/>
      <c r="AT69" s="817"/>
      <c r="AU69" s="817" t="s">
        <v>484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553</v>
      </c>
      <c r="C70" s="861"/>
      <c r="D70" s="861"/>
      <c r="E70" s="861"/>
      <c r="F70" s="861"/>
      <c r="G70" s="861"/>
      <c r="H70" s="861"/>
      <c r="I70" s="861"/>
      <c r="J70" s="861"/>
      <c r="K70" s="861"/>
      <c r="L70" s="861"/>
      <c r="M70" s="861"/>
      <c r="N70" s="861"/>
      <c r="O70" s="861"/>
      <c r="P70" s="862"/>
      <c r="Q70" s="863">
        <v>96</v>
      </c>
      <c r="R70" s="817"/>
      <c r="S70" s="817"/>
      <c r="T70" s="817"/>
      <c r="U70" s="817"/>
      <c r="V70" s="817">
        <v>96</v>
      </c>
      <c r="W70" s="817"/>
      <c r="X70" s="817"/>
      <c r="Y70" s="817"/>
      <c r="Z70" s="817"/>
      <c r="AA70" s="817">
        <v>0</v>
      </c>
      <c r="AB70" s="817"/>
      <c r="AC70" s="817"/>
      <c r="AD70" s="817"/>
      <c r="AE70" s="817"/>
      <c r="AF70" s="817">
        <v>0</v>
      </c>
      <c r="AG70" s="817"/>
      <c r="AH70" s="817"/>
      <c r="AI70" s="817"/>
      <c r="AJ70" s="817"/>
      <c r="AK70" s="817" t="s">
        <v>484</v>
      </c>
      <c r="AL70" s="817"/>
      <c r="AM70" s="817"/>
      <c r="AN70" s="817"/>
      <c r="AO70" s="817"/>
      <c r="AP70" s="817" t="s">
        <v>484</v>
      </c>
      <c r="AQ70" s="817"/>
      <c r="AR70" s="817"/>
      <c r="AS70" s="817"/>
      <c r="AT70" s="817"/>
      <c r="AU70" s="817" t="s">
        <v>484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550</v>
      </c>
      <c r="C71" s="861"/>
      <c r="D71" s="861"/>
      <c r="E71" s="861"/>
      <c r="F71" s="861"/>
      <c r="G71" s="861"/>
      <c r="H71" s="861"/>
      <c r="I71" s="861"/>
      <c r="J71" s="861"/>
      <c r="K71" s="861"/>
      <c r="L71" s="861"/>
      <c r="M71" s="861"/>
      <c r="N71" s="861"/>
      <c r="O71" s="861"/>
      <c r="P71" s="862"/>
      <c r="Q71" s="863">
        <v>281</v>
      </c>
      <c r="R71" s="817"/>
      <c r="S71" s="817"/>
      <c r="T71" s="817"/>
      <c r="U71" s="817"/>
      <c r="V71" s="817">
        <v>276</v>
      </c>
      <c r="W71" s="817"/>
      <c r="X71" s="817"/>
      <c r="Y71" s="817"/>
      <c r="Z71" s="817"/>
      <c r="AA71" s="817">
        <v>5</v>
      </c>
      <c r="AB71" s="817"/>
      <c r="AC71" s="817"/>
      <c r="AD71" s="817"/>
      <c r="AE71" s="817"/>
      <c r="AF71" s="817">
        <v>5</v>
      </c>
      <c r="AG71" s="817"/>
      <c r="AH71" s="817"/>
      <c r="AI71" s="817"/>
      <c r="AJ71" s="817"/>
      <c r="AK71" s="817" t="s">
        <v>484</v>
      </c>
      <c r="AL71" s="817"/>
      <c r="AM71" s="817"/>
      <c r="AN71" s="817"/>
      <c r="AO71" s="817"/>
      <c r="AP71" s="817" t="s">
        <v>484</v>
      </c>
      <c r="AQ71" s="817"/>
      <c r="AR71" s="817"/>
      <c r="AS71" s="817"/>
      <c r="AT71" s="817"/>
      <c r="AU71" s="817" t="s">
        <v>484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554</v>
      </c>
      <c r="C72" s="861"/>
      <c r="D72" s="861"/>
      <c r="E72" s="861"/>
      <c r="F72" s="861"/>
      <c r="G72" s="861"/>
      <c r="H72" s="861"/>
      <c r="I72" s="861"/>
      <c r="J72" s="861"/>
      <c r="K72" s="861"/>
      <c r="L72" s="861"/>
      <c r="M72" s="861"/>
      <c r="N72" s="861"/>
      <c r="O72" s="861"/>
      <c r="P72" s="862"/>
      <c r="Q72" s="863">
        <v>158</v>
      </c>
      <c r="R72" s="817"/>
      <c r="S72" s="817"/>
      <c r="T72" s="817"/>
      <c r="U72" s="817"/>
      <c r="V72" s="817">
        <v>153</v>
      </c>
      <c r="W72" s="817"/>
      <c r="X72" s="817"/>
      <c r="Y72" s="817"/>
      <c r="Z72" s="817"/>
      <c r="AA72" s="817">
        <v>5</v>
      </c>
      <c r="AB72" s="817"/>
      <c r="AC72" s="817"/>
      <c r="AD72" s="817"/>
      <c r="AE72" s="817"/>
      <c r="AF72" s="817">
        <v>5</v>
      </c>
      <c r="AG72" s="817"/>
      <c r="AH72" s="817"/>
      <c r="AI72" s="817"/>
      <c r="AJ72" s="817"/>
      <c r="AK72" s="817" t="s">
        <v>484</v>
      </c>
      <c r="AL72" s="817"/>
      <c r="AM72" s="817"/>
      <c r="AN72" s="817"/>
      <c r="AO72" s="817"/>
      <c r="AP72" s="817" t="s">
        <v>484</v>
      </c>
      <c r="AQ72" s="817"/>
      <c r="AR72" s="817"/>
      <c r="AS72" s="817"/>
      <c r="AT72" s="817"/>
      <c r="AU72" s="817" t="s">
        <v>484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555</v>
      </c>
      <c r="C73" s="861"/>
      <c r="D73" s="861"/>
      <c r="E73" s="861"/>
      <c r="F73" s="861"/>
      <c r="G73" s="861"/>
      <c r="H73" s="861"/>
      <c r="I73" s="861"/>
      <c r="J73" s="861"/>
      <c r="K73" s="861"/>
      <c r="L73" s="861"/>
      <c r="M73" s="861"/>
      <c r="N73" s="861"/>
      <c r="O73" s="861"/>
      <c r="P73" s="862"/>
      <c r="Q73" s="863">
        <v>1257</v>
      </c>
      <c r="R73" s="817"/>
      <c r="S73" s="817"/>
      <c r="T73" s="817"/>
      <c r="U73" s="817"/>
      <c r="V73" s="817">
        <v>1228</v>
      </c>
      <c r="W73" s="817"/>
      <c r="X73" s="817"/>
      <c r="Y73" s="817"/>
      <c r="Z73" s="817"/>
      <c r="AA73" s="817">
        <v>29</v>
      </c>
      <c r="AB73" s="817"/>
      <c r="AC73" s="817"/>
      <c r="AD73" s="817"/>
      <c r="AE73" s="817"/>
      <c r="AF73" s="817">
        <v>29</v>
      </c>
      <c r="AG73" s="817"/>
      <c r="AH73" s="817"/>
      <c r="AI73" s="817"/>
      <c r="AJ73" s="817"/>
      <c r="AK73" s="817" t="s">
        <v>484</v>
      </c>
      <c r="AL73" s="817"/>
      <c r="AM73" s="817"/>
      <c r="AN73" s="817"/>
      <c r="AO73" s="817"/>
      <c r="AP73" s="817">
        <v>450</v>
      </c>
      <c r="AQ73" s="817"/>
      <c r="AR73" s="817"/>
      <c r="AS73" s="817"/>
      <c r="AT73" s="817"/>
      <c r="AU73" s="817" t="s">
        <v>484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551</v>
      </c>
      <c r="C74" s="861"/>
      <c r="D74" s="861"/>
      <c r="E74" s="861"/>
      <c r="F74" s="861"/>
      <c r="G74" s="861"/>
      <c r="H74" s="861"/>
      <c r="I74" s="861"/>
      <c r="J74" s="861"/>
      <c r="K74" s="861"/>
      <c r="L74" s="861"/>
      <c r="M74" s="861"/>
      <c r="N74" s="861"/>
      <c r="O74" s="861"/>
      <c r="P74" s="862"/>
      <c r="Q74" s="863">
        <v>2433</v>
      </c>
      <c r="R74" s="817"/>
      <c r="S74" s="817"/>
      <c r="T74" s="817"/>
      <c r="U74" s="817"/>
      <c r="V74" s="817">
        <v>2277</v>
      </c>
      <c r="W74" s="817"/>
      <c r="X74" s="817"/>
      <c r="Y74" s="817"/>
      <c r="Z74" s="817"/>
      <c r="AA74" s="817">
        <v>156</v>
      </c>
      <c r="AB74" s="817"/>
      <c r="AC74" s="817"/>
      <c r="AD74" s="817"/>
      <c r="AE74" s="817"/>
      <c r="AF74" s="817">
        <v>144</v>
      </c>
      <c r="AG74" s="817"/>
      <c r="AH74" s="817"/>
      <c r="AI74" s="817"/>
      <c r="AJ74" s="817"/>
      <c r="AK74" s="817" t="s">
        <v>484</v>
      </c>
      <c r="AL74" s="817"/>
      <c r="AM74" s="817"/>
      <c r="AN74" s="817"/>
      <c r="AO74" s="817"/>
      <c r="AP74" s="817">
        <v>1006</v>
      </c>
      <c r="AQ74" s="817"/>
      <c r="AR74" s="817"/>
      <c r="AS74" s="817"/>
      <c r="AT74" s="817"/>
      <c r="AU74" s="817" t="s">
        <v>484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556</v>
      </c>
      <c r="C75" s="861"/>
      <c r="D75" s="861"/>
      <c r="E75" s="861"/>
      <c r="F75" s="861"/>
      <c r="G75" s="861"/>
      <c r="H75" s="861"/>
      <c r="I75" s="861"/>
      <c r="J75" s="861"/>
      <c r="K75" s="861"/>
      <c r="L75" s="861"/>
      <c r="M75" s="861"/>
      <c r="N75" s="861"/>
      <c r="O75" s="861"/>
      <c r="P75" s="862"/>
      <c r="Q75" s="864">
        <v>202</v>
      </c>
      <c r="R75" s="865"/>
      <c r="S75" s="865"/>
      <c r="T75" s="865"/>
      <c r="U75" s="821"/>
      <c r="V75" s="866">
        <v>187</v>
      </c>
      <c r="W75" s="865"/>
      <c r="X75" s="865"/>
      <c r="Y75" s="865"/>
      <c r="Z75" s="821"/>
      <c r="AA75" s="866">
        <v>15</v>
      </c>
      <c r="AB75" s="865"/>
      <c r="AC75" s="865"/>
      <c r="AD75" s="865"/>
      <c r="AE75" s="821"/>
      <c r="AF75" s="866">
        <v>15</v>
      </c>
      <c r="AG75" s="865"/>
      <c r="AH75" s="865"/>
      <c r="AI75" s="865"/>
      <c r="AJ75" s="821"/>
      <c r="AK75" s="866" t="s">
        <v>484</v>
      </c>
      <c r="AL75" s="865"/>
      <c r="AM75" s="865"/>
      <c r="AN75" s="865"/>
      <c r="AO75" s="821"/>
      <c r="AP75" s="866" t="s">
        <v>484</v>
      </c>
      <c r="AQ75" s="865"/>
      <c r="AR75" s="865"/>
      <c r="AS75" s="865"/>
      <c r="AT75" s="821"/>
      <c r="AU75" s="866" t="s">
        <v>484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557</v>
      </c>
      <c r="C76" s="861"/>
      <c r="D76" s="861"/>
      <c r="E76" s="861"/>
      <c r="F76" s="861"/>
      <c r="G76" s="861"/>
      <c r="H76" s="861"/>
      <c r="I76" s="861"/>
      <c r="J76" s="861"/>
      <c r="K76" s="861"/>
      <c r="L76" s="861"/>
      <c r="M76" s="861"/>
      <c r="N76" s="861"/>
      <c r="O76" s="861"/>
      <c r="P76" s="862"/>
      <c r="Q76" s="864">
        <v>1992</v>
      </c>
      <c r="R76" s="865"/>
      <c r="S76" s="865"/>
      <c r="T76" s="865"/>
      <c r="U76" s="821"/>
      <c r="V76" s="866">
        <v>1952</v>
      </c>
      <c r="W76" s="865"/>
      <c r="X76" s="865"/>
      <c r="Y76" s="865"/>
      <c r="Z76" s="821"/>
      <c r="AA76" s="866">
        <v>40</v>
      </c>
      <c r="AB76" s="865"/>
      <c r="AC76" s="865"/>
      <c r="AD76" s="865"/>
      <c r="AE76" s="821"/>
      <c r="AF76" s="866">
        <v>40</v>
      </c>
      <c r="AG76" s="865"/>
      <c r="AH76" s="865"/>
      <c r="AI76" s="865"/>
      <c r="AJ76" s="821"/>
      <c r="AK76" s="866" t="s">
        <v>484</v>
      </c>
      <c r="AL76" s="865"/>
      <c r="AM76" s="865"/>
      <c r="AN76" s="865"/>
      <c r="AO76" s="821"/>
      <c r="AP76" s="866" t="s">
        <v>484</v>
      </c>
      <c r="AQ76" s="865"/>
      <c r="AR76" s="865"/>
      <c r="AS76" s="865"/>
      <c r="AT76" s="821"/>
      <c r="AU76" s="866" t="s">
        <v>484</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558</v>
      </c>
      <c r="C77" s="861"/>
      <c r="D77" s="861"/>
      <c r="E77" s="861"/>
      <c r="F77" s="861"/>
      <c r="G77" s="861"/>
      <c r="H77" s="861"/>
      <c r="I77" s="861"/>
      <c r="J77" s="861"/>
      <c r="K77" s="861"/>
      <c r="L77" s="861"/>
      <c r="M77" s="861"/>
      <c r="N77" s="861"/>
      <c r="O77" s="861"/>
      <c r="P77" s="862"/>
      <c r="Q77" s="864">
        <v>74365</v>
      </c>
      <c r="R77" s="865"/>
      <c r="S77" s="865"/>
      <c r="T77" s="865"/>
      <c r="U77" s="821"/>
      <c r="V77" s="866">
        <v>71338</v>
      </c>
      <c r="W77" s="865"/>
      <c r="X77" s="865"/>
      <c r="Y77" s="865"/>
      <c r="Z77" s="821"/>
      <c r="AA77" s="866">
        <v>3027</v>
      </c>
      <c r="AB77" s="865"/>
      <c r="AC77" s="865"/>
      <c r="AD77" s="865"/>
      <c r="AE77" s="821"/>
      <c r="AF77" s="866">
        <v>3027</v>
      </c>
      <c r="AG77" s="865"/>
      <c r="AH77" s="865"/>
      <c r="AI77" s="865"/>
      <c r="AJ77" s="821"/>
      <c r="AK77" s="866">
        <v>1043</v>
      </c>
      <c r="AL77" s="865"/>
      <c r="AM77" s="865"/>
      <c r="AN77" s="865"/>
      <c r="AO77" s="821"/>
      <c r="AP77" s="866" t="s">
        <v>484</v>
      </c>
      <c r="AQ77" s="865"/>
      <c r="AR77" s="865"/>
      <c r="AS77" s="865"/>
      <c r="AT77" s="821"/>
      <c r="AU77" s="866" t="s">
        <v>484</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559</v>
      </c>
      <c r="C78" s="861"/>
      <c r="D78" s="861"/>
      <c r="E78" s="861"/>
      <c r="F78" s="861"/>
      <c r="G78" s="861"/>
      <c r="H78" s="861"/>
      <c r="I78" s="861"/>
      <c r="J78" s="861"/>
      <c r="K78" s="861"/>
      <c r="L78" s="861"/>
      <c r="M78" s="861"/>
      <c r="N78" s="861"/>
      <c r="O78" s="861"/>
      <c r="P78" s="862"/>
      <c r="Q78" s="863">
        <v>392</v>
      </c>
      <c r="R78" s="817"/>
      <c r="S78" s="817"/>
      <c r="T78" s="817"/>
      <c r="U78" s="817"/>
      <c r="V78" s="817">
        <v>365</v>
      </c>
      <c r="W78" s="817"/>
      <c r="X78" s="817"/>
      <c r="Y78" s="817"/>
      <c r="Z78" s="817"/>
      <c r="AA78" s="817">
        <v>28</v>
      </c>
      <c r="AB78" s="817"/>
      <c r="AC78" s="817"/>
      <c r="AD78" s="817"/>
      <c r="AE78" s="817"/>
      <c r="AF78" s="817">
        <v>28</v>
      </c>
      <c r="AG78" s="817"/>
      <c r="AH78" s="817"/>
      <c r="AI78" s="817"/>
      <c r="AJ78" s="817"/>
      <c r="AK78" s="817" t="s">
        <v>484</v>
      </c>
      <c r="AL78" s="817"/>
      <c r="AM78" s="817"/>
      <c r="AN78" s="817"/>
      <c r="AO78" s="817"/>
      <c r="AP78" s="817" t="s">
        <v>484</v>
      </c>
      <c r="AQ78" s="817"/>
      <c r="AR78" s="817"/>
      <c r="AS78" s="817"/>
      <c r="AT78" s="817"/>
      <c r="AU78" s="817" t="s">
        <v>484</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560</v>
      </c>
      <c r="C79" s="861"/>
      <c r="D79" s="861"/>
      <c r="E79" s="861"/>
      <c r="F79" s="861"/>
      <c r="G79" s="861"/>
      <c r="H79" s="861"/>
      <c r="I79" s="861"/>
      <c r="J79" s="861"/>
      <c r="K79" s="861"/>
      <c r="L79" s="861"/>
      <c r="M79" s="861"/>
      <c r="N79" s="861"/>
      <c r="O79" s="861"/>
      <c r="P79" s="862"/>
      <c r="Q79" s="863">
        <v>854543</v>
      </c>
      <c r="R79" s="817"/>
      <c r="S79" s="817"/>
      <c r="T79" s="817"/>
      <c r="U79" s="817"/>
      <c r="V79" s="817">
        <v>844261</v>
      </c>
      <c r="W79" s="817"/>
      <c r="X79" s="817"/>
      <c r="Y79" s="817"/>
      <c r="Z79" s="817"/>
      <c r="AA79" s="817">
        <v>10282</v>
      </c>
      <c r="AB79" s="817"/>
      <c r="AC79" s="817"/>
      <c r="AD79" s="817"/>
      <c r="AE79" s="817"/>
      <c r="AF79" s="817">
        <v>10056</v>
      </c>
      <c r="AG79" s="817"/>
      <c r="AH79" s="817"/>
      <c r="AI79" s="817"/>
      <c r="AJ79" s="817"/>
      <c r="AK79" s="817" t="s">
        <v>484</v>
      </c>
      <c r="AL79" s="817"/>
      <c r="AM79" s="817"/>
      <c r="AN79" s="817"/>
      <c r="AO79" s="817"/>
      <c r="AP79" s="817" t="s">
        <v>484</v>
      </c>
      <c r="AQ79" s="817"/>
      <c r="AR79" s="817"/>
      <c r="AS79" s="817"/>
      <c r="AT79" s="817"/>
      <c r="AU79" s="817" t="s">
        <v>484</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13356</v>
      </c>
      <c r="AG88" s="831"/>
      <c r="AH88" s="831"/>
      <c r="AI88" s="831"/>
      <c r="AJ88" s="831"/>
      <c r="AK88" s="828"/>
      <c r="AL88" s="828"/>
      <c r="AM88" s="828"/>
      <c r="AN88" s="828"/>
      <c r="AO88" s="828"/>
      <c r="AP88" s="831">
        <v>1456</v>
      </c>
      <c r="AQ88" s="831"/>
      <c r="AR88" s="831"/>
      <c r="AS88" s="831"/>
      <c r="AT88" s="831"/>
      <c r="AU88" s="831" t="s">
        <v>563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248</v>
      </c>
      <c r="CS102" s="839"/>
      <c r="CT102" s="839"/>
      <c r="CU102" s="839"/>
      <c r="CV102" s="878"/>
      <c r="CW102" s="877" t="s">
        <v>563</v>
      </c>
      <c r="CX102" s="839"/>
      <c r="CY102" s="839"/>
      <c r="CZ102" s="839"/>
      <c r="DA102" s="878"/>
      <c r="DB102" s="877" t="s">
        <v>563</v>
      </c>
      <c r="DC102" s="839"/>
      <c r="DD102" s="839"/>
      <c r="DE102" s="839"/>
      <c r="DF102" s="878"/>
      <c r="DG102" s="877" t="s">
        <v>563</v>
      </c>
      <c r="DH102" s="839"/>
      <c r="DI102" s="839"/>
      <c r="DJ102" s="839"/>
      <c r="DK102" s="878"/>
      <c r="DL102" s="877" t="s">
        <v>563</v>
      </c>
      <c r="DM102" s="839"/>
      <c r="DN102" s="839"/>
      <c r="DO102" s="839"/>
      <c r="DP102" s="878"/>
      <c r="DQ102" s="877" t="s">
        <v>563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295</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295</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295</v>
      </c>
      <c r="DR109" s="880"/>
      <c r="DS109" s="880"/>
      <c r="DT109" s="880"/>
      <c r="DU109" s="881"/>
      <c r="DV109" s="879" t="s">
        <v>409</v>
      </c>
      <c r="DW109" s="880"/>
      <c r="DX109" s="880"/>
      <c r="DY109" s="880"/>
      <c r="DZ109" s="882"/>
    </row>
    <row r="110" spans="1:131" s="224"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280525</v>
      </c>
      <c r="AB110" s="887"/>
      <c r="AC110" s="887"/>
      <c r="AD110" s="887"/>
      <c r="AE110" s="888"/>
      <c r="AF110" s="889">
        <v>313639</v>
      </c>
      <c r="AG110" s="887"/>
      <c r="AH110" s="887"/>
      <c r="AI110" s="887"/>
      <c r="AJ110" s="888"/>
      <c r="AK110" s="889">
        <v>395247</v>
      </c>
      <c r="AL110" s="887"/>
      <c r="AM110" s="887"/>
      <c r="AN110" s="887"/>
      <c r="AO110" s="888"/>
      <c r="AP110" s="890">
        <v>28.2</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4322143</v>
      </c>
      <c r="BR110" s="918"/>
      <c r="BS110" s="918"/>
      <c r="BT110" s="918"/>
      <c r="BU110" s="918"/>
      <c r="BV110" s="918">
        <v>4580250</v>
      </c>
      <c r="BW110" s="918"/>
      <c r="BX110" s="918"/>
      <c r="BY110" s="918"/>
      <c r="BZ110" s="918"/>
      <c r="CA110" s="918">
        <v>4631450</v>
      </c>
      <c r="CB110" s="918"/>
      <c r="CC110" s="918"/>
      <c r="CD110" s="918"/>
      <c r="CE110" s="918"/>
      <c r="CF110" s="931">
        <v>330.5</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132260</v>
      </c>
      <c r="BR112" s="913"/>
      <c r="BS112" s="913"/>
      <c r="BT112" s="913"/>
      <c r="BU112" s="913"/>
      <c r="BV112" s="913">
        <v>118322</v>
      </c>
      <c r="BW112" s="913"/>
      <c r="BX112" s="913"/>
      <c r="BY112" s="913"/>
      <c r="BZ112" s="913"/>
      <c r="CA112" s="913">
        <v>96174</v>
      </c>
      <c r="CB112" s="913"/>
      <c r="CC112" s="913"/>
      <c r="CD112" s="913"/>
      <c r="CE112" s="913"/>
      <c r="CF112" s="907">
        <v>6.9</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18236</v>
      </c>
      <c r="AB113" s="925"/>
      <c r="AC113" s="925"/>
      <c r="AD113" s="925"/>
      <c r="AE113" s="926"/>
      <c r="AF113" s="927">
        <v>14368</v>
      </c>
      <c r="AG113" s="925"/>
      <c r="AH113" s="925"/>
      <c r="AI113" s="925"/>
      <c r="AJ113" s="926"/>
      <c r="AK113" s="927">
        <v>12970</v>
      </c>
      <c r="AL113" s="925"/>
      <c r="AM113" s="925"/>
      <c r="AN113" s="925"/>
      <c r="AO113" s="926"/>
      <c r="AP113" s="928">
        <v>0.9</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94252</v>
      </c>
      <c r="BR113" s="913"/>
      <c r="BS113" s="913"/>
      <c r="BT113" s="913"/>
      <c r="BU113" s="913"/>
      <c r="BV113" s="913">
        <v>76635</v>
      </c>
      <c r="BW113" s="913"/>
      <c r="BX113" s="913"/>
      <c r="BY113" s="913"/>
      <c r="BZ113" s="913"/>
      <c r="CA113" s="913">
        <v>68932</v>
      </c>
      <c r="CB113" s="913"/>
      <c r="CC113" s="913"/>
      <c r="CD113" s="913"/>
      <c r="CE113" s="913"/>
      <c r="CF113" s="907">
        <v>4.9000000000000004</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15029</v>
      </c>
      <c r="AB114" s="946"/>
      <c r="AC114" s="946"/>
      <c r="AD114" s="946"/>
      <c r="AE114" s="947"/>
      <c r="AF114" s="948">
        <v>17547</v>
      </c>
      <c r="AG114" s="946"/>
      <c r="AH114" s="946"/>
      <c r="AI114" s="946"/>
      <c r="AJ114" s="947"/>
      <c r="AK114" s="948">
        <v>16534</v>
      </c>
      <c r="AL114" s="946"/>
      <c r="AM114" s="946"/>
      <c r="AN114" s="946"/>
      <c r="AO114" s="947"/>
      <c r="AP114" s="949">
        <v>1.2</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415937</v>
      </c>
      <c r="BR114" s="913"/>
      <c r="BS114" s="913"/>
      <c r="BT114" s="913"/>
      <c r="BU114" s="913"/>
      <c r="BV114" s="913">
        <v>343486</v>
      </c>
      <c r="BW114" s="913"/>
      <c r="BX114" s="913"/>
      <c r="BY114" s="913"/>
      <c r="BZ114" s="913"/>
      <c r="CA114" s="913">
        <v>326375</v>
      </c>
      <c r="CB114" s="913"/>
      <c r="CC114" s="913"/>
      <c r="CD114" s="913"/>
      <c r="CE114" s="913"/>
      <c r="CF114" s="907">
        <v>23.3</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313790</v>
      </c>
      <c r="AB117" s="966"/>
      <c r="AC117" s="966"/>
      <c r="AD117" s="966"/>
      <c r="AE117" s="967"/>
      <c r="AF117" s="968">
        <v>345554</v>
      </c>
      <c r="AG117" s="966"/>
      <c r="AH117" s="966"/>
      <c r="AI117" s="966"/>
      <c r="AJ117" s="967"/>
      <c r="AK117" s="968">
        <v>424751</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295</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439</v>
      </c>
      <c r="BP119" s="992"/>
      <c r="BQ119" s="986">
        <v>4964592</v>
      </c>
      <c r="BR119" s="987"/>
      <c r="BS119" s="987"/>
      <c r="BT119" s="987"/>
      <c r="BU119" s="987"/>
      <c r="BV119" s="987">
        <v>5118693</v>
      </c>
      <c r="BW119" s="987"/>
      <c r="BX119" s="987"/>
      <c r="BY119" s="987"/>
      <c r="BZ119" s="987"/>
      <c r="CA119" s="987">
        <v>5122931</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2581943</v>
      </c>
      <c r="BR120" s="918"/>
      <c r="BS120" s="918"/>
      <c r="BT120" s="918"/>
      <c r="BU120" s="918"/>
      <c r="BV120" s="918">
        <v>2689401</v>
      </c>
      <c r="BW120" s="918"/>
      <c r="BX120" s="918"/>
      <c r="BY120" s="918"/>
      <c r="BZ120" s="918"/>
      <c r="CA120" s="918">
        <v>2485138</v>
      </c>
      <c r="CB120" s="918"/>
      <c r="CC120" s="918"/>
      <c r="CD120" s="918"/>
      <c r="CE120" s="918"/>
      <c r="CF120" s="931">
        <v>177.4</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132260</v>
      </c>
      <c r="DH120" s="918"/>
      <c r="DI120" s="918"/>
      <c r="DJ120" s="918"/>
      <c r="DK120" s="918"/>
      <c r="DL120" s="918">
        <v>118322</v>
      </c>
      <c r="DM120" s="918"/>
      <c r="DN120" s="918"/>
      <c r="DO120" s="918"/>
      <c r="DP120" s="918"/>
      <c r="DQ120" s="918">
        <v>96174</v>
      </c>
      <c r="DR120" s="918"/>
      <c r="DS120" s="918"/>
      <c r="DT120" s="918"/>
      <c r="DU120" s="918"/>
      <c r="DV120" s="919">
        <v>6.9</v>
      </c>
      <c r="DW120" s="919"/>
      <c r="DX120" s="919"/>
      <c r="DY120" s="919"/>
      <c r="DZ120" s="920"/>
    </row>
    <row r="121" spans="1:130" s="224" customFormat="1" ht="26.25" customHeight="1" x14ac:dyDescent="0.15">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39954</v>
      </c>
      <c r="BR121" s="913"/>
      <c r="BS121" s="913"/>
      <c r="BT121" s="913"/>
      <c r="BU121" s="913"/>
      <c r="BV121" s="913">
        <v>34548</v>
      </c>
      <c r="BW121" s="913"/>
      <c r="BX121" s="913"/>
      <c r="BY121" s="913"/>
      <c r="BZ121" s="913"/>
      <c r="CA121" s="913">
        <v>29045</v>
      </c>
      <c r="CB121" s="913"/>
      <c r="CC121" s="913"/>
      <c r="CD121" s="913"/>
      <c r="CE121" s="913"/>
      <c r="CF121" s="907">
        <v>2.1</v>
      </c>
      <c r="CG121" s="908"/>
      <c r="CH121" s="908"/>
      <c r="CI121" s="908"/>
      <c r="CJ121" s="908"/>
      <c r="CK121" s="996"/>
      <c r="CL121" s="997"/>
      <c r="CM121" s="997"/>
      <c r="CN121" s="997"/>
      <c r="CO121" s="998"/>
      <c r="CP121" s="1006"/>
      <c r="CQ121" s="1007"/>
      <c r="CR121" s="1007"/>
      <c r="CS121" s="1007"/>
      <c r="CT121" s="1007"/>
      <c r="CU121" s="1007"/>
      <c r="CV121" s="1007"/>
      <c r="CW121" s="1007"/>
      <c r="CX121" s="1007"/>
      <c r="CY121" s="1007"/>
      <c r="CZ121" s="1007"/>
      <c r="DA121" s="1007"/>
      <c r="DB121" s="1007"/>
      <c r="DC121" s="1007"/>
      <c r="DD121" s="1007"/>
      <c r="DE121" s="1007"/>
      <c r="DF121" s="1008"/>
      <c r="DG121" s="912"/>
      <c r="DH121" s="913"/>
      <c r="DI121" s="913"/>
      <c r="DJ121" s="913"/>
      <c r="DK121" s="913"/>
      <c r="DL121" s="913"/>
      <c r="DM121" s="913"/>
      <c r="DN121" s="913"/>
      <c r="DO121" s="913"/>
      <c r="DP121" s="913"/>
      <c r="DQ121" s="913"/>
      <c r="DR121" s="913"/>
      <c r="DS121" s="913"/>
      <c r="DT121" s="913"/>
      <c r="DU121" s="913"/>
      <c r="DV121" s="914"/>
      <c r="DW121" s="914"/>
      <c r="DX121" s="914"/>
      <c r="DY121" s="914"/>
      <c r="DZ121" s="915"/>
    </row>
    <row r="122" spans="1:130" s="224" customFormat="1" ht="26.25" customHeight="1" x14ac:dyDescent="0.15">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3254956</v>
      </c>
      <c r="BR122" s="987"/>
      <c r="BS122" s="987"/>
      <c r="BT122" s="987"/>
      <c r="BU122" s="987"/>
      <c r="BV122" s="987">
        <v>3337563</v>
      </c>
      <c r="BW122" s="987"/>
      <c r="BX122" s="987"/>
      <c r="BY122" s="987"/>
      <c r="BZ122" s="987"/>
      <c r="CA122" s="987">
        <v>3396495</v>
      </c>
      <c r="CB122" s="987"/>
      <c r="CC122" s="987"/>
      <c r="CD122" s="987"/>
      <c r="CE122" s="987"/>
      <c r="CF122" s="1004">
        <v>242.4</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447</v>
      </c>
      <c r="BP123" s="992"/>
      <c r="BQ123" s="1050">
        <v>5876853</v>
      </c>
      <c r="BR123" s="1051"/>
      <c r="BS123" s="1051"/>
      <c r="BT123" s="1051"/>
      <c r="BU123" s="1051"/>
      <c r="BV123" s="1051">
        <v>6061512</v>
      </c>
      <c r="BW123" s="1051"/>
      <c r="BX123" s="1051"/>
      <c r="BY123" s="1051"/>
      <c r="BZ123" s="1051"/>
      <c r="CA123" s="1051">
        <v>5910678</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7806</v>
      </c>
      <c r="AB128" s="1033"/>
      <c r="AC128" s="1033"/>
      <c r="AD128" s="1033"/>
      <c r="AE128" s="1034"/>
      <c r="AF128" s="1035">
        <v>6451</v>
      </c>
      <c r="AG128" s="1033"/>
      <c r="AH128" s="1033"/>
      <c r="AI128" s="1033"/>
      <c r="AJ128" s="1034"/>
      <c r="AK128" s="1035">
        <v>6450</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1635285</v>
      </c>
      <c r="AB129" s="946"/>
      <c r="AC129" s="946"/>
      <c r="AD129" s="946"/>
      <c r="AE129" s="947"/>
      <c r="AF129" s="948">
        <v>1636189</v>
      </c>
      <c r="AG129" s="946"/>
      <c r="AH129" s="946"/>
      <c r="AI129" s="946"/>
      <c r="AJ129" s="947"/>
      <c r="AK129" s="948">
        <v>1707884</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214318</v>
      </c>
      <c r="AB130" s="946"/>
      <c r="AC130" s="946"/>
      <c r="AD130" s="946"/>
      <c r="AE130" s="947"/>
      <c r="AF130" s="948">
        <v>247436</v>
      </c>
      <c r="AG130" s="946"/>
      <c r="AH130" s="946"/>
      <c r="AI130" s="946"/>
      <c r="AJ130" s="947"/>
      <c r="AK130" s="948">
        <v>306653</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1420967</v>
      </c>
      <c r="AB131" s="973"/>
      <c r="AC131" s="973"/>
      <c r="AD131" s="973"/>
      <c r="AE131" s="974"/>
      <c r="AF131" s="972">
        <v>1388753</v>
      </c>
      <c r="AG131" s="973"/>
      <c r="AH131" s="973"/>
      <c r="AI131" s="973"/>
      <c r="AJ131" s="974"/>
      <c r="AK131" s="972">
        <v>1401231</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6.4509591000000004</v>
      </c>
      <c r="AB132" s="1084"/>
      <c r="AC132" s="1084"/>
      <c r="AD132" s="1084"/>
      <c r="AE132" s="1085"/>
      <c r="AF132" s="1086">
        <v>6.6006698100000003</v>
      </c>
      <c r="AG132" s="1084"/>
      <c r="AH132" s="1084"/>
      <c r="AI132" s="1084"/>
      <c r="AJ132" s="1085"/>
      <c r="AK132" s="1086">
        <v>7.9678511250000001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6.6</v>
      </c>
      <c r="AB133" s="1067"/>
      <c r="AC133" s="1067"/>
      <c r="AD133" s="1067"/>
      <c r="AE133" s="1068"/>
      <c r="AF133" s="1066">
        <v>6.5</v>
      </c>
      <c r="AG133" s="1067"/>
      <c r="AH133" s="1067"/>
      <c r="AI133" s="1067"/>
      <c r="AJ133" s="1068"/>
      <c r="AK133" s="1066">
        <v>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egL1j1SKK0lZfsEYK8Q1KPU6i/k0OmG5A/WumqrsI4/mCK/l65A1xra4KmSA28zu6Hge00edCfXKkO7CnHFpw==" saltValue="9mWVhb0bWKe+iwlqbXUp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OnvEQr06DdmxQZqGwipygJiBTRVfbSGfPsh8KRS6VW1uHReEY4JFwXIHtPcokeO/ZNXQbM3Kc8E1Volu5oTw==" saltValue="bda+Skm3seOwaJs0ilkO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exmpIynvrs0zHHXRYQUKrUhpPADdiRpKe+ba6J4kxf+BHKYHTiAmfTSKG8tUgNzdQHKWXaZ1pmEEU8fcEgng==" saltValue="S2l6AKmLw2pA2YPuYZ0HTQ=="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1" t="s">
        <v>476</v>
      </c>
      <c r="AP7" s="265"/>
      <c r="AQ7" s="266" t="s">
        <v>477</v>
      </c>
      <c r="AR7" s="267"/>
    </row>
    <row r="8" spans="1:46" x14ac:dyDescent="0.15">
      <c r="A8" s="259"/>
      <c r="AK8" s="268"/>
      <c r="AL8" s="269"/>
      <c r="AM8" s="269"/>
      <c r="AN8" s="270"/>
      <c r="AO8" s="1102"/>
      <c r="AP8" s="271" t="s">
        <v>478</v>
      </c>
      <c r="AQ8" s="272" t="s">
        <v>479</v>
      </c>
      <c r="AR8" s="273" t="s">
        <v>480</v>
      </c>
    </row>
    <row r="9" spans="1:46" x14ac:dyDescent="0.15">
      <c r="A9" s="259"/>
      <c r="AK9" s="1103" t="s">
        <v>481</v>
      </c>
      <c r="AL9" s="1104"/>
      <c r="AM9" s="1104"/>
      <c r="AN9" s="1105"/>
      <c r="AO9" s="274">
        <v>642531</v>
      </c>
      <c r="AP9" s="274">
        <v>349012</v>
      </c>
      <c r="AQ9" s="275">
        <v>217348</v>
      </c>
      <c r="AR9" s="276">
        <v>60.6</v>
      </c>
    </row>
    <row r="10" spans="1:46" ht="13.5" customHeight="1" x14ac:dyDescent="0.15">
      <c r="A10" s="259"/>
      <c r="AK10" s="1103" t="s">
        <v>482</v>
      </c>
      <c r="AL10" s="1104"/>
      <c r="AM10" s="1104"/>
      <c r="AN10" s="1105"/>
      <c r="AO10" s="277">
        <v>56602</v>
      </c>
      <c r="AP10" s="277">
        <v>30745</v>
      </c>
      <c r="AQ10" s="278">
        <v>32038</v>
      </c>
      <c r="AR10" s="279">
        <v>-4</v>
      </c>
    </row>
    <row r="11" spans="1:46" ht="13.5" customHeight="1" x14ac:dyDescent="0.15">
      <c r="A11" s="259"/>
      <c r="AK11" s="1103" t="s">
        <v>483</v>
      </c>
      <c r="AL11" s="1104"/>
      <c r="AM11" s="1104"/>
      <c r="AN11" s="1105"/>
      <c r="AO11" s="277" t="s">
        <v>484</v>
      </c>
      <c r="AP11" s="277" t="s">
        <v>484</v>
      </c>
      <c r="AQ11" s="278">
        <v>835</v>
      </c>
      <c r="AR11" s="279" t="s">
        <v>484</v>
      </c>
    </row>
    <row r="12" spans="1:46" ht="13.5" customHeight="1" x14ac:dyDescent="0.15">
      <c r="A12" s="259"/>
      <c r="AK12" s="1103" t="s">
        <v>485</v>
      </c>
      <c r="AL12" s="1104"/>
      <c r="AM12" s="1104"/>
      <c r="AN12" s="1105"/>
      <c r="AO12" s="277" t="s">
        <v>484</v>
      </c>
      <c r="AP12" s="277" t="s">
        <v>484</v>
      </c>
      <c r="AQ12" s="278" t="s">
        <v>484</v>
      </c>
      <c r="AR12" s="279" t="s">
        <v>484</v>
      </c>
    </row>
    <row r="13" spans="1:46" ht="13.5" customHeight="1" x14ac:dyDescent="0.15">
      <c r="A13" s="259"/>
      <c r="AK13" s="1103" t="s">
        <v>486</v>
      </c>
      <c r="AL13" s="1104"/>
      <c r="AM13" s="1104"/>
      <c r="AN13" s="1105"/>
      <c r="AO13" s="277">
        <v>26509</v>
      </c>
      <c r="AP13" s="277">
        <v>14399</v>
      </c>
      <c r="AQ13" s="278">
        <v>7824</v>
      </c>
      <c r="AR13" s="279">
        <v>84</v>
      </c>
    </row>
    <row r="14" spans="1:46" ht="13.5" customHeight="1" x14ac:dyDescent="0.15">
      <c r="A14" s="259"/>
      <c r="AK14" s="1103" t="s">
        <v>487</v>
      </c>
      <c r="AL14" s="1104"/>
      <c r="AM14" s="1104"/>
      <c r="AN14" s="1105"/>
      <c r="AO14" s="277">
        <v>20441</v>
      </c>
      <c r="AP14" s="277">
        <v>11103</v>
      </c>
      <c r="AQ14" s="278">
        <v>4511</v>
      </c>
      <c r="AR14" s="279">
        <v>146.1</v>
      </c>
    </row>
    <row r="15" spans="1:46" ht="13.5" customHeight="1" x14ac:dyDescent="0.15">
      <c r="A15" s="259"/>
      <c r="AK15" s="1106" t="s">
        <v>488</v>
      </c>
      <c r="AL15" s="1107"/>
      <c r="AM15" s="1107"/>
      <c r="AN15" s="1108"/>
      <c r="AO15" s="277">
        <v>-28619</v>
      </c>
      <c r="AP15" s="277">
        <v>-15545</v>
      </c>
      <c r="AQ15" s="278">
        <v>-13520</v>
      </c>
      <c r="AR15" s="279">
        <v>15</v>
      </c>
    </row>
    <row r="16" spans="1:46" x14ac:dyDescent="0.15">
      <c r="A16" s="259"/>
      <c r="AK16" s="1106" t="s">
        <v>178</v>
      </c>
      <c r="AL16" s="1107"/>
      <c r="AM16" s="1107"/>
      <c r="AN16" s="1108"/>
      <c r="AO16" s="277">
        <v>717464</v>
      </c>
      <c r="AP16" s="277">
        <v>389714</v>
      </c>
      <c r="AQ16" s="278">
        <v>249036</v>
      </c>
      <c r="AR16" s="279">
        <v>56.5</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27.7</v>
      </c>
      <c r="AP21" s="290">
        <v>21</v>
      </c>
      <c r="AQ21" s="291">
        <v>6.7</v>
      </c>
      <c r="AS21" s="292"/>
      <c r="AT21" s="288"/>
    </row>
    <row r="22" spans="1:46" s="260" customFormat="1" x14ac:dyDescent="0.15">
      <c r="A22" s="288"/>
      <c r="AK22" s="1109" t="s">
        <v>494</v>
      </c>
      <c r="AL22" s="1110"/>
      <c r="AM22" s="1110"/>
      <c r="AN22" s="1111"/>
      <c r="AO22" s="293">
        <v>96.8</v>
      </c>
      <c r="AP22" s="294">
        <v>95.5</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476</v>
      </c>
      <c r="AP30" s="265"/>
      <c r="AQ30" s="266" t="s">
        <v>477</v>
      </c>
      <c r="AR30" s="267"/>
    </row>
    <row r="31" spans="1:46" x14ac:dyDescent="0.15">
      <c r="A31" s="259"/>
      <c r="AK31" s="268"/>
      <c r="AL31" s="269"/>
      <c r="AM31" s="269"/>
      <c r="AN31" s="270"/>
      <c r="AO31" s="1102"/>
      <c r="AP31" s="271" t="s">
        <v>478</v>
      </c>
      <c r="AQ31" s="272" t="s">
        <v>479</v>
      </c>
      <c r="AR31" s="273" t="s">
        <v>480</v>
      </c>
    </row>
    <row r="32" spans="1:46" ht="27" customHeight="1" x14ac:dyDescent="0.15">
      <c r="A32" s="259"/>
      <c r="AK32" s="1117" t="s">
        <v>498</v>
      </c>
      <c r="AL32" s="1118"/>
      <c r="AM32" s="1118"/>
      <c r="AN32" s="1119"/>
      <c r="AO32" s="303">
        <v>395247</v>
      </c>
      <c r="AP32" s="303">
        <v>214691</v>
      </c>
      <c r="AQ32" s="304">
        <v>141939</v>
      </c>
      <c r="AR32" s="305">
        <v>51.3</v>
      </c>
    </row>
    <row r="33" spans="1:46" ht="13.5" customHeight="1" x14ac:dyDescent="0.15">
      <c r="A33" s="259"/>
      <c r="AK33" s="1117" t="s">
        <v>499</v>
      </c>
      <c r="AL33" s="1118"/>
      <c r="AM33" s="1118"/>
      <c r="AN33" s="1119"/>
      <c r="AO33" s="303" t="s">
        <v>484</v>
      </c>
      <c r="AP33" s="303" t="s">
        <v>484</v>
      </c>
      <c r="AQ33" s="304" t="s">
        <v>484</v>
      </c>
      <c r="AR33" s="305" t="s">
        <v>484</v>
      </c>
    </row>
    <row r="34" spans="1:46" ht="27" customHeight="1" x14ac:dyDescent="0.15">
      <c r="A34" s="259"/>
      <c r="AK34" s="1117" t="s">
        <v>500</v>
      </c>
      <c r="AL34" s="1118"/>
      <c r="AM34" s="1118"/>
      <c r="AN34" s="1119"/>
      <c r="AO34" s="303" t="s">
        <v>484</v>
      </c>
      <c r="AP34" s="303" t="s">
        <v>484</v>
      </c>
      <c r="AQ34" s="304" t="s">
        <v>484</v>
      </c>
      <c r="AR34" s="305" t="s">
        <v>484</v>
      </c>
    </row>
    <row r="35" spans="1:46" ht="27" customHeight="1" x14ac:dyDescent="0.15">
      <c r="A35" s="259"/>
      <c r="AK35" s="1117" t="s">
        <v>501</v>
      </c>
      <c r="AL35" s="1118"/>
      <c r="AM35" s="1118"/>
      <c r="AN35" s="1119"/>
      <c r="AO35" s="303">
        <v>12970</v>
      </c>
      <c r="AP35" s="303">
        <v>7045</v>
      </c>
      <c r="AQ35" s="304">
        <v>33103</v>
      </c>
      <c r="AR35" s="305">
        <v>-78.7</v>
      </c>
    </row>
    <row r="36" spans="1:46" ht="27" customHeight="1" x14ac:dyDescent="0.15">
      <c r="A36" s="259"/>
      <c r="AK36" s="1117" t="s">
        <v>502</v>
      </c>
      <c r="AL36" s="1118"/>
      <c r="AM36" s="1118"/>
      <c r="AN36" s="1119"/>
      <c r="AO36" s="303">
        <v>16534</v>
      </c>
      <c r="AP36" s="303">
        <v>8981</v>
      </c>
      <c r="AQ36" s="304">
        <v>3141</v>
      </c>
      <c r="AR36" s="305">
        <v>185.9</v>
      </c>
    </row>
    <row r="37" spans="1:46" ht="13.5" customHeight="1" x14ac:dyDescent="0.15">
      <c r="A37" s="259"/>
      <c r="AK37" s="1117" t="s">
        <v>503</v>
      </c>
      <c r="AL37" s="1118"/>
      <c r="AM37" s="1118"/>
      <c r="AN37" s="1119"/>
      <c r="AO37" s="303" t="s">
        <v>484</v>
      </c>
      <c r="AP37" s="303" t="s">
        <v>484</v>
      </c>
      <c r="AQ37" s="304">
        <v>429</v>
      </c>
      <c r="AR37" s="305" t="s">
        <v>484</v>
      </c>
    </row>
    <row r="38" spans="1:46" ht="27" customHeight="1" x14ac:dyDescent="0.15">
      <c r="A38" s="259"/>
      <c r="AK38" s="1120" t="s">
        <v>504</v>
      </c>
      <c r="AL38" s="1121"/>
      <c r="AM38" s="1121"/>
      <c r="AN38" s="1122"/>
      <c r="AO38" s="306" t="s">
        <v>484</v>
      </c>
      <c r="AP38" s="306" t="s">
        <v>484</v>
      </c>
      <c r="AQ38" s="307">
        <v>16</v>
      </c>
      <c r="AR38" s="295" t="s">
        <v>484</v>
      </c>
      <c r="AS38" s="302"/>
    </row>
    <row r="39" spans="1:46" x14ac:dyDescent="0.15">
      <c r="A39" s="259"/>
      <c r="AK39" s="1120" t="s">
        <v>505</v>
      </c>
      <c r="AL39" s="1121"/>
      <c r="AM39" s="1121"/>
      <c r="AN39" s="1122"/>
      <c r="AO39" s="303">
        <v>-6450</v>
      </c>
      <c r="AP39" s="303">
        <v>-3504</v>
      </c>
      <c r="AQ39" s="304">
        <v>-2776</v>
      </c>
      <c r="AR39" s="305">
        <v>26.2</v>
      </c>
      <c r="AS39" s="302"/>
    </row>
    <row r="40" spans="1:46" ht="27" customHeight="1" x14ac:dyDescent="0.15">
      <c r="A40" s="259"/>
      <c r="AK40" s="1117" t="s">
        <v>506</v>
      </c>
      <c r="AL40" s="1118"/>
      <c r="AM40" s="1118"/>
      <c r="AN40" s="1119"/>
      <c r="AO40" s="303">
        <v>-306653</v>
      </c>
      <c r="AP40" s="303">
        <v>-166569</v>
      </c>
      <c r="AQ40" s="304">
        <v>-127875</v>
      </c>
      <c r="AR40" s="305">
        <v>30.3</v>
      </c>
      <c r="AS40" s="302"/>
    </row>
    <row r="41" spans="1:46" x14ac:dyDescent="0.15">
      <c r="A41" s="259"/>
      <c r="AK41" s="1123" t="s">
        <v>288</v>
      </c>
      <c r="AL41" s="1124"/>
      <c r="AM41" s="1124"/>
      <c r="AN41" s="1125"/>
      <c r="AO41" s="303">
        <v>111648</v>
      </c>
      <c r="AP41" s="303">
        <v>60645</v>
      </c>
      <c r="AQ41" s="304">
        <v>47977</v>
      </c>
      <c r="AR41" s="305">
        <v>26.4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2" t="s">
        <v>476</v>
      </c>
      <c r="AN49" s="1114" t="s">
        <v>509</v>
      </c>
      <c r="AO49" s="1115"/>
      <c r="AP49" s="1115"/>
      <c r="AQ49" s="1115"/>
      <c r="AR49" s="1116"/>
    </row>
    <row r="50" spans="1:44" x14ac:dyDescent="0.15">
      <c r="A50" s="259"/>
      <c r="AK50" s="317"/>
      <c r="AL50" s="318"/>
      <c r="AM50" s="1113"/>
      <c r="AN50" s="319" t="s">
        <v>510</v>
      </c>
      <c r="AO50" s="320" t="s">
        <v>511</v>
      </c>
      <c r="AP50" s="321" t="s">
        <v>512</v>
      </c>
      <c r="AQ50" s="322" t="s">
        <v>513</v>
      </c>
      <c r="AR50" s="323" t="s">
        <v>514</v>
      </c>
    </row>
    <row r="51" spans="1:44" x14ac:dyDescent="0.15">
      <c r="A51" s="259"/>
      <c r="AK51" s="315" t="s">
        <v>515</v>
      </c>
      <c r="AL51" s="316"/>
      <c r="AM51" s="324">
        <v>660390</v>
      </c>
      <c r="AN51" s="325">
        <v>317190</v>
      </c>
      <c r="AO51" s="326">
        <v>53.7</v>
      </c>
      <c r="AP51" s="327">
        <v>264232</v>
      </c>
      <c r="AQ51" s="328">
        <v>15.8</v>
      </c>
      <c r="AR51" s="329">
        <v>37.9</v>
      </c>
    </row>
    <row r="52" spans="1:44" x14ac:dyDescent="0.15">
      <c r="A52" s="259"/>
      <c r="AK52" s="330"/>
      <c r="AL52" s="331" t="s">
        <v>516</v>
      </c>
      <c r="AM52" s="332">
        <v>202586</v>
      </c>
      <c r="AN52" s="333">
        <v>97304</v>
      </c>
      <c r="AO52" s="334">
        <v>36</v>
      </c>
      <c r="AP52" s="335">
        <v>133959</v>
      </c>
      <c r="AQ52" s="336">
        <v>13.9</v>
      </c>
      <c r="AR52" s="337">
        <v>22.1</v>
      </c>
    </row>
    <row r="53" spans="1:44" x14ac:dyDescent="0.15">
      <c r="A53" s="259"/>
      <c r="AK53" s="315" t="s">
        <v>517</v>
      </c>
      <c r="AL53" s="316"/>
      <c r="AM53" s="324">
        <v>807350</v>
      </c>
      <c r="AN53" s="325">
        <v>401068</v>
      </c>
      <c r="AO53" s="326">
        <v>26.4</v>
      </c>
      <c r="AP53" s="327">
        <v>263613</v>
      </c>
      <c r="AQ53" s="328">
        <v>-0.2</v>
      </c>
      <c r="AR53" s="329">
        <v>26.6</v>
      </c>
    </row>
    <row r="54" spans="1:44" x14ac:dyDescent="0.15">
      <c r="A54" s="259"/>
      <c r="AK54" s="330"/>
      <c r="AL54" s="331" t="s">
        <v>516</v>
      </c>
      <c r="AM54" s="332">
        <v>729736</v>
      </c>
      <c r="AN54" s="333">
        <v>362512</v>
      </c>
      <c r="AO54" s="334">
        <v>272.60000000000002</v>
      </c>
      <c r="AP54" s="335">
        <v>128823</v>
      </c>
      <c r="AQ54" s="336">
        <v>-3.8</v>
      </c>
      <c r="AR54" s="337">
        <v>276.39999999999998</v>
      </c>
    </row>
    <row r="55" spans="1:44" x14ac:dyDescent="0.15">
      <c r="A55" s="259"/>
      <c r="AK55" s="315" t="s">
        <v>518</v>
      </c>
      <c r="AL55" s="316"/>
      <c r="AM55" s="324">
        <v>442257</v>
      </c>
      <c r="AN55" s="325">
        <v>223588</v>
      </c>
      <c r="AO55" s="326">
        <v>-44.3</v>
      </c>
      <c r="AP55" s="327">
        <v>330026</v>
      </c>
      <c r="AQ55" s="328">
        <v>25.2</v>
      </c>
      <c r="AR55" s="329">
        <v>-69.5</v>
      </c>
    </row>
    <row r="56" spans="1:44" x14ac:dyDescent="0.15">
      <c r="A56" s="259"/>
      <c r="AK56" s="330"/>
      <c r="AL56" s="331" t="s">
        <v>516</v>
      </c>
      <c r="AM56" s="332">
        <v>304457</v>
      </c>
      <c r="AN56" s="333">
        <v>153922</v>
      </c>
      <c r="AO56" s="334">
        <v>-57.5</v>
      </c>
      <c r="AP56" s="335">
        <v>141075</v>
      </c>
      <c r="AQ56" s="336">
        <v>9.5</v>
      </c>
      <c r="AR56" s="337">
        <v>-67</v>
      </c>
    </row>
    <row r="57" spans="1:44" x14ac:dyDescent="0.15">
      <c r="A57" s="259"/>
      <c r="AK57" s="315" t="s">
        <v>519</v>
      </c>
      <c r="AL57" s="316"/>
      <c r="AM57" s="324">
        <v>748832</v>
      </c>
      <c r="AN57" s="325">
        <v>391649</v>
      </c>
      <c r="AO57" s="326">
        <v>75.2</v>
      </c>
      <c r="AP57" s="327">
        <v>278179</v>
      </c>
      <c r="AQ57" s="328">
        <v>-15.7</v>
      </c>
      <c r="AR57" s="329">
        <v>90.9</v>
      </c>
    </row>
    <row r="58" spans="1:44" x14ac:dyDescent="0.15">
      <c r="A58" s="259"/>
      <c r="AK58" s="330"/>
      <c r="AL58" s="331" t="s">
        <v>516</v>
      </c>
      <c r="AM58" s="332">
        <v>361840</v>
      </c>
      <c r="AN58" s="333">
        <v>189247</v>
      </c>
      <c r="AO58" s="334">
        <v>22.9</v>
      </c>
      <c r="AP58" s="335">
        <v>122182</v>
      </c>
      <c r="AQ58" s="336">
        <v>-13.4</v>
      </c>
      <c r="AR58" s="337">
        <v>36.299999999999997</v>
      </c>
    </row>
    <row r="59" spans="1:44" x14ac:dyDescent="0.15">
      <c r="A59" s="259"/>
      <c r="AK59" s="315" t="s">
        <v>520</v>
      </c>
      <c r="AL59" s="316"/>
      <c r="AM59" s="324">
        <v>408910</v>
      </c>
      <c r="AN59" s="325">
        <v>222113</v>
      </c>
      <c r="AO59" s="326">
        <v>-43.3</v>
      </c>
      <c r="AP59" s="327">
        <v>283153</v>
      </c>
      <c r="AQ59" s="328">
        <v>1.8</v>
      </c>
      <c r="AR59" s="329">
        <v>-45.1</v>
      </c>
    </row>
    <row r="60" spans="1:44" x14ac:dyDescent="0.15">
      <c r="A60" s="259"/>
      <c r="AK60" s="330"/>
      <c r="AL60" s="331" t="s">
        <v>516</v>
      </c>
      <c r="AM60" s="332">
        <v>342000</v>
      </c>
      <c r="AN60" s="333">
        <v>185769</v>
      </c>
      <c r="AO60" s="334">
        <v>-1.8</v>
      </c>
      <c r="AP60" s="335">
        <v>127593</v>
      </c>
      <c r="AQ60" s="336">
        <v>4.4000000000000004</v>
      </c>
      <c r="AR60" s="337">
        <v>-6.2</v>
      </c>
    </row>
    <row r="61" spans="1:44" x14ac:dyDescent="0.15">
      <c r="A61" s="259"/>
      <c r="AK61" s="315" t="s">
        <v>521</v>
      </c>
      <c r="AL61" s="338"/>
      <c r="AM61" s="324">
        <v>613548</v>
      </c>
      <c r="AN61" s="325">
        <v>311122</v>
      </c>
      <c r="AO61" s="326">
        <v>13.5</v>
      </c>
      <c r="AP61" s="327">
        <v>283841</v>
      </c>
      <c r="AQ61" s="339">
        <v>5.4</v>
      </c>
      <c r="AR61" s="329">
        <v>8.1</v>
      </c>
    </row>
    <row r="62" spans="1:44" x14ac:dyDescent="0.15">
      <c r="A62" s="259"/>
      <c r="AK62" s="330"/>
      <c r="AL62" s="331" t="s">
        <v>516</v>
      </c>
      <c r="AM62" s="332">
        <v>388124</v>
      </c>
      <c r="AN62" s="333">
        <v>197751</v>
      </c>
      <c r="AO62" s="334">
        <v>54.4</v>
      </c>
      <c r="AP62" s="335">
        <v>130726</v>
      </c>
      <c r="AQ62" s="336">
        <v>2.1</v>
      </c>
      <c r="AR62" s="337">
        <v>52.3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uc/yjmdXGWEghozwpANBAwImUEb3YuA9MDUsgqqk7LmHcom8gB/jPXtwrbRRDGd73GvlEAhMWyMU01Z2uuRbw==" saltValue="/qRfSCSoh3/MB5ktfFmF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x/67axSj7PuvbTbrOPzivfZiimnyTr3fPNJ3Lggo1q6+zhV7KS70voOPzOMnfHiFtACK7ttM5hbP9NG9MS4+Zw==" saltValue="SDWSwAkwypuPY+bMF73h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mWS8jccCqH9zlM/I6aS++wSbxMtWRGOjn14+cFN3DJgrq5sbcV71BcChhrUmkrlgChH2x+7aOctyEqz74q24pA==" saltValue="6XT1xfFLSEuYQbaqeBenU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81.569999999999993</v>
      </c>
      <c r="G47" s="12">
        <v>70.099999999999994</v>
      </c>
      <c r="H47" s="12">
        <v>63.92</v>
      </c>
      <c r="I47" s="12">
        <v>60.95</v>
      </c>
      <c r="J47" s="13">
        <v>49.69</v>
      </c>
    </row>
    <row r="48" spans="2:10" ht="57.75" customHeight="1" x14ac:dyDescent="0.15">
      <c r="B48" s="14"/>
      <c r="C48" s="1128" t="s">
        <v>4</v>
      </c>
      <c r="D48" s="1128"/>
      <c r="E48" s="1129"/>
      <c r="F48" s="15">
        <v>6.57</v>
      </c>
      <c r="G48" s="16">
        <v>4.58</v>
      </c>
      <c r="H48" s="16">
        <v>7.21</v>
      </c>
      <c r="I48" s="16">
        <v>6.93</v>
      </c>
      <c r="J48" s="17">
        <v>5.42</v>
      </c>
    </row>
    <row r="49" spans="2:10" ht="57.75" customHeight="1" thickBot="1" x14ac:dyDescent="0.2">
      <c r="B49" s="18"/>
      <c r="C49" s="1130" t="s">
        <v>5</v>
      </c>
      <c r="D49" s="1130"/>
      <c r="E49" s="1131"/>
      <c r="F49" s="19" t="s">
        <v>528</v>
      </c>
      <c r="G49" s="20" t="s">
        <v>529</v>
      </c>
      <c r="H49" s="20">
        <v>3.15</v>
      </c>
      <c r="I49" s="20" t="s">
        <v>530</v>
      </c>
      <c r="J49" s="21" t="s">
        <v>531</v>
      </c>
    </row>
    <row r="50" spans="2:10" x14ac:dyDescent="0.15"/>
  </sheetData>
  <sheetProtection algorithmName="SHA-512" hashValue="swr+/9ByH5X5olpjfkp1nAukB2IqqLZkighEm6I3dpfFV5MWAQsjx/AxrlprSGLGozPP0mb+PiUARPtj/l4J6w==" saltValue="hUUms7H8cr/u7g3aC+e7C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532</v>
      </c>
      <c r="D34" s="1136"/>
      <c r="E34" s="1137"/>
      <c r="F34" s="32">
        <v>6.56</v>
      </c>
      <c r="G34" s="33">
        <v>4.58</v>
      </c>
      <c r="H34" s="33">
        <v>7.21</v>
      </c>
      <c r="I34" s="33">
        <v>6.93</v>
      </c>
      <c r="J34" s="34">
        <v>6.59</v>
      </c>
      <c r="K34" s="22"/>
      <c r="L34" s="22"/>
      <c r="M34" s="22"/>
      <c r="N34" s="22"/>
      <c r="O34" s="22"/>
      <c r="P34" s="22"/>
    </row>
    <row r="35" spans="1:16" ht="39" customHeight="1" x14ac:dyDescent="0.15">
      <c r="A35" s="22"/>
      <c r="B35" s="35"/>
      <c r="C35" s="1132" t="s">
        <v>533</v>
      </c>
      <c r="D35" s="1132"/>
      <c r="E35" s="1133"/>
      <c r="F35" s="36" t="s">
        <v>534</v>
      </c>
      <c r="G35" s="37">
        <v>0.28000000000000003</v>
      </c>
      <c r="H35" s="37">
        <v>0.34</v>
      </c>
      <c r="I35" s="37">
        <v>0.49</v>
      </c>
      <c r="J35" s="38">
        <v>0.52</v>
      </c>
      <c r="K35" s="22"/>
      <c r="L35" s="22"/>
      <c r="M35" s="22"/>
      <c r="N35" s="22"/>
      <c r="O35" s="22"/>
      <c r="P35" s="22"/>
    </row>
    <row r="36" spans="1:16" ht="39" customHeight="1" x14ac:dyDescent="0.15">
      <c r="A36" s="22"/>
      <c r="B36" s="35"/>
      <c r="C36" s="1132" t="s">
        <v>535</v>
      </c>
      <c r="D36" s="1132"/>
      <c r="E36" s="1133"/>
      <c r="F36" s="36">
        <v>0.04</v>
      </c>
      <c r="G36" s="37">
        <v>0.02</v>
      </c>
      <c r="H36" s="37">
        <v>0</v>
      </c>
      <c r="I36" s="37">
        <v>0.01</v>
      </c>
      <c r="J36" s="38">
        <v>0.02</v>
      </c>
      <c r="K36" s="22"/>
      <c r="L36" s="22"/>
      <c r="M36" s="22"/>
      <c r="N36" s="22"/>
      <c r="O36" s="22"/>
      <c r="P36" s="22"/>
    </row>
    <row r="37" spans="1:16" ht="39" customHeight="1" x14ac:dyDescent="0.15">
      <c r="A37" s="22"/>
      <c r="B37" s="35"/>
      <c r="C37" s="1132" t="s">
        <v>536</v>
      </c>
      <c r="D37" s="1132"/>
      <c r="E37" s="1133"/>
      <c r="F37" s="36">
        <v>0.34</v>
      </c>
      <c r="G37" s="37">
        <v>2.94</v>
      </c>
      <c r="H37" s="37">
        <v>1.72</v>
      </c>
      <c r="I37" s="37">
        <v>0</v>
      </c>
      <c r="J37" s="38">
        <v>0</v>
      </c>
      <c r="K37" s="22"/>
      <c r="L37" s="22"/>
      <c r="M37" s="22"/>
      <c r="N37" s="22"/>
      <c r="O37" s="22"/>
      <c r="P37" s="22"/>
    </row>
    <row r="38" spans="1:16" ht="39" customHeight="1" x14ac:dyDescent="0.15">
      <c r="A38" s="22"/>
      <c r="B38" s="35"/>
      <c r="C38" s="1132"/>
      <c r="D38" s="1132"/>
      <c r="E38" s="1133"/>
      <c r="F38" s="36"/>
      <c r="G38" s="37"/>
      <c r="H38" s="37"/>
      <c r="I38" s="37"/>
      <c r="J38" s="38"/>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484</v>
      </c>
      <c r="G42" s="37" t="s">
        <v>484</v>
      </c>
      <c r="H42" s="37" t="s">
        <v>484</v>
      </c>
      <c r="I42" s="37" t="s">
        <v>484</v>
      </c>
      <c r="J42" s="38" t="s">
        <v>484</v>
      </c>
      <c r="K42" s="22"/>
      <c r="L42" s="22"/>
      <c r="M42" s="22"/>
      <c r="N42" s="22"/>
      <c r="O42" s="22"/>
      <c r="P42" s="22"/>
    </row>
    <row r="43" spans="1:16" ht="39" customHeight="1" thickBot="1" x14ac:dyDescent="0.2">
      <c r="A43" s="22"/>
      <c r="B43" s="40"/>
      <c r="C43" s="1134" t="s">
        <v>538</v>
      </c>
      <c r="D43" s="1134"/>
      <c r="E43" s="1135"/>
      <c r="F43" s="41" t="s">
        <v>484</v>
      </c>
      <c r="G43" s="42" t="s">
        <v>484</v>
      </c>
      <c r="H43" s="42" t="s">
        <v>484</v>
      </c>
      <c r="I43" s="42" t="s">
        <v>484</v>
      </c>
      <c r="J43" s="43" t="s">
        <v>484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EKVwI6RkNBPb9F/KO0nUE4o6LoV14q6s2CgDIpXX/puhKkO+8hFpPHJDaSGBDvdgT0cBIJlNUfXzQgdU/xQ==" saltValue="VDvgPM9/H9gs32H735o+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256</v>
      </c>
      <c r="L45" s="58">
        <v>269</v>
      </c>
      <c r="M45" s="58">
        <v>281</v>
      </c>
      <c r="N45" s="58">
        <v>314</v>
      </c>
      <c r="O45" s="59">
        <v>395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484</v>
      </c>
      <c r="L46" s="62" t="s">
        <v>484</v>
      </c>
      <c r="M46" s="62" t="s">
        <v>484</v>
      </c>
      <c r="N46" s="62" t="s">
        <v>484</v>
      </c>
      <c r="O46" s="63" t="s">
        <v>484</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484</v>
      </c>
      <c r="L47" s="62" t="s">
        <v>484</v>
      </c>
      <c r="M47" s="62" t="s">
        <v>484</v>
      </c>
      <c r="N47" s="62" t="s">
        <v>484</v>
      </c>
      <c r="O47" s="63" t="s">
        <v>484</v>
      </c>
      <c r="P47" s="46"/>
      <c r="Q47" s="46"/>
      <c r="R47" s="46"/>
      <c r="S47" s="46"/>
      <c r="T47" s="46"/>
      <c r="U47" s="46"/>
    </row>
    <row r="48" spans="1:21" ht="30.75" customHeight="1" x14ac:dyDescent="0.15">
      <c r="A48" s="46"/>
      <c r="B48" s="1140"/>
      <c r="C48" s="1141"/>
      <c r="D48" s="60"/>
      <c r="E48" s="1146" t="s">
        <v>13</v>
      </c>
      <c r="F48" s="1146"/>
      <c r="G48" s="1146"/>
      <c r="H48" s="1146"/>
      <c r="I48" s="1146"/>
      <c r="J48" s="1147"/>
      <c r="K48" s="61">
        <v>13</v>
      </c>
      <c r="L48" s="62">
        <v>17</v>
      </c>
      <c r="M48" s="62">
        <v>18</v>
      </c>
      <c r="N48" s="62">
        <v>14</v>
      </c>
      <c r="O48" s="63">
        <v>13</v>
      </c>
      <c r="P48" s="46"/>
      <c r="Q48" s="46"/>
      <c r="R48" s="46"/>
      <c r="S48" s="46"/>
      <c r="T48" s="46"/>
      <c r="U48" s="46"/>
    </row>
    <row r="49" spans="1:21" ht="30.75" customHeight="1" x14ac:dyDescent="0.15">
      <c r="A49" s="46"/>
      <c r="B49" s="1140"/>
      <c r="C49" s="1141"/>
      <c r="D49" s="60"/>
      <c r="E49" s="1146" t="s">
        <v>14</v>
      </c>
      <c r="F49" s="1146"/>
      <c r="G49" s="1146"/>
      <c r="H49" s="1146"/>
      <c r="I49" s="1146"/>
      <c r="J49" s="1147"/>
      <c r="K49" s="61">
        <v>16</v>
      </c>
      <c r="L49" s="62">
        <v>10</v>
      </c>
      <c r="M49" s="62">
        <v>15</v>
      </c>
      <c r="N49" s="62">
        <v>18</v>
      </c>
      <c r="O49" s="63">
        <v>17</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484</v>
      </c>
      <c r="L50" s="62" t="s">
        <v>484</v>
      </c>
      <c r="M50" s="62" t="s">
        <v>484</v>
      </c>
      <c r="N50" s="62" t="s">
        <v>484</v>
      </c>
      <c r="O50" s="63" t="s">
        <v>484</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484</v>
      </c>
      <c r="L51" s="62" t="s">
        <v>484</v>
      </c>
      <c r="M51" s="62" t="s">
        <v>484</v>
      </c>
      <c r="N51" s="62" t="s">
        <v>484</v>
      </c>
      <c r="O51" s="63" t="s">
        <v>484</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200</v>
      </c>
      <c r="L52" s="62">
        <v>212</v>
      </c>
      <c r="M52" s="62">
        <v>222</v>
      </c>
      <c r="N52" s="62">
        <v>254</v>
      </c>
      <c r="O52" s="63">
        <v>313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85</v>
      </c>
      <c r="L53" s="67">
        <v>84</v>
      </c>
      <c r="M53" s="67">
        <v>92</v>
      </c>
      <c r="N53" s="67">
        <v>92</v>
      </c>
      <c r="O53" s="68">
        <v>112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G+TN1IwWUDIILx5Hk1uXm0d82HXBwLgHMJXxq/GQzYjs2+yRH7qR7lk7JVrsVsjNcPHLZG3ynqxz/H4ao6qLQ==" saltValue="8TnZbu9u4DJubcCmkJ2r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69" t="s">
        <v>30</v>
      </c>
      <c r="C41" s="1170"/>
      <c r="D41" s="103"/>
      <c r="E41" s="1175" t="s">
        <v>31</v>
      </c>
      <c r="F41" s="1175"/>
      <c r="G41" s="1175"/>
      <c r="H41" s="1176"/>
      <c r="I41" s="342">
        <v>3515</v>
      </c>
      <c r="J41" s="343">
        <v>4003</v>
      </c>
      <c r="K41" s="343">
        <v>4322</v>
      </c>
      <c r="L41" s="343">
        <v>4580</v>
      </c>
      <c r="M41" s="344">
        <v>4631</v>
      </c>
    </row>
    <row r="42" spans="2:13" ht="27.75" customHeight="1" x14ac:dyDescent="0.15">
      <c r="B42" s="1171"/>
      <c r="C42" s="1172"/>
      <c r="D42" s="104"/>
      <c r="E42" s="1177" t="s">
        <v>32</v>
      </c>
      <c r="F42" s="1177"/>
      <c r="G42" s="1177"/>
      <c r="H42" s="1178"/>
      <c r="I42" s="345" t="s">
        <v>484</v>
      </c>
      <c r="J42" s="346" t="s">
        <v>484</v>
      </c>
      <c r="K42" s="346" t="s">
        <v>484</v>
      </c>
      <c r="L42" s="346" t="s">
        <v>484</v>
      </c>
      <c r="M42" s="347" t="s">
        <v>484</v>
      </c>
    </row>
    <row r="43" spans="2:13" ht="27.75" customHeight="1" x14ac:dyDescent="0.15">
      <c r="B43" s="1171"/>
      <c r="C43" s="1172"/>
      <c r="D43" s="104"/>
      <c r="E43" s="1177" t="s">
        <v>33</v>
      </c>
      <c r="F43" s="1177"/>
      <c r="G43" s="1177"/>
      <c r="H43" s="1178"/>
      <c r="I43" s="345">
        <v>140</v>
      </c>
      <c r="J43" s="346">
        <v>137</v>
      </c>
      <c r="K43" s="346">
        <v>132</v>
      </c>
      <c r="L43" s="346">
        <v>118</v>
      </c>
      <c r="M43" s="347">
        <v>96</v>
      </c>
    </row>
    <row r="44" spans="2:13" ht="27.75" customHeight="1" x14ac:dyDescent="0.15">
      <c r="B44" s="1171"/>
      <c r="C44" s="1172"/>
      <c r="D44" s="104"/>
      <c r="E44" s="1177" t="s">
        <v>34</v>
      </c>
      <c r="F44" s="1177"/>
      <c r="G44" s="1177"/>
      <c r="H44" s="1178"/>
      <c r="I44" s="345">
        <v>91</v>
      </c>
      <c r="J44" s="346">
        <v>104</v>
      </c>
      <c r="K44" s="346">
        <v>94</v>
      </c>
      <c r="L44" s="346">
        <v>77</v>
      </c>
      <c r="M44" s="347">
        <v>69</v>
      </c>
    </row>
    <row r="45" spans="2:13" ht="27.75" customHeight="1" x14ac:dyDescent="0.15">
      <c r="B45" s="1171"/>
      <c r="C45" s="1172"/>
      <c r="D45" s="104"/>
      <c r="E45" s="1177" t="s">
        <v>35</v>
      </c>
      <c r="F45" s="1177"/>
      <c r="G45" s="1177"/>
      <c r="H45" s="1178"/>
      <c r="I45" s="345">
        <v>216</v>
      </c>
      <c r="J45" s="346">
        <v>241</v>
      </c>
      <c r="K45" s="346">
        <v>416</v>
      </c>
      <c r="L45" s="346">
        <v>343</v>
      </c>
      <c r="M45" s="347">
        <v>326</v>
      </c>
    </row>
    <row r="46" spans="2:13" ht="27.75" customHeight="1" x14ac:dyDescent="0.15">
      <c r="B46" s="1171"/>
      <c r="C46" s="1172"/>
      <c r="D46" s="105"/>
      <c r="E46" s="1177" t="s">
        <v>36</v>
      </c>
      <c r="F46" s="1177"/>
      <c r="G46" s="1177"/>
      <c r="H46" s="1178"/>
      <c r="I46" s="345" t="s">
        <v>484</v>
      </c>
      <c r="J46" s="346" t="s">
        <v>484</v>
      </c>
      <c r="K46" s="346" t="s">
        <v>484</v>
      </c>
      <c r="L46" s="346" t="s">
        <v>484</v>
      </c>
      <c r="M46" s="347" t="s">
        <v>484</v>
      </c>
    </row>
    <row r="47" spans="2:13" ht="27.75" customHeight="1" x14ac:dyDescent="0.15">
      <c r="B47" s="1171"/>
      <c r="C47" s="1172"/>
      <c r="D47" s="106"/>
      <c r="E47" s="1179" t="s">
        <v>37</v>
      </c>
      <c r="F47" s="1180"/>
      <c r="G47" s="1180"/>
      <c r="H47" s="1181"/>
      <c r="I47" s="345" t="s">
        <v>484</v>
      </c>
      <c r="J47" s="346" t="s">
        <v>484</v>
      </c>
      <c r="K47" s="346" t="s">
        <v>484</v>
      </c>
      <c r="L47" s="346" t="s">
        <v>484</v>
      </c>
      <c r="M47" s="347" t="s">
        <v>484</v>
      </c>
    </row>
    <row r="48" spans="2:13" ht="27.75" customHeight="1" x14ac:dyDescent="0.15">
      <c r="B48" s="1171"/>
      <c r="C48" s="1172"/>
      <c r="D48" s="104"/>
      <c r="E48" s="1177" t="s">
        <v>38</v>
      </c>
      <c r="F48" s="1177"/>
      <c r="G48" s="1177"/>
      <c r="H48" s="1178"/>
      <c r="I48" s="345" t="s">
        <v>484</v>
      </c>
      <c r="J48" s="346" t="s">
        <v>484</v>
      </c>
      <c r="K48" s="346" t="s">
        <v>484</v>
      </c>
      <c r="L48" s="346" t="s">
        <v>484</v>
      </c>
      <c r="M48" s="347" t="s">
        <v>484</v>
      </c>
    </row>
    <row r="49" spans="2:13" ht="27.75" customHeight="1" x14ac:dyDescent="0.15">
      <c r="B49" s="1173"/>
      <c r="C49" s="1174"/>
      <c r="D49" s="104"/>
      <c r="E49" s="1177" t="s">
        <v>39</v>
      </c>
      <c r="F49" s="1177"/>
      <c r="G49" s="1177"/>
      <c r="H49" s="1178"/>
      <c r="I49" s="345" t="s">
        <v>484</v>
      </c>
      <c r="J49" s="346" t="s">
        <v>484</v>
      </c>
      <c r="K49" s="346" t="s">
        <v>484</v>
      </c>
      <c r="L49" s="346" t="s">
        <v>484</v>
      </c>
      <c r="M49" s="347" t="s">
        <v>484</v>
      </c>
    </row>
    <row r="50" spans="2:13" ht="27.75" customHeight="1" x14ac:dyDescent="0.15">
      <c r="B50" s="1182" t="s">
        <v>40</v>
      </c>
      <c r="C50" s="1183"/>
      <c r="D50" s="107"/>
      <c r="E50" s="1177" t="s">
        <v>41</v>
      </c>
      <c r="F50" s="1177"/>
      <c r="G50" s="1177"/>
      <c r="H50" s="1178"/>
      <c r="I50" s="345">
        <v>2525</v>
      </c>
      <c r="J50" s="346">
        <v>2231</v>
      </c>
      <c r="K50" s="346">
        <v>2582</v>
      </c>
      <c r="L50" s="346">
        <v>2689</v>
      </c>
      <c r="M50" s="347">
        <v>2485</v>
      </c>
    </row>
    <row r="51" spans="2:13" ht="27.75" customHeight="1" x14ac:dyDescent="0.15">
      <c r="B51" s="1171"/>
      <c r="C51" s="1172"/>
      <c r="D51" s="104"/>
      <c r="E51" s="1177" t="s">
        <v>42</v>
      </c>
      <c r="F51" s="1177"/>
      <c r="G51" s="1177"/>
      <c r="H51" s="1178"/>
      <c r="I51" s="345">
        <v>53</v>
      </c>
      <c r="J51" s="346">
        <v>47</v>
      </c>
      <c r="K51" s="346">
        <v>40</v>
      </c>
      <c r="L51" s="346">
        <v>35</v>
      </c>
      <c r="M51" s="347">
        <v>29</v>
      </c>
    </row>
    <row r="52" spans="2:13" ht="27.75" customHeight="1" x14ac:dyDescent="0.15">
      <c r="B52" s="1173"/>
      <c r="C52" s="1174"/>
      <c r="D52" s="104"/>
      <c r="E52" s="1177" t="s">
        <v>43</v>
      </c>
      <c r="F52" s="1177"/>
      <c r="G52" s="1177"/>
      <c r="H52" s="1178"/>
      <c r="I52" s="345">
        <v>2612</v>
      </c>
      <c r="J52" s="346">
        <v>2927</v>
      </c>
      <c r="K52" s="346">
        <v>3255</v>
      </c>
      <c r="L52" s="346">
        <v>3338</v>
      </c>
      <c r="M52" s="347">
        <v>3396</v>
      </c>
    </row>
    <row r="53" spans="2:13" ht="27.75" customHeight="1" thickBot="1" x14ac:dyDescent="0.2">
      <c r="B53" s="1184" t="s">
        <v>19</v>
      </c>
      <c r="C53" s="1185"/>
      <c r="D53" s="108"/>
      <c r="E53" s="1186" t="s">
        <v>44</v>
      </c>
      <c r="F53" s="1186"/>
      <c r="G53" s="1186"/>
      <c r="H53" s="1187"/>
      <c r="I53" s="348">
        <v>-1228</v>
      </c>
      <c r="J53" s="349">
        <v>-719</v>
      </c>
      <c r="K53" s="349">
        <v>-912</v>
      </c>
      <c r="L53" s="349">
        <v>-943</v>
      </c>
      <c r="M53" s="350">
        <v>-788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7zm1PYM8yrdSoOAFzfH9dT7/sSG+JbcW/fBKY8JZqh1zwMgT90lxm/AvDp106j4Gf5RksjALQyVW5uFqUdVRg==" saltValue="tQneA3kyvdCRUPzyYYyN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1045</v>
      </c>
      <c r="G55" s="120">
        <v>997</v>
      </c>
      <c r="H55" s="121">
        <v>849</v>
      </c>
    </row>
    <row r="56" spans="2:8" ht="52.5" customHeight="1" x14ac:dyDescent="0.15">
      <c r="B56" s="122"/>
      <c r="C56" s="1198" t="s">
        <v>47</v>
      </c>
      <c r="D56" s="1198"/>
      <c r="E56" s="1199"/>
      <c r="F56" s="123">
        <v>141</v>
      </c>
      <c r="G56" s="123">
        <v>132</v>
      </c>
      <c r="H56" s="124">
        <v>132</v>
      </c>
    </row>
    <row r="57" spans="2:8" ht="53.25" customHeight="1" x14ac:dyDescent="0.15">
      <c r="B57" s="122"/>
      <c r="C57" s="1200" t="s">
        <v>48</v>
      </c>
      <c r="D57" s="1200"/>
      <c r="E57" s="1201"/>
      <c r="F57" s="125">
        <v>2331</v>
      </c>
      <c r="G57" s="125">
        <v>2472</v>
      </c>
      <c r="H57" s="126">
        <v>2395</v>
      </c>
    </row>
    <row r="58" spans="2:8" ht="45.75" customHeight="1" x14ac:dyDescent="0.15">
      <c r="B58" s="127"/>
      <c r="C58" s="1188" t="s">
        <v>544</v>
      </c>
      <c r="D58" s="1189"/>
      <c r="E58" s="1190"/>
      <c r="F58" s="128">
        <v>923</v>
      </c>
      <c r="G58" s="128">
        <v>899</v>
      </c>
      <c r="H58" s="129">
        <v>877</v>
      </c>
    </row>
    <row r="59" spans="2:8" ht="45.75" customHeight="1" x14ac:dyDescent="0.15">
      <c r="B59" s="127"/>
      <c r="C59" s="1188" t="s">
        <v>545</v>
      </c>
      <c r="D59" s="1189"/>
      <c r="E59" s="1190"/>
      <c r="F59" s="128">
        <v>227</v>
      </c>
      <c r="G59" s="128">
        <v>381</v>
      </c>
      <c r="H59" s="129">
        <v>325</v>
      </c>
    </row>
    <row r="60" spans="2:8" ht="45.75" customHeight="1" x14ac:dyDescent="0.15">
      <c r="B60" s="127"/>
      <c r="C60" s="1188" t="s">
        <v>546</v>
      </c>
      <c r="D60" s="1189"/>
      <c r="E60" s="1190"/>
      <c r="F60" s="128">
        <v>93</v>
      </c>
      <c r="G60" s="128">
        <v>158</v>
      </c>
      <c r="H60" s="129">
        <v>236</v>
      </c>
    </row>
    <row r="61" spans="2:8" ht="45.75" customHeight="1" x14ac:dyDescent="0.15">
      <c r="B61" s="127"/>
      <c r="C61" s="1188" t="s">
        <v>547</v>
      </c>
      <c r="D61" s="1189"/>
      <c r="E61" s="1190"/>
      <c r="F61" s="128">
        <v>181</v>
      </c>
      <c r="G61" s="128">
        <v>173</v>
      </c>
      <c r="H61" s="129">
        <v>165</v>
      </c>
    </row>
    <row r="62" spans="2:8" ht="45.75" customHeight="1" thickBot="1" x14ac:dyDescent="0.2">
      <c r="B62" s="130"/>
      <c r="C62" s="1191" t="s">
        <v>548</v>
      </c>
      <c r="D62" s="1192"/>
      <c r="E62" s="1193"/>
      <c r="F62" s="131">
        <v>237</v>
      </c>
      <c r="G62" s="131">
        <v>120</v>
      </c>
      <c r="H62" s="132">
        <v>148</v>
      </c>
    </row>
    <row r="63" spans="2:8" ht="52.5" customHeight="1" thickBot="1" x14ac:dyDescent="0.2">
      <c r="B63" s="133"/>
      <c r="C63" s="1194" t="s">
        <v>49</v>
      </c>
      <c r="D63" s="1194"/>
      <c r="E63" s="1195"/>
      <c r="F63" s="134">
        <v>3517</v>
      </c>
      <c r="G63" s="134">
        <v>3602</v>
      </c>
      <c r="H63" s="135">
        <v>3376</v>
      </c>
    </row>
    <row r="64" spans="2:8" x14ac:dyDescent="0.15"/>
  </sheetData>
  <sheetProtection algorithmName="SHA-512" hashValue="OtItEStpPAAPCmzlt1kmqpEeniGvjAKLrXYRHldcUbSo9/1+JHJP785CSQvGldLUGRArvvSqIu3TlOfsnnEryQ==" saltValue="8p7L4I0jBJag+IyLwU8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317190</v>
      </c>
      <c r="E3" s="154"/>
      <c r="F3" s="155">
        <v>264232</v>
      </c>
      <c r="G3" s="156"/>
      <c r="H3" s="157"/>
    </row>
    <row r="4" spans="1:8" x14ac:dyDescent="0.15">
      <c r="A4" s="158"/>
      <c r="B4" s="159"/>
      <c r="C4" s="160"/>
      <c r="D4" s="161">
        <v>97304</v>
      </c>
      <c r="E4" s="162"/>
      <c r="F4" s="163">
        <v>133959</v>
      </c>
      <c r="G4" s="164"/>
      <c r="H4" s="165"/>
    </row>
    <row r="5" spans="1:8" x14ac:dyDescent="0.15">
      <c r="A5" s="146" t="s">
        <v>517</v>
      </c>
      <c r="B5" s="151"/>
      <c r="C5" s="152"/>
      <c r="D5" s="153">
        <v>401068</v>
      </c>
      <c r="E5" s="154"/>
      <c r="F5" s="155">
        <v>263613</v>
      </c>
      <c r="G5" s="156"/>
      <c r="H5" s="157"/>
    </row>
    <row r="6" spans="1:8" x14ac:dyDescent="0.15">
      <c r="A6" s="158"/>
      <c r="B6" s="159"/>
      <c r="C6" s="160"/>
      <c r="D6" s="161">
        <v>362512</v>
      </c>
      <c r="E6" s="162"/>
      <c r="F6" s="163">
        <v>128823</v>
      </c>
      <c r="G6" s="164"/>
      <c r="H6" s="165"/>
    </row>
    <row r="7" spans="1:8" x14ac:dyDescent="0.15">
      <c r="A7" s="146" t="s">
        <v>518</v>
      </c>
      <c r="B7" s="151"/>
      <c r="C7" s="152"/>
      <c r="D7" s="153">
        <v>223588</v>
      </c>
      <c r="E7" s="154"/>
      <c r="F7" s="155">
        <v>330026</v>
      </c>
      <c r="G7" s="156"/>
      <c r="H7" s="157"/>
    </row>
    <row r="8" spans="1:8" x14ac:dyDescent="0.15">
      <c r="A8" s="158"/>
      <c r="B8" s="159"/>
      <c r="C8" s="160"/>
      <c r="D8" s="161">
        <v>153922</v>
      </c>
      <c r="E8" s="162"/>
      <c r="F8" s="163">
        <v>141075</v>
      </c>
      <c r="G8" s="164"/>
      <c r="H8" s="165"/>
    </row>
    <row r="9" spans="1:8" x14ac:dyDescent="0.15">
      <c r="A9" s="146" t="s">
        <v>519</v>
      </c>
      <c r="B9" s="151"/>
      <c r="C9" s="152"/>
      <c r="D9" s="153">
        <v>391649</v>
      </c>
      <c r="E9" s="154"/>
      <c r="F9" s="155">
        <v>278179</v>
      </c>
      <c r="G9" s="156"/>
      <c r="H9" s="157"/>
    </row>
    <row r="10" spans="1:8" x14ac:dyDescent="0.15">
      <c r="A10" s="158"/>
      <c r="B10" s="159"/>
      <c r="C10" s="160"/>
      <c r="D10" s="161">
        <v>189247</v>
      </c>
      <c r="E10" s="162"/>
      <c r="F10" s="163">
        <v>122182</v>
      </c>
      <c r="G10" s="164"/>
      <c r="H10" s="165"/>
    </row>
    <row r="11" spans="1:8" x14ac:dyDescent="0.15">
      <c r="A11" s="146" t="s">
        <v>520</v>
      </c>
      <c r="B11" s="151"/>
      <c r="C11" s="152"/>
      <c r="D11" s="153">
        <v>222113</v>
      </c>
      <c r="E11" s="154"/>
      <c r="F11" s="155">
        <v>283153</v>
      </c>
      <c r="G11" s="156"/>
      <c r="H11" s="157"/>
    </row>
    <row r="12" spans="1:8" x14ac:dyDescent="0.15">
      <c r="A12" s="158"/>
      <c r="B12" s="159"/>
      <c r="C12" s="166"/>
      <c r="D12" s="161">
        <v>185769</v>
      </c>
      <c r="E12" s="162"/>
      <c r="F12" s="163">
        <v>127593</v>
      </c>
      <c r="G12" s="164"/>
      <c r="H12" s="165"/>
    </row>
    <row r="13" spans="1:8" x14ac:dyDescent="0.15">
      <c r="A13" s="146"/>
      <c r="B13" s="151"/>
      <c r="C13" s="152"/>
      <c r="D13" s="153">
        <v>311122</v>
      </c>
      <c r="E13" s="154"/>
      <c r="F13" s="155">
        <v>283841</v>
      </c>
      <c r="G13" s="167"/>
      <c r="H13" s="157"/>
    </row>
    <row r="14" spans="1:8" x14ac:dyDescent="0.15">
      <c r="A14" s="158"/>
      <c r="B14" s="159"/>
      <c r="C14" s="160"/>
      <c r="D14" s="161">
        <v>197751</v>
      </c>
      <c r="E14" s="162"/>
      <c r="F14" s="163">
        <v>130726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6.57</v>
      </c>
      <c r="C19" s="168">
        <f>ROUND(VALUE(SUBSTITUTE(実質収支比率等に係る経年分析!G$48,"▲","-")),2)</f>
        <v>4.58</v>
      </c>
      <c r="D19" s="168">
        <f>ROUND(VALUE(SUBSTITUTE(実質収支比率等に係る経年分析!H$48,"▲","-")),2)</f>
        <v>7.21</v>
      </c>
      <c r="E19" s="168">
        <f>ROUND(VALUE(SUBSTITUTE(実質収支比率等に係る経年分析!I$48,"▲","-")),2)</f>
        <v>6.93</v>
      </c>
      <c r="F19" s="168">
        <f>ROUND(VALUE(SUBSTITUTE(実質収支比率等に係る経年分析!J$48,"▲","-")),2)</f>
        <v>5.42</v>
      </c>
    </row>
    <row r="20" spans="1:11" x14ac:dyDescent="0.15">
      <c r="A20" s="168" t="s">
        <v>53</v>
      </c>
      <c r="B20" s="168">
        <f>ROUND(VALUE(SUBSTITUTE(実質収支比率等に係る経年分析!F$47,"▲","-")),2)</f>
        <v>81.569999999999993</v>
      </c>
      <c r="C20" s="168">
        <f>ROUND(VALUE(SUBSTITUTE(実質収支比率等に係る経年分析!G$47,"▲","-")),2)</f>
        <v>70.099999999999994</v>
      </c>
      <c r="D20" s="168">
        <f>ROUND(VALUE(SUBSTITUTE(実質収支比率等に係る経年分析!H$47,"▲","-")),2)</f>
        <v>63.92</v>
      </c>
      <c r="E20" s="168">
        <f>ROUND(VALUE(SUBSTITUTE(実質収支比率等に係る経年分析!I$47,"▲","-")),2)</f>
        <v>60.95</v>
      </c>
      <c r="F20" s="168">
        <f>ROUND(VALUE(SUBSTITUTE(実質収支比率等に係る経年分析!J$47,"▲","-")),2)</f>
        <v>49.69</v>
      </c>
    </row>
    <row r="21" spans="1:11" x14ac:dyDescent="0.15">
      <c r="A21" s="168" t="s">
        <v>54</v>
      </c>
      <c r="B21" s="168">
        <f>IF(ISNUMBER(VALUE(SUBSTITUTE(実質収支比率等に係る経年分析!F$49,"▲","-"))),ROUND(VALUE(SUBSTITUTE(実質収支比率等に係る経年分析!F$49,"▲","-")),2),NA())</f>
        <v>-4.08</v>
      </c>
      <c r="C21" s="168">
        <f>IF(ISNUMBER(VALUE(SUBSTITUTE(実質収支比率等に係る経年分析!G$49,"▲","-"))),ROUND(VALUE(SUBSTITUTE(実質収支比率等に係る経年分析!G$49,"▲","-")),2),NA())</f>
        <v>-8.1300000000000008</v>
      </c>
      <c r="D21" s="168">
        <f>IF(ISNUMBER(VALUE(SUBSTITUTE(実質収支比率等に係る経年分析!H$49,"▲","-"))),ROUND(VALUE(SUBSTITUTE(実質収支比率等に係る経年分析!H$49,"▲","-")),2),NA())</f>
        <v>3.15</v>
      </c>
      <c r="E21" s="168">
        <f>IF(ISNUMBER(VALUE(SUBSTITUTE(実質収支比率等に係る経年分析!I$49,"▲","-"))),ROUND(VALUE(SUBSTITUTE(実質収支比率等に係る経年分析!I$49,"▲","-")),2),NA())</f>
        <v>-2.65</v>
      </c>
      <c r="F21" s="168">
        <f>IF(ISNUMBER(VALUE(SUBSTITUTE(実質収支比率等に係る経年分析!J$49,"▲","-"))),ROUND(VALUE(SUBSTITUTE(実質収支比率等に係る経年分析!J$49,"▲","-")),2),NA())</f>
        <v>-9.92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15">
      <c r="A33" s="169" t="str">
        <f>IF(連結実質赤字比率に係る赤字・黒字の構成分析!C$37="",NA(),連結実質赤字比率に係る赤字・黒字の構成分析!C$37)</f>
        <v>国民健康保険事業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15">
      <c r="A34" s="169" t="str">
        <f>IF(連結実質赤字比率に係る赤字・黒字の構成分析!C$36="",NA(),連結実質赤字比率に係る赤字・黒字の構成分析!C$36)</f>
        <v>後期高齢者医療</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0.02</v>
      </c>
    </row>
    <row r="35" spans="1:16" x14ac:dyDescent="0.15">
      <c r="A35" s="169" t="str">
        <f>IF(連結実質赤字比率に係る赤字・黒字の構成分析!C$35="",NA(),連結実質赤字比率に係る赤字・黒字の構成分析!C$35)</f>
        <v>簡易水道事業</v>
      </c>
      <c r="B35" s="169">
        <f>IF(ROUND(VALUE(SUBSTITUTE(連結実質赤字比率に係る赤字・黒字の構成分析!F$35,"▲", "-")), 2) &lt; 0, ABS(ROUND(VALUE(SUBSTITUTE(連結実質赤字比率に係る赤字・黒字の構成分析!F$35,"▲", "-")), 2)), NA())</f>
        <v>1.59</v>
      </c>
      <c r="C35" s="169" t="e">
        <f>IF(ROUND(VALUE(SUBSTITUTE(連結実質赤字比率に係る赤字・黒字の構成分析!F$35,"▲", "-")), 2) &gt;= 0, ABS(ROUND(VALUE(SUBSTITUTE(連結実質赤字比率に係る赤字・黒字の構成分析!F$35,"▲", "-")), 2)), NA())</f>
        <v>#N/A</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0.28000000000000003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6.56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200</v>
      </c>
      <c r="E42" s="170"/>
      <c r="F42" s="170"/>
      <c r="G42" s="170">
        <f>'実質公債費比率（分子）の構造'!L$52</f>
        <v>212</v>
      </c>
      <c r="H42" s="170"/>
      <c r="I42" s="170"/>
      <c r="J42" s="170">
        <f>'実質公債費比率（分子）の構造'!M$52</f>
        <v>222</v>
      </c>
      <c r="K42" s="170"/>
      <c r="L42" s="170"/>
      <c r="M42" s="170">
        <f>'実質公債費比率（分子）の構造'!N$52</f>
        <v>254</v>
      </c>
      <c r="N42" s="170"/>
      <c r="O42" s="170"/>
      <c r="P42" s="170">
        <f>'実質公債費比率（分子）の構造'!O$52</f>
        <v>313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16</v>
      </c>
      <c r="C45" s="170"/>
      <c r="D45" s="170"/>
      <c r="E45" s="170">
        <f>'実質公債費比率（分子）の構造'!L$49</f>
        <v>10</v>
      </c>
      <c r="F45" s="170"/>
      <c r="G45" s="170"/>
      <c r="H45" s="170">
        <f>'実質公債費比率（分子）の構造'!M$49</f>
        <v>15</v>
      </c>
      <c r="I45" s="170"/>
      <c r="J45" s="170"/>
      <c r="K45" s="170">
        <f>'実質公債費比率（分子）の構造'!N$49</f>
        <v>18</v>
      </c>
      <c r="L45" s="170"/>
      <c r="M45" s="170"/>
      <c r="N45" s="170">
        <f>'実質公債費比率（分子）の構造'!O$49</f>
        <v>17</v>
      </c>
      <c r="O45" s="170"/>
      <c r="P45" s="170"/>
    </row>
    <row r="46" spans="1:16" x14ac:dyDescent="0.15">
      <c r="A46" s="170" t="s">
        <v>64</v>
      </c>
      <c r="B46" s="170">
        <f>'実質公債費比率（分子）の構造'!K$48</f>
        <v>13</v>
      </c>
      <c r="C46" s="170"/>
      <c r="D46" s="170"/>
      <c r="E46" s="170">
        <f>'実質公債費比率（分子）の構造'!L$48</f>
        <v>17</v>
      </c>
      <c r="F46" s="170"/>
      <c r="G46" s="170"/>
      <c r="H46" s="170">
        <f>'実質公債費比率（分子）の構造'!M$48</f>
        <v>18</v>
      </c>
      <c r="I46" s="170"/>
      <c r="J46" s="170"/>
      <c r="K46" s="170">
        <f>'実質公債費比率（分子）の構造'!N$48</f>
        <v>14</v>
      </c>
      <c r="L46" s="170"/>
      <c r="M46" s="170"/>
      <c r="N46" s="170">
        <f>'実質公債費比率（分子）の構造'!O$48</f>
        <v>13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256</v>
      </c>
      <c r="C49" s="170"/>
      <c r="D49" s="170"/>
      <c r="E49" s="170">
        <f>'実質公債費比率（分子）の構造'!L$45</f>
        <v>269</v>
      </c>
      <c r="F49" s="170"/>
      <c r="G49" s="170"/>
      <c r="H49" s="170">
        <f>'実質公債費比率（分子）の構造'!M$45</f>
        <v>281</v>
      </c>
      <c r="I49" s="170"/>
      <c r="J49" s="170"/>
      <c r="K49" s="170">
        <f>'実質公債費比率（分子）の構造'!N$45</f>
        <v>314</v>
      </c>
      <c r="L49" s="170"/>
      <c r="M49" s="170"/>
      <c r="N49" s="170">
        <f>'実質公債費比率（分子）の構造'!O$45</f>
        <v>395</v>
      </c>
      <c r="O49" s="170"/>
      <c r="P49" s="170"/>
    </row>
    <row r="50" spans="1:16" x14ac:dyDescent="0.15">
      <c r="A50" s="170" t="s">
        <v>67</v>
      </c>
      <c r="B50" s="170" t="e">
        <f>NA()</f>
        <v>#N/A</v>
      </c>
      <c r="C50" s="170">
        <f>IF(ISNUMBER('実質公債費比率（分子）の構造'!K$53),'実質公債費比率（分子）の構造'!K$53,NA())</f>
        <v>85</v>
      </c>
      <c r="D50" s="170" t="e">
        <f>NA()</f>
        <v>#N/A</v>
      </c>
      <c r="E50" s="170" t="e">
        <f>NA()</f>
        <v>#N/A</v>
      </c>
      <c r="F50" s="170">
        <f>IF(ISNUMBER('実質公債費比率（分子）の構造'!L$53),'実質公債費比率（分子）の構造'!L$53,NA())</f>
        <v>84</v>
      </c>
      <c r="G50" s="170" t="e">
        <f>NA()</f>
        <v>#N/A</v>
      </c>
      <c r="H50" s="170" t="e">
        <f>NA()</f>
        <v>#N/A</v>
      </c>
      <c r="I50" s="170">
        <f>IF(ISNUMBER('実質公債費比率（分子）の構造'!M$53),'実質公債費比率（分子）の構造'!M$53,NA())</f>
        <v>92</v>
      </c>
      <c r="J50" s="170" t="e">
        <f>NA()</f>
        <v>#N/A</v>
      </c>
      <c r="K50" s="170" t="e">
        <f>NA()</f>
        <v>#N/A</v>
      </c>
      <c r="L50" s="170">
        <f>IF(ISNUMBER('実質公債費比率（分子）の構造'!N$53),'実質公債費比率（分子）の構造'!N$53,NA())</f>
        <v>92</v>
      </c>
      <c r="M50" s="170" t="e">
        <f>NA()</f>
        <v>#N/A</v>
      </c>
      <c r="N50" s="170" t="e">
        <f>NA()</f>
        <v>#N/A</v>
      </c>
      <c r="O50" s="170">
        <f>IF(ISNUMBER('実質公債費比率（分子）の構造'!O$53),'実質公債費比率（分子）の構造'!O$53,NA())</f>
        <v>112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2612</v>
      </c>
      <c r="E56" s="169"/>
      <c r="F56" s="169"/>
      <c r="G56" s="169">
        <f>'将来負担比率（分子）の構造'!J$52</f>
        <v>2927</v>
      </c>
      <c r="H56" s="169"/>
      <c r="I56" s="169"/>
      <c r="J56" s="169">
        <f>'将来負担比率（分子）の構造'!K$52</f>
        <v>3255</v>
      </c>
      <c r="K56" s="169"/>
      <c r="L56" s="169"/>
      <c r="M56" s="169">
        <f>'将来負担比率（分子）の構造'!L$52</f>
        <v>3338</v>
      </c>
      <c r="N56" s="169"/>
      <c r="O56" s="169"/>
      <c r="P56" s="169">
        <f>'将来負担比率（分子）の構造'!M$52</f>
        <v>3396</v>
      </c>
    </row>
    <row r="57" spans="1:16" x14ac:dyDescent="0.15">
      <c r="A57" s="169" t="s">
        <v>42</v>
      </c>
      <c r="B57" s="169"/>
      <c r="C57" s="169"/>
      <c r="D57" s="169">
        <f>'将来負担比率（分子）の構造'!I$51</f>
        <v>53</v>
      </c>
      <c r="E57" s="169"/>
      <c r="F57" s="169"/>
      <c r="G57" s="169">
        <f>'将来負担比率（分子）の構造'!J$51</f>
        <v>47</v>
      </c>
      <c r="H57" s="169"/>
      <c r="I57" s="169"/>
      <c r="J57" s="169">
        <f>'将来負担比率（分子）の構造'!K$51</f>
        <v>40</v>
      </c>
      <c r="K57" s="169"/>
      <c r="L57" s="169"/>
      <c r="M57" s="169">
        <f>'将来負担比率（分子）の構造'!L$51</f>
        <v>35</v>
      </c>
      <c r="N57" s="169"/>
      <c r="O57" s="169"/>
      <c r="P57" s="169">
        <f>'将来負担比率（分子）の構造'!M$51</f>
        <v>29</v>
      </c>
    </row>
    <row r="58" spans="1:16" x14ac:dyDescent="0.15">
      <c r="A58" s="169" t="s">
        <v>41</v>
      </c>
      <c r="B58" s="169"/>
      <c r="C58" s="169"/>
      <c r="D58" s="169">
        <f>'将来負担比率（分子）の構造'!I$50</f>
        <v>2525</v>
      </c>
      <c r="E58" s="169"/>
      <c r="F58" s="169"/>
      <c r="G58" s="169">
        <f>'将来負担比率（分子）の構造'!J$50</f>
        <v>2231</v>
      </c>
      <c r="H58" s="169"/>
      <c r="I58" s="169"/>
      <c r="J58" s="169">
        <f>'将来負担比率（分子）の構造'!K$50</f>
        <v>2582</v>
      </c>
      <c r="K58" s="169"/>
      <c r="L58" s="169"/>
      <c r="M58" s="169">
        <f>'将来負担比率（分子）の構造'!L$50</f>
        <v>2689</v>
      </c>
      <c r="N58" s="169"/>
      <c r="O58" s="169"/>
      <c r="P58" s="169">
        <f>'将来負担比率（分子）の構造'!M$50</f>
        <v>2485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216</v>
      </c>
      <c r="C62" s="169"/>
      <c r="D62" s="169"/>
      <c r="E62" s="169">
        <f>'将来負担比率（分子）の構造'!J$45</f>
        <v>241</v>
      </c>
      <c r="F62" s="169"/>
      <c r="G62" s="169"/>
      <c r="H62" s="169">
        <f>'将来負担比率（分子）の構造'!K$45</f>
        <v>416</v>
      </c>
      <c r="I62" s="169"/>
      <c r="J62" s="169"/>
      <c r="K62" s="169">
        <f>'将来負担比率（分子）の構造'!L$45</f>
        <v>343</v>
      </c>
      <c r="L62" s="169"/>
      <c r="M62" s="169"/>
      <c r="N62" s="169">
        <f>'将来負担比率（分子）の構造'!M$45</f>
        <v>326</v>
      </c>
      <c r="O62" s="169"/>
      <c r="P62" s="169"/>
    </row>
    <row r="63" spans="1:16" x14ac:dyDescent="0.15">
      <c r="A63" s="169" t="s">
        <v>34</v>
      </c>
      <c r="B63" s="169">
        <f>'将来負担比率（分子）の構造'!I$44</f>
        <v>91</v>
      </c>
      <c r="C63" s="169"/>
      <c r="D63" s="169"/>
      <c r="E63" s="169">
        <f>'将来負担比率（分子）の構造'!J$44</f>
        <v>104</v>
      </c>
      <c r="F63" s="169"/>
      <c r="G63" s="169"/>
      <c r="H63" s="169">
        <f>'将来負担比率（分子）の構造'!K$44</f>
        <v>94</v>
      </c>
      <c r="I63" s="169"/>
      <c r="J63" s="169"/>
      <c r="K63" s="169">
        <f>'将来負担比率（分子）の構造'!L$44</f>
        <v>77</v>
      </c>
      <c r="L63" s="169"/>
      <c r="M63" s="169"/>
      <c r="N63" s="169">
        <f>'将来負担比率（分子）の構造'!M$44</f>
        <v>69</v>
      </c>
      <c r="O63" s="169"/>
      <c r="P63" s="169"/>
    </row>
    <row r="64" spans="1:16" x14ac:dyDescent="0.15">
      <c r="A64" s="169" t="s">
        <v>33</v>
      </c>
      <c r="B64" s="169">
        <f>'将来負担比率（分子）の構造'!I$43</f>
        <v>140</v>
      </c>
      <c r="C64" s="169"/>
      <c r="D64" s="169"/>
      <c r="E64" s="169">
        <f>'将来負担比率（分子）の構造'!J$43</f>
        <v>137</v>
      </c>
      <c r="F64" s="169"/>
      <c r="G64" s="169"/>
      <c r="H64" s="169">
        <f>'将来負担比率（分子）の構造'!K$43</f>
        <v>132</v>
      </c>
      <c r="I64" s="169"/>
      <c r="J64" s="169"/>
      <c r="K64" s="169">
        <f>'将来負担比率（分子）の構造'!L$43</f>
        <v>118</v>
      </c>
      <c r="L64" s="169"/>
      <c r="M64" s="169"/>
      <c r="N64" s="169">
        <f>'将来負担比率（分子）の構造'!M$43</f>
        <v>96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3515</v>
      </c>
      <c r="C66" s="169"/>
      <c r="D66" s="169"/>
      <c r="E66" s="169">
        <f>'将来負担比率（分子）の構造'!J$41</f>
        <v>4003</v>
      </c>
      <c r="F66" s="169"/>
      <c r="G66" s="169"/>
      <c r="H66" s="169">
        <f>'将来負担比率（分子）の構造'!K$41</f>
        <v>4322</v>
      </c>
      <c r="I66" s="169"/>
      <c r="J66" s="169"/>
      <c r="K66" s="169">
        <f>'将来負担比率（分子）の構造'!L$41</f>
        <v>4580</v>
      </c>
      <c r="L66" s="169"/>
      <c r="M66" s="169"/>
      <c r="N66" s="169">
        <f>'将来負担比率（分子）の構造'!M$41</f>
        <v>4631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1045</v>
      </c>
      <c r="C72" s="173">
        <f>基金残高に係る経年分析!G55</f>
        <v>997</v>
      </c>
      <c r="D72" s="173">
        <f>基金残高に係る経年分析!H55</f>
        <v>849</v>
      </c>
    </row>
    <row r="73" spans="1:16" x14ac:dyDescent="0.15">
      <c r="A73" s="172" t="s">
        <v>74</v>
      </c>
      <c r="B73" s="173">
        <f>基金残高に係る経年分析!F56</f>
        <v>141</v>
      </c>
      <c r="C73" s="173">
        <f>基金残高に係る経年分析!G56</f>
        <v>132</v>
      </c>
      <c r="D73" s="173">
        <f>基金残高に係る経年分析!H56</f>
        <v>132</v>
      </c>
    </row>
    <row r="74" spans="1:16" x14ac:dyDescent="0.15">
      <c r="A74" s="172" t="s">
        <v>75</v>
      </c>
      <c r="B74" s="173">
        <f>基金残高に係る経年分析!F57</f>
        <v>2331</v>
      </c>
      <c r="C74" s="173">
        <f>基金残高に係る経年分析!G57</f>
        <v>2472</v>
      </c>
      <c r="D74" s="173">
        <f>基金残高に係る経年分析!H57</f>
        <v>2395</v>
      </c>
    </row>
  </sheetData>
  <sheetProtection algorithmName="SHA-512" hashValue="zDGAt+Tmh6Fxy9cgU5+o9udyFvq2wcfXTBPqkCgdFlNTGeiXWT8GfRn6O3S+RdmSMwuIQGSASW7OZU4HXFOocA==" saltValue="8t6RlsdeOoTuNdFIOc+dG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2025-03-14T05:32:28Z</cp:lastPrinted>
  <dcterms:created xsi:type="dcterms:W3CDTF">2025-02-19T04:56:23Z</dcterms:created>
  <dcterms:modified xsi:type="dcterms:W3CDTF">2025-03-27T02:02:11Z</dcterms:modified>
  <cp:category/>
</cp:coreProperties>
</file>